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J\Documents\My Projects\Career_One_Stop_Get_Data (CareerOneStop)\"/>
    </mc:Choice>
  </mc:AlternateContent>
  <xr:revisionPtr revIDLastSave="0" documentId="13_ncr:1_{CD17B728-A59A-458C-B97C-97F1D8F831BA}" xr6:coauthVersionLast="47" xr6:coauthVersionMax="47" xr10:uidLastSave="{00000000-0000-0000-0000-000000000000}"/>
  <bookViews>
    <workbookView xWindow="2616" yWindow="1104" windowWidth="20424" windowHeight="12576" activeTab="1" xr2:uid="{00000000-000D-0000-FFFF-FFFF00000000}"/>
  </bookViews>
  <sheets>
    <sheet name="PivotCareer" sheetId="3" r:id="rId1"/>
    <sheet name="Data" sheetId="1" r:id="rId2"/>
    <sheet name="Cluster Percent Average" sheetId="6" r:id="rId3"/>
    <sheet name="Cluster Annual Average" sheetId="4" r:id="rId4"/>
    <sheet name="Cluster Education Average" sheetId="5" r:id="rId5"/>
    <sheet name="Clusters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A17" i="6"/>
  <c r="A16" i="6"/>
  <c r="A15" i="6"/>
  <c r="A14" i="6"/>
  <c r="A13" i="6"/>
  <c r="A2" i="6"/>
  <c r="A8" i="6"/>
  <c r="A10" i="6"/>
  <c r="A5" i="6"/>
  <c r="A4" i="6"/>
  <c r="A7" i="6"/>
  <c r="A3" i="6"/>
  <c r="A11" i="6"/>
  <c r="A9" i="6"/>
  <c r="A12" i="6"/>
  <c r="A6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3" i="4"/>
  <c r="A4" i="4"/>
  <c r="A7" i="4"/>
  <c r="A6" i="4"/>
  <c r="A10" i="4"/>
  <c r="A2" i="4"/>
  <c r="A5" i="4"/>
  <c r="A8" i="4"/>
  <c r="A11" i="4"/>
  <c r="A3" i="4"/>
  <c r="A12" i="4"/>
  <c r="A14" i="4"/>
  <c r="A15" i="4"/>
  <c r="A16" i="4"/>
  <c r="A17" i="4"/>
  <c r="A9" i="4"/>
  <c r="D562" i="1"/>
  <c r="D362" i="1"/>
  <c r="D303" i="1"/>
  <c r="D224" i="1"/>
  <c r="D106" i="1"/>
  <c r="D567" i="1"/>
  <c r="D584" i="1"/>
  <c r="D496" i="1"/>
  <c r="D497" i="1"/>
  <c r="D363" i="1"/>
  <c r="D370" i="1"/>
  <c r="D379" i="1"/>
  <c r="D385" i="1"/>
  <c r="D420" i="1"/>
  <c r="D331" i="1"/>
  <c r="D345" i="1"/>
  <c r="D251" i="1"/>
  <c r="D252" i="1"/>
  <c r="D255" i="1"/>
  <c r="D149" i="1"/>
  <c r="D428" i="1"/>
  <c r="D188" i="1"/>
  <c r="D378" i="1"/>
  <c r="D309" i="1"/>
  <c r="D400" i="1"/>
  <c r="D273" i="1"/>
  <c r="D96" i="1"/>
  <c r="D737" i="1"/>
  <c r="D568" i="1"/>
  <c r="D40" i="1"/>
  <c r="D300" i="1"/>
  <c r="D278" i="1"/>
  <c r="D249" i="1"/>
  <c r="D145" i="1"/>
  <c r="D38" i="1"/>
  <c r="D256" i="1"/>
  <c r="D486" i="1"/>
  <c r="D178" i="1"/>
  <c r="D118" i="1"/>
  <c r="D14" i="1"/>
  <c r="D569" i="1"/>
  <c r="D217" i="1"/>
  <c r="D520" i="1"/>
  <c r="D460" i="1"/>
  <c r="D344" i="1"/>
  <c r="D240" i="1"/>
  <c r="D425" i="1"/>
  <c r="D424" i="1"/>
  <c r="D349" i="1"/>
  <c r="D189" i="1"/>
  <c r="D73" i="1"/>
  <c r="D412" i="1"/>
  <c r="D416" i="1"/>
  <c r="D147" i="1"/>
  <c r="D11" i="1"/>
  <c r="D452" i="1"/>
  <c r="D97" i="1"/>
  <c r="D159" i="1"/>
  <c r="D9" i="1"/>
  <c r="D293" i="1"/>
  <c r="D184" i="1"/>
  <c r="D204" i="1"/>
  <c r="D408" i="1"/>
  <c r="D2" i="1"/>
  <c r="D563" i="1"/>
  <c r="D157" i="1"/>
  <c r="D674" i="1"/>
  <c r="D5" i="1"/>
  <c r="D13" i="1"/>
  <c r="D237" i="1"/>
  <c r="D138" i="1"/>
  <c r="D25" i="1"/>
  <c r="D260" i="1"/>
  <c r="D482" i="1"/>
  <c r="D263" i="1"/>
  <c r="D489" i="1"/>
  <c r="D169" i="1"/>
  <c r="D304" i="1"/>
  <c r="D292" i="1"/>
  <c r="D501" i="1"/>
  <c r="D104" i="1"/>
  <c r="D387" i="1"/>
  <c r="D519" i="1"/>
  <c r="D7" i="1"/>
  <c r="D476" i="1"/>
  <c r="D4" i="1"/>
  <c r="D129" i="1"/>
  <c r="D307" i="1"/>
  <c r="D91" i="1"/>
  <c r="D158" i="1"/>
  <c r="D162" i="1"/>
  <c r="D245" i="1"/>
  <c r="D109" i="1"/>
  <c r="D279" i="1"/>
  <c r="D26" i="1"/>
  <c r="D220" i="1"/>
  <c r="D71" i="1"/>
  <c r="D712" i="1"/>
  <c r="D244" i="1"/>
  <c r="D6" i="1"/>
  <c r="D72" i="1"/>
  <c r="D318" i="1"/>
  <c r="D532" i="1"/>
  <c r="D305" i="1"/>
  <c r="D467" i="1"/>
  <c r="D230" i="1"/>
  <c r="D394" i="1"/>
  <c r="D266" i="1"/>
  <c r="D24" i="1"/>
  <c r="D631" i="1"/>
  <c r="D235" i="1"/>
  <c r="D134" i="1"/>
  <c r="D316" i="1"/>
  <c r="D79" i="1"/>
  <c r="D282" i="1"/>
  <c r="D207" i="1"/>
  <c r="D604" i="1"/>
  <c r="D556" i="1"/>
  <c r="D171" i="1"/>
  <c r="D771" i="1"/>
  <c r="D351" i="1"/>
  <c r="D46" i="1"/>
  <c r="D58" i="1"/>
  <c r="D78" i="1"/>
  <c r="D76" i="1"/>
  <c r="D60" i="1"/>
  <c r="D127" i="1"/>
  <c r="D125" i="1"/>
  <c r="D110" i="1"/>
  <c r="D187" i="1"/>
  <c r="D47" i="1"/>
  <c r="D504" i="1"/>
  <c r="D339" i="1"/>
  <c r="D130" i="1"/>
  <c r="D789" i="1"/>
  <c r="D665" i="1"/>
  <c r="D218" i="1"/>
  <c r="D62" i="1"/>
  <c r="D65" i="1"/>
  <c r="D511" i="1"/>
  <c r="D214" i="1"/>
  <c r="D39" i="1"/>
  <c r="D419" i="1"/>
  <c r="D655" i="1"/>
  <c r="D581" i="1"/>
  <c r="D340" i="1"/>
  <c r="D277" i="1"/>
  <c r="D203" i="1"/>
  <c r="D281" i="1"/>
  <c r="D238" i="1"/>
  <c r="D605" i="1"/>
  <c r="D463" i="1"/>
  <c r="D285" i="1"/>
  <c r="D547" i="1"/>
  <c r="D628" i="1"/>
  <c r="D27" i="1"/>
  <c r="D481" i="1"/>
  <c r="D160" i="1"/>
  <c r="D735" i="1"/>
  <c r="D458" i="1"/>
  <c r="D381" i="1"/>
  <c r="D308" i="1"/>
  <c r="D64" i="1"/>
  <c r="D136" i="1"/>
  <c r="D448" i="1"/>
  <c r="D243" i="1"/>
  <c r="D313" i="1"/>
  <c r="D192" i="1"/>
  <c r="D280" i="1"/>
  <c r="D289" i="1"/>
  <c r="D317" i="1"/>
  <c r="D247" i="1"/>
  <c r="D383" i="1"/>
  <c r="D198" i="1"/>
  <c r="D34" i="1"/>
  <c r="D579" i="1"/>
  <c r="D367" i="1"/>
  <c r="D102" i="1"/>
  <c r="D164" i="1"/>
  <c r="D650" i="1"/>
  <c r="D50" i="1"/>
  <c r="D355" i="1"/>
  <c r="D23" i="1"/>
  <c r="D384" i="1"/>
  <c r="D88" i="1"/>
  <c r="D702" i="1"/>
  <c r="D119" i="1"/>
  <c r="D15" i="1"/>
  <c r="D582" i="1"/>
  <c r="D353" i="1"/>
  <c r="D783" i="1"/>
  <c r="D148" i="1"/>
  <c r="D399" i="1"/>
  <c r="D550" i="1"/>
  <c r="D261" i="1"/>
  <c r="D114" i="1"/>
  <c r="D360" i="1"/>
  <c r="D8" i="1"/>
  <c r="D56" i="1"/>
  <c r="D413" i="1"/>
  <c r="D30" i="1"/>
  <c r="D364" i="1"/>
  <c r="D324" i="1"/>
  <c r="D154" i="1"/>
  <c r="D660" i="1"/>
  <c r="D372" i="1"/>
  <c r="D426" i="1"/>
  <c r="D271" i="1"/>
  <c r="D341" i="1"/>
  <c r="D286" i="1"/>
  <c r="D681" i="1"/>
  <c r="D28" i="1"/>
  <c r="D554" i="1"/>
  <c r="D388" i="1"/>
  <c r="D226" i="1"/>
  <c r="D173" i="1"/>
  <c r="D542" i="1"/>
  <c r="D310" i="1"/>
  <c r="D174" i="1"/>
  <c r="D197" i="1"/>
  <c r="D537" i="1"/>
  <c r="D45" i="1"/>
  <c r="D59" i="1"/>
  <c r="D653" i="1"/>
  <c r="D443" i="1"/>
  <c r="D101" i="1"/>
  <c r="D283" i="1"/>
  <c r="D99" i="1"/>
  <c r="D150" i="1"/>
  <c r="D389" i="1"/>
  <c r="D89" i="1"/>
  <c r="D459" i="1"/>
  <c r="D210" i="1"/>
  <c r="D470" i="1"/>
  <c r="D437" i="1"/>
  <c r="D473" i="1"/>
  <c r="D216" i="1"/>
  <c r="D661" i="1"/>
  <c r="D684" i="1"/>
  <c r="D272" i="1"/>
  <c r="D352" i="1"/>
  <c r="D555" i="1"/>
  <c r="D365" i="1"/>
  <c r="D663" i="1"/>
  <c r="D54" i="1"/>
  <c r="D407" i="1"/>
  <c r="D669" i="1"/>
  <c r="D132" i="1"/>
  <c r="D311" i="1"/>
  <c r="D361" i="1"/>
  <c r="D386" i="1"/>
  <c r="D107" i="1"/>
  <c r="D191" i="1"/>
  <c r="D306" i="1"/>
  <c r="D404" i="1"/>
  <c r="D533" i="1"/>
  <c r="D430" i="1"/>
  <c r="D447" i="1"/>
  <c r="D736" i="1"/>
  <c r="D659" i="1"/>
  <c r="D202" i="1"/>
  <c r="D133" i="1"/>
  <c r="D414" i="1"/>
  <c r="D679" i="1"/>
  <c r="D573" i="1"/>
  <c r="D451" i="1"/>
  <c r="D182" i="1"/>
  <c r="D667" i="1"/>
  <c r="D818" i="1"/>
  <c r="D87" i="1"/>
  <c r="D622" i="1"/>
  <c r="D161" i="1"/>
  <c r="D411" i="1"/>
  <c r="D137" i="1"/>
  <c r="D534" i="1"/>
  <c r="D377" i="1"/>
  <c r="D790" i="1"/>
  <c r="D294" i="1"/>
  <c r="D270" i="1"/>
  <c r="D67" i="1"/>
  <c r="D267" i="1"/>
  <c r="D643" i="1"/>
  <c r="D602" i="1"/>
  <c r="D177" i="1"/>
  <c r="D445" i="1"/>
  <c r="D380" i="1"/>
  <c r="D472" i="1"/>
  <c r="D444" i="1"/>
  <c r="D571" i="1"/>
  <c r="D12" i="1"/>
  <c r="D190" i="1"/>
  <c r="D830" i="1"/>
  <c r="D624" i="1"/>
  <c r="D615" i="1"/>
  <c r="D583" i="1"/>
  <c r="D92" i="1"/>
  <c r="D288" i="1"/>
  <c r="D598" i="1"/>
  <c r="D578" i="1"/>
  <c r="D144" i="1"/>
  <c r="D512" i="1"/>
  <c r="D580" i="1"/>
  <c r="D666" i="1"/>
  <c r="D592" i="1"/>
  <c r="D395" i="1"/>
  <c r="D346" i="1"/>
  <c r="D614" i="1"/>
  <c r="D53" i="1"/>
  <c r="D593" i="1"/>
  <c r="D350" i="1"/>
  <c r="D155" i="1"/>
  <c r="D516" i="1"/>
  <c r="D410" i="1"/>
  <c r="D558" i="1"/>
  <c r="D196" i="1"/>
  <c r="D815" i="1"/>
  <c r="D236" i="1"/>
  <c r="D812" i="1"/>
  <c r="D731" i="1"/>
  <c r="D10" i="1"/>
  <c r="D557" i="1"/>
  <c r="D591" i="1"/>
  <c r="D375" i="1"/>
  <c r="D276" i="1"/>
  <c r="D153" i="1"/>
  <c r="D535" i="1"/>
  <c r="D63" i="1"/>
  <c r="D429" i="1"/>
  <c r="D239" i="1"/>
  <c r="D704" i="1"/>
  <c r="D572" i="1"/>
  <c r="D658" i="1"/>
  <c r="D37" i="1"/>
  <c r="D541" i="1"/>
  <c r="D347" i="1"/>
  <c r="D417" i="1"/>
  <c r="D33" i="1"/>
  <c r="D258" i="1"/>
  <c r="D141" i="1"/>
  <c r="D75" i="1"/>
  <c r="D513" i="1"/>
  <c r="D287" i="1"/>
  <c r="D553" i="1"/>
  <c r="D561" i="1"/>
  <c r="D405" i="1"/>
  <c r="D728" i="1"/>
  <c r="D321" i="1"/>
  <c r="D766" i="1"/>
  <c r="D672" i="1"/>
  <c r="D621" i="1"/>
  <c r="D608" i="1"/>
  <c r="D651" i="1"/>
  <c r="D328" i="1"/>
  <c r="D248" i="1"/>
  <c r="D610" i="1"/>
  <c r="D521" i="1"/>
  <c r="D369" i="1"/>
  <c r="D432" i="1"/>
  <c r="D66" i="1"/>
  <c r="D3" i="1"/>
  <c r="D225" i="1"/>
  <c r="D539" i="1"/>
  <c r="D503" i="1"/>
  <c r="D257" i="1"/>
  <c r="D170" i="1"/>
  <c r="D761" i="1"/>
  <c r="D662" i="1"/>
  <c r="D43" i="1"/>
  <c r="D726" i="1"/>
  <c r="D435" i="1"/>
  <c r="D165" i="1"/>
  <c r="D195" i="1"/>
  <c r="D797" i="1"/>
  <c r="D391" i="1"/>
  <c r="D698" i="1"/>
  <c r="D334" i="1"/>
  <c r="D215" i="1"/>
  <c r="D528" i="1"/>
  <c r="D55" i="1"/>
  <c r="D787" i="1"/>
  <c r="D269" i="1"/>
  <c r="D233" i="1"/>
  <c r="D720" i="1"/>
  <c r="D749" i="1"/>
  <c r="D209" i="1"/>
  <c r="D103" i="1"/>
  <c r="D648" i="1"/>
  <c r="D242" i="1"/>
  <c r="D733" i="1"/>
  <c r="D523" i="1"/>
  <c r="D152" i="1"/>
  <c r="D636" i="1"/>
  <c r="D740" i="1"/>
  <c r="D231" i="1"/>
  <c r="D219" i="1"/>
  <c r="D268" i="1"/>
  <c r="D117" i="1"/>
  <c r="D525" i="1"/>
  <c r="D529" i="1"/>
  <c r="D402" i="1"/>
  <c r="D211" i="1"/>
  <c r="D86" i="1"/>
  <c r="D613" i="1"/>
  <c r="D42" i="1"/>
  <c r="D514" i="1"/>
  <c r="D585" i="1"/>
  <c r="D44" i="1"/>
  <c r="D325" i="1"/>
  <c r="D531" i="1"/>
  <c r="D831" i="1"/>
  <c r="D81" i="1"/>
  <c r="D48" i="1"/>
  <c r="D619" i="1"/>
  <c r="D337" i="1"/>
  <c r="D673" i="1"/>
  <c r="D487" i="1"/>
  <c r="D181" i="1"/>
  <c r="D390" i="1"/>
  <c r="D176" i="1"/>
  <c r="D506" i="1"/>
  <c r="D312" i="1"/>
  <c r="D322" i="1"/>
  <c r="D348" i="1"/>
  <c r="D607" i="1"/>
  <c r="D120" i="1"/>
  <c r="D371" i="1"/>
  <c r="D465" i="1"/>
  <c r="D527" i="1"/>
  <c r="D440" i="1"/>
  <c r="D265" i="1"/>
  <c r="D734" i="1"/>
  <c r="D577" i="1"/>
  <c r="D421" i="1"/>
  <c r="D652" i="1"/>
  <c r="D68" i="1"/>
  <c r="D601" i="1"/>
  <c r="D612" i="1"/>
  <c r="D464" i="1"/>
  <c r="D393" i="1"/>
  <c r="D29" i="1"/>
  <c r="D725" i="1"/>
  <c r="D574" i="1"/>
  <c r="D74" i="1"/>
  <c r="D343" i="1"/>
  <c r="D686" i="1"/>
  <c r="D664" i="1"/>
  <c r="D436" i="1"/>
  <c r="D319" i="1"/>
  <c r="D699" i="1"/>
  <c r="D536" i="1"/>
  <c r="D41" i="1"/>
  <c r="D538" i="1"/>
  <c r="D485" i="1"/>
  <c r="D342" i="1"/>
  <c r="D212" i="1"/>
  <c r="D31" i="1"/>
  <c r="D517" i="1"/>
  <c r="D777" i="1"/>
  <c r="D739" i="1"/>
  <c r="D750" i="1"/>
  <c r="D254" i="1"/>
  <c r="D639" i="1"/>
  <c r="D502" i="1"/>
  <c r="D730" i="1"/>
  <c r="D401" i="1"/>
  <c r="D222" i="1"/>
  <c r="D803" i="1"/>
  <c r="D357" i="1"/>
  <c r="D213" i="1"/>
  <c r="D543" i="1"/>
  <c r="D724" i="1"/>
  <c r="D714" i="1"/>
  <c r="D205" i="1"/>
  <c r="D208" i="1"/>
  <c r="D792" i="1"/>
  <c r="D474" i="1"/>
  <c r="D201" i="1"/>
  <c r="D329" i="1"/>
  <c r="D488" i="1"/>
  <c r="D822" i="1"/>
  <c r="D680" i="1"/>
  <c r="D172" i="1"/>
  <c r="D657" i="1"/>
  <c r="D595" i="1"/>
  <c r="D814" i="1"/>
  <c r="D742" i="1"/>
  <c r="D468" i="1"/>
  <c r="D685" i="1"/>
  <c r="D594" i="1"/>
  <c r="D617" i="1"/>
  <c r="D509" i="1"/>
  <c r="D183" i="1"/>
  <c r="D540" i="1"/>
  <c r="D466" i="1"/>
  <c r="D823" i="1"/>
  <c r="D131" i="1"/>
  <c r="D645" i="1"/>
  <c r="D186" i="1"/>
  <c r="D166" i="1"/>
  <c r="D382" i="1"/>
  <c r="D108" i="1"/>
  <c r="D618" i="1"/>
  <c r="D449" i="1"/>
  <c r="D234" i="1"/>
  <c r="D515" i="1"/>
  <c r="D336" i="1"/>
  <c r="D786" i="1"/>
  <c r="D587" i="1"/>
  <c r="D434" i="1"/>
  <c r="D446" i="1"/>
  <c r="D156" i="1"/>
  <c r="D816" i="1"/>
  <c r="D696" i="1"/>
  <c r="D140" i="1"/>
  <c r="D95" i="1"/>
  <c r="D17" i="1"/>
  <c r="D757" i="1"/>
  <c r="D522" i="1"/>
  <c r="D77" i="1"/>
  <c r="D80" i="1"/>
  <c r="D738" i="1"/>
  <c r="D711" i="1"/>
  <c r="D223" i="1"/>
  <c r="D806" i="1"/>
  <c r="D333" i="1"/>
  <c r="D820" i="1"/>
  <c r="D775" i="1"/>
  <c r="D727" i="1"/>
  <c r="D510" i="1"/>
  <c r="D70" i="1"/>
  <c r="D691" i="1"/>
  <c r="D49" i="1"/>
  <c r="D442" i="1"/>
  <c r="D718" i="1"/>
  <c r="D453" i="1"/>
  <c r="D83" i="1"/>
  <c r="D599" i="1"/>
  <c r="D457" i="1"/>
  <c r="D784" i="1"/>
  <c r="D701" i="1"/>
  <c r="D709" i="1"/>
  <c r="D498" i="1"/>
  <c r="D770" i="1"/>
  <c r="D671" i="1"/>
  <c r="D455" i="1"/>
  <c r="D484" i="1"/>
  <c r="D142" i="1"/>
  <c r="D713" i="1"/>
  <c r="D630" i="1"/>
  <c r="D559" i="1"/>
  <c r="D359" i="1"/>
  <c r="D116" i="1"/>
  <c r="D93" i="1"/>
  <c r="D776" i="1"/>
  <c r="D695" i="1"/>
  <c r="D548" i="1"/>
  <c r="D409" i="1"/>
  <c r="D793" i="1"/>
  <c r="D689" i="1"/>
  <c r="D754" i="1"/>
  <c r="D492" i="1"/>
  <c r="D798" i="1"/>
  <c r="D778" i="1"/>
  <c r="D670" i="1"/>
  <c r="D623" i="1"/>
  <c r="D526" i="1"/>
  <c r="D151" i="1"/>
  <c r="D633" i="1"/>
  <c r="D745" i="1"/>
  <c r="D729" i="1"/>
  <c r="D392" i="1"/>
  <c r="D326" i="1"/>
  <c r="D112" i="1"/>
  <c r="D832" i="1"/>
  <c r="D483" i="1"/>
  <c r="D508" i="1"/>
  <c r="D135" i="1"/>
  <c r="D51" i="1"/>
  <c r="D760" i="1"/>
  <c r="D418" i="1"/>
  <c r="D495" i="1"/>
  <c r="D439" i="1"/>
  <c r="D406" i="1"/>
  <c r="D493" i="1"/>
  <c r="D376" i="1"/>
  <c r="D111" i="1"/>
  <c r="D32" i="1"/>
  <c r="D690" i="1"/>
  <c r="D123" i="1"/>
  <c r="D90" i="1"/>
  <c r="D772" i="1"/>
  <c r="D438" i="1"/>
  <c r="D524" i="1"/>
  <c r="D139" i="1"/>
  <c r="D810" i="1"/>
  <c r="D654" i="1"/>
  <c r="D590" i="1"/>
  <c r="D600" i="1"/>
  <c r="D530" i="1"/>
  <c r="D549" i="1"/>
  <c r="D748" i="1"/>
  <c r="D456" i="1"/>
  <c r="D441" i="1"/>
  <c r="D295" i="1"/>
  <c r="D246" i="1"/>
  <c r="D808" i="1"/>
  <c r="D693" i="1"/>
  <c r="D642" i="1"/>
  <c r="D415" i="1"/>
  <c r="D807" i="1"/>
  <c r="D769" i="1"/>
  <c r="D505" i="1"/>
  <c r="D809" i="1"/>
  <c r="D794" i="1"/>
  <c r="D264" i="1"/>
  <c r="D682" i="1"/>
  <c r="D320" i="1"/>
  <c r="D175" i="1"/>
  <c r="D646" i="1"/>
  <c r="D626" i="1"/>
  <c r="D825" i="1"/>
  <c r="D785" i="1"/>
  <c r="D762" i="1"/>
  <c r="D683" i="1"/>
  <c r="D752" i="1"/>
  <c r="D422" i="1"/>
  <c r="D565" i="1"/>
  <c r="D500" i="1"/>
  <c r="D647" i="1"/>
  <c r="D507" i="1"/>
  <c r="D356" i="1"/>
  <c r="D21" i="1"/>
  <c r="D638" i="1"/>
  <c r="D423" i="1"/>
  <c r="D678" i="1"/>
  <c r="D640" i="1"/>
  <c r="D475" i="1"/>
  <c r="D494" i="1"/>
  <c r="D744" i="1"/>
  <c r="D275" i="1"/>
  <c r="D199" i="1"/>
  <c r="D98" i="1"/>
  <c r="D755" i="1"/>
  <c r="D676" i="1"/>
  <c r="D625" i="1"/>
  <c r="D764" i="1"/>
  <c r="D715" i="1"/>
  <c r="D774" i="1"/>
  <c r="D61" i="1"/>
  <c r="D773" i="1"/>
  <c r="D221" i="1"/>
  <c r="D717" i="1"/>
  <c r="D52" i="1"/>
  <c r="D758" i="1"/>
  <c r="D122" i="1"/>
  <c r="D57" i="1"/>
  <c r="D297" i="1"/>
  <c r="D813" i="1"/>
  <c r="D560" i="1"/>
  <c r="D100" i="1"/>
  <c r="D741" i="1"/>
  <c r="D338" i="1"/>
  <c r="D576" i="1"/>
  <c r="D454" i="1"/>
  <c r="D146" i="1"/>
  <c r="D732" i="1"/>
  <c r="D227" i="1"/>
  <c r="D765" i="1"/>
  <c r="D327" i="1"/>
  <c r="D358" i="1"/>
  <c r="D185" i="1"/>
  <c r="D597" i="1"/>
  <c r="D606" i="1"/>
  <c r="D477" i="1"/>
  <c r="D596" i="1"/>
  <c r="D368" i="1"/>
  <c r="D397" i="1"/>
  <c r="D746" i="1"/>
  <c r="D627" i="1"/>
  <c r="D756" i="1"/>
  <c r="D719" i="1"/>
  <c r="D85" i="1"/>
  <c r="D82" i="1"/>
  <c r="D450" i="1"/>
  <c r="D708" i="1"/>
  <c r="D433" i="1"/>
  <c r="D723" i="1"/>
  <c r="D291" i="1"/>
  <c r="D168" i="1"/>
  <c r="D180" i="1"/>
  <c r="D546" i="1"/>
  <c r="D259" i="1"/>
  <c r="D200" i="1"/>
  <c r="D819" i="1"/>
  <c r="D817" i="1"/>
  <c r="D743" i="1"/>
  <c r="D694" i="1"/>
  <c r="D228" i="1"/>
  <c r="D36" i="1"/>
  <c r="D471" i="1"/>
  <c r="D480" i="1"/>
  <c r="D232" i="1"/>
  <c r="D113" i="1"/>
  <c r="D688" i="1"/>
  <c r="D637" i="1"/>
  <c r="D284" i="1"/>
  <c r="D253" i="1"/>
  <c r="D635" i="1"/>
  <c r="D330" i="1"/>
  <c r="D828" i="1"/>
  <c r="D802" i="1"/>
  <c r="D804" i="1"/>
  <c r="D611" i="1"/>
  <c r="D575" i="1"/>
  <c r="D193" i="1"/>
  <c r="D827" i="1"/>
  <c r="D700" i="1"/>
  <c r="D620" i="1"/>
  <c r="D564" i="1"/>
  <c r="D479" i="1"/>
  <c r="D241" i="1"/>
  <c r="D800" i="1"/>
  <c r="D795" i="1"/>
  <c r="D570" i="1"/>
  <c r="D374" i="1"/>
  <c r="D323" i="1"/>
  <c r="D354" i="1"/>
  <c r="D167" i="1"/>
  <c r="D782" i="1"/>
  <c r="D692" i="1"/>
  <c r="D634" i="1"/>
  <c r="D431" i="1"/>
  <c r="D829" i="1"/>
  <c r="D779" i="1"/>
  <c r="D478" i="1"/>
  <c r="D299" i="1"/>
  <c r="D250" i="1"/>
  <c r="D18" i="1"/>
  <c r="D710" i="1"/>
  <c r="D566" i="1"/>
  <c r="D315" i="1"/>
  <c r="D826" i="1"/>
  <c r="D332" i="1"/>
  <c r="D796" i="1"/>
  <c r="D753" i="1"/>
  <c r="D462" i="1"/>
  <c r="D403" i="1"/>
  <c r="D781" i="1"/>
  <c r="D296" i="1"/>
  <c r="D301" i="1"/>
  <c r="D298" i="1"/>
  <c r="D194" i="1"/>
  <c r="D20" i="1"/>
  <c r="D490" i="1"/>
  <c r="D675" i="1"/>
  <c r="D491" i="1"/>
  <c r="D128" i="1"/>
  <c r="D706" i="1"/>
  <c r="D126" i="1"/>
  <c r="D780" i="1"/>
  <c r="D373" i="1"/>
  <c r="D609" i="1"/>
  <c r="D586" i="1"/>
  <c r="D84" i="1"/>
  <c r="D22" i="1"/>
  <c r="D121" i="1"/>
  <c r="D788" i="1"/>
  <c r="D616" i="1"/>
  <c r="D335" i="1"/>
  <c r="D759" i="1"/>
  <c r="D105" i="1"/>
  <c r="D768" i="1"/>
  <c r="D461" i="1"/>
  <c r="D767" i="1"/>
  <c r="D124" i="1"/>
  <c r="D747" i="1"/>
  <c r="D703" i="1"/>
  <c r="D552" i="1"/>
  <c r="D206" i="1"/>
  <c r="D115" i="1"/>
  <c r="D801" i="1"/>
  <c r="D632" i="1"/>
  <c r="D163" i="1"/>
  <c r="D811" i="1"/>
  <c r="D19" i="1"/>
  <c r="D821" i="1"/>
  <c r="D649" i="1"/>
  <c r="D799" i="1"/>
  <c r="D707" i="1"/>
  <c r="D262" i="1"/>
  <c r="D94" i="1"/>
  <c r="D290" i="1"/>
  <c r="D716" i="1"/>
  <c r="D722" i="1"/>
  <c r="D751" i="1"/>
  <c r="D398" i="1"/>
  <c r="D314" i="1"/>
  <c r="D589" i="1"/>
  <c r="D656" i="1"/>
  <c r="D603" i="1"/>
  <c r="D427" i="1"/>
  <c r="D143" i="1"/>
  <c r="D16" i="1"/>
  <c r="D229" i="1"/>
  <c r="D721" i="1"/>
  <c r="D697" i="1"/>
  <c r="D396" i="1"/>
  <c r="D499" i="1"/>
  <c r="D545" i="1"/>
  <c r="D588" i="1"/>
  <c r="D705" i="1"/>
  <c r="D824" i="1"/>
  <c r="D805" i="1"/>
  <c r="D544" i="1"/>
  <c r="D677" i="1"/>
  <c r="D366" i="1"/>
  <c r="D644" i="1"/>
  <c r="D302" i="1"/>
  <c r="D35" i="1"/>
  <c r="D629" i="1"/>
  <c r="D668" i="1"/>
  <c r="D641" i="1"/>
  <c r="D179" i="1"/>
  <c r="D518" i="1"/>
  <c r="D763" i="1"/>
  <c r="D469" i="1"/>
  <c r="D69" i="1"/>
  <c r="D274" i="1"/>
  <c r="D791" i="1"/>
  <c r="D687" i="1"/>
  <c r="D551" i="1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9" i="6" l="1"/>
  <c r="E3" i="6"/>
  <c r="E12" i="4"/>
  <c r="E11" i="4"/>
  <c r="F2" i="4"/>
  <c r="E16" i="4"/>
  <c r="E8" i="6"/>
  <c r="E15" i="4"/>
  <c r="E14" i="4"/>
  <c r="E13" i="4"/>
  <c r="I13" i="4"/>
  <c r="F5" i="6"/>
  <c r="G8" i="6"/>
  <c r="E17" i="4"/>
  <c r="E11" i="6"/>
  <c r="D11" i="6"/>
  <c r="H5" i="4"/>
  <c r="E7" i="6"/>
  <c r="C6" i="6"/>
  <c r="C16" i="6"/>
  <c r="I13" i="6"/>
  <c r="I14" i="6"/>
  <c r="I15" i="6"/>
  <c r="D11" i="4"/>
  <c r="C15" i="6"/>
  <c r="G4" i="6"/>
  <c r="D14" i="4"/>
  <c r="I8" i="4"/>
  <c r="D15" i="4"/>
  <c r="C14" i="6"/>
  <c r="I11" i="6"/>
  <c r="F3" i="6"/>
  <c r="D13" i="4"/>
  <c r="C3" i="6"/>
  <c r="C17" i="6"/>
  <c r="G14" i="6"/>
  <c r="I12" i="6"/>
  <c r="C12" i="6"/>
  <c r="C13" i="4"/>
  <c r="F3" i="4"/>
  <c r="G7" i="4"/>
  <c r="D17" i="6"/>
  <c r="D12" i="6"/>
  <c r="D10" i="4"/>
  <c r="D9" i="6"/>
  <c r="F17" i="4"/>
  <c r="G5" i="4"/>
  <c r="C10" i="4"/>
  <c r="G4" i="4"/>
  <c r="C9" i="4"/>
  <c r="G3" i="4"/>
  <c r="C7" i="5"/>
  <c r="D7" i="5" s="1"/>
  <c r="G10" i="6"/>
  <c r="I6" i="6"/>
  <c r="I16" i="6"/>
  <c r="H14" i="6"/>
  <c r="G2" i="6"/>
  <c r="F10" i="6"/>
  <c r="E4" i="6"/>
  <c r="D3" i="6"/>
  <c r="C9" i="6"/>
  <c r="I9" i="4"/>
  <c r="H7" i="4"/>
  <c r="H15" i="6"/>
  <c r="H8" i="4"/>
  <c r="H6" i="6"/>
  <c r="H16" i="6"/>
  <c r="H9" i="4"/>
  <c r="H12" i="6"/>
  <c r="H17" i="6"/>
  <c r="H10" i="4"/>
  <c r="H3" i="4"/>
  <c r="H4" i="4"/>
  <c r="I3" i="6"/>
  <c r="H9" i="6"/>
  <c r="G6" i="6"/>
  <c r="G16" i="6"/>
  <c r="F14" i="6"/>
  <c r="E2" i="6"/>
  <c r="D10" i="6"/>
  <c r="H13" i="4"/>
  <c r="H11" i="4"/>
  <c r="H7" i="6"/>
  <c r="H4" i="6"/>
  <c r="H17" i="4"/>
  <c r="H5" i="6"/>
  <c r="H2" i="4"/>
  <c r="H10" i="6"/>
  <c r="H8" i="6"/>
  <c r="H2" i="6"/>
  <c r="I7" i="6"/>
  <c r="H11" i="6"/>
  <c r="G12" i="6"/>
  <c r="H14" i="4"/>
  <c r="H12" i="4"/>
  <c r="H3" i="6"/>
  <c r="H15" i="4"/>
  <c r="H16" i="4"/>
  <c r="D12" i="4"/>
  <c r="H6" i="4"/>
  <c r="H13" i="6"/>
  <c r="D8" i="4"/>
  <c r="E10" i="4"/>
  <c r="F14" i="4"/>
  <c r="G16" i="4"/>
  <c r="I4" i="4"/>
  <c r="C13" i="6"/>
  <c r="D15" i="6"/>
  <c r="E12" i="6"/>
  <c r="F11" i="6"/>
  <c r="G7" i="6"/>
  <c r="I8" i="6"/>
  <c r="D7" i="4"/>
  <c r="E9" i="4"/>
  <c r="F13" i="4"/>
  <c r="G15" i="4"/>
  <c r="I3" i="4"/>
  <c r="C2" i="6"/>
  <c r="D14" i="6"/>
  <c r="E6" i="6"/>
  <c r="F9" i="6"/>
  <c r="G3" i="6"/>
  <c r="I10" i="6"/>
  <c r="C4" i="4"/>
  <c r="D6" i="4"/>
  <c r="F10" i="4"/>
  <c r="G12" i="4"/>
  <c r="I2" i="4"/>
  <c r="D13" i="6"/>
  <c r="E15" i="6"/>
  <c r="F17" i="6"/>
  <c r="F12" i="6"/>
  <c r="G11" i="6"/>
  <c r="I5" i="6"/>
  <c r="C8" i="5"/>
  <c r="D8" i="5" s="1"/>
  <c r="C3" i="4"/>
  <c r="D5" i="4"/>
  <c r="E7" i="4"/>
  <c r="F9" i="4"/>
  <c r="G11" i="4"/>
  <c r="G13" i="4"/>
  <c r="I17" i="4"/>
  <c r="C10" i="6"/>
  <c r="D2" i="6"/>
  <c r="E14" i="6"/>
  <c r="F16" i="6"/>
  <c r="F6" i="6"/>
  <c r="G9" i="6"/>
  <c r="I4" i="6"/>
  <c r="C2" i="4"/>
  <c r="D4" i="4"/>
  <c r="E6" i="4"/>
  <c r="F8" i="4"/>
  <c r="G10" i="4"/>
  <c r="I16" i="4"/>
  <c r="C5" i="6"/>
  <c r="D8" i="6"/>
  <c r="E13" i="6"/>
  <c r="F15" i="6"/>
  <c r="G17" i="6"/>
  <c r="F16" i="4"/>
  <c r="I6" i="4"/>
  <c r="I5" i="4"/>
  <c r="D6" i="6"/>
  <c r="C6" i="4"/>
  <c r="F12" i="4"/>
  <c r="E17" i="6"/>
  <c r="C5" i="4"/>
  <c r="F11" i="4"/>
  <c r="E16" i="6"/>
  <c r="C15" i="5"/>
  <c r="D15" i="5" s="1"/>
  <c r="E8" i="4"/>
  <c r="G14" i="4"/>
  <c r="C8" i="6"/>
  <c r="C17" i="4"/>
  <c r="D3" i="4"/>
  <c r="E5" i="4"/>
  <c r="F7" i="4"/>
  <c r="G9" i="4"/>
  <c r="I15" i="4"/>
  <c r="C4" i="6"/>
  <c r="I7" i="4"/>
  <c r="F4" i="6"/>
  <c r="C8" i="4"/>
  <c r="G2" i="4"/>
  <c r="F7" i="6"/>
  <c r="G5" i="6"/>
  <c r="C7" i="4"/>
  <c r="D9" i="4"/>
  <c r="F15" i="4"/>
  <c r="G17" i="4"/>
  <c r="D16" i="6"/>
  <c r="I2" i="6"/>
  <c r="C16" i="4"/>
  <c r="D2" i="4"/>
  <c r="E4" i="4"/>
  <c r="F6" i="4"/>
  <c r="G8" i="4"/>
  <c r="I12" i="4"/>
  <c r="I14" i="4"/>
  <c r="C7" i="6"/>
  <c r="D5" i="6"/>
  <c r="F13" i="6"/>
  <c r="G15" i="6"/>
  <c r="C15" i="4"/>
  <c r="D17" i="4"/>
  <c r="E3" i="4"/>
  <c r="F5" i="4"/>
  <c r="I11" i="4"/>
  <c r="D4" i="6"/>
  <c r="E10" i="6"/>
  <c r="F2" i="6"/>
  <c r="I9" i="6"/>
  <c r="C12" i="4"/>
  <c r="C14" i="4"/>
  <c r="D16" i="4"/>
  <c r="E2" i="4"/>
  <c r="F4" i="4"/>
  <c r="G6" i="4"/>
  <c r="I10" i="4"/>
  <c r="C11" i="6"/>
  <c r="D7" i="6"/>
  <c r="E5" i="6"/>
  <c r="F8" i="6"/>
  <c r="G13" i="6"/>
  <c r="I17" i="6"/>
  <c r="C11" i="4"/>
  <c r="E10" i="5"/>
  <c r="F10" i="5" s="1"/>
  <c r="E13" i="5"/>
  <c r="F13" i="5" s="1"/>
  <c r="E14" i="5"/>
  <c r="F14" i="5" s="1"/>
  <c r="E15" i="5"/>
  <c r="F15" i="5" s="1"/>
  <c r="E12" i="5"/>
  <c r="F12" i="5" s="1"/>
  <c r="E11" i="5"/>
  <c r="F11" i="5" s="1"/>
  <c r="G3" i="5"/>
  <c r="H3" i="5" s="1"/>
  <c r="G17" i="5"/>
  <c r="H17" i="5" s="1"/>
  <c r="I5" i="5"/>
  <c r="J5" i="5" s="1"/>
  <c r="C16" i="5"/>
  <c r="D16" i="5" s="1"/>
  <c r="G2" i="5"/>
  <c r="H2" i="5" s="1"/>
  <c r="I3" i="5"/>
  <c r="J3" i="5" s="1"/>
  <c r="G14" i="5"/>
  <c r="H14" i="5" s="1"/>
  <c r="I9" i="5"/>
  <c r="J9" i="5" s="1"/>
  <c r="G10" i="5"/>
  <c r="H10" i="5" s="1"/>
  <c r="C4" i="5"/>
  <c r="D4" i="5" s="1"/>
  <c r="G13" i="5"/>
  <c r="H13" i="5" s="1"/>
  <c r="C3" i="5"/>
  <c r="D3" i="5" s="1"/>
  <c r="G12" i="5"/>
  <c r="H12" i="5" s="1"/>
  <c r="C2" i="5"/>
  <c r="D2" i="5" s="1"/>
  <c r="E9" i="5"/>
  <c r="F9" i="5" s="1"/>
  <c r="I13" i="5"/>
  <c r="J13" i="5" s="1"/>
  <c r="E8" i="5"/>
  <c r="F8" i="5" s="1"/>
  <c r="C14" i="5"/>
  <c r="D14" i="5" s="1"/>
  <c r="C13" i="5"/>
  <c r="D13" i="5" s="1"/>
  <c r="E6" i="5"/>
  <c r="F6" i="5" s="1"/>
  <c r="G8" i="5"/>
  <c r="H8" i="5" s="1"/>
  <c r="I10" i="5"/>
  <c r="J10" i="5" s="1"/>
  <c r="C12" i="5"/>
  <c r="D12" i="5" s="1"/>
  <c r="G15" i="5"/>
  <c r="H15" i="5" s="1"/>
  <c r="I17" i="5"/>
  <c r="J17" i="5" s="1"/>
  <c r="C5" i="5"/>
  <c r="D5" i="5" s="1"/>
  <c r="I2" i="5"/>
  <c r="J2" i="5" s="1"/>
  <c r="C17" i="5"/>
  <c r="D17" i="5" s="1"/>
  <c r="I14" i="5"/>
  <c r="J14" i="5" s="1"/>
  <c r="G11" i="5"/>
  <c r="H11" i="5" s="1"/>
  <c r="G9" i="5"/>
  <c r="H9" i="5" s="1"/>
  <c r="G7" i="5"/>
  <c r="H7" i="5" s="1"/>
  <c r="C11" i="5"/>
  <c r="D11" i="5" s="1"/>
  <c r="E4" i="5"/>
  <c r="F4" i="5" s="1"/>
  <c r="G6" i="5"/>
  <c r="H6" i="5" s="1"/>
  <c r="I8" i="5"/>
  <c r="J8" i="5" s="1"/>
  <c r="C10" i="5"/>
  <c r="D10" i="5" s="1"/>
  <c r="E17" i="5"/>
  <c r="F17" i="5" s="1"/>
  <c r="E3" i="5"/>
  <c r="F3" i="5" s="1"/>
  <c r="G5" i="5"/>
  <c r="H5" i="5" s="1"/>
  <c r="I7" i="5"/>
  <c r="J7" i="5" s="1"/>
  <c r="C9" i="5"/>
  <c r="D9" i="5" s="1"/>
  <c r="G16" i="5"/>
  <c r="H16" i="5" s="1"/>
  <c r="I4" i="5"/>
  <c r="J4" i="5" s="1"/>
  <c r="C6" i="5"/>
  <c r="D6" i="5" s="1"/>
  <c r="I16" i="5"/>
  <c r="J16" i="5" s="1"/>
  <c r="I15" i="5"/>
  <c r="J15" i="5" s="1"/>
  <c r="I12" i="5"/>
  <c r="J12" i="5" s="1"/>
  <c r="E7" i="5"/>
  <c r="F7" i="5" s="1"/>
  <c r="I11" i="5"/>
  <c r="J11" i="5" s="1"/>
  <c r="E5" i="5"/>
  <c r="F5" i="5" s="1"/>
  <c r="E16" i="5"/>
  <c r="F16" i="5" s="1"/>
  <c r="E2" i="5"/>
  <c r="F2" i="5" s="1"/>
  <c r="G4" i="5"/>
  <c r="H4" i="5" s="1"/>
  <c r="I6" i="5"/>
  <c r="J6" i="5" s="1"/>
</calcChain>
</file>

<file path=xl/sharedStrings.xml><?xml version="1.0" encoding="utf-8"?>
<sst xmlns="http://schemas.openxmlformats.org/spreadsheetml/2006/main" count="6133" uniqueCount="1930">
  <si>
    <t>Rank</t>
  </si>
  <si>
    <t>Occupation</t>
  </si>
  <si>
    <t>Earnings</t>
  </si>
  <si>
    <t>Typical Education</t>
  </si>
  <si>
    <t>Nurse Practitioners</t>
  </si>
  <si>
    <t>Median wage is greater than $72,000 per year</t>
  </si>
  <si>
    <t>Master's degree</t>
  </si>
  <si>
    <t>Wind Turbine Service Technicians</t>
  </si>
  <si>
    <t>Median wage is between $46,900 to $71,990 per year</t>
  </si>
  <si>
    <t>Postsecondary non-degree award</t>
  </si>
  <si>
    <t>Data Scientists</t>
  </si>
  <si>
    <t>Bachelor's degree</t>
  </si>
  <si>
    <t>Information Security Analysts</t>
  </si>
  <si>
    <t>Statisticians</t>
  </si>
  <si>
    <t>Medical and Health Services Managers</t>
  </si>
  <si>
    <t>Epidemiologists</t>
  </si>
  <si>
    <t>Physician Assistants</t>
  </si>
  <si>
    <t>Physical Therapist Assistants</t>
  </si>
  <si>
    <t>Associate's degree</t>
  </si>
  <si>
    <t>Software Developers</t>
  </si>
  <si>
    <t>Occupational Therapy Assistants</t>
  </si>
  <si>
    <t>Actuaries</t>
  </si>
  <si>
    <t>Computer and Information Research Scientists</t>
  </si>
  <si>
    <t>Operations Research Analysts</t>
  </si>
  <si>
    <t>Home Health and Personal Care Aides</t>
  </si>
  <si>
    <t>Median wage is less than $36,850 per year</t>
  </si>
  <si>
    <t>High school diploma or equivalent</t>
  </si>
  <si>
    <t>Solar Photovoltaic Installers</t>
  </si>
  <si>
    <t>Personal Care and Service Workers, All Other</t>
  </si>
  <si>
    <t>Median wage is between $36,860 to $46,890 per year</t>
  </si>
  <si>
    <t>Taxi Drivers</t>
  </si>
  <si>
    <t>No formal educational credential</t>
  </si>
  <si>
    <t>Veterinary Assistants and Laboratory Animal Caretakers</t>
  </si>
  <si>
    <t>Veterinary Technologists and Technicians</t>
  </si>
  <si>
    <t>Cooks, Restaurant</t>
  </si>
  <si>
    <t>Financial Examiners</t>
  </si>
  <si>
    <t>Software Quality Assurance Analysts and Testers</t>
  </si>
  <si>
    <t>Veterinarians</t>
  </si>
  <si>
    <t>Doctoral or professional degree</t>
  </si>
  <si>
    <t>Health Specialties Teachers, Postsecondary</t>
  </si>
  <si>
    <t>Speech-Language Pathologists</t>
  </si>
  <si>
    <t>Logisticians</t>
  </si>
  <si>
    <t>Massage Therapists</t>
  </si>
  <si>
    <t>Nursing Instructors and Teachers, Postsecondary</t>
  </si>
  <si>
    <t>Substance Abuse, Behavioral Disorder, and Mental Health Counselors</t>
  </si>
  <si>
    <t>Counselors, All Other</t>
  </si>
  <si>
    <t>Health Information Technologists and Medical Registrars</t>
  </si>
  <si>
    <t>Web Developers</t>
  </si>
  <si>
    <t>Animal Caretakers</t>
  </si>
  <si>
    <t>Animal Trainers</t>
  </si>
  <si>
    <t>Computer Numerically Controlled Tool Programmers</t>
  </si>
  <si>
    <t>Financial Managers</t>
  </si>
  <si>
    <t>Genetic Counselors</t>
  </si>
  <si>
    <t>Computer and Information Systems Managers</t>
  </si>
  <si>
    <t>Forest Fire Inspectors and Prevention Specialists</t>
  </si>
  <si>
    <t>Hearing Aid Specialists</t>
  </si>
  <si>
    <t>Industrial Machinery Mechanics</t>
  </si>
  <si>
    <t>Marriage and Family Therapists</t>
  </si>
  <si>
    <t>Orthotists and Prosthetists</t>
  </si>
  <si>
    <t>Physical Therapists</t>
  </si>
  <si>
    <t>Web and Digital Interface Designers</t>
  </si>
  <si>
    <t>Athletic Trainers</t>
  </si>
  <si>
    <t>Community Health Workers</t>
  </si>
  <si>
    <t>Diagnostic Medical Sonographers</t>
  </si>
  <si>
    <t>Exercise Trainers and Group Fitness Instructors</t>
  </si>
  <si>
    <t>Medical Assistants</t>
  </si>
  <si>
    <t>Forensic Science Technicians</t>
  </si>
  <si>
    <t>Market Research Analysts and Marketing Specialists</t>
  </si>
  <si>
    <t>Medical Equipment Repairers</t>
  </si>
  <si>
    <t>Occupational Health and Safety Specialists</t>
  </si>
  <si>
    <t>Ophthalmic Medical Technicians</t>
  </si>
  <si>
    <t>Personal Financial Advisors</t>
  </si>
  <si>
    <t>Respiratory Therapists</t>
  </si>
  <si>
    <t>Industrial Engineers</t>
  </si>
  <si>
    <t>Light Truck Drivers</t>
  </si>
  <si>
    <t>Occupational Therapists</t>
  </si>
  <si>
    <t>Therapists, All Other</t>
  </si>
  <si>
    <t>Audiologists</t>
  </si>
  <si>
    <t>Clinical and Counseling Psychologists</t>
  </si>
  <si>
    <t>Curators</t>
  </si>
  <si>
    <t>Flight Attendants</t>
  </si>
  <si>
    <t>Mental Health and Substance Abuse Social Workers</t>
  </si>
  <si>
    <t>Shampooers</t>
  </si>
  <si>
    <t>Cargo and Freight Agents</t>
  </si>
  <si>
    <t>Computer Occupations, All Other</t>
  </si>
  <si>
    <t>Computer Systems Analysts</t>
  </si>
  <si>
    <t>Database Architects</t>
  </si>
  <si>
    <t>Exercise Physiologists</t>
  </si>
  <si>
    <t>Healthcare Social Workers</t>
  </si>
  <si>
    <t>Management Analysts</t>
  </si>
  <si>
    <t>Mechanical Door Repairers</t>
  </si>
  <si>
    <t>Mechanical Engineers</t>
  </si>
  <si>
    <t>Medical Scientists, Except Epidemiologists</t>
  </si>
  <si>
    <t>Museum Technicians and Conservators</t>
  </si>
  <si>
    <t>Occupational Health and Safety Technicians</t>
  </si>
  <si>
    <t>Psychiatric Technicians</t>
  </si>
  <si>
    <t>Recreational Vehicle Service Technicians</t>
  </si>
  <si>
    <t>Umpires, Referees, and Other Sports Officials</t>
  </si>
  <si>
    <t>Agricultural Equipment Operators</t>
  </si>
  <si>
    <t>Aircraft Cargo Handling Supervisors</t>
  </si>
  <si>
    <t>Athletes and Sports Competitors</t>
  </si>
  <si>
    <t>Biological Science Teachers, Postsecondary</t>
  </si>
  <si>
    <t>Chiropractors</t>
  </si>
  <si>
    <t>Coaches and Scouts</t>
  </si>
  <si>
    <t>Engineering Teachers, Postsecondary</t>
  </si>
  <si>
    <t>Film and Video Editors</t>
  </si>
  <si>
    <t>Makeup Artists, Theatrical and Performance</t>
  </si>
  <si>
    <t>Manicurists and Pedicurists</t>
  </si>
  <si>
    <t>Medical Records Specialists</t>
  </si>
  <si>
    <t>Nurse Anesthetists</t>
  </si>
  <si>
    <t>Optometrists</t>
  </si>
  <si>
    <t>Skincare Specialists</t>
  </si>
  <si>
    <t>Social and Community Service Managers</t>
  </si>
  <si>
    <t>Social and Human Service Assistants</t>
  </si>
  <si>
    <t>Aerospace Engineering and Operations Technologists and Technicians</t>
  </si>
  <si>
    <t>Agents and Business Managers of Artists, Performers, and Athletes</t>
  </si>
  <si>
    <t>Archivists</t>
  </si>
  <si>
    <t>Chemical Engineers</t>
  </si>
  <si>
    <t>Driver/Sales Workers</t>
  </si>
  <si>
    <t>Entertainers and Performers, Sports and Related Workers, All Other</t>
  </si>
  <si>
    <t>Data not available</t>
  </si>
  <si>
    <t>Entertainment and Recreation Managers, Except Gambling</t>
  </si>
  <si>
    <t>Farm Equipment Mechanics and Service Technicians</t>
  </si>
  <si>
    <t>Financial Risk Specialists</t>
  </si>
  <si>
    <t>Financial and Investment Analysts</t>
  </si>
  <si>
    <t>First-Line Supervisors of Entertainment and Recreation Workers, Except Gambling Services</t>
  </si>
  <si>
    <t>First-Line Supervisors of Personal Service Workers</t>
  </si>
  <si>
    <t>Food Batchmakers</t>
  </si>
  <si>
    <t>Food Scientists and Technologists</t>
  </si>
  <si>
    <t>Hairdressers, Hairstylists, and Cosmetologists</t>
  </si>
  <si>
    <t>Highway Maintenance Workers</t>
  </si>
  <si>
    <t>Insurance Sales Agents</t>
  </si>
  <si>
    <t>Lawyers</t>
  </si>
  <si>
    <t>Magnetic Resonance Imaging Technologists</t>
  </si>
  <si>
    <t>Meeting, Convention, and Event Planners</t>
  </si>
  <si>
    <t>Motor Vehicle Operators, All Other</t>
  </si>
  <si>
    <t>Phlebotomists</t>
  </si>
  <si>
    <t>Semiconductor Processing Technicians</t>
  </si>
  <si>
    <t>Shuttle Drivers and Chauffeurs</t>
  </si>
  <si>
    <t>Special Effects Artists and Animators</t>
  </si>
  <si>
    <t>Tour and Travel Guides</t>
  </si>
  <si>
    <t>Transportation, Storage, and Distribution Managers</t>
  </si>
  <si>
    <t>Barbers</t>
  </si>
  <si>
    <t>Biochemists and Biophysicists</t>
  </si>
  <si>
    <t>Business Teachers, Postsecondary</t>
  </si>
  <si>
    <t>Community and Social Service Specialists, All Other</t>
  </si>
  <si>
    <t>Compensation, Benefits, and Job Analysis Specialists</t>
  </si>
  <si>
    <t>Computer Network Support Specialists</t>
  </si>
  <si>
    <t>Database Administrators</t>
  </si>
  <si>
    <t>Dental Assistants</t>
  </si>
  <si>
    <t>Dental Hygienists</t>
  </si>
  <si>
    <t>Dietitians and Nutritionists</t>
  </si>
  <si>
    <t>Electronics Engineers, Except Computer</t>
  </si>
  <si>
    <t>Farm Labor Contractors</t>
  </si>
  <si>
    <t>Floor Layers, Except Carpet, Wood, and Hard Tiles</t>
  </si>
  <si>
    <t>Health Education Specialists</t>
  </si>
  <si>
    <t>Health Technologists and Technicians, All Other</t>
  </si>
  <si>
    <t>Locker Room, Coatroom, and Dressing Room Attendants</t>
  </si>
  <si>
    <t>Lodging Managers</t>
  </si>
  <si>
    <t>Marketing Managers</t>
  </si>
  <si>
    <t>Medical Secretaries and Administrative Assistants</t>
  </si>
  <si>
    <t>Political Scientists</t>
  </si>
  <si>
    <t>Producers and Directors</t>
  </si>
  <si>
    <t>Psychiatrists</t>
  </si>
  <si>
    <t>Securities, Commodities, and Financial Services Sales Agents</t>
  </si>
  <si>
    <t>Septic Tank Servicers and Sewer Pipe Cleaners</t>
  </si>
  <si>
    <t>Set and Exhibit Designers</t>
  </si>
  <si>
    <t>Social Workers, All Other</t>
  </si>
  <si>
    <t>Technical Writers</t>
  </si>
  <si>
    <t>Telecommunications Line Installers and Repairers</t>
  </si>
  <si>
    <t>Tile and Stone Setters</t>
  </si>
  <si>
    <t>Training and Development Managers</t>
  </si>
  <si>
    <t>Administrative Services Managers</t>
  </si>
  <si>
    <t>Aerospace Engineers</t>
  </si>
  <si>
    <t>Agricultural Engineers</t>
  </si>
  <si>
    <t>Animal Scientists</t>
  </si>
  <si>
    <t>Art Directors</t>
  </si>
  <si>
    <t>Baggage Porters and Bellhops</t>
  </si>
  <si>
    <t>Chemists</t>
  </si>
  <si>
    <t>Commercial Divers</t>
  </si>
  <si>
    <t>Communications Equipment Operators, All Other</t>
  </si>
  <si>
    <t>Concierges</t>
  </si>
  <si>
    <t>Conveyor Operators and Tenders</t>
  </si>
  <si>
    <t>Economists</t>
  </si>
  <si>
    <t>Electricians</t>
  </si>
  <si>
    <t>Environmental Engineers</t>
  </si>
  <si>
    <t>Environmental Science and Protection Technicians, Including Health</t>
  </si>
  <si>
    <t>Environmental Scientists and Specialists, Including Health</t>
  </si>
  <si>
    <t>Financial Specialists, All Other</t>
  </si>
  <si>
    <t>Healthcare Support Workers, All Other</t>
  </si>
  <si>
    <t>Heating, Air Conditioning, and Refrigeration Mechanics and Installers</t>
  </si>
  <si>
    <t>Human Resources Specialists</t>
  </si>
  <si>
    <t>Industrial-Organizational Psychologists</t>
  </si>
  <si>
    <t>Lifeguards, Ski Patrol, and Other Recreational Protective Service Workers</t>
  </si>
  <si>
    <t>Machine Feeders and Offbearers</t>
  </si>
  <si>
    <t>Maintenance Workers, Machinery</t>
  </si>
  <si>
    <t>Mathematical Science Occupations, All Other</t>
  </si>
  <si>
    <t>Motorboat Mechanics and Service Technicians</t>
  </si>
  <si>
    <t>Nurse Midwives</t>
  </si>
  <si>
    <t>Pharmacy Technicians</t>
  </si>
  <si>
    <t>Private Detectives and Investigators</t>
  </si>
  <si>
    <t>Project Management Specialists</t>
  </si>
  <si>
    <t>Prosthodontists</t>
  </si>
  <si>
    <t>Public Relations Managers</t>
  </si>
  <si>
    <t>Public Relations Specialists</t>
  </si>
  <si>
    <t>Radiologic Technologists and Technicians</t>
  </si>
  <si>
    <t>Registered Nurses</t>
  </si>
  <si>
    <t>Residential Advisors</t>
  </si>
  <si>
    <t>Stockers and Order Fillers</t>
  </si>
  <si>
    <t>Telecommunications Equipment Installers and Repairers, Except Line Installers</t>
  </si>
  <si>
    <t>Training and Development Specialists</t>
  </si>
  <si>
    <t>Acupuncturists</t>
  </si>
  <si>
    <t>Agricultural Sciences Teachers, Postsecondary</t>
  </si>
  <si>
    <t>Agricultural Technicians</t>
  </si>
  <si>
    <t>Aircraft Service Attendants</t>
  </si>
  <si>
    <t>Airfield Operations Specialists</t>
  </si>
  <si>
    <t>Arbitrators, Mediators, and Conciliators</t>
  </si>
  <si>
    <t>Architects, Except Landscape and Naval</t>
  </si>
  <si>
    <t>Astronomers</t>
  </si>
  <si>
    <t>Audio and Video Technicians</t>
  </si>
  <si>
    <t>Bakers</t>
  </si>
  <si>
    <t>Bioengineers and Biomedical Engineers</t>
  </si>
  <si>
    <t>Biological Technicians</t>
  </si>
  <si>
    <t>Bus Drivers, Transit and Intercity</t>
  </si>
  <si>
    <t>Cartographers and Photogrammetrists</t>
  </si>
  <si>
    <t>Chefs and Head Cooks</t>
  </si>
  <si>
    <t>Child, Family, and School Social Workers</t>
  </si>
  <si>
    <t>Choreographers</t>
  </si>
  <si>
    <t>Civil Engineers</t>
  </si>
  <si>
    <t>Clinical Laboratory Technologists and Technicians</t>
  </si>
  <si>
    <t>Compliance Officers</t>
  </si>
  <si>
    <t>Computer Hardware Engineers</t>
  </si>
  <si>
    <t>Computer Science Teachers, Postsecondary</t>
  </si>
  <si>
    <t>Computer User Support Specialists</t>
  </si>
  <si>
    <t>Some college, no degree</t>
  </si>
  <si>
    <t>Construction Managers</t>
  </si>
  <si>
    <t>Cooling and Freezing Equipment Operators and Tenders</t>
  </si>
  <si>
    <t>Costume Attendants</t>
  </si>
  <si>
    <t>Credit Counselors</t>
  </si>
  <si>
    <t>Dancers</t>
  </si>
  <si>
    <t>Educational, Guidance, and Career Counselors and Advisors</t>
  </si>
  <si>
    <t>Electrical and Electronics Installers and Repairers, Transportation Equipment</t>
  </si>
  <si>
    <t>Electrical, Electronic, and Electromechanical Assemblers, Except Coil Winders, Tapers, and Finishers</t>
  </si>
  <si>
    <t>Emergency Medical Technicians</t>
  </si>
  <si>
    <t>Entertainment Attendants and Related Workers, All Other</t>
  </si>
  <si>
    <t>Facilities Managers</t>
  </si>
  <si>
    <t>Fine Artists, Including Painters, Sculptors, and Illustrators</t>
  </si>
  <si>
    <t>First-Line Supervisors of Food Preparation and Serving Workers</t>
  </si>
  <si>
    <t>First-Line Supervisors of Transportation and Material Moving Workers, Except Aircraft Cargo Handling Supervisors</t>
  </si>
  <si>
    <t>Food Science Technicians</t>
  </si>
  <si>
    <t>Forestry and Conservation Science Teachers, Postsecondary</t>
  </si>
  <si>
    <t>Fundraisers</t>
  </si>
  <si>
    <t>Fundraising Managers</t>
  </si>
  <si>
    <t>Geoscientists, Except Hydrologists and Geographers</t>
  </si>
  <si>
    <t>Healthcare Practitioners and Technical Workers, All Other</t>
  </si>
  <si>
    <t>Human Resources Managers</t>
  </si>
  <si>
    <t>Laborers and Freight, Stock, and Material Movers, Hand</t>
  </si>
  <si>
    <t>Licensed Practical and Licensed Vocational Nurses</t>
  </si>
  <si>
    <t>Life Scientists, All Other</t>
  </si>
  <si>
    <t>Materials Engineers</t>
  </si>
  <si>
    <t>Materials Scientists</t>
  </si>
  <si>
    <t>Medical Equipment Preparers</t>
  </si>
  <si>
    <t>Microbiologists</t>
  </si>
  <si>
    <t>Mobile Heavy Equipment Mechanics, Except Engines</t>
  </si>
  <si>
    <t>Natural Sciences Managers</t>
  </si>
  <si>
    <t>Occupational Therapy Aides</t>
  </si>
  <si>
    <t>Oral and Maxillofacial Surgeons</t>
  </si>
  <si>
    <t>Orthodontists</t>
  </si>
  <si>
    <t>Packaging and Filling Machine Operators and Tenders</t>
  </si>
  <si>
    <t>Paramedics</t>
  </si>
  <si>
    <t>Physicians, Pathologists</t>
  </si>
  <si>
    <t>Physicists</t>
  </si>
  <si>
    <t>Property Appraisers and Assessors</t>
  </si>
  <si>
    <t>Property, Real Estate, and Community Association Managers</t>
  </si>
  <si>
    <t>Psychiatric Aides</t>
  </si>
  <si>
    <t>Psychologists, All Other</t>
  </si>
  <si>
    <t>Psychology Teachers, Postsecondary</t>
  </si>
  <si>
    <t>Recreation Workers</t>
  </si>
  <si>
    <t>Sales Engineers</t>
  </si>
  <si>
    <t>Sales and Related Workers, All Other</t>
  </si>
  <si>
    <t>Social Science Research Assistants</t>
  </si>
  <si>
    <t>Sociologists</t>
  </si>
  <si>
    <t>Soil and Plant Scientists</t>
  </si>
  <si>
    <t>Surgical Assistants</t>
  </si>
  <si>
    <t>Surgical Technologists</t>
  </si>
  <si>
    <t>Surveyors</t>
  </si>
  <si>
    <t>Accountants and Auditors</t>
  </si>
  <si>
    <t>Aircraft Mechanics and Service Technicians</t>
  </si>
  <si>
    <t>Airline Pilots, Copilots, and Flight Engineers</t>
  </si>
  <si>
    <t>Amusement and Recreation Attendants</t>
  </si>
  <si>
    <t>Animal Control Workers</t>
  </si>
  <si>
    <t>Anthropologists and Archeologists</t>
  </si>
  <si>
    <t>Anthropology and Archeology Teachers, Postsecondary</t>
  </si>
  <si>
    <t>Architectural and Engineering Managers</t>
  </si>
  <si>
    <t>Architecture Teachers, Postsecondary</t>
  </si>
  <si>
    <t>Area, Ethnic, and Cultural Studies Teachers, Postsecondary</t>
  </si>
  <si>
    <t>Atmospheric and Space Scientists</t>
  </si>
  <si>
    <t>Atmospheric, Earth, Marine, and Space Sciences Teachers, Postsecondary</t>
  </si>
  <si>
    <t>Avionics Technicians</t>
  </si>
  <si>
    <t>Bicycle Repairers</t>
  </si>
  <si>
    <t>Biological Scientists, All Other</t>
  </si>
  <si>
    <t>Business Operations Specialists, All Other</t>
  </si>
  <si>
    <t>Calibration Technologists and Technicians</t>
  </si>
  <si>
    <t>Cardiovascular Technologists and Technicians</t>
  </si>
  <si>
    <t>Chemistry Teachers, Postsecondary</t>
  </si>
  <si>
    <t>Cleaners of Vehicles and Equipment</t>
  </si>
  <si>
    <t>Cleaning, Washing, and Metal Pickling Equipment Operators and Tenders</t>
  </si>
  <si>
    <t>Commercial Pilots</t>
  </si>
  <si>
    <t>Computer Network Architects</t>
  </si>
  <si>
    <t>Conservation Scientists</t>
  </si>
  <si>
    <t>Construction Laborers</t>
  </si>
  <si>
    <t>Craft Artists</t>
  </si>
  <si>
    <t>Crematory Operators</t>
  </si>
  <si>
    <t>Crossing Guards and Flaggers</t>
  </si>
  <si>
    <t>Demonstrators and Product Promoters</t>
  </si>
  <si>
    <t>Dentists, General</t>
  </si>
  <si>
    <t>Dietetic Technicians</t>
  </si>
  <si>
    <t>Dining Room and Cafeteria Attendants and Bartender Helpers</t>
  </si>
  <si>
    <t>Disc Jockeys, Except Radio</t>
  </si>
  <si>
    <t>Economics Teachers, Postsecondary</t>
  </si>
  <si>
    <t>Education Administrators, Postsecondary</t>
  </si>
  <si>
    <t>Education Teachers, Postsecondary</t>
  </si>
  <si>
    <t>Electrical Engineers</t>
  </si>
  <si>
    <t>Environmental Science Teachers, Postsecondary</t>
  </si>
  <si>
    <t>Family Medicine Physicians</t>
  </si>
  <si>
    <t>Family and Consumer Sciences Teachers, Postsecondary</t>
  </si>
  <si>
    <t>Fire Inspectors and Investigators</t>
  </si>
  <si>
    <t>Firefighters</t>
  </si>
  <si>
    <t>First-Line Supervisors of Firefighting and Prevention Workers</t>
  </si>
  <si>
    <t>Food Preparation and Serving Related Workers, All Other</t>
  </si>
  <si>
    <t>Food Processing Workers, All Other</t>
  </si>
  <si>
    <t>General and Operations Managers</t>
  </si>
  <si>
    <t>Geography Teachers, Postsecondary</t>
  </si>
  <si>
    <t>Health and Safety Engineers, Except Mining Safety Engineers and Inspectors</t>
  </si>
  <si>
    <t>Heavy and Tractor-Trailer Truck Drivers</t>
  </si>
  <si>
    <t>Industrial Truck and Tractor Operators</t>
  </si>
  <si>
    <t>Interior Designers</t>
  </si>
  <si>
    <t>Interpreters and Translators</t>
  </si>
  <si>
    <t>Landscaping and Groundskeeping Workers</t>
  </si>
  <si>
    <t>Library Science Teachers, Postsecondary</t>
  </si>
  <si>
    <t>Life, Physical, and Social Science Technicians, All Other</t>
  </si>
  <si>
    <t>Maintenance and Repair Workers, General</t>
  </si>
  <si>
    <t>Material Moving Workers, All Other</t>
  </si>
  <si>
    <t>Media and Communication Workers, All Other</t>
  </si>
  <si>
    <t>Morticians, Undertakers, and Funeral Arrangers</t>
  </si>
  <si>
    <t>Nursing Assistants</t>
  </si>
  <si>
    <t>Ophthalmologists, Except Pediatric</t>
  </si>
  <si>
    <t>Orderlies</t>
  </si>
  <si>
    <t>Paperhangers</t>
  </si>
  <si>
    <t>Paralegals and Legal Assistants</t>
  </si>
  <si>
    <t>Passenger Attendants</t>
  </si>
  <si>
    <t>Paving, Surfacing, and Tamping Equipment Operators</t>
  </si>
  <si>
    <t>Personal Service Managers, All Other</t>
  </si>
  <si>
    <t>Photographers</t>
  </si>
  <si>
    <t>Physics Teachers, Postsecondary</t>
  </si>
  <si>
    <t>Political Science Teachers, Postsecondary</t>
  </si>
  <si>
    <t>Postsecondary Teachers, All Other</t>
  </si>
  <si>
    <t>Production, Planning, and Expediting Clerks</t>
  </si>
  <si>
    <t>Pump Operators, Except Wellhead Pumpers</t>
  </si>
  <si>
    <t>Purchasing Managers</t>
  </si>
  <si>
    <t>Radiologists</t>
  </si>
  <si>
    <t>Rail Car Repairers</t>
  </si>
  <si>
    <t>Real Estate Brokers</t>
  </si>
  <si>
    <t>Recreational Therapists</t>
  </si>
  <si>
    <t>Sales Managers</t>
  </si>
  <si>
    <t>Sales Representatives of Services, Except Advertising, Insurance, Financial Services, and Travel</t>
  </si>
  <si>
    <t>Sales Representatives, Wholesale and Manufacturing, Technical and Scientific Products</t>
  </si>
  <si>
    <t>Social Work Teachers, Postsecondary</t>
  </si>
  <si>
    <t>Sociology Teachers, Postsecondary</t>
  </si>
  <si>
    <t>Substitute Teachers, Short-Term</t>
  </si>
  <si>
    <t>Subway and Streetcar Operators</t>
  </si>
  <si>
    <t>Teaching Assistants, Postsecondary</t>
  </si>
  <si>
    <t>Traffic Technicians</t>
  </si>
  <si>
    <t>Transportation Workers, All Other</t>
  </si>
  <si>
    <t>Travel Agents</t>
  </si>
  <si>
    <t>Urban and Regional Planners</t>
  </si>
  <si>
    <t>Writers and Authors</t>
  </si>
  <si>
    <t>Actors</t>
  </si>
  <si>
    <t>Anesthesiologists</t>
  </si>
  <si>
    <t>Art, Drama, and Music Teachers, Postsecondary</t>
  </si>
  <si>
    <t>Artists and Related Workers, All Other</t>
  </si>
  <si>
    <t>Bartenders</t>
  </si>
  <si>
    <t>Budget Analysts</t>
  </si>
  <si>
    <t>Building Cleaning Workers, All Other</t>
  </si>
  <si>
    <t>Camera Operators, Television, Video, and Film</t>
  </si>
  <si>
    <t>Cardiologists</t>
  </si>
  <si>
    <t>Chemical Technicians</t>
  </si>
  <si>
    <t>Communications Teachers, Postsecondary</t>
  </si>
  <si>
    <t>Cooks, All Other</t>
  </si>
  <si>
    <t>Counter and Rental Clerks</t>
  </si>
  <si>
    <t>Court Reporters and Simultaneous Captioners</t>
  </si>
  <si>
    <t>Court, Municipal, and License Clerks</t>
  </si>
  <si>
    <t>Criminal Justice and Law Enforcement Teachers, Postsecondary</t>
  </si>
  <si>
    <t>Dentists, All Other Specialists</t>
  </si>
  <si>
    <t>Dermatologists</t>
  </si>
  <si>
    <t>Designers, All Other</t>
  </si>
  <si>
    <t>Education Administrators, All Other</t>
  </si>
  <si>
    <t>Electric Motor, Power Tool, and Related Repairers</t>
  </si>
  <si>
    <t>Electrical Power-Line Installers and Repairers</t>
  </si>
  <si>
    <t>Emergency Management Directors</t>
  </si>
  <si>
    <t>Emergency Medicine Physicians</t>
  </si>
  <si>
    <t>Engineering Technologists and Technicians, Except Drafters, All Other</t>
  </si>
  <si>
    <t>Engineers, All Other</t>
  </si>
  <si>
    <t>Fashion Designers</t>
  </si>
  <si>
    <t>First-Line Supervisors of Construction Trades and Extraction Workers</t>
  </si>
  <si>
    <t>First-Line Supervisors of Farming, Fishing, and Forestry Workers</t>
  </si>
  <si>
    <t>First-Line Supervisors of Gambling Services Workers</t>
  </si>
  <si>
    <t>First-Line Supervisors of Housekeeping and Janitorial Workers</t>
  </si>
  <si>
    <t>First-Line Supervisors of Landscaping, Lawn Service, and Groundskeeping Workers</t>
  </si>
  <si>
    <t>First-Line Supervisors of Police and Detectives</t>
  </si>
  <si>
    <t>First-Line Supervisors of Protective Service Workers, All Other</t>
  </si>
  <si>
    <t>Food Servers, Nonrestaurant</t>
  </si>
  <si>
    <t>Food and Tobacco Roasting, Baking, and Drying Machine Operators and Tenders</t>
  </si>
  <si>
    <t>Funeral Attendants</t>
  </si>
  <si>
    <t>Gambling Managers</t>
  </si>
  <si>
    <t>General Internal Medicine Physicians</t>
  </si>
  <si>
    <t>Geological Technicians, Except Hydrologic Technicians</t>
  </si>
  <si>
    <t>Graphic Designers</t>
  </si>
  <si>
    <t>Helpers--Installation, Maintenance, and Repair Workers</t>
  </si>
  <si>
    <t>Historians</t>
  </si>
  <si>
    <t>Industrial Engineering Technologists and Technicians</t>
  </si>
  <si>
    <t>Information and Record Clerks, All Other</t>
  </si>
  <si>
    <t>Instructional Coordinators</t>
  </si>
  <si>
    <t>Law Teachers, Postsecondary</t>
  </si>
  <si>
    <t>Legislators</t>
  </si>
  <si>
    <t>Librarians and Media Collections Specialists</t>
  </si>
  <si>
    <t>Loan Officers</t>
  </si>
  <si>
    <t>Managers, All Other</t>
  </si>
  <si>
    <t>Mathematical Science Teachers, Postsecondary</t>
  </si>
  <si>
    <t>Media and Communication Equipment Workers, All Other</t>
  </si>
  <si>
    <t>Medical Appliance Technicians</t>
  </si>
  <si>
    <t>Medical Dosimetrists</t>
  </si>
  <si>
    <t>Millwrights</t>
  </si>
  <si>
    <t>Motorboat Operators</t>
  </si>
  <si>
    <t>Network and Computer Systems Administrators</t>
  </si>
  <si>
    <t>Neurologists</t>
  </si>
  <si>
    <t>Operating Engineers and Other Construction Equipment Operators</t>
  </si>
  <si>
    <t>Opticians, Dispensing</t>
  </si>
  <si>
    <t>Pest Control Workers</t>
  </si>
  <si>
    <t>Petroleum Engineers</t>
  </si>
  <si>
    <t>Pharmacists</t>
  </si>
  <si>
    <t>Philosophy and Religion Teachers, Postsecondary</t>
  </si>
  <si>
    <t>Physical Therapist Aides</t>
  </si>
  <si>
    <t>Physicians, All Other</t>
  </si>
  <si>
    <t>Pile Driver Operators</t>
  </si>
  <si>
    <t>Police and Sheriff'S Patrol Officers</t>
  </si>
  <si>
    <t>Preschool Teachers, Except Special Education</t>
  </si>
  <si>
    <t>Probation Officers and Correctional Treatment Specialists</t>
  </si>
  <si>
    <t>Protective Service Workers, All Other</t>
  </si>
  <si>
    <t>Public Safety Telecommunicators</t>
  </si>
  <si>
    <t>Radio, Cellular, and Tower Equipment Installers and Repairers</t>
  </si>
  <si>
    <t>Real Estate Sales Agents</t>
  </si>
  <si>
    <t>Recreation and Fitness Studies Teachers, Postsecondary</t>
  </si>
  <si>
    <t>Refuse and Recyclable Material Collectors</t>
  </si>
  <si>
    <t>Roustabouts, Oil and Gas</t>
  </si>
  <si>
    <t>Security and Fire Alarm Systems Installers</t>
  </si>
  <si>
    <t>Self-Enrichment Teachers</t>
  </si>
  <si>
    <t>Separating, Filtering, Clarifying, Precipitating, and Still Machine Setters, Operators, and Tenders</t>
  </si>
  <si>
    <t>Social Sciences Teachers, Postsecondary, All Other</t>
  </si>
  <si>
    <t>Special Education Teachers, All Other</t>
  </si>
  <si>
    <t>Stationary Engineers and Boiler Operators</t>
  </si>
  <si>
    <t>Surveying and Mapping Technicians</t>
  </si>
  <si>
    <t>Transit and Railroad Police</t>
  </si>
  <si>
    <t>Transportation Inspectors</t>
  </si>
  <si>
    <t>Tree Trimmers and Pruners</t>
  </si>
  <si>
    <t>Tutors</t>
  </si>
  <si>
    <t>Zoologists and Wildlife Biologists</t>
  </si>
  <si>
    <t>Advertising and Promotions Managers</t>
  </si>
  <si>
    <t>Agricultural Inspectors</t>
  </si>
  <si>
    <t>Agricultural Workers, All Other</t>
  </si>
  <si>
    <t>Animal Breeders</t>
  </si>
  <si>
    <t>Automotive Glass Installers and Repairers</t>
  </si>
  <si>
    <t>Automotive Service Technicians and Mechanics</t>
  </si>
  <si>
    <t>Captains, Mates, and Pilots of Water Vessels</t>
  </si>
  <si>
    <t>Commercial and Industrial Designers</t>
  </si>
  <si>
    <t>Compensation and Benefits Managers</t>
  </si>
  <si>
    <t>Cooks, Institution and Cafeteria</t>
  </si>
  <si>
    <t>Couriers and Messengers</t>
  </si>
  <si>
    <t>Detectives and Criminal Investigators</t>
  </si>
  <si>
    <t>Drywall and Ceiling Tile Installers</t>
  </si>
  <si>
    <t>Earth Drillers, Except Oil and Gas</t>
  </si>
  <si>
    <t>Educational Instruction and Library Workers, All Other</t>
  </si>
  <si>
    <t>Elevator and Escalator Installers and Repairers</t>
  </si>
  <si>
    <t>Eligibility Interviewers, Government Programs</t>
  </si>
  <si>
    <t>Fast Food and Counter Workers</t>
  </si>
  <si>
    <t>First-Line Supervisors of Mechanics, Installers, and Repairers</t>
  </si>
  <si>
    <t>Food Cooking Machine Operators and Tenders</t>
  </si>
  <si>
    <t>Foresters</t>
  </si>
  <si>
    <t>Funeral Home Managers</t>
  </si>
  <si>
    <t>Glaziers</t>
  </si>
  <si>
    <t>Grounds Maintenance Workers, All Other</t>
  </si>
  <si>
    <t>Healthcare Diagnosing or Treating Practitioners, All Other</t>
  </si>
  <si>
    <t>Helpers, Construction Trades, All Other</t>
  </si>
  <si>
    <t>Helpers--Painters, Paperhangers, Plasterers, and Stucco Masons</t>
  </si>
  <si>
    <t>Helpers--Pipelayers, Plumbers, Pipefitters, and Steamfitters</t>
  </si>
  <si>
    <t>Helpers--Roofers</t>
  </si>
  <si>
    <t>Hydrologists</t>
  </si>
  <si>
    <t>Industrial Production Managers</t>
  </si>
  <si>
    <t>Installation, Maintenance, and Repair Workers, All Other</t>
  </si>
  <si>
    <t>Insulation Workers, Floor, Ceiling, and Wall</t>
  </si>
  <si>
    <t>Insulation Workers, Mechanical</t>
  </si>
  <si>
    <t>Judges, Magistrate Judges, and Magistrates</t>
  </si>
  <si>
    <t>Judicial Law Clerks</t>
  </si>
  <si>
    <t>Machinists</t>
  </si>
  <si>
    <t>Mathematicians</t>
  </si>
  <si>
    <t>Meat, Poultry, and Fish Cutters and Trimmers</t>
  </si>
  <si>
    <t>Merchandise Displayers and Window Trimmers</t>
  </si>
  <si>
    <t>Miscellaneous Construction and Related Workers</t>
  </si>
  <si>
    <t>Mixing and Blending Machine Setters, Operators, and Tenders</t>
  </si>
  <si>
    <t>Molders, Shapers, and Casters, Except Metal and Plastic</t>
  </si>
  <si>
    <t>Motorcycle Mechanics</t>
  </si>
  <si>
    <t>Obstetricians and Gynecologists</t>
  </si>
  <si>
    <t>Orthopedic Surgeons, Except Pediatric</t>
  </si>
  <si>
    <t>Painters, Construction and Maintenance</t>
  </si>
  <si>
    <t>Parking Attendants</t>
  </si>
  <si>
    <t>Pesticide Handlers, Sprayers, and Applicators, Vegetation</t>
  </si>
  <si>
    <t>Physical Scientists, All Other</t>
  </si>
  <si>
    <t>Plasterers and Stucco Masons</t>
  </si>
  <si>
    <t>Plumbers, Pipefitters, and Steamfitters</t>
  </si>
  <si>
    <t>Radiation Therapists</t>
  </si>
  <si>
    <t>Rail Transportation Workers, All Other</t>
  </si>
  <si>
    <t>Rail Yard Engineers, Dinkey Operators, and Hostlers</t>
  </si>
  <si>
    <t>Rehabilitation Counselors</t>
  </si>
  <si>
    <t>Rock Splitters, Quarry</t>
  </si>
  <si>
    <t>Roofers</t>
  </si>
  <si>
    <t>Sailors and Marine Oilers</t>
  </si>
  <si>
    <t>Social Scientists and Related Workers, All Other</t>
  </si>
  <si>
    <t>Special Education Teachers, Preschool</t>
  </si>
  <si>
    <t>Structural Iron and Steel Workers</t>
  </si>
  <si>
    <t>Tank Car, Truck, and Ship Loaders</t>
  </si>
  <si>
    <t>Tax Preparers</t>
  </si>
  <si>
    <t>Teachers and Instructors, All Other</t>
  </si>
  <si>
    <t>Title Examiners, Abstractors, and Searchers</t>
  </si>
  <si>
    <t>Ushers, Lobby Attendants, and Ticket Takers</t>
  </si>
  <si>
    <t>Administrative Law Judges, Adjudicators, and Hearing Officers</t>
  </si>
  <si>
    <t>Air Traffic Controllers</t>
  </si>
  <si>
    <t>Architectural and Civil Drafters</t>
  </si>
  <si>
    <t>Automotive Body and Related Repairers</t>
  </si>
  <si>
    <t>Brickmasons and Blockmasons</t>
  </si>
  <si>
    <t>Bus Drivers, School</t>
  </si>
  <si>
    <t>Bus and Truck Mechanics and Diesel Engine Specialists</t>
  </si>
  <si>
    <t>Camera and Photographic Equipment Repairers</t>
  </si>
  <si>
    <t>Carpenters</t>
  </si>
  <si>
    <t>Civil Engineering Technologists and Technicians</t>
  </si>
  <si>
    <t>Clergy</t>
  </si>
  <si>
    <t>Coating, Painting, and Spraying Machine Setters, Operators, and Tenders</t>
  </si>
  <si>
    <t>Derrick Operators, Oil and Gas</t>
  </si>
  <si>
    <t>Education Administrators, Kindergarten Through Secondary</t>
  </si>
  <si>
    <t>Electrical and Electronic Engineering Technologists and Technicians</t>
  </si>
  <si>
    <t>Electrical and Electronics Drafters</t>
  </si>
  <si>
    <t>Elementary School Teachers, Except Special Education</t>
  </si>
  <si>
    <t>Embalmers</t>
  </si>
  <si>
    <t>English Language and Literature Teachers, Postsecondary</t>
  </si>
  <si>
    <t>Environmental Engineering Technologists and Technicians</t>
  </si>
  <si>
    <t>Explosives Workers, Ordnance Handling Experts, and Blasters</t>
  </si>
  <si>
    <t>Financial Clerks, All Other</t>
  </si>
  <si>
    <t>Food Service Managers</t>
  </si>
  <si>
    <t>Foreign Language and Literature Teachers, Postsecondary</t>
  </si>
  <si>
    <t>Forest and Conservation Technicians</t>
  </si>
  <si>
    <t>Gambling Dealers</t>
  </si>
  <si>
    <t>Gambling Service Workers, All Other</t>
  </si>
  <si>
    <t>Gambling Surveillance Officers and Gambling Investigators</t>
  </si>
  <si>
    <t>Geographers</t>
  </si>
  <si>
    <t>Hazardous Materials Removal Workers</t>
  </si>
  <si>
    <t>Helpers--Extraction Workers</t>
  </si>
  <si>
    <t>History Teachers, Postsecondary</t>
  </si>
  <si>
    <t>Hosts and Hostesses, Restaurant, Lounge, and Coffee Shop</t>
  </si>
  <si>
    <t>Janitors and Cleaners, Except Maids and Housekeeping Cleaners</t>
  </si>
  <si>
    <t>Kindergarten Teachers, Except Special Education</t>
  </si>
  <si>
    <t>Landscape Architects</t>
  </si>
  <si>
    <t>Locomotive Engineers</t>
  </si>
  <si>
    <t>Marine Engineers and Naval Architects</t>
  </si>
  <si>
    <t>Mechanical Engineering Technologists and Technicians</t>
  </si>
  <si>
    <t>Middle School Teachers, Except Special and Career/Technical Education</t>
  </si>
  <si>
    <t>Models</t>
  </si>
  <si>
    <t>Multiple Machine Tool Setters, Operators, and Tenders, Metal and Plastic</t>
  </si>
  <si>
    <t>Music Directors and Composers</t>
  </si>
  <si>
    <t>Musicians and Singers</t>
  </si>
  <si>
    <t>Nuclear Engineers</t>
  </si>
  <si>
    <t>Ophthalmic Laboratory Technicians</t>
  </si>
  <si>
    <t>Outdoor Power Equipment and Other Small Engine Mechanics</t>
  </si>
  <si>
    <t>Parts Salespersons</t>
  </si>
  <si>
    <t>Pediatric Surgeons</t>
  </si>
  <si>
    <t>Pediatricians, General</t>
  </si>
  <si>
    <t>Podiatrists</t>
  </si>
  <si>
    <t>Production Workers, All Other</t>
  </si>
  <si>
    <t>Rail-Track Laying and Maintenance Equipment Operators</t>
  </si>
  <si>
    <t>Railroad Brake, Signal, and Switch Operators and Locomotive Firers</t>
  </si>
  <si>
    <t>Railroad Conductors and Yardmasters</t>
  </si>
  <si>
    <t>Reinforcing Iron and Rebar Workers</t>
  </si>
  <si>
    <t>Religious Workers, All Other</t>
  </si>
  <si>
    <t>Reservation and Transportation Ticket Agents and Travel Clerks</t>
  </si>
  <si>
    <t>Riggers</t>
  </si>
  <si>
    <t>Sales Representatives, Wholesale and Manufacturing, Except Technical and Scientific Products</t>
  </si>
  <si>
    <t>School Psychologists</t>
  </si>
  <si>
    <t>Secondary School Teachers, Except Special and Career/Technical Education</t>
  </si>
  <si>
    <t>Ship Engineers</t>
  </si>
  <si>
    <t>Signal and Track Switch Repairers</t>
  </si>
  <si>
    <t>Special Education Teachers, Secondary School</t>
  </si>
  <si>
    <t>Surgeons, All Other</t>
  </si>
  <si>
    <t>Tax Examiners and Collectors, and Revenue Agents</t>
  </si>
  <si>
    <t>Tire Repairers and Changers</t>
  </si>
  <si>
    <t>Welders, Cutters, Solderers, and Brazers</t>
  </si>
  <si>
    <t>Ambulance Drivers and Attendants, Except Emergency Medical Technicians</t>
  </si>
  <si>
    <t>Automotive and Watercraft Service Attendants</t>
  </si>
  <si>
    <t>Billing and Posting Clerks</t>
  </si>
  <si>
    <t>Career/Technical Education Teachers, Middle School</t>
  </si>
  <si>
    <t>Career/Technical Education Teachers, Secondary School</t>
  </si>
  <si>
    <t>Crane and Tower Operators</t>
  </si>
  <si>
    <t>Directors, Religious Activities and Education</t>
  </si>
  <si>
    <t>Dredge Operators</t>
  </si>
  <si>
    <t>Etchers and Engravers</t>
  </si>
  <si>
    <t>Fiberglass Laminators and Fabricators</t>
  </si>
  <si>
    <t>First-Line Supervisors of Production and Operating Workers</t>
  </si>
  <si>
    <t>Floor Sanders and Finishers</t>
  </si>
  <si>
    <t>Furnace, Kiln, Oven, Drier, and Kettle Operators and Tenders</t>
  </si>
  <si>
    <t>Hydrologic Technicians</t>
  </si>
  <si>
    <t>Legal Support Workers, All Other</t>
  </si>
  <si>
    <t>Maids and Housekeeping Cleaners</t>
  </si>
  <si>
    <t>Mining and Geological Engineers, Including Mining Safety Engineers</t>
  </si>
  <si>
    <t>Nuclear Medicine Technologists</t>
  </si>
  <si>
    <t>Painting, Coating, and Decorating Workers</t>
  </si>
  <si>
    <t>Plant and System Operators, All Other</t>
  </si>
  <si>
    <t>Precision Instrument and Equipment Repairers, All Other</t>
  </si>
  <si>
    <t>Receptionists and Information Clerks</t>
  </si>
  <si>
    <t>Rotary Drill Operators, Oil and Gas</t>
  </si>
  <si>
    <t>Sawing Machine Setters, Operators, and Tenders, Wood</t>
  </si>
  <si>
    <t>Service Unit Operators, Oil and Gas</t>
  </si>
  <si>
    <t>Sheet Metal Workers</t>
  </si>
  <si>
    <t>Special Education Teachers, Kindergarten and Elementary School</t>
  </si>
  <si>
    <t>Special Education Teachers, Middle School</t>
  </si>
  <si>
    <t>Teaching Assistants, Except Postsecondary</t>
  </si>
  <si>
    <t>Transportation Security Screeners</t>
  </si>
  <si>
    <t>Bridge and Lock Tenders</t>
  </si>
  <si>
    <t>Broadcast Technicians</t>
  </si>
  <si>
    <t>Butchers and Meat Cutters</t>
  </si>
  <si>
    <t>Career/Technical Education Teachers, Postsecondary</t>
  </si>
  <si>
    <t>Control and Valve Installers and Repairers, Except Mechanical Door</t>
  </si>
  <si>
    <t>Dispatchers, Except Police, Fire, and Ambulance</t>
  </si>
  <si>
    <t>Electrical and Electronics Repairers, Commercial and Industrial Equipment</t>
  </si>
  <si>
    <t>Extruding, Forming, Pressing, and Compacting Machine Setters, Operators, and Tenders</t>
  </si>
  <si>
    <t>Fence Erectors</t>
  </si>
  <si>
    <t>Furniture Finishers</t>
  </si>
  <si>
    <t>Labor Relations Specialists</t>
  </si>
  <si>
    <t>Laundry and Dry-Cleaning Workers</t>
  </si>
  <si>
    <t>Loan Interviewers and Clerks</t>
  </si>
  <si>
    <t>Nuclear Technicians</t>
  </si>
  <si>
    <t>Packers and Packagers, Hand</t>
  </si>
  <si>
    <t>Parking Enforcement Workers</t>
  </si>
  <si>
    <t>Security Guards</t>
  </si>
  <si>
    <t>Slaughterers and Meat Packers</t>
  </si>
  <si>
    <t>Sound Engineering Technicians</t>
  </si>
  <si>
    <t>Woodworking Machine Setters, Operators, and Tenders, Except Sawing</t>
  </si>
  <si>
    <t>Adhesive Bonding Machine Operators and Tenders</t>
  </si>
  <si>
    <t>Bailiffs</t>
  </si>
  <si>
    <t>Cabinetmakers and Bench Carpenters</t>
  </si>
  <si>
    <t>Childcare Workers</t>
  </si>
  <si>
    <t>Coin, Vending, and Amusement Machine Servicers and Repairers</t>
  </si>
  <si>
    <t>Construction and Building Inspectors</t>
  </si>
  <si>
    <t>Dishwashers</t>
  </si>
  <si>
    <t>Extraction Workers, All Other</t>
  </si>
  <si>
    <t>Extruding and Drawing Machine Setters, Operators, and Tenders, Metal and Plastic</t>
  </si>
  <si>
    <t>Extruding and Forming Machine Setters, Operators, and Tenders, Synthetic and Glass Fibers</t>
  </si>
  <si>
    <t>Farm and Home Management Educators</t>
  </si>
  <si>
    <t>Farmworkers and Laborers, Crop, Nursery, and Greenhouse</t>
  </si>
  <si>
    <t>First-Line Supervisors of Non-Retail Sales Workers</t>
  </si>
  <si>
    <t>Gas Compressor and Gas Pumping Station Operators</t>
  </si>
  <si>
    <t>Hoist and Winch Operators</t>
  </si>
  <si>
    <t>Insurance Underwriters</t>
  </si>
  <si>
    <t>Log Graders and Scalers</t>
  </si>
  <si>
    <t>Petroleum Pump System Operators, Refinery Operators, and Gaugers</t>
  </si>
  <si>
    <t>Retail Salespersons</t>
  </si>
  <si>
    <t>Statistical Assistants</t>
  </si>
  <si>
    <t>Tapers</t>
  </si>
  <si>
    <t>Wellhead Pumpers</t>
  </si>
  <si>
    <t>Chemical Plant and System Operators</t>
  </si>
  <si>
    <t>Claims Adjusters, Examiners, and Investigators</t>
  </si>
  <si>
    <t>Continuous Mining Machine Operators</t>
  </si>
  <si>
    <t>Cost Estimators</t>
  </si>
  <si>
    <t>Education and Childcare Administrators, Preschool and Daycare</t>
  </si>
  <si>
    <t>Electrical and Electronics Repairers, Powerhouse, Substation, and Relay</t>
  </si>
  <si>
    <t>Electro-Mechanical and Mechatronics Technologists and Technicians</t>
  </si>
  <si>
    <t>First-Line Supervisors of Correctional Officers</t>
  </si>
  <si>
    <t>Hotel, Motel, and Resort Desk Clerks</t>
  </si>
  <si>
    <t>Insurance Appraisers, Auto Damage</t>
  </si>
  <si>
    <t>Insurance Claims and Policy Processing Clerks</t>
  </si>
  <si>
    <t>Jewelers and Precious Stone and Metal Workers</t>
  </si>
  <si>
    <t>Lighting Technicians</t>
  </si>
  <si>
    <t>News Analysts, Reporters, and Journalists</t>
  </si>
  <si>
    <t>Nuclear Power Reactor Operators</t>
  </si>
  <si>
    <t>Pharmacy Aides</t>
  </si>
  <si>
    <t>Upholsterers</t>
  </si>
  <si>
    <t>Waiters and Waitresses</t>
  </si>
  <si>
    <t>Weighers, Measurers, Checkers, and Samplers, Recordkeeping</t>
  </si>
  <si>
    <t>Boilermakers</t>
  </si>
  <si>
    <t>Cement Masons and Concrete Finishers</t>
  </si>
  <si>
    <t>Credit Analysts</t>
  </si>
  <si>
    <t>Crushing, Grinding, and Polishing Machine Setters, Operators, and Tenders</t>
  </si>
  <si>
    <t>Cutting and Slicing Machine Setters, Operators, and Tenders</t>
  </si>
  <si>
    <t>Editors</t>
  </si>
  <si>
    <t>Excavating and Loading Machine and Dragline Operators, Surface Mining</t>
  </si>
  <si>
    <t>First-Line Supervisors of Security Workers</t>
  </si>
  <si>
    <t>Gambling and Sports Book Writers and Runners</t>
  </si>
  <si>
    <t>Helpers--Electricians</t>
  </si>
  <si>
    <t>Home Appliance Repairers</t>
  </si>
  <si>
    <t>Inspectors, Testers, Sorters, Samplers, and Weighers</t>
  </si>
  <si>
    <t>Logging Equipment Operators</t>
  </si>
  <si>
    <t>Medical Transcriptionists</t>
  </si>
  <si>
    <t>Model Makers, Wood</t>
  </si>
  <si>
    <t>Molding, Coremaking, and Casting Machine Setters, Operators, and Tenders, Metal and Plastic</t>
  </si>
  <si>
    <t>Pipelayers</t>
  </si>
  <si>
    <t>Proofreaders and Copy Markers</t>
  </si>
  <si>
    <t>School Bus Monitors</t>
  </si>
  <si>
    <t>Survey Researchers</t>
  </si>
  <si>
    <t>Tire Builders</t>
  </si>
  <si>
    <t>Woodworkers, All Other</t>
  </si>
  <si>
    <t>Dental Laboratory Technicians</t>
  </si>
  <si>
    <t>Farmers, Ranchers, and Other Agricultural Managers</t>
  </si>
  <si>
    <t>Farmworkers, Farm, Ranch, and Aquacultural Animals</t>
  </si>
  <si>
    <t>First-Line Supervisors of Office and Administrative Support Workers</t>
  </si>
  <si>
    <t>Food Preparation Workers</t>
  </si>
  <si>
    <t>Gambling Cage Workers</t>
  </si>
  <si>
    <t>Graders and Sorters, Agricultural Products</t>
  </si>
  <si>
    <t>Helpers--Carpenters</t>
  </si>
  <si>
    <t>Human Resources Assistants, Except Payroll and Timekeeping</t>
  </si>
  <si>
    <t>Mail Clerks and Mail Machine Operators, Except Postal Service</t>
  </si>
  <si>
    <t>Patternmakers, Wood</t>
  </si>
  <si>
    <t>Power Distributors and Dispatchers</t>
  </si>
  <si>
    <t>Bookkeeping, Accounting, and Auditing Clerks</t>
  </si>
  <si>
    <t>Chemical Equipment Operators and Tenders</t>
  </si>
  <si>
    <t>Cooks, Private Household</t>
  </si>
  <si>
    <t>Cooks, Short Order</t>
  </si>
  <si>
    <t>Correspondence Clerks</t>
  </si>
  <si>
    <t>Credit Authorizers, Checkers, and Clerks</t>
  </si>
  <si>
    <t>Customer Service Representatives</t>
  </si>
  <si>
    <t>Fish and Game Wardens</t>
  </si>
  <si>
    <t>Gambling Change Persons and Booth Cashiers</t>
  </si>
  <si>
    <t>Library Assistants, Clerical</t>
  </si>
  <si>
    <t>Library Technicians</t>
  </si>
  <si>
    <t>Stonemasons</t>
  </si>
  <si>
    <t>Water and Wastewater Treatment Plant and System Operators</t>
  </si>
  <si>
    <t>Advertising Sales Agents</t>
  </si>
  <si>
    <t>Audiovisual Equipment Installers and Repairers</t>
  </si>
  <si>
    <t>Fabric and Apparel Patternmakers</t>
  </si>
  <si>
    <t>First-Line Supervisors of Retail Sales Workers</t>
  </si>
  <si>
    <t>Logging Workers, All Other</t>
  </si>
  <si>
    <t>Mechanical Drafters</t>
  </si>
  <si>
    <t>Office Clerks, General</t>
  </si>
  <si>
    <t>Postal Service Clerks</t>
  </si>
  <si>
    <t>Postal Service Mail Carriers</t>
  </si>
  <si>
    <t>Postmasters and Mail Superintendents</t>
  </si>
  <si>
    <t>Buyers and Purchasing Agents</t>
  </si>
  <si>
    <t>Chief Executives</t>
  </si>
  <si>
    <t>Computer Numerically Controlled Tool Operators</t>
  </si>
  <si>
    <t>Correctional Officers and Jailers</t>
  </si>
  <si>
    <t>Drafters, All Other</t>
  </si>
  <si>
    <t>Metal Workers and Plastic Workers, All Other</t>
  </si>
  <si>
    <t>Metal-Refining Furnace Operators and Tenders</t>
  </si>
  <si>
    <t>Miscellaneous Assemblers and Fabricators</t>
  </si>
  <si>
    <t>Office and Administrative Support Workers, All Other</t>
  </si>
  <si>
    <t>Procurement Clerks</t>
  </si>
  <si>
    <t>Shipping, Receiving, and Inventory Clerks</t>
  </si>
  <si>
    <t>Textile, Apparel, and Furnishings Workers, All Other</t>
  </si>
  <si>
    <t>Welding, Soldering, and Brazing Machine Setters, Operators, and Tenders</t>
  </si>
  <si>
    <t>Brokerage Clerks</t>
  </si>
  <si>
    <t>Fallers</t>
  </si>
  <si>
    <t>Forest and Conservation Workers</t>
  </si>
  <si>
    <t>Heat Treating Equipment Setters, Operators, and Tenders, Metal and Plastic</t>
  </si>
  <si>
    <t>Helpers--Production Workers</t>
  </si>
  <si>
    <t>Lathe and Turning Machine Tool Setters, Operators, and Tenders, Metal and Plastic</t>
  </si>
  <si>
    <t>Musical Instrument Repairers and Tuners</t>
  </si>
  <si>
    <t>Plating Machine Setters, Operators, and Tenders, Metal and Plastic</t>
  </si>
  <si>
    <t>Pourers and Casters, Metal</t>
  </si>
  <si>
    <t>Printing Press Operators</t>
  </si>
  <si>
    <t>Textile Winding, Twisting, and Drawing Out Machine Setters, Operators, and Tenders</t>
  </si>
  <si>
    <t>Tool Grinders, Filers, and Sharpeners</t>
  </si>
  <si>
    <t>Tool and Die Makers</t>
  </si>
  <si>
    <t>Bill and Account Collectors</t>
  </si>
  <si>
    <t>Cashiers</t>
  </si>
  <si>
    <t>Grinding, Lapping, Polishing, and Buffing Machine Tool Setters, Operators, and Tenders, Metal and Plastic</t>
  </si>
  <si>
    <t>Interviewers, Except Eligibility and Loan</t>
  </si>
  <si>
    <t>Layout Workers, Metal and Plastic</t>
  </si>
  <si>
    <t>Motion Picture Projectionists</t>
  </si>
  <si>
    <t>Textile Bleaching and Dyeing Machine Operators and Tenders</t>
  </si>
  <si>
    <t>Broadcast Announcers and Radio Disc Jockeys</t>
  </si>
  <si>
    <t>Carpet Installers</t>
  </si>
  <si>
    <t>Computer Programmers</t>
  </si>
  <si>
    <t>Computer, Automated Teller, and Office Machine Repairers</t>
  </si>
  <si>
    <t>Cutting, Punching, and Press Machine Setters, Operators, and Tenders, Metal and Plastic</t>
  </si>
  <si>
    <t>Helpers--Brickmasons, Blockmasons, Stonemasons, and Tile and Marble Setters</t>
  </si>
  <si>
    <t>Locksmiths and Safe Repairers</t>
  </si>
  <si>
    <t>Paper Goods Machine Setters, Operators, and Tenders</t>
  </si>
  <si>
    <t>Postal Service Mail Sorters, Processors, and Processing Machine Operators</t>
  </si>
  <si>
    <t>Rolling Machine Setters, Operators, and Tenders, Metal and Plastic</t>
  </si>
  <si>
    <t>Shoe Machine Operators and Tenders</t>
  </si>
  <si>
    <t>Shoe and Leather Workers and Repairers</t>
  </si>
  <si>
    <t>Textile Cutting Machine Setters, Operators, and Tenders</t>
  </si>
  <si>
    <t>Textile Knitting and Weaving Machine Setters, Operators, and Tenders</t>
  </si>
  <si>
    <t>Gas Plant Operators</t>
  </si>
  <si>
    <t>Meter Readers, Utilities</t>
  </si>
  <si>
    <t>Secretaries and Administrative Assistants, Except Legal, Medical, and Executive</t>
  </si>
  <si>
    <t>Terrazzo Workers and Finishers</t>
  </si>
  <si>
    <t>Adult Basic Education, Adult Secondary Education, and English As A Second Language Instructors</t>
  </si>
  <si>
    <t>Photographic Process Workers and Processing Machine Operators</t>
  </si>
  <si>
    <t>Power Plant Operators</t>
  </si>
  <si>
    <t>Underground Mining Machine Operators, All Other</t>
  </si>
  <si>
    <t>Cooks, Fast Food</t>
  </si>
  <si>
    <t>Desktop Publishers</t>
  </si>
  <si>
    <t>Milling and Planing Machine Setters, Operators, and Tenders, Metal and Plastic</t>
  </si>
  <si>
    <t>New Accounts Clerks</t>
  </si>
  <si>
    <t>Office Machine Operators, Except Computer</t>
  </si>
  <si>
    <t>Tailors, Dressmakers, and Custom Sewers</t>
  </si>
  <si>
    <t>Aircraft Structure, Surfaces, Rigging, and Systems Assemblers</t>
  </si>
  <si>
    <t>Forging Machine Setters, Operators, and Tenders, Metal and Plastic</t>
  </si>
  <si>
    <t>Sewing Machine Operators</t>
  </si>
  <si>
    <t>Tellers</t>
  </si>
  <si>
    <t>Door-To-Door Sales Workers, News and Street Vendors, and Related Workers</t>
  </si>
  <si>
    <t>File Clerks</t>
  </si>
  <si>
    <t>Payroll and Timekeeping Clerks</t>
  </si>
  <si>
    <t>Print Binding and Finishing Workers</t>
  </si>
  <si>
    <t>Sewers, Hand</t>
  </si>
  <si>
    <t>Structural Metal Fabricators and Fitters</t>
  </si>
  <si>
    <t>Coil Winders, Tapers, and Finishers</t>
  </si>
  <si>
    <t>Prepress Technicians and Workers</t>
  </si>
  <si>
    <t>Drilling and Boring Machine Tool Setters, Operators, and Tenders, Metal and Plastic</t>
  </si>
  <si>
    <t>Electronic Equipment Installers and Repairers, Motor Vehicles</t>
  </si>
  <si>
    <t>Floral Designers</t>
  </si>
  <si>
    <t>Loading and Moving Machine Operators, Underground Mining</t>
  </si>
  <si>
    <t>Order Clerks</t>
  </si>
  <si>
    <t>Engine and Other Machine Assemblers</t>
  </si>
  <si>
    <t>Model Makers, Metal and Plastic</t>
  </si>
  <si>
    <t>Timing Device Assemblers and Adjusters</t>
  </si>
  <si>
    <t>Grinding and Polishing Workers, Hand</t>
  </si>
  <si>
    <t>Executive Secretaries and Executive Administrative Assistants</t>
  </si>
  <si>
    <t>Manufactured Building and Mobile Home Installers</t>
  </si>
  <si>
    <t>Refractory Materials Repairers, Except Brickmasons</t>
  </si>
  <si>
    <t>Telemarketers</t>
  </si>
  <si>
    <t>Legal Secretaries and Administrative Assistants</t>
  </si>
  <si>
    <t>Patternmakers, Metal and Plastic</t>
  </si>
  <si>
    <t>Pressers, Textile, Garment, and Related Materials</t>
  </si>
  <si>
    <t>Foundry Mold and Coremakers</t>
  </si>
  <si>
    <t>Switchboard Operators, Including Answering Service</t>
  </si>
  <si>
    <t>Data Entry Keyers</t>
  </si>
  <si>
    <t>Telephone Operators</t>
  </si>
  <si>
    <t>Cutters and Trimmers, Hand</t>
  </si>
  <si>
    <t>Roof Bolters, Mining</t>
  </si>
  <si>
    <t>Watch and Clock Repairers</t>
  </si>
  <si>
    <t>Word Processors and Typists</t>
  </si>
  <si>
    <t>ID</t>
  </si>
  <si>
    <t>Percent_Change</t>
  </si>
  <si>
    <t>2032_Employment</t>
  </si>
  <si>
    <t>2022_Employment</t>
  </si>
  <si>
    <t>URL</t>
  </si>
  <si>
    <t>Adult Basic Education, Adult Secondary Education, and English as a Second Language Instructors</t>
  </si>
  <si>
    <t>Education Administrators, Kindergarten through Secondary</t>
  </si>
  <si>
    <t>Police and Sheriff's Patrol Officers</t>
  </si>
  <si>
    <t>Hourly</t>
  </si>
  <si>
    <t>Annual</t>
  </si>
  <si>
    <t>Pay_Rank</t>
  </si>
  <si>
    <t>Name</t>
  </si>
  <si>
    <t>Cluster</t>
  </si>
  <si>
    <t>Education</t>
  </si>
  <si>
    <t>Agriculture, Food and Natural Resources</t>
  </si>
  <si>
    <t>No education requirements</t>
  </si>
  <si>
    <t>Fishing and Hunting Workers</t>
  </si>
  <si>
    <t>High school diploma</t>
  </si>
  <si>
    <t>Experience or associate’s degree</t>
  </si>
  <si>
    <t>Buyers and Purchasing Agents, Farm Products</t>
  </si>
  <si>
    <t>Bachelor’s degree</t>
  </si>
  <si>
    <t>Water/Wastewater Engineers</t>
  </si>
  <si>
    <t>Clinical Research Coordinators</t>
  </si>
  <si>
    <t>Water Resource Specialists</t>
  </si>
  <si>
    <t>Graduate degree</t>
  </si>
  <si>
    <t>Architecture and Construction</t>
  </si>
  <si>
    <t>Segmental Pavers</t>
  </si>
  <si>
    <t>Weatherization Installers and Technicians</t>
  </si>
  <si>
    <t>Solar Energy Installation Managers</t>
  </si>
  <si>
    <t>Solar Thermal Installers and Technicians</t>
  </si>
  <si>
    <t>Geodetic Surveyors</t>
  </si>
  <si>
    <t>Transportation Engineers</t>
  </si>
  <si>
    <t>Arts, Audio/Video and Communications</t>
  </si>
  <si>
    <t>Broadcast Announcers and Radio Disk Jockeys</t>
  </si>
  <si>
    <t>Media Programming Directors</t>
  </si>
  <si>
    <t>Media Technical Directors/Managers</t>
  </si>
  <si>
    <t>Poets, Lyricists and Creative Writers</t>
  </si>
  <si>
    <t>Talent Directors</t>
  </si>
  <si>
    <t>Business Management and Administration</t>
  </si>
  <si>
    <t>Patient Representatives</t>
  </si>
  <si>
    <t>Customs Brokers</t>
  </si>
  <si>
    <t>Energy Auditors</t>
  </si>
  <si>
    <t>Geothermal Production Managers</t>
  </si>
  <si>
    <t>Hydroelectric Production Managers</t>
  </si>
  <si>
    <t>Brownfield Redevelopment Specialists and Site Managers</t>
  </si>
  <si>
    <t>Compliance Managers</t>
  </si>
  <si>
    <t>Loss Prevention Managers</t>
  </si>
  <si>
    <t>Regulatory Affairs Managers</t>
  </si>
  <si>
    <t>Supply Chain Managers</t>
  </si>
  <si>
    <t>Wind Energy Development Managers</t>
  </si>
  <si>
    <t>Wind Energy Operations Managers</t>
  </si>
  <si>
    <t>Biofuels Production Managers</t>
  </si>
  <si>
    <t>Biomass Power Plant Managers</t>
  </si>
  <si>
    <t>Business Continuity Planners</t>
  </si>
  <si>
    <t>Online Merchants</t>
  </si>
  <si>
    <t>Quality Control Systems Managers</t>
  </si>
  <si>
    <t>Sustainability Specialists</t>
  </si>
  <si>
    <t>Chief Sustainability Officers</t>
  </si>
  <si>
    <t>Investment Fund Managers</t>
  </si>
  <si>
    <t>Education and Training</t>
  </si>
  <si>
    <t>Fitness and Wellness Coordinators</t>
  </si>
  <si>
    <t>Adapted Physical Education Specialists</t>
  </si>
  <si>
    <t>Construction workers</t>
  </si>
  <si>
    <t>Energy</t>
  </si>
  <si>
    <t>Derrick operators, oil and gas</t>
  </si>
  <si>
    <t>Rotary drill operators, oil and gas</t>
  </si>
  <si>
    <t>Service unit operators, oil and gas</t>
  </si>
  <si>
    <t>Biomass plant technicians</t>
  </si>
  <si>
    <t>Explosives workers</t>
  </si>
  <si>
    <t>Meter readers</t>
  </si>
  <si>
    <t>Nuclear power reactor operators</t>
  </si>
  <si>
    <t>Petroleum pump system operators, refinery operators, and gaugers</t>
  </si>
  <si>
    <t>Power distributors and dispatchers</t>
  </si>
  <si>
    <t>Pump operators</t>
  </si>
  <si>
    <t>Roustabouts</t>
  </si>
  <si>
    <t>Solar energy installation managers</t>
  </si>
  <si>
    <t>Solar photovoltaic installers</t>
  </si>
  <si>
    <t>Solar thermal installers</t>
  </si>
  <si>
    <t>Water and wastewater treatment plant and system operators</t>
  </si>
  <si>
    <t>Welders</t>
  </si>
  <si>
    <t>Wellhead pumpers</t>
  </si>
  <si>
    <t>Electrical power-line installers and repairers</t>
  </si>
  <si>
    <t>Geological technicians</t>
  </si>
  <si>
    <t>Heating, air conditioning, and refrigeration mechanics and installers</t>
  </si>
  <si>
    <t>Industrial machinery mechanics</t>
  </si>
  <si>
    <t>Nuclear technicians</t>
  </si>
  <si>
    <t>Power plant operators</t>
  </si>
  <si>
    <t>Wind turbine service technicians</t>
  </si>
  <si>
    <t>Biomass power plant managers</t>
  </si>
  <si>
    <t>Compliance officers</t>
  </si>
  <si>
    <t>Energy engineers</t>
  </si>
  <si>
    <t>Environmental scientists and specialists</t>
  </si>
  <si>
    <t>Fuel cell engineers</t>
  </si>
  <si>
    <t>Geoscientists</t>
  </si>
  <si>
    <t>Nuclear engineers</t>
  </si>
  <si>
    <t>Petroleum engineers</t>
  </si>
  <si>
    <t>Solar sales representatives and assessors</t>
  </si>
  <si>
    <t>Water/Wastewater engineers</t>
  </si>
  <si>
    <t>Wind energy development managers</t>
  </si>
  <si>
    <t>Finance</t>
  </si>
  <si>
    <t>Fraud Examiners, Investigators and Analysts</t>
  </si>
  <si>
    <t>Treasurers and Controllers</t>
  </si>
  <si>
    <t>Financial Quantitative Analysts</t>
  </si>
  <si>
    <t>Government and Public Administration</t>
  </si>
  <si>
    <t>Transportation Vehicle, Equipment and Systems Inspectors, Except Aviation</t>
  </si>
  <si>
    <t>Aviation Inspectors</t>
  </si>
  <si>
    <t>Coroners</t>
  </si>
  <si>
    <t>Government Property Inspectors and Investigators</t>
  </si>
  <si>
    <t>Appraisers and Assessors of Real Estate</t>
  </si>
  <si>
    <t>Bioinformatics Technicians</t>
  </si>
  <si>
    <t>Environmental Compliance Inspectors</t>
  </si>
  <si>
    <t>Equal Opportunity Representatives and Officers</t>
  </si>
  <si>
    <t>Regulatory Affairs Specialists</t>
  </si>
  <si>
    <t>Health Science</t>
  </si>
  <si>
    <t>Home Health Aides</t>
  </si>
  <si>
    <t>Medical and Clinical Laboratory Technicians</t>
  </si>
  <si>
    <t>Neurodiagnostic Technologists</t>
  </si>
  <si>
    <t>Ophthalmic Medical Technologists</t>
  </si>
  <si>
    <t>Endoscopy Technicians</t>
  </si>
  <si>
    <t>Speech-Language Pathology Assistants</t>
  </si>
  <si>
    <t>Acute Care Nurses</t>
  </si>
  <si>
    <t>Critical Care Nurses</t>
  </si>
  <si>
    <t>Cytogenetic Technologists</t>
  </si>
  <si>
    <t>Medical and Clinical Laboratory Technologists</t>
  </si>
  <si>
    <t>Midwives</t>
  </si>
  <si>
    <t>Music Therapists</t>
  </si>
  <si>
    <t>Advanced Practice Psychiatric Nurses</t>
  </si>
  <si>
    <t>Allergists and Immunologists</t>
  </si>
  <si>
    <t>Anesthesiologist Assistants</t>
  </si>
  <si>
    <t>Art Therapists</t>
  </si>
  <si>
    <t>Clinical Nurse Specialists</t>
  </si>
  <si>
    <t>Cytotechnologists</t>
  </si>
  <si>
    <t>Hospitalists</t>
  </si>
  <si>
    <t>Low Vision Therapists, Orientation and Mobility Specialists, and Vision Rehabilitation Therapists</t>
  </si>
  <si>
    <t>Naturopathic Physicians</t>
  </si>
  <si>
    <t>Orthoptists</t>
  </si>
  <si>
    <t>Physical Medicine and Rehabilitation Physicians</t>
  </si>
  <si>
    <t>Preventive Medicine Physicians</t>
  </si>
  <si>
    <t>Sports Medicine Physicians</t>
  </si>
  <si>
    <t>Urologists</t>
  </si>
  <si>
    <t>Hospitality and Tourism</t>
  </si>
  <si>
    <t>Baristas</t>
  </si>
  <si>
    <t>Tour Guides and Escorts</t>
  </si>
  <si>
    <t>Travel Guides</t>
  </si>
  <si>
    <t>Human Services</t>
  </si>
  <si>
    <t>Nannies</t>
  </si>
  <si>
    <t>Personal Care Aides</t>
  </si>
  <si>
    <t>Spa Managers</t>
  </si>
  <si>
    <t>Mental Health Counselors</t>
  </si>
  <si>
    <t>Substance Abuse and Behavioral Disorder Counselors</t>
  </si>
  <si>
    <t>Information Technology</t>
  </si>
  <si>
    <t>Telecommunications Engineering Specialists</t>
  </si>
  <si>
    <t>Business Intelligence Analysts</t>
  </si>
  <si>
    <t>Computer Systems Engineers/Architects</t>
  </si>
  <si>
    <t>Data Warehousing Specialists</t>
  </si>
  <si>
    <t>Document Management Specialists</t>
  </si>
  <si>
    <t>Geographic Information Systems Technologists and Technicians</t>
  </si>
  <si>
    <t>Health Informatics Specialists</t>
  </si>
  <si>
    <t>Information Technology Project Managers</t>
  </si>
  <si>
    <t>Search Marketing Strategists</t>
  </si>
  <si>
    <t>Video Game Designers</t>
  </si>
  <si>
    <t>Web Administrators</t>
  </si>
  <si>
    <t>Law, Public Safety, Corrections and Security</t>
  </si>
  <si>
    <t>Retail Loss Prevention Specialists</t>
  </si>
  <si>
    <t>Customs and Border Protection Officers</t>
  </si>
  <si>
    <t>Police Identification and Records Officers</t>
  </si>
  <si>
    <t>Intelligence Analysts</t>
  </si>
  <si>
    <t>Manufacturing</t>
  </si>
  <si>
    <t>Geothermal Technicians</t>
  </si>
  <si>
    <t>Non-Destructive Testing Specialists</t>
  </si>
  <si>
    <t>Biofuels Processing Technicians</t>
  </si>
  <si>
    <t>Biomass Plant Technicians</t>
  </si>
  <si>
    <t>Electrical and Electronic Equipment Assemblers</t>
  </si>
  <si>
    <t>Electromechanical Equipment Assemblers</t>
  </si>
  <si>
    <t>Glass Blowers, Molders, Benders, and Finishers</t>
  </si>
  <si>
    <t>Recycling and Reclamation Workers</t>
  </si>
  <si>
    <t>Stone Cutters and Carvers, Manufacturing</t>
  </si>
  <si>
    <t>Team Assemblers</t>
  </si>
  <si>
    <t>Automotive Engineering Technicians</t>
  </si>
  <si>
    <t>Nuclear Monitoring Technicians</t>
  </si>
  <si>
    <t>Photonics Technicians</t>
  </si>
  <si>
    <t>Robotics Technicians</t>
  </si>
  <si>
    <t>Gem and Diamond Workers</t>
  </si>
  <si>
    <t>Hydroelectric Plant Technicians</t>
  </si>
  <si>
    <t>Potters, Manufacturing</t>
  </si>
  <si>
    <t>Nanotechnology Engineering Technologists and Technicians</t>
  </si>
  <si>
    <t>Purchasing Agents, Except Wholesale, Retail, and Farm Products</t>
  </si>
  <si>
    <t>Quality Control Analysts</t>
  </si>
  <si>
    <t>Science, Technology, Engineering and Math</t>
  </si>
  <si>
    <t>Automotive Engineers</t>
  </si>
  <si>
    <t>Biofuels/Biodiesel Technology and Product Development Managers</t>
  </si>
  <si>
    <t>Energy Engineers, Except Wind and Solar</t>
  </si>
  <si>
    <t>Fire-Prevention and Protection Engineers</t>
  </si>
  <si>
    <t>Manufacturing Engineers</t>
  </si>
  <si>
    <t>Mechatronics Engineers</t>
  </si>
  <si>
    <t>Photonics Engineers</t>
  </si>
  <si>
    <t>Radio Frequency Identification Device Specialists</t>
  </si>
  <si>
    <t>Robotics Engineers</t>
  </si>
  <si>
    <t>Solar Energy Systems Engineers</t>
  </si>
  <si>
    <t>Validation Engineers</t>
  </si>
  <si>
    <t>Wind Energy Engineers</t>
  </si>
  <si>
    <t>Clinical Data Managers</t>
  </si>
  <si>
    <t>Park Naturalists</t>
  </si>
  <si>
    <t>Precision Agriculture Technicians</t>
  </si>
  <si>
    <t>Range Managers</t>
  </si>
  <si>
    <t>Remote Sensing Technicians</t>
  </si>
  <si>
    <t>Transportation Planners</t>
  </si>
  <si>
    <t>Fuel Cell Engineers</t>
  </si>
  <si>
    <t>Human Factors Engineers and Ergonomists</t>
  </si>
  <si>
    <t>Microsystems Engineers</t>
  </si>
  <si>
    <t>Nanosystems Engineers</t>
  </si>
  <si>
    <t>Bioinformatics Scientists</t>
  </si>
  <si>
    <t>Biostatisticians</t>
  </si>
  <si>
    <t>Climate Change Policy Analysts</t>
  </si>
  <si>
    <t>Environmental Economists</t>
  </si>
  <si>
    <t>Environmental Restoration Planners</t>
  </si>
  <si>
    <t>Geneticists</t>
  </si>
  <si>
    <t>Industrial Ecologists</t>
  </si>
  <si>
    <t>Molecular and Cellular Biologists</t>
  </si>
  <si>
    <t>Remote Sensing Scientists and Technologists</t>
  </si>
  <si>
    <t>Transportation, Distribution and Logistics</t>
  </si>
  <si>
    <t>First-Line Supervisors of Helpers, Laborers, and Material Movers, Hand</t>
  </si>
  <si>
    <t>First-Line Supervisors of Material-Moving Machine and Vehicle Operators</t>
  </si>
  <si>
    <t>Freight Forwarders</t>
  </si>
  <si>
    <t>Recycling Coordinators</t>
  </si>
  <si>
    <t>Logistics Analysts</t>
  </si>
  <si>
    <t>Logistics Engineers</t>
  </si>
  <si>
    <t>https://www.careeronestop.org/toolkit/careers/occupations/Occupation-profile.aspx?keyword=Musicians%20and%20Singers&amp;location=United%20States</t>
  </si>
  <si>
    <t>https://www.careeronestop.org/toolkit/careers/occupations/Occupation-profile.aspx?keyword=Actors&amp;location=United%20States</t>
  </si>
  <si>
    <t>https://www.careeronestop.org/toolkit/careers/occupations/Occupation-profile.aspx?keyword=Disc%20Jockeys,%20Except%20Radio&amp;location=United%20States</t>
  </si>
  <si>
    <t>https://www.careeronestop.org/toolkit/careers/occupations/Occupation-profile.aspx?keyword=Dancers&amp;location=United%20States</t>
  </si>
  <si>
    <t>https://www.careeronestop.org/toolkit/careers/occupations/Occupation-profile.aspx?keyword=Entertainers%20and%20Performers,%20Sports%20and%20Related%20Workers,%20All%20Other&amp;location=United%20States</t>
  </si>
  <si>
    <t>https://www.careeronestop.org/toolkit/careers/occupations/Occupation-profile.aspx?keyword=Pediatric%20Surgeons&amp;location=United%20States</t>
  </si>
  <si>
    <t>https://www.careeronestop.org/toolkit/careers/occupations/Occupation-profile.aspx?keyword=Surgeons,%20All%20Other&amp;location=United%20States</t>
  </si>
  <si>
    <t>https://www.careeronestop.org/toolkit/careers/occupations/Occupation-profile.aspx?keyword=Obstetricians%20and%20Gynecologists&amp;location=United%20States</t>
  </si>
  <si>
    <t>https://www.careeronestop.org/toolkit/careers/occupations/Occupation-profile.aspx?keyword=Orthopedic%20Surgeons,%20Except%20Pediatric&amp;location=United%20States</t>
  </si>
  <si>
    <t>https://www.careeronestop.org/toolkit/careers/occupations/Occupation-profile.aspx?keyword=Anesthesiologists&amp;location=United%20States</t>
  </si>
  <si>
    <t>https://www.careeronestop.org/toolkit/careers/occupations/Occupation-profile.aspx?keyword=Cardiologists&amp;location=United%20States</t>
  </si>
  <si>
    <t>https://www.careeronestop.org/toolkit/careers/occupations/Occupation-profile.aspx?keyword=Dermatologists&amp;location=United%20States</t>
  </si>
  <si>
    <t>https://www.careeronestop.org/toolkit/careers/occupations/Occupation-profile.aspx?keyword=Emergency%20Medicine%20Physicians&amp;location=United%20States</t>
  </si>
  <si>
    <t>https://www.careeronestop.org/toolkit/careers/occupations/Occupation-profile.aspx?keyword=Neurologists&amp;location=United%20States</t>
  </si>
  <si>
    <t>https://www.careeronestop.org/toolkit/careers/occupations/Occupation-profile.aspx?keyword=Ophthalmologists,%20Except%20Pediatric&amp;location=United%20States</t>
  </si>
  <si>
    <t>https://www.careeronestop.org/toolkit/careers/occupations/Occupation-profile.aspx?keyword=Radiologists&amp;location=United%20States</t>
  </si>
  <si>
    <t>https://www.careeronestop.org/toolkit/careers/occupations/Occupation-profile.aspx?keyword=Oral%20and%20Maxillofacial%20Surgeons&amp;location=United%20States</t>
  </si>
  <si>
    <t>https://www.careeronestop.org/toolkit/careers/occupations/Occupation-profile.aspx?keyword=Orthodontists&amp;location=United%20States</t>
  </si>
  <si>
    <t>https://www.careeronestop.org/toolkit/careers/occupations/Occupation-profile.aspx?keyword=Physicians,%20Pathologists&amp;location=United%20States</t>
  </si>
  <si>
    <t>https://www.careeronestop.org/toolkit/careers/occupations/Occupation-profile.aspx?keyword=Psychiatrists&amp;location=United%20States</t>
  </si>
  <si>
    <t>https://www.careeronestop.org/toolkit/careers/occupations/Occupation-profile.aspx?keyword=Physicians,%20All%20Other&amp;location=United%20States</t>
  </si>
  <si>
    <t>https://www.careeronestop.org/toolkit/careers/occupations/Occupation-profile.aspx?keyword=Prosthodontists&amp;location=United%20States</t>
  </si>
  <si>
    <t>https://www.careeronestop.org/toolkit/careers/occupations/Occupation-profile.aspx?keyword=Dentists,%20All%20Other%20Specialists&amp;location=United%20States</t>
  </si>
  <si>
    <t>https://www.careeronestop.org/toolkit/careers/occupations/Occupation-profile.aspx?keyword=Family%20Medicine%20Physicians&amp;location=United%20States</t>
  </si>
  <si>
    <t>https://www.careeronestop.org/toolkit/careers/occupations/Occupation-profile.aspx?keyword=General%20Internal%20Medicine%20Physicians&amp;location=United%20States</t>
  </si>
  <si>
    <t>https://www.careeronestop.org/toolkit/careers/occupations/Occupation-profile.aspx?keyword=Airline%20Pilots,%20Copilots,%20and%20Flight%20Engineers&amp;location=United%20States</t>
  </si>
  <si>
    <t>https://www.careeronestop.org/toolkit/careers/occupations/Occupation-profile.aspx?keyword=Nurse%20Anesthetists&amp;location=United%20States</t>
  </si>
  <si>
    <t>https://www.careeronestop.org/toolkit/careers/occupations/Occupation-profile.aspx?keyword=Chief%20Executives&amp;location=United%20States</t>
  </si>
  <si>
    <t>https://www.careeronestop.org/toolkit/careers/occupations/Occupation-profile.aspx?keyword=Pediatricians,%20General&amp;location=United%20States</t>
  </si>
  <si>
    <t>https://www.careeronestop.org/toolkit/careers/occupations/Occupation-profile.aspx?keyword=Computer%20and%20Information%20Systems%20Managers&amp;location=United%20States</t>
  </si>
  <si>
    <t>https://www.careeronestop.org/toolkit/careers/occupations/Occupation-profile.aspx?keyword=Dentists,%20General&amp;location=United%20States</t>
  </si>
  <si>
    <t>https://www.careeronestop.org/toolkit/careers/occupations/Occupation-profile.aspx?keyword=Architectural%20and%20Engineering%20Managers&amp;location=United%20States</t>
  </si>
  <si>
    <t>https://www.careeronestop.org/toolkit/careers/occupations/Occupation-profile.aspx?keyword=Natural%20Sciences%20Managers&amp;location=United%20States</t>
  </si>
  <si>
    <t>https://www.careeronestop.org/toolkit/careers/occupations/Occupation-profile.aspx?keyword=Marketing%20Managers&amp;location=United%20States</t>
  </si>
  <si>
    <t>https://www.careeronestop.org/toolkit/careers/occupations/Occupation-profile.aspx?keyword=Financial%20Managers&amp;location=United%20States</t>
  </si>
  <si>
    <t>https://www.careeronestop.org/toolkit/careers/occupations/Occupation-profile.aspx?keyword=Physicists&amp;location=United%20States</t>
  </si>
  <si>
    <t>https://www.careeronestop.org/toolkit/careers/occupations/Occupation-profile.aspx?keyword=Judges,%20Magistrate%20Judges,%20and%20Magistrates&amp;location=United%20States</t>
  </si>
  <si>
    <t>https://www.careeronestop.org/toolkit/careers/occupations/Occupation-profile.aspx?keyword=Industrial-Organizational%20Psychologists&amp;location=United%20States</t>
  </si>
  <si>
    <t>https://www.careeronestop.org/toolkit/careers/occupations/Occupation-profile.aspx?keyword=Lawyers&amp;location=United%20States</t>
  </si>
  <si>
    <t>https://www.careeronestop.org/toolkit/careers/occupations/Occupation-profile.aspx?keyword=Computer%20and%20Information%20Research%20Scientists&amp;location=United%20States</t>
  </si>
  <si>
    <t>https://www.careeronestop.org/toolkit/careers/occupations/Occupation-profile.aspx?keyword=Podiatrists&amp;location=United%20States</t>
  </si>
  <si>
    <t>https://www.careeronestop.org/toolkit/careers/occupations/Occupation-profile.aspx?keyword=Computer%20Hardware%20Engineers&amp;location=United%20States</t>
  </si>
  <si>
    <t>https://www.careeronestop.org/toolkit/careers/occupations/Occupation-profile.aspx?keyword=Air%20Traffic%20Controllers&amp;location=United%20States</t>
  </si>
  <si>
    <t>https://www.careeronestop.org/toolkit/careers/occupations/Occupation-profile.aspx?keyword=Compensation%20and%20Benefits%20Managers&amp;location=United%20States</t>
  </si>
  <si>
    <t>https://www.careeronestop.org/toolkit/careers/occupations/Occupation-profile.aspx?keyword=Purchasing%20Managers&amp;location=United%20States</t>
  </si>
  <si>
    <t>https://www.careeronestop.org/toolkit/careers/occupations/Occupation-profile.aspx?keyword=Human%20Resources%20Managers&amp;location=United%20States</t>
  </si>
  <si>
    <t>https://www.careeronestop.org/toolkit/careers/occupations/Occupation-profile.aspx?keyword=Pharmacists&amp;location=United%20States</t>
  </si>
  <si>
    <t>https://www.careeronestop.org/toolkit/careers/occupations/Occupation-profile.aspx?keyword=Petroleum%20Engineers&amp;location=United%20States</t>
  </si>
  <si>
    <t>https://www.careeronestop.org/toolkit/careers/occupations/Occupation-profile.aspx?keyword=Sales%20Managers&amp;location=United%20States</t>
  </si>
  <si>
    <t>https://www.careeronestop.org/toolkit/careers/occupations/Occupation-profile.aspx?keyword=Public%20Relations%20Managers&amp;location=United%20States</t>
  </si>
  <si>
    <t>https://www.careeronestop.org/toolkit/careers/occupations/Occupation-profile.aspx?keyword=Database%20Architects&amp;location=United%20States</t>
  </si>
  <si>
    <t>https://www.careeronestop.org/toolkit/careers/occupations/Occupation-profile.aspx?keyword=Managers,%20All%20Other&amp;location=United%20States</t>
  </si>
  <si>
    <t>https://www.careeronestop.org/toolkit/careers/occupations/Occupation-profile.aspx?keyword=Medical%20Dosimetrists&amp;location=United%20States</t>
  </si>
  <si>
    <t>https://www.careeronestop.org/toolkit/careers/occupations/Occupation-profile.aspx?keyword=Political%20Scientists&amp;location=United%20States</t>
  </si>
  <si>
    <t>https://www.careeronestop.org/toolkit/careers/occupations/Occupation-profile.aspx?keyword=Software%20Developers&amp;location=United%20States</t>
  </si>
  <si>
    <t>https://www.careeronestop.org/toolkit/careers/occupations/Occupation-profile.aspx?keyword=Advertising%20and%20Promotions%20Managers&amp;location=United%20States</t>
  </si>
  <si>
    <t>https://www.careeronestop.org/toolkit/careers/occupations/Occupation-profile.aspx?keyword=Optometrists&amp;location=United%20States</t>
  </si>
  <si>
    <t>https://www.careeronestop.org/toolkit/careers/occupations/Occupation-profile.aspx?keyword=Aerospace%20Engineers&amp;location=United%20States</t>
  </si>
  <si>
    <t>https://www.careeronestop.org/toolkit/careers/occupations/Occupation-profile.aspx?keyword=Physician%20Assistants&amp;location=United%20States</t>
  </si>
  <si>
    <t>https://www.careeronestop.org/toolkit/careers/occupations/Occupation-profile.aspx?keyword=Computer%20Network%20Architects&amp;location=United%20States</t>
  </si>
  <si>
    <t>https://www.careeronestop.org/toolkit/careers/occupations/Occupation-profile.aspx?keyword=Nurse%20Midwives&amp;location=United%20States</t>
  </si>
  <si>
    <t>https://www.careeronestop.org/toolkit/careers/occupations/Occupation-profile.aspx?keyword=Astronomers&amp;location=United%20States</t>
  </si>
  <si>
    <t>https://www.careeronestop.org/toolkit/careers/occupations/Occupation-profile.aspx?keyword=Law%20Teachers,%20Postsecondary&amp;location=United%20States</t>
  </si>
  <si>
    <t>https://www.careeronestop.org/toolkit/careers/occupations/Occupation-profile.aspx?keyword=Nurse%20Practitioners&amp;location=United%20States</t>
  </si>
  <si>
    <t>https://www.careeronestop.org/toolkit/careers/occupations/Occupation-profile.aspx?keyword=Nuclear%20Engineers&amp;location=United%20States</t>
  </si>
  <si>
    <t>https://www.careeronestop.org/toolkit/careers/occupations/Occupation-profile.aspx?keyword=Training%20and%20Development%20Managers&amp;location=United%20States</t>
  </si>
  <si>
    <t>https://www.careeronestop.org/toolkit/careers/occupations/Occupation-profile.aspx?keyword=Nuclear%20Power%20Reactor%20Operators&amp;location=United%20States</t>
  </si>
  <si>
    <t>https://www.careeronestop.org/toolkit/careers/occupations/Occupation-profile.aspx?keyword=Information%20Security%20Analysts&amp;location=United%20States</t>
  </si>
  <si>
    <t>https://www.careeronestop.org/toolkit/careers/occupations/Occupation-profile.aspx?keyword=Actuaries&amp;location=United%20States</t>
  </si>
  <si>
    <t>https://www.careeronestop.org/toolkit/careers/occupations/Occupation-profile.aspx?keyword=Fundraising%20Managers&amp;location=United%20States</t>
  </si>
  <si>
    <t>https://www.careeronestop.org/toolkit/careers/occupations/Occupation-profile.aspx?keyword=Electronics%20Engineers,%20Except%20Computer&amp;location=United%20States</t>
  </si>
  <si>
    <t>https://www.careeronestop.org/toolkit/careers/occupations/Occupation-profile.aspx?keyword=Veterinarians&amp;location=United%20States</t>
  </si>
  <si>
    <t>https://www.careeronestop.org/toolkit/careers/occupations/Occupation-profile.aspx?keyword=Psychologists,%20All%20Other&amp;location=United%20States</t>
  </si>
  <si>
    <t>https://www.careeronestop.org/toolkit/careers/occupations/Occupation-profile.aspx?keyword=Industrial%20Production%20Managers&amp;location=United%20States</t>
  </si>
  <si>
    <t>https://www.careeronestop.org/toolkit/careers/occupations/Occupation-profile.aspx?keyword=Sales%20Engineers&amp;location=United%20States</t>
  </si>
  <si>
    <t>https://www.careeronestop.org/toolkit/careers/occupations/Occupation-profile.aspx?keyword=Mathematicians&amp;location=United%20States</t>
  </si>
  <si>
    <t>https://www.careeronestop.org/toolkit/careers/occupations/Occupation-profile.aspx?keyword=Economists&amp;location=United%20States</t>
  </si>
  <si>
    <t>https://www.careeronestop.org/toolkit/careers/occupations/Occupation-profile.aspx?keyword=Economics%20Teachers,%20Postsecondary&amp;location=United%20States</t>
  </si>
  <si>
    <t>https://www.careeronestop.org/toolkit/careers/occupations/Occupation-profile.aspx?keyword=Commercial%20Pilots&amp;location=United%20States</t>
  </si>
  <si>
    <t>https://www.careeronestop.org/toolkit/careers/occupations/Occupation-profile.aspx?keyword=Physical%20Scientists,%20All%20Other&amp;location=United%20States</t>
  </si>
  <si>
    <t>https://www.careeronestop.org/toolkit/careers/occupations/Occupation-profile.aspx?keyword=Chemical%20Engineers&amp;location=United%20States</t>
  </si>
  <si>
    <t>https://www.careeronestop.org/toolkit/careers/occupations/Occupation-profile.aspx?keyword=Engineers,%20All%20Other&amp;location=United%20States</t>
  </si>
  <si>
    <t>https://www.careeronestop.org/toolkit/careers/occupations/Occupation-profile.aspx?keyword=Administrative%20Law%20Judges,%20Adjudicators,%20and%20Hearing%20Officers&amp;location=United%20States</t>
  </si>
  <si>
    <t>https://www.careeronestop.org/toolkit/careers/occupations/Occupation-profile.aspx?keyword=Medical%20and%20Health%20Services%20Managers&amp;location=United%20States</t>
  </si>
  <si>
    <t>https://www.careeronestop.org/toolkit/careers/occupations/Occupation-profile.aspx?keyword=Healthcare%20Diagnosing%20or%20Treating%20Practitioners,%20All%20Other&amp;location=United%20States</t>
  </si>
  <si>
    <t>https://www.careeronestop.org/toolkit/careers/occupations/Occupation-profile.aspx?keyword=Data%20Scientists&amp;location=United%20States</t>
  </si>
  <si>
    <t>https://www.careeronestop.org/toolkit/careers/occupations/Occupation-profile.aspx?keyword=Biochemists%20and%20Biophysicists&amp;location=United%20States</t>
  </si>
  <si>
    <t>https://www.careeronestop.org/toolkit/careers/occupations/Occupation-profile.aspx?keyword=Electrical%20Engineers&amp;location=United%20States</t>
  </si>
  <si>
    <t>https://www.careeronestop.org/toolkit/careers/occupations/Occupation-profile.aspx?keyword=Engineering%20Teachers,%20Postsecondary&amp;location=United%20States</t>
  </si>
  <si>
    <t>https://www.careeronestop.org/toolkit/careers/occupations/Occupation-profile.aspx?keyword=Administrative%20Services%20Managers&amp;location=United%20States</t>
  </si>
  <si>
    <t>https://www.careeronestop.org/toolkit/careers/occupations/Occupation-profile.aspx?keyword=Art%20Directors&amp;location=United%20States</t>
  </si>
  <si>
    <t>https://www.careeronestop.org/toolkit/careers/occupations/Occupation-profile.aspx?keyword=Materials%20Scientists&amp;location=United%20States</t>
  </si>
  <si>
    <t>https://www.careeronestop.org/toolkit/careers/occupations/Occupation-profile.aspx?keyword=Financial%20Risk%20Specialists&amp;location=United%20States</t>
  </si>
  <si>
    <t>https://www.careeronestop.org/toolkit/careers/occupations/Occupation-profile.aspx?keyword=Architecture%20Teachers,%20Postsecondary&amp;location=United%20States</t>
  </si>
  <si>
    <t>https://www.careeronestop.org/toolkit/careers/occupations/Occupation-profile.aspx?keyword=Health%20Specialties%20Teachers,%20Postsecondary&amp;location=United%20States</t>
  </si>
  <si>
    <t>https://www.careeronestop.org/toolkit/careers/occupations/Occupation-profile.aspx?keyword=Construction%20Managers&amp;location=United%20States</t>
  </si>
  <si>
    <t>https://www.careeronestop.org/toolkit/careers/occupations/Occupation-profile.aspx?keyword=Computer%20Occupations,%20All%20Other&amp;location=United%20States</t>
  </si>
  <si>
    <t>https://www.careeronestop.org/toolkit/careers/occupations/Occupation-profile.aspx?keyword=Power%20Distributors%20and%20Dispatchers&amp;location=United%20States</t>
  </si>
  <si>
    <t>https://www.careeronestop.org/toolkit/careers/occupations/Occupation-profile.aspx?keyword=Materials%20Engineers&amp;location=United%20States</t>
  </si>
  <si>
    <t>https://www.careeronestop.org/toolkit/careers/occupations/Occupation-profile.aspx?keyword=Statisticians&amp;location=United%20States</t>
  </si>
  <si>
    <t>https://www.careeronestop.org/toolkit/careers/occupations/Occupation-profile.aspx?keyword=Computer%20Systems%20Analysts&amp;location=United%20States</t>
  </si>
  <si>
    <t>https://www.careeronestop.org/toolkit/careers/occupations/Occupation-profile.aspx?keyword=Health%20and%20Safety%20Engineers,%20Except%20Mining%20Safety%20Engineers%20and%20Inspectors&amp;location=United%20States</t>
  </si>
  <si>
    <t>https://www.careeronestop.org/toolkit/careers/occupations/Occupation-profile.aspx?keyword=Education%20Administrators,%20Kindergarten%20Through%20Secondary&amp;location=United%20States</t>
  </si>
  <si>
    <t>https://www.careeronestop.org/toolkit/careers/occupations/Occupation-profile.aspx?keyword=Education%20Administrators,%20Postsecondary&amp;location=United%20States</t>
  </si>
  <si>
    <t>https://www.careeronestop.org/toolkit/careers/occupations/Occupation-profile.aspx?keyword=Elevator%20and%20Escalator%20Installers%20and%20Repairers&amp;location=United%20States</t>
  </si>
  <si>
    <t>https://www.careeronestop.org/toolkit/careers/occupations/Occupation-profile.aspx?keyword=Facilities%20Managers&amp;location=United%20States</t>
  </si>
  <si>
    <t>https://www.careeronestop.org/toolkit/careers/occupations/Occupation-profile.aspx?keyword=First-Line%20Supervisors%20of%20Police%20and%20Detectives&amp;location=United%20States</t>
  </si>
  <si>
    <t>https://www.careeronestop.org/toolkit/careers/occupations/Occupation-profile.aspx?keyword=Sociologists&amp;location=United%20States</t>
  </si>
  <si>
    <t>https://www.careeronestop.org/toolkit/careers/occupations/Occupation-profile.aspx?keyword=Software%20Quality%20Assurance%20Analysts%20and%20Testers&amp;location=United%20States</t>
  </si>
  <si>
    <t>https://www.careeronestop.org/toolkit/careers/occupations/Occupation-profile.aspx?keyword=Nuclear%20Technicians&amp;location=United%20States</t>
  </si>
  <si>
    <t>https://www.careeronestop.org/toolkit/careers/occupations/Occupation-profile.aspx?keyword=Forestry%20and%20Conservation%20Science%20Teachers,%20Postsecondary&amp;location=United%20States</t>
  </si>
  <si>
    <t>https://www.careeronestop.org/toolkit/careers/occupations/Occupation-profile.aspx?keyword=Database%20Administrators&amp;location=United%20States</t>
  </si>
  <si>
    <t>https://www.careeronestop.org/toolkit/careers/occupations/Occupation-profile.aspx?keyword=General%20and%20Operations%20Managers&amp;location=United%20States</t>
  </si>
  <si>
    <t>https://www.careeronestop.org/toolkit/careers/occupations/Occupation-profile.aspx?keyword=Medical%20Scientists,%20Except%20Epidemiologists&amp;location=United%20States</t>
  </si>
  <si>
    <t>https://www.careeronestop.org/toolkit/careers/occupations/Occupation-profile.aspx?keyword=Atmospheric,%20Earth,%20Marine,%20and%20Space%20Sciences%20Teachers,%20Postsecondary&amp;location=United%20States</t>
  </si>
  <si>
    <t>https://www.careeronestop.org/toolkit/careers/occupations/Occupation-profile.aspx?keyword=Bioengineers%20and%20Biomedical%20Engineers&amp;location=United%20States</t>
  </si>
  <si>
    <t>https://www.careeronestop.org/toolkit/careers/occupations/Occupation-profile.aspx?keyword=Mining%20and%20Geological%20Engineers,%20Including%20Mining%20Safety%20Engineers&amp;location=United%20States</t>
  </si>
  <si>
    <t>https://www.careeronestop.org/toolkit/careers/occupations/Occupation-profile.aspx?keyword=Marine%20Engineers%20and%20Naval%20Architects&amp;location=United%20States</t>
  </si>
  <si>
    <t>https://www.careeronestop.org/toolkit/careers/occupations/Occupation-profile.aspx?keyword=Environmental%20Engineers&amp;location=United%20States</t>
  </si>
  <si>
    <t>https://www.careeronestop.org/toolkit/careers/occupations/Occupation-profile.aspx?keyword=Computer%20Programmers&amp;location=United%20States</t>
  </si>
  <si>
    <t>https://www.careeronestop.org/toolkit/careers/occupations/Occupation-profile.aspx?keyword=Sales%20Representatives,%20Wholesale%20and%20Manufacturing,%20Technical%20and%20Scientific%20Products&amp;location=United%20States</t>
  </si>
  <si>
    <t>https://www.careeronestop.org/toolkit/careers/occupations/Occupation-profile.aspx?keyword=Physical%20Therapists&amp;location=United%20States</t>
  </si>
  <si>
    <t>https://www.careeronestop.org/toolkit/careers/occupations/Occupation-profile.aspx?keyword=Personal%20Financial%20Advisors&amp;location=United%20States</t>
  </si>
  <si>
    <t>https://www.careeronestop.org/toolkit/careers/occupations/Occupation-profile.aspx?keyword=Mechanical%20Engineers&amp;location=United%20States</t>
  </si>
  <si>
    <t>https://www.careeronestop.org/toolkit/careers/occupations/Occupation-profile.aspx?keyword=Management%20Analysts&amp;location=United%20States</t>
  </si>
  <si>
    <t>https://www.careeronestop.org/toolkit/careers/occupations/Occupation-profile.aspx?keyword=Industrial%20Engineers&amp;location=United%20States</t>
  </si>
  <si>
    <t>https://www.careeronestop.org/toolkit/careers/occupations/Occupation-profile.aspx?keyword=Transportation,%20Storage,%20and%20Distribution%20Managers&amp;location=United%20States</t>
  </si>
  <si>
    <t>https://www.careeronestop.org/toolkit/careers/occupations/Occupation-profile.aspx?keyword=Special%20Effects%20Artists%20and%20Animators&amp;location=United%20States</t>
  </si>
  <si>
    <t>https://www.careeronestop.org/toolkit/careers/occupations/Occupation-profile.aspx?keyword=Financial%20and%20Investment%20Analysts&amp;location=United%20States</t>
  </si>
  <si>
    <t>https://www.careeronestop.org/toolkit/careers/occupations/Occupation-profile.aspx?keyword=Project%20Management%20Specialists&amp;location=United%20States</t>
  </si>
  <si>
    <t>https://www.careeronestop.org/toolkit/careers/occupations/Occupation-profile.aspx?keyword=Web%20and%20Digital%20Interface%20Designers&amp;location=United%20States</t>
  </si>
  <si>
    <t>https://www.careeronestop.org/toolkit/careers/occupations/Occupation-profile.aspx?keyword=Radiation%20Therapists&amp;location=United%20States</t>
  </si>
  <si>
    <t>https://www.careeronestop.org/toolkit/careers/occupations/Occupation-profile.aspx?keyword=Physics%20Teachers,%20Postsecondary&amp;location=United%20States</t>
  </si>
  <si>
    <t>https://www.careeronestop.org/toolkit/careers/occupations/Occupation-profile.aspx?keyword=Business%20Teachers,%20Postsecondary&amp;location=United%20States</t>
  </si>
  <si>
    <t>https://www.careeronestop.org/toolkit/careers/occupations/Occupation-profile.aspx?keyword=Power%20Plant%20Operators&amp;location=United%20States</t>
  </si>
  <si>
    <t>https://www.careeronestop.org/toolkit/careers/occupations/Occupation-profile.aspx?keyword=Electrical%20and%20Electronics%20Repairers,%20Powerhouse,%20Substation,%20and%20Relay&amp;location=United%20States</t>
  </si>
  <si>
    <t>https://www.careeronestop.org/toolkit/careers/occupations/Occupation-profile.aspx?keyword=Computer%20Science%20Teachers,%20Postsecondary&amp;location=United%20States</t>
  </si>
  <si>
    <t>https://www.careeronestop.org/toolkit/careers/occupations/Occupation-profile.aspx?keyword=Occupational%20Therapists&amp;location=United%20States</t>
  </si>
  <si>
    <t>https://www.careeronestop.org/toolkit/careers/occupations/Occupation-profile.aspx?keyword=Clinical%20and%20Counseling%20Psychologists&amp;location=United%20States</t>
  </si>
  <si>
    <t>https://www.careeronestop.org/toolkit/careers/occupations/Occupation-profile.aspx?keyword=Social%20Scientists%20and%20Related%20Workers,%20All%20Other&amp;location=United%20States</t>
  </si>
  <si>
    <t>https://www.careeronestop.org/toolkit/careers/occupations/Occupation-profile.aspx?keyword=Civil%20Engineers&amp;location=United%20States</t>
  </si>
  <si>
    <t>https://www.careeronestop.org/toolkit/careers/occupations/Occupation-profile.aspx?keyword=Genetic%20Counselors&amp;location=United%20States</t>
  </si>
  <si>
    <t>https://www.careeronestop.org/toolkit/careers/occupations/Occupation-profile.aspx?keyword=Network%20and%20Computer%20Systems%20Administrators&amp;location=United%20States</t>
  </si>
  <si>
    <t>https://www.careeronestop.org/toolkit/careers/occupations/Occupation-profile.aspx?keyword=Petroleum%20Pump%20System%20Operators,%20Refinery%20Operators,%20and%20Gaugers&amp;location=United%20States</t>
  </si>
  <si>
    <t>https://www.careeronestop.org/toolkit/careers/occupations/Occupation-profile.aspx?keyword=Ship%20Engineers&amp;location=United%20States</t>
  </si>
  <si>
    <t>https://www.careeronestop.org/toolkit/careers/occupations/Occupation-profile.aspx?keyword=Political%20Science%20Teachers,%20Postsecondary&amp;location=United%20States</t>
  </si>
  <si>
    <t>https://www.careeronestop.org/toolkit/careers/occupations/Occupation-profile.aspx?keyword=Anthropology%20and%20Archeology%20Teachers,%20Postsecondary&amp;location=United%20States</t>
  </si>
  <si>
    <t>https://www.careeronestop.org/toolkit/careers/occupations/Occupation-profile.aspx?keyword=Architects,%20Except%20Landscape%20and%20Naval&amp;location=United%20States</t>
  </si>
  <si>
    <t>https://www.careeronestop.org/toolkit/careers/occupations/Occupation-profile.aspx?keyword=Atmospheric%20and%20Space%20Scientists&amp;location=United%20States</t>
  </si>
  <si>
    <t>https://www.careeronestop.org/toolkit/careers/occupations/Occupation-profile.aspx?keyword=Geoscientists,%20Except%20Hydrologists%20and%20Geographers&amp;location=United%20States</t>
  </si>
  <si>
    <t>https://www.careeronestop.org/toolkit/careers/occupations/Occupation-profile.aspx?keyword=Nuclear%20Medicine%20Technologists&amp;location=United%20States</t>
  </si>
  <si>
    <t>https://www.careeronestop.org/toolkit/careers/occupations/Occupation-profile.aspx?keyword=Detectives%20and%20Criminal%20Investigators&amp;location=United%20States</t>
  </si>
  <si>
    <t>https://www.careeronestop.org/toolkit/careers/occupations/Occupation-profile.aspx?keyword=Biological%20Scientists,%20All%20Other&amp;location=United%20States</t>
  </si>
  <si>
    <t>https://www.careeronestop.org/toolkit/careers/occupations/Occupation-profile.aspx?keyword=Geographers&amp;location=United%20States</t>
  </si>
  <si>
    <t>https://www.careeronestop.org/toolkit/careers/occupations/Occupation-profile.aspx?keyword=Labor%20Relations%20Specialists&amp;location=United%20States</t>
  </si>
  <si>
    <t>https://www.careeronestop.org/toolkit/careers/occupations/Occupation-profile.aspx?keyword=Speech-Language%20Pathologists&amp;location=United%20States</t>
  </si>
  <si>
    <t>https://www.careeronestop.org/toolkit/careers/occupations/Occupation-profile.aspx?keyword=Hydrologists&amp;location=United%20States</t>
  </si>
  <si>
    <t>https://www.careeronestop.org/toolkit/careers/occupations/Occupation-profile.aspx?keyword=Agricultural%20Engineers&amp;location=United%20States</t>
  </si>
  <si>
    <t>https://www.careeronestop.org/toolkit/careers/occupations/Occupation-profile.aspx?keyword=Postmasters%20and%20Mail%20Superintendents&amp;location=United%20States</t>
  </si>
  <si>
    <t>https://www.careeronestop.org/toolkit/careers/occupations/Occupation-profile.aspx?keyword=Captains,%20Mates,%20and%20Pilots%20of%20Water%20Vessels&amp;location=United%20States</t>
  </si>
  <si>
    <t>https://www.careeronestop.org/toolkit/careers/occupations/Occupation-profile.aspx?keyword=Education%20Administrators,%20All%20Other&amp;location=United%20States</t>
  </si>
  <si>
    <t>https://www.careeronestop.org/toolkit/careers/occupations/Occupation-profile.aspx?keyword=Environmental%20Science%20Teachers,%20Postsecondary&amp;location=United%20States</t>
  </si>
  <si>
    <t>https://www.careeronestop.org/toolkit/careers/occupations/Occupation-profile.aspx?keyword=Audiologists&amp;location=United%20States</t>
  </si>
  <si>
    <t>https://www.careeronestop.org/toolkit/careers/occupations/Occupation-profile.aspx?keyword=Dental%20Hygienists&amp;location=United%20States</t>
  </si>
  <si>
    <t>https://www.careeronestop.org/toolkit/careers/occupations/Occupation-profile.aspx?keyword=Transportation%20Inspectors&amp;location=United%20States</t>
  </si>
  <si>
    <t>https://www.careeronestop.org/toolkit/careers/occupations/Occupation-profile.aspx?keyword=Life%20Scientists,%20All%20Other&amp;location=United%20States</t>
  </si>
  <si>
    <t>https://www.careeronestop.org/toolkit/careers/occupations/Occupation-profile.aspx?keyword=First-Line%20Supervisors%20of%20Firefighting%20and%20Prevention%20Workers&amp;location=United%20States</t>
  </si>
  <si>
    <t>https://www.careeronestop.org/toolkit/careers/occupations/Occupation-profile.aspx?keyword=Registered%20Nurses&amp;location=United%20States</t>
  </si>
  <si>
    <t>https://www.careeronestop.org/toolkit/careers/occupations/Occupation-profile.aspx?keyword=Area,%20Ethnic,%20and%20Cultural%20Studies%20Teachers,%20Postsecondary&amp;location=United%20States</t>
  </si>
  <si>
    <t>https://www.careeronestop.org/toolkit/careers/occupations/Occupation-profile.aspx?keyword=Chemistry%20Teachers,%20Postsecondary&amp;location=United%20States</t>
  </si>
  <si>
    <t>https://www.careeronestop.org/toolkit/careers/occupations/Occupation-profile.aspx?keyword=Geography%20Teachers,%20Postsecondary&amp;location=United%20States</t>
  </si>
  <si>
    <t>https://www.careeronestop.org/toolkit/careers/occupations/Occupation-profile.aspx?keyword=Microbiologists&amp;location=United%20States</t>
  </si>
  <si>
    <t>https://www.careeronestop.org/toolkit/careers/occupations/Occupation-profile.aspx?keyword=Electrical%20Power-Line%20Installers%20and%20Repairers&amp;location=United%20States</t>
  </si>
  <si>
    <t>https://www.careeronestop.org/toolkit/careers/occupations/Occupation-profile.aspx?keyword=Agricultural%20Sciences%20Teachers,%20Postsecondary&amp;location=United%20States</t>
  </si>
  <si>
    <t>https://www.careeronestop.org/toolkit/careers/occupations/Occupation-profile.aspx?keyword=Web%20Developers&amp;location=United%20States</t>
  </si>
  <si>
    <t>https://www.careeronestop.org/toolkit/careers/occupations/Occupation-profile.aspx?keyword=School%20Psychologists&amp;location=United%20States</t>
  </si>
  <si>
    <t>https://www.careeronestop.org/toolkit/careers/occupations/Occupation-profile.aspx?keyword=Budget%20Analysts&amp;location=United%20States</t>
  </si>
  <si>
    <t>https://www.careeronestop.org/toolkit/careers/occupations/Occupation-profile.aspx?keyword=Agents%20and%20Business%20Managers%20of%20Artists,%20Performers,%20and%20Athletes&amp;location=United%20States</t>
  </si>
  <si>
    <t>https://www.careeronestop.org/toolkit/careers/occupations/Occupation-profile.aspx?keyword=Chemists&amp;location=United%20States</t>
  </si>
  <si>
    <t>https://www.careeronestop.org/toolkit/careers/occupations/Occupation-profile.aspx?keyword=First-Line%20Supervisors%20of%20Non-Retail%20Sales%20Workers&amp;location=United%20States</t>
  </si>
  <si>
    <t>https://www.careeronestop.org/toolkit/careers/occupations/Occupation-profile.aspx?keyword=Diagnostic%20Medical%20Sonographers&amp;location=United%20States</t>
  </si>
  <si>
    <t>https://www.careeronestop.org/toolkit/careers/occupations/Occupation-profile.aspx?keyword=Subway%20and%20Streetcar%20Operators&amp;location=United%20States</t>
  </si>
  <si>
    <t>https://www.careeronestop.org/toolkit/careers/occupations/Occupation-profile.aspx?keyword=Financial%20Examiners&amp;location=United%20States</t>
  </si>
  <si>
    <t>https://www.careeronestop.org/toolkit/careers/occupations/Occupation-profile.aspx?keyword=Emergency%20Management%20Directors&amp;location=United%20States</t>
  </si>
  <si>
    <t>https://www.careeronestop.org/toolkit/careers/occupations/Occupation-profile.aspx?keyword=Biological%20Science%20Teachers,%20Postsecondary&amp;location=United%20States</t>
  </si>
  <si>
    <t>https://www.careeronestop.org/toolkit/careers/occupations/Occupation-profile.aspx?keyword=Farmers,%20Ranchers,%20and%20Other%20Agricultural%20Managers&amp;location=United%20States</t>
  </si>
  <si>
    <t>https://www.careeronestop.org/toolkit/careers/occupations/Occupation-profile.aspx?keyword=Magnetic%20Resonance%20Imaging%20Technologists&amp;location=United%20States</t>
  </si>
  <si>
    <t>https://www.careeronestop.org/toolkit/careers/occupations/Occupation-profile.aspx?keyword=Operations%20Research%20Analysts&amp;location=United%20States</t>
  </si>
  <si>
    <t>https://www.careeronestop.org/toolkit/careers/occupations/Occupation-profile.aspx?keyword=Signal%20and%20Track%20Switch%20Repairers&amp;location=United%20States</t>
  </si>
  <si>
    <t>https://www.careeronestop.org/toolkit/careers/occupations/Occupation-profile.aspx?keyword=Sociology%20Teachers,%20Postsecondary&amp;location=United%20States</t>
  </si>
  <si>
    <t>https://www.careeronestop.org/toolkit/careers/occupations/Occupation-profile.aspx?keyword=Gas%20Plant%20Operators&amp;location=United%20States</t>
  </si>
  <si>
    <t>https://www.careeronestop.org/toolkit/careers/occupations/Occupation-profile.aspx?keyword=Producers%20and%20Directors&amp;location=United%20States</t>
  </si>
  <si>
    <t>https://www.careeronestop.org/toolkit/careers/occupations/Occupation-profile.aspx?keyword=Gambling%20Managers&amp;location=United%20States</t>
  </si>
  <si>
    <t>https://www.careeronestop.org/toolkit/careers/occupations/Occupation-profile.aspx?keyword=History%20Teachers,%20Postsecondary&amp;location=United%20States</t>
  </si>
  <si>
    <t>https://www.careeronestop.org/toolkit/careers/occupations/Occupation-profile.aspx?keyword=Psychology%20Teachers,%20Postsecondary&amp;location=United%20States</t>
  </si>
  <si>
    <t>https://www.careeronestop.org/toolkit/careers/occupations/Occupation-profile.aspx?keyword=Food%20Scientists%20and%20Technologists&amp;location=United%20States</t>
  </si>
  <si>
    <t>https://www.careeronestop.org/toolkit/careers/occupations/Occupation-profile.aspx?keyword=Urban%20and%20Regional%20Planners&amp;location=United%20States</t>
  </si>
  <si>
    <t>https://www.careeronestop.org/toolkit/careers/occupations/Occupation-profile.aspx?keyword=Epidemiologists&amp;location=United%20States</t>
  </si>
  <si>
    <t>https://www.careeronestop.org/toolkit/careers/occupations/Occupation-profile.aspx?keyword=Occupational%20Health%20and%20Safety%20Specialists&amp;location=United%20States</t>
  </si>
  <si>
    <t>https://www.careeronestop.org/toolkit/careers/occupations/Occupation-profile.aspx?keyword=Mathematical%20Science%20Teachers,%20Postsecondary&amp;location=United%20States</t>
  </si>
  <si>
    <t>https://www.careeronestop.org/toolkit/careers/occupations/Occupation-profile.aspx?keyword=Nursing%20Instructors%20and%20Teachers,%20Postsecondary&amp;location=United%20States</t>
  </si>
  <si>
    <t>https://www.careeronestop.org/toolkit/careers/occupations/Occupation-profile.aspx?keyword=Art,%20Drama,%20and%20Music%20Teachers,%20Postsecondary&amp;location=United%20States</t>
  </si>
  <si>
    <t>https://www.careeronestop.org/toolkit/careers/occupations/Occupation-profile.aspx?keyword=Library%20Science%20Teachers,%20Postsecondary&amp;location=United%20States</t>
  </si>
  <si>
    <t>https://www.careeronestop.org/toolkit/careers/occupations/Occupation-profile.aspx?keyword=Technical%20Writers&amp;location=United%20States</t>
  </si>
  <si>
    <t>https://www.careeronestop.org/toolkit/careers/occupations/Occupation-profile.aspx?keyword=Chemical%20Plant%20and%20System%20Operators&amp;location=United%20States</t>
  </si>
  <si>
    <t>https://www.careeronestop.org/toolkit/careers/occupations/Occupation-profile.aspx?keyword=Communications%20Teachers,%20Postsecondary&amp;location=United%20States</t>
  </si>
  <si>
    <t>https://www.careeronestop.org/toolkit/careers/occupations/Occupation-profile.aspx?keyword=Philosophy%20and%20Religion%20Teachers,%20Postsecondary&amp;location=United%20States</t>
  </si>
  <si>
    <t>https://www.careeronestop.org/toolkit/careers/occupations/Occupation-profile.aspx?keyword=Accountants%20and%20Auditors&amp;location=United%20States</t>
  </si>
  <si>
    <t>https://www.careeronestop.org/toolkit/careers/occupations/Occupation-profile.aspx?keyword=Postsecondary%20Teachers,%20All%20Other&amp;location=United%20States</t>
  </si>
  <si>
    <t>https://www.careeronestop.org/toolkit/careers/occupations/Occupation-profile.aspx?keyword=Business%20Operations%20Specialists,%20All%20Other&amp;location=United%20States</t>
  </si>
  <si>
    <t>https://www.careeronestop.org/toolkit/careers/occupations/Occupation-profile.aspx?keyword=Credit%20Analysts&amp;location=United%20States</t>
  </si>
  <si>
    <t>https://www.careeronestop.org/toolkit/careers/occupations/Occupation-profile.aspx?keyword=Logisticians&amp;location=United%20States</t>
  </si>
  <si>
    <t>https://www.careeronestop.org/toolkit/careers/occupations/Occupation-profile.aspx?keyword=Landscape%20Architects&amp;location=United%20States</t>
  </si>
  <si>
    <t>https://www.careeronestop.org/toolkit/careers/occupations/Occupation-profile.aspx?keyword=Fashion%20Designers&amp;location=United%20States</t>
  </si>
  <si>
    <t>https://www.careeronestop.org/toolkit/careers/occupations/Occupation-profile.aspx?keyword=Electrical%20and%20Electronics%20Installers%20and%20Repairers,%20Transportation%20Equipment&amp;location=United%20States</t>
  </si>
  <si>
    <t>https://www.careeronestop.org/toolkit/careers/occupations/Occupation-profile.aspx?keyword=Environmental%20Scientists%20and%20Specialists,%20Including%20Health&amp;location=United%20States</t>
  </si>
  <si>
    <t>https://www.careeronestop.org/toolkit/careers/occupations/Occupation-profile.aspx?keyword=Foreign%20Language%20and%20Literature%20Teachers,%20Postsecondary&amp;location=United%20States</t>
  </si>
  <si>
    <t>https://www.careeronestop.org/toolkit/careers/occupations/Occupation-profile.aspx?keyword=Family%20and%20Consumer%20Sciences%20Teachers,%20Postsecondary&amp;location=United%20States</t>
  </si>
  <si>
    <t>https://www.careeronestop.org/toolkit/careers/occupations/Occupation-profile.aspx?keyword=Financial%20Specialists,%20All%20Other&amp;location=United%20States</t>
  </si>
  <si>
    <t>https://www.careeronestop.org/toolkit/careers/occupations/Occupation-profile.aspx?keyword=Acupuncturists&amp;location=United%20States</t>
  </si>
  <si>
    <t>https://www.careeronestop.org/toolkit/careers/occupations/Occupation-profile.aspx?keyword=English%20Language%20and%20Literature%20Teachers,%20Postsecondary&amp;location=United%20States</t>
  </si>
  <si>
    <t>https://www.careeronestop.org/toolkit/careers/occupations/Occupation-profile.aspx?keyword=Orthotists%20and%20Prosthetists&amp;location=United%20States</t>
  </si>
  <si>
    <t>https://www.careeronestop.org/toolkit/careers/occupations/Occupation-profile.aspx?keyword=Respiratory%20Therapists&amp;location=United%20States</t>
  </si>
  <si>
    <t>https://www.careeronestop.org/toolkit/careers/occupations/Occupation-profile.aspx?keyword=Insurance%20Underwriters&amp;location=United%20States</t>
  </si>
  <si>
    <t>https://www.careeronestop.org/toolkit/careers/occupations/Occupation-profile.aspx?keyword=Social%20Sciences%20Teachers,%20Postsecondary,%20All%20Other&amp;location=United%20States</t>
  </si>
  <si>
    <t>https://www.careeronestop.org/toolkit/careers/occupations/Occupation-profile.aspx?keyword=Aerospace%20Engineering%20and%20Operations%20Technologists%20and%20Technicians&amp;location=United%20States</t>
  </si>
  <si>
    <t>https://www.careeronestop.org/toolkit/careers/occupations/Occupation-profile.aspx?keyword=Avionics%20Technicians&amp;location=United%20States</t>
  </si>
  <si>
    <t>https://www.careeronestop.org/toolkit/careers/occupations/Occupation-profile.aspx?keyword=Social%20and%20Community%20Service%20Managers&amp;location=United%20States</t>
  </si>
  <si>
    <t>https://www.careeronestop.org/toolkit/careers/occupations/Occupation-profile.aspx?keyword=Securities,%20Commodities,%20and%20Financial%20Services%20Sales%20Agents&amp;location=United%20States</t>
  </si>
  <si>
    <t>https://www.careeronestop.org/toolkit/careers/occupations/Occupation-profile.aspx?keyword=First-Line%20Supervisors%20of%20Construction%20Trades%20and%20Extraction%20Workers&amp;location=United%20States</t>
  </si>
  <si>
    <t>https://www.careeronestop.org/toolkit/careers/occupations/Occupation-profile.aspx?keyword=Chiropractors&amp;location=United%20States</t>
  </si>
  <si>
    <t>https://www.careeronestop.org/toolkit/careers/occupations/Occupation-profile.aspx?keyword=Commercial%20and%20Industrial%20Designers&amp;location=United%20States</t>
  </si>
  <si>
    <t>https://www.careeronestop.org/toolkit/careers/occupations/Occupation-profile.aspx?keyword=Cartographers%20and%20Photogrammetrists&amp;location=United%20States</t>
  </si>
  <si>
    <t>https://www.careeronestop.org/toolkit/careers/occupations/Occupation-profile.aspx?keyword=First-Line%20Supervisors%20of%20Mechanics,%20Installers,%20and%20Repairers&amp;location=United%20States</t>
  </si>
  <si>
    <t>https://www.careeronestop.org/toolkit/careers/occupations/Occupation-profile.aspx?keyword=Recreation%20and%20Fitness%20Studies%20Teachers,%20Postsecondary&amp;location=United%20States</t>
  </si>
  <si>
    <t>https://www.careeronestop.org/toolkit/careers/occupations/Occupation-profile.aspx?keyword=Funeral%20Home%20Managers&amp;location=United%20States</t>
  </si>
  <si>
    <t>https://www.careeronestop.org/toolkit/careers/occupations/Occupation-profile.aspx?keyword=Compliance%20Officers&amp;location=United%20States</t>
  </si>
  <si>
    <t>https://www.careeronestop.org/toolkit/careers/occupations/Occupation-profile.aspx?keyword=Claims%20Adjusters,%20Examiners,%20and%20Investigators&amp;location=United%20States</t>
  </si>
  <si>
    <t>https://www.careeronestop.org/toolkit/careers/occupations/Occupation-profile.aspx?keyword=Editors&amp;location=United%20States</t>
  </si>
  <si>
    <t>https://www.careeronestop.org/toolkit/careers/occupations/Occupation-profile.aspx?keyword=Aircraft%20Mechanics%20and%20Service%20Technicians&amp;location=United%20States</t>
  </si>
  <si>
    <t>https://www.careeronestop.org/toolkit/careers/occupations/Occupation-profile.aspx?keyword=Social%20Work%20Teachers,%20Postsecondary&amp;location=United%20States</t>
  </si>
  <si>
    <t>https://www.careeronestop.org/toolkit/careers/occupations/Occupation-profile.aspx?keyword=Locomotive%20Engineers&amp;location=United%20States</t>
  </si>
  <si>
    <t>https://www.careeronestop.org/toolkit/careers/occupations/Occupation-profile.aspx?keyword=Artists%20and%20Related%20Workers,%20All%20Other&amp;location=United%20States</t>
  </si>
  <si>
    <t>https://www.careeronestop.org/toolkit/careers/occupations/Occupation-profile.aspx?keyword=Cost%20Estimators&amp;location=United%20States</t>
  </si>
  <si>
    <t>https://www.careeronestop.org/toolkit/careers/occupations/Occupation-profile.aspx?keyword=Market%20Research%20Analysts%20and%20Marketing%20Specialists&amp;location=United%20States</t>
  </si>
  <si>
    <t>https://www.careeronestop.org/toolkit/careers/occupations/Occupation-profile.aspx?keyword=Instructional%20Coordinators&amp;location=United%20States</t>
  </si>
  <si>
    <t>https://www.careeronestop.org/toolkit/careers/occupations/Occupation-profile.aspx?keyword=Insurance%20Appraisers,%20Auto%20Damage&amp;location=United%20States</t>
  </si>
  <si>
    <t>https://www.careeronestop.org/toolkit/careers/occupations/Occupation-profile.aspx?keyword=Compensation,%20Benefits,%20and%20Job%20Analysis%20Specialists&amp;location=United%20States</t>
  </si>
  <si>
    <t>https://www.careeronestop.org/toolkit/careers/occupations/Occupation-profile.aspx?keyword=Fire%20Inspectors%20and%20Investigators&amp;location=United%20States</t>
  </si>
  <si>
    <t>https://www.careeronestop.org/toolkit/careers/occupations/Occupation-profile.aspx?keyword=Writers%20and%20Authors&amp;location=United%20States</t>
  </si>
  <si>
    <t>https://www.careeronestop.org/toolkit/careers/occupations/Occupation-profile.aspx?keyword=Engineering%20Technologists%20and%20Technicians,%20Except%20Drafters,%20All%20Other&amp;location=United%20States</t>
  </si>
  <si>
    <t>https://www.careeronestop.org/toolkit/careers/occupations/Occupation-profile.aspx?keyword=Entertainment%20and%20Recreation%20Managers,%20Except%20Gambling&amp;location=United%20States</t>
  </si>
  <si>
    <t>https://www.careeronestop.org/toolkit/careers/occupations/Occupation-profile.aspx?keyword=Radiologic%20Technologists%20and%20Technicians&amp;location=United%20States</t>
  </si>
  <si>
    <t>https://www.careeronestop.org/toolkit/careers/occupations/Occupation-profile.aspx?keyword=Education%20Teachers,%20Postsecondary&amp;location=United%20States</t>
  </si>
  <si>
    <t>https://www.careeronestop.org/toolkit/careers/occupations/Occupation-profile.aspx?keyword=Historians&amp;location=United%20States</t>
  </si>
  <si>
    <t>https://www.careeronestop.org/toolkit/careers/occupations/Occupation-profile.aspx?keyword=Electrical%20and%20Electronic%20Engineering%20Technologists%20and%20Technicians&amp;location=United%20States</t>
  </si>
  <si>
    <t>https://www.careeronestop.org/toolkit/careers/occupations/Occupation-profile.aspx?keyword=Police%20and%20Sheriff'S%20Patrol%20Officers&amp;location=United%20States</t>
  </si>
  <si>
    <t>https://www.careeronestop.org/toolkit/careers/occupations/Occupation-profile.aspx?keyword=Transit%20and%20Railroad%20Police&amp;location=United%20States</t>
  </si>
  <si>
    <t>https://www.careeronestop.org/toolkit/careers/occupations/Occupation-profile.aspx?keyword=Buyers%20and%20Purchasing%20Agents&amp;location=United%20States</t>
  </si>
  <si>
    <t>https://www.careeronestop.org/toolkit/careers/occupations/Occupation-profile.aspx?keyword=Wellhead%20Pumpers&amp;location=United%20States</t>
  </si>
  <si>
    <t>https://www.careeronestop.org/toolkit/careers/occupations/Occupation-profile.aspx?keyword=Arbitrators,%20Mediators,%20and%20Conciliators&amp;location=United%20States</t>
  </si>
  <si>
    <t>https://www.careeronestop.org/toolkit/careers/occupations/Occupation-profile.aspx?keyword=Computer%20Network%20Support%20Specialists&amp;location=United%20States</t>
  </si>
  <si>
    <t>https://www.careeronestop.org/toolkit/careers/occupations/Occupation-profile.aspx?keyword=Media%20and%20Communication%20Equipment%20Workers,%20All%20Other&amp;location=United%20States</t>
  </si>
  <si>
    <t>https://www.careeronestop.org/toolkit/careers/occupations/Occupation-profile.aspx?keyword=Boilermakers&amp;location=United%20States</t>
  </si>
  <si>
    <t>https://www.careeronestop.org/toolkit/careers/occupations/Occupation-profile.aspx?keyword=Railroad%20Conductors%20and%20Yardmasters&amp;location=United%20States</t>
  </si>
  <si>
    <t>https://www.careeronestop.org/toolkit/careers/occupations/Occupation-profile.aspx?keyword=Zoologists%20and%20Wildlife%20Biologists&amp;location=United%20States</t>
  </si>
  <si>
    <t>https://www.careeronestop.org/toolkit/careers/occupations/Occupation-profile.aspx?keyword=Mathematical%20Science%20Occupations,%20All%20Other&amp;location=United%20States</t>
  </si>
  <si>
    <t>https://www.careeronestop.org/toolkit/careers/occupations/Occupation-profile.aspx?keyword=First-Line%20Supervisors%20of%20Correctional%20Officers&amp;location=United%20States</t>
  </si>
  <si>
    <t>https://www.careeronestop.org/toolkit/careers/occupations/Occupation-profile.aspx?keyword=Executive%20Secretaries%20and%20Executive%20Administrative%20Assistants&amp;location=United%20States</t>
  </si>
  <si>
    <t>https://www.careeronestop.org/toolkit/careers/occupations/Occupation-profile.aspx?keyword=Athletes%20and%20Sports%20Competitors&amp;location=United%20States</t>
  </si>
  <si>
    <t>https://www.careeronestop.org/toolkit/careers/occupations/Occupation-profile.aspx?keyword=Control%20and%20Valve%20Installers%20and%20Repairers,%20Except%20Mechanical%20Door&amp;location=United%20States</t>
  </si>
  <si>
    <t>https://www.careeronestop.org/toolkit/careers/occupations/Occupation-profile.aspx?keyword=Animal%20Scientists&amp;location=United%20States</t>
  </si>
  <si>
    <t>https://www.careeronestop.org/toolkit/careers/occupations/Occupation-profile.aspx?keyword=Loan%20Officers&amp;location=United%20States</t>
  </si>
  <si>
    <t>https://www.careeronestop.org/toolkit/careers/occupations/Occupation-profile.aspx?keyword=Dietitians%20and%20Nutritionists&amp;location=United%20States</t>
  </si>
  <si>
    <t>https://www.careeronestop.org/toolkit/careers/occupations/Occupation-profile.aspx?keyword=Electrical%20and%20Electronics%20Drafters&amp;location=United%20States</t>
  </si>
  <si>
    <t>https://www.careeronestop.org/toolkit/careers/occupations/Occupation-profile.aspx?keyword=Criminal%20Justice%20and%20Law%20Enforcement%20Teachers,%20Postsecondary&amp;location=United%20States</t>
  </si>
  <si>
    <t>https://www.careeronestop.org/toolkit/careers/occupations/Occupation-profile.aspx?keyword=Underground%20Mining%20Machine%20Operators,%20All%20Other&amp;location=United%20States</t>
  </si>
  <si>
    <t>https://www.careeronestop.org/toolkit/careers/occupations/Occupation-profile.aspx?keyword=Conservation%20Scientists&amp;location=United%20States</t>
  </si>
  <si>
    <t>https://www.careeronestop.org/toolkit/careers/occupations/Occupation-profile.aspx?keyword=Surveyors&amp;location=United%20States</t>
  </si>
  <si>
    <t>https://www.careeronestop.org/toolkit/careers/occupations/Occupation-profile.aspx?keyword=Flight%20Attendants&amp;location=United%20States</t>
  </si>
  <si>
    <t>https://www.careeronestop.org/toolkit/careers/occupations/Occupation-profile.aspx?keyword=Soil%20and%20Plant%20Scientists&amp;location=United%20States</t>
  </si>
  <si>
    <t>https://www.careeronestop.org/toolkit/careers/occupations/Occupation-profile.aspx?keyword=Construction%20and%20Building%20Inspectors&amp;location=United%20States</t>
  </si>
  <si>
    <t>https://www.careeronestop.org/toolkit/careers/occupations/Occupation-profile.aspx?keyword=Legal%20Support%20Workers,%20All%20Other&amp;location=United%20States</t>
  </si>
  <si>
    <t>https://www.careeronestop.org/toolkit/careers/occupations/Occupation-profile.aspx?keyword=Human%20Resources%20Specialists&amp;location=United%20States</t>
  </si>
  <si>
    <t>https://www.careeronestop.org/toolkit/careers/occupations/Occupation-profile.aspx?keyword=Stationary%20Engineers%20and%20Boiler%20Operators&amp;location=United%20States</t>
  </si>
  <si>
    <t>https://www.careeronestop.org/toolkit/careers/occupations/Occupation-profile.aspx?keyword=Designers,%20All%20Other&amp;location=United%20States</t>
  </si>
  <si>
    <t>https://www.careeronestop.org/toolkit/careers/occupations/Occupation-profile.aspx?keyword=Foresters&amp;location=United%20States</t>
  </si>
  <si>
    <t>https://www.careeronestop.org/toolkit/careers/occupations/Occupation-profile.aspx?keyword=Special%20Education%20Teachers,%20All%20Other&amp;location=United%20States</t>
  </si>
  <si>
    <t>https://www.careeronestop.org/toolkit/careers/occupations/Occupation-profile.aspx?keyword=Rail-Track%20Laying%20and%20Maintenance%20Equipment%20Operators&amp;location=United%20States</t>
  </si>
  <si>
    <t>https://www.careeronestop.org/toolkit/careers/occupations/Occupation-profile.aspx?keyword=Occupational%20Therapy%20Assistants&amp;location=United%20States</t>
  </si>
  <si>
    <t>https://www.careeronestop.org/toolkit/careers/occupations/Occupation-profile.aspx?keyword=Public%20Relations%20Specialists&amp;location=United%20States</t>
  </si>
  <si>
    <t>https://www.careeronestop.org/toolkit/careers/occupations/Occupation-profile.aspx?keyword=Roof%20Bolters,%20Mining&amp;location=United%20States</t>
  </si>
  <si>
    <t>https://www.careeronestop.org/toolkit/careers/occupations/Occupation-profile.aspx?keyword=Electrical%20and%20Electronics%20Repairers,%20Commercial%20and%20Industrial%20Equipment&amp;location=United%20States</t>
  </si>
  <si>
    <t>https://www.careeronestop.org/toolkit/careers/occupations/Occupation-profile.aspx?keyword=Special%20Education%20Teachers,%20Middle%20School&amp;location=United%20States</t>
  </si>
  <si>
    <t>https://www.careeronestop.org/toolkit/careers/occupations/Occupation-profile.aspx?keyword=Special%20Education%20Teachers,%20Secondary%20School&amp;location=United%20States</t>
  </si>
  <si>
    <t>https://www.careeronestop.org/toolkit/careers/occupations/Occupation-profile.aspx?keyword=Film%20and%20Video%20Editors&amp;location=United%20States</t>
  </si>
  <si>
    <t>https://www.careeronestop.org/toolkit/careers/occupations/Occupation-profile.aspx?keyword=Cardiovascular%20Technologists%20and%20Technicians&amp;location=United%20States</t>
  </si>
  <si>
    <t>https://www.careeronestop.org/toolkit/careers/occupations/Occupation-profile.aspx?keyword=First-Line%20Supervisors%20of%20Production%20and%20Operating%20Workers&amp;location=United%20States</t>
  </si>
  <si>
    <t>https://www.careeronestop.org/toolkit/careers/occupations/Occupation-profile.aspx?keyword=Sales%20Representatives,%20Wholesale%20and%20Manufacturing,%20Except%20Technical%20and%20Scientific%20Products&amp;location=United%20States</t>
  </si>
  <si>
    <t>https://www.careeronestop.org/toolkit/careers/occupations/Occupation-profile.aspx?keyword=Lodging%20Managers&amp;location=United%20States</t>
  </si>
  <si>
    <t>https://www.careeronestop.org/toolkit/careers/occupations/Occupation-profile.aspx?keyword=Special%20Education%20Teachers,%20Preschool&amp;location=United%20States</t>
  </si>
  <si>
    <t>https://www.careeronestop.org/toolkit/careers/occupations/Occupation-profile.aspx?keyword=Secondary%20School%20Teachers,%20Except%20Special%20and%20Career/Technical%20Education&amp;location=United%20States</t>
  </si>
  <si>
    <t>https://www.careeronestop.org/toolkit/careers/occupations/Occupation-profile.aspx?keyword=Electro-Mechanical%20and%20Mechatronics%20Technologists%20and%20Technicians&amp;location=United%20States</t>
  </si>
  <si>
    <t>https://www.careeronestop.org/toolkit/careers/occupations/Occupation-profile.aspx?keyword=Career/Technical%20Education%20Teachers,%20Secondary%20School&amp;location=United%20States</t>
  </si>
  <si>
    <t>https://www.careeronestop.org/toolkit/careers/occupations/Occupation-profile.aspx?keyword=First-Line%20Supervisors%20of%20Protective%20Service%20Workers,%20All%20Other&amp;location=United%20States</t>
  </si>
  <si>
    <t>https://www.careeronestop.org/toolkit/careers/occupations/Occupation-profile.aspx?keyword=Rail%20Car%20Repairers&amp;location=United%20States</t>
  </si>
  <si>
    <t>https://www.careeronestop.org/toolkit/careers/occupations/Occupation-profile.aspx?keyword=Special%20Education%20Teachers,%20Kindergarten%20and%20Elementary%20School&amp;location=United%20States</t>
  </si>
  <si>
    <t>https://www.careeronestop.org/toolkit/careers/occupations/Occupation-profile.aspx?keyword=Forensic%20Science%20Technicians&amp;location=United%20States</t>
  </si>
  <si>
    <t>https://www.careeronestop.org/toolkit/careers/occupations/Occupation-profile.aspx?keyword=Crane%20and%20Tower%20Operators&amp;location=United%20States</t>
  </si>
  <si>
    <t>https://www.careeronestop.org/toolkit/careers/occupations/Occupation-profile.aspx?keyword=Sales%20Representatives%20of%20Services,%20Except%20Advertising,%20Insurance,%20Financial%20Services,%20and%20Travel&amp;location=United%20States</t>
  </si>
  <si>
    <t>https://www.careeronestop.org/toolkit/careers/occupations/Occupation-profile.aspx?keyword=Telecommunications%20Line%20Installers%20and%20Repairers&amp;location=United%20States</t>
  </si>
  <si>
    <t>https://www.careeronestop.org/toolkit/careers/occupations/Occupation-profile.aspx?keyword=Teachers%20and%20Instructors,%20All%20Other&amp;location=United%20States</t>
  </si>
  <si>
    <t>https://www.careeronestop.org/toolkit/careers/occupations/Occupation-profile.aspx?keyword=Librarians%20and%20Media%20Collections%20Specialists&amp;location=United%20States</t>
  </si>
  <si>
    <t>https://www.careeronestop.org/toolkit/careers/occupations/Occupation-profile.aspx?keyword=Middle%20School%20Teachers,%20Except%20Special%20and%20Career/Technical%20Education&amp;location=United%20States</t>
  </si>
  <si>
    <t>https://www.careeronestop.org/toolkit/careers/occupations/Occupation-profile.aspx?keyword=Training%20and%20Development%20Specialists&amp;location=United%20States</t>
  </si>
  <si>
    <t>https://www.careeronestop.org/toolkit/careers/occupations/Occupation-profile.aspx?keyword=Model%20Makers,%20Metal%20and%20Plastic&amp;location=United%20States</t>
  </si>
  <si>
    <t>https://www.careeronestop.org/toolkit/careers/occupations/Occupation-profile.aspx?keyword=Fundraisers&amp;location=United%20States</t>
  </si>
  <si>
    <t>https://www.careeronestop.org/toolkit/careers/occupations/Occupation-profile.aspx?keyword=Loading%20and%20Moving%20Machine%20Operators,%20Underground%20Mining&amp;location=United%20States</t>
  </si>
  <si>
    <t>https://www.careeronestop.org/toolkit/careers/occupations/Occupation-profile.aspx?keyword=Mechanical%20Drafters&amp;location=United%20States</t>
  </si>
  <si>
    <t>https://www.careeronestop.org/toolkit/careers/occupations/Occupation-profile.aspx?keyword=Physical%20Therapist%20Assistants&amp;location=United%20States</t>
  </si>
  <si>
    <t>https://www.careeronestop.org/toolkit/careers/occupations/Occupation-profile.aspx?keyword=Mechanical%20Engineering%20Technologists%20and%20Technicians&amp;location=United%20States</t>
  </si>
  <si>
    <t>https://www.careeronestop.org/toolkit/careers/occupations/Occupation-profile.aspx?keyword=Career/Technical%20Education%20Teachers,%20Middle%20School&amp;location=United%20States</t>
  </si>
  <si>
    <t>https://www.careeronestop.org/toolkit/careers/occupations/Occupation-profile.aspx?keyword=Court%20Reporters%20and%20Simultaneous%20Captioners&amp;location=United%20States</t>
  </si>
  <si>
    <t>https://www.careeronestop.org/toolkit/careers/occupations/Occupation-profile.aspx?keyword=Anthropologists%20and%20Archeologists&amp;location=United%20States</t>
  </si>
  <si>
    <t>https://www.careeronestop.org/toolkit/careers/occupations/Occupation-profile.aspx?keyword=Social%20Workers,%20All%20Other&amp;location=United%20States</t>
  </si>
  <si>
    <t>https://www.careeronestop.org/toolkit/careers/occupations/Occupation-profile.aspx?keyword=Elementary%20School%20Teachers,%20Except%20Special%20Education&amp;location=United%20States</t>
  </si>
  <si>
    <t>https://www.careeronestop.org/toolkit/careers/occupations/Occupation-profile.aspx?keyword=Therapists,%20All%20Other&amp;location=United%20States</t>
  </si>
  <si>
    <t>https://www.careeronestop.org/toolkit/careers/occupations/Occupation-profile.aspx?keyword=Pile%20Driver%20Operators&amp;location=United%20States</t>
  </si>
  <si>
    <t>https://www.careeronestop.org/toolkit/careers/occupations/Occupation-profile.aspx?keyword=Healthcare%20Practitioners%20and%20Technical%20Workers,%20All%20Other&amp;location=United%20States</t>
  </si>
  <si>
    <t>https://www.careeronestop.org/toolkit/careers/occupations/Occupation-profile.aspx?keyword=First-Line%20Supervisors%20of%20Office%20and%20Administrative%20Support%20Workers&amp;location=United%20States</t>
  </si>
  <si>
    <t>https://www.careeronestop.org/toolkit/careers/occupations/Occupation-profile.aspx?keyword=Railroad%20Brake,%20Signal,%20and%20Switch%20Operators%20and%20Locomotive%20Firers&amp;location=United%20States</t>
  </si>
  <si>
    <t>https://www.careeronestop.org/toolkit/careers/occupations/Occupation-profile.aspx?keyword=Tapers&amp;location=United%20States</t>
  </si>
  <si>
    <t>https://www.careeronestop.org/toolkit/careers/occupations/Occupation-profile.aspx?keyword=Computer%20Numerically%20Controlled%20Tool%20Programmers&amp;location=United%20States</t>
  </si>
  <si>
    <t>https://www.careeronestop.org/toolkit/careers/occupations/Occupation-profile.aspx?keyword=Food%20Service%20Managers&amp;location=United%20States</t>
  </si>
  <si>
    <t>https://www.careeronestop.org/toolkit/careers/occupations/Occupation-profile.aspx?keyword=Real%20Estate%20Brokers&amp;location=United%20States</t>
  </si>
  <si>
    <t>https://www.careeronestop.org/toolkit/careers/occupations/Occupation-profile.aspx?keyword=Millwrights&amp;location=United%20States</t>
  </si>
  <si>
    <t>https://www.careeronestop.org/toolkit/careers/occupations/Occupation-profile.aspx?keyword=Health%20Information%20Technologists%20and%20Medical%20Registrars&amp;location=United%20States</t>
  </si>
  <si>
    <t>https://www.careeronestop.org/toolkit/careers/occupations/Occupation-profile.aspx?keyword=Property,%20Real%20Estate,%20and%20Community%20Association%20Managers&amp;location=United%20States</t>
  </si>
  <si>
    <t>https://www.careeronestop.org/toolkit/careers/occupations/Occupation-profile.aspx?keyword=Health%20Education%20Specialists&amp;location=United%20States</t>
  </si>
  <si>
    <t>https://www.careeronestop.org/toolkit/careers/occupations/Occupation-profile.aspx?keyword=Healthcare%20Social%20Workers&amp;location=United%20States</t>
  </si>
  <si>
    <t>https://www.careeronestop.org/toolkit/careers/occupations/Occupation-profile.aspx?keyword=Structural%20Iron%20and%20Steel%20Workers&amp;location=United%20States</t>
  </si>
  <si>
    <t>https://www.careeronestop.org/toolkit/careers/occupations/Occupation-profile.aspx?keyword=Calibration%20Technologists%20and%20Technicians&amp;location=United%20States</t>
  </si>
  <si>
    <t>https://www.careeronestop.org/toolkit/careers/occupations/Occupation-profile.aspx?keyword=Kindergarten%20Teachers,%20Except%20Special%20Education&amp;location=United%20States</t>
  </si>
  <si>
    <t>https://www.careeronestop.org/toolkit/careers/occupations/Occupation-profile.aspx?keyword=Music%20Directors%20and%20Composers&amp;location=United%20States</t>
  </si>
  <si>
    <t>https://www.careeronestop.org/toolkit/careers/occupations/Occupation-profile.aspx?keyword=Industrial%20Engineering%20Technologists%20and%20Technicians&amp;location=United%20States</t>
  </si>
  <si>
    <t>https://www.careeronestop.org/toolkit/careers/occupations/Occupation-profile.aspx?keyword=Fabric%20and%20Apparel%20Patternmakers&amp;location=United%20States</t>
  </si>
  <si>
    <t>https://www.careeronestop.org/toolkit/careers/occupations/Occupation-profile.aspx?keyword=Interior%20Designers&amp;location=United%20States</t>
  </si>
  <si>
    <t>https://www.careeronestop.org/toolkit/careers/occupations/Occupation-profile.aspx?keyword=Layout%20Workers,%20Metal%20and%20Plastic&amp;location=United%20States</t>
  </si>
  <si>
    <t>https://www.careeronestop.org/toolkit/careers/occupations/Occupation-profile.aspx?keyword=Lighting%20Technicians&amp;location=United%20States</t>
  </si>
  <si>
    <t>https://www.careeronestop.org/toolkit/careers/occupations/Occupation-profile.aspx?keyword=Career/Technical%20Education%20Teachers,%20Postsecondary&amp;location=United%20States</t>
  </si>
  <si>
    <t>https://www.careeronestop.org/toolkit/careers/occupations/Occupation-profile.aspx?keyword=Precision%20Instrument%20and%20Equipment%20Repairers,%20All%20Other&amp;location=United%20States</t>
  </si>
  <si>
    <t>https://www.careeronestop.org/toolkit/careers/occupations/Occupation-profile.aspx?keyword=Gas%20Compressor%20and%20Gas%20Pumping%20Station%20Operators&amp;location=United%20States</t>
  </si>
  <si>
    <t>https://www.careeronestop.org/toolkit/careers/occupations/Occupation-profile.aspx?keyword=Media%20and%20Communication%20Workers,%20All%20Other&amp;location=United%20States</t>
  </si>
  <si>
    <t>https://www.careeronestop.org/toolkit/careers/occupations/Occupation-profile.aspx?keyword=Mobile%20Heavy%20Equipment%20Mechanics,%20Except%20Engines&amp;location=United%20States</t>
  </si>
  <si>
    <t>https://www.careeronestop.org/toolkit/careers/occupations/Occupation-profile.aspx?keyword=Rotary%20Drill%20Operators,%20Oil%20and%20Gas&amp;location=United%20States</t>
  </si>
  <si>
    <t>https://www.careeronestop.org/toolkit/careers/occupations/Occupation-profile.aspx?keyword=Architectural%20and%20Civil%20Drafters&amp;location=United%20States</t>
  </si>
  <si>
    <t>https://www.careeronestop.org/toolkit/careers/occupations/Occupation-profile.aspx?keyword=Camera%20Operators,%20Television,%20Video,%20and%20Film&amp;location=United%20States</t>
  </si>
  <si>
    <t>https://www.careeronestop.org/toolkit/careers/occupations/Occupation-profile.aspx?keyword=Probation%20Officers%20and%20Correctional%20Treatment%20Specialists&amp;location=United%20States</t>
  </si>
  <si>
    <t>https://www.careeronestop.org/toolkit/careers/occupations/Occupation-profile.aspx?keyword=Curators&amp;location=United%20States</t>
  </si>
  <si>
    <t>https://www.careeronestop.org/toolkit/careers/occupations/Occupation-profile.aspx?keyword=Wind%20Turbine%20Service%20Technicians&amp;location=United%20States</t>
  </si>
  <si>
    <t>https://www.careeronestop.org/toolkit/careers/occupations/Occupation-profile.aspx?keyword=Educational,%20Guidance,%20and%20Career%20Counselors%20and%20Advisors&amp;location=United%20States</t>
  </si>
  <si>
    <t>https://www.careeronestop.org/toolkit/careers/occupations/Occupation-profile.aspx?keyword=Explosives%20Workers,%20Ordnance%20Handling%20Experts,%20and%20Blasters&amp;location=United%20States</t>
  </si>
  <si>
    <t>https://www.careeronestop.org/toolkit/careers/occupations/Occupation-profile.aspx?keyword=Plumbers,%20Pipefitters,%20and%20Steamfitters&amp;location=United%20States</t>
  </si>
  <si>
    <t>https://www.careeronestop.org/toolkit/careers/occupations/Occupation-profile.aspx?keyword=Property%20Appraisers%20and%20Assessors&amp;location=United%20States</t>
  </si>
  <si>
    <t>https://www.careeronestop.org/toolkit/careers/occupations/Occupation-profile.aspx?keyword=Electricians&amp;location=United%20States</t>
  </si>
  <si>
    <t>https://www.careeronestop.org/toolkit/careers/occupations/Occupation-profile.aspx?keyword=Tool%20and%20Die%20Makers&amp;location=United%20States</t>
  </si>
  <si>
    <t>https://www.careeronestop.org/toolkit/careers/occupations/Occupation-profile.aspx?keyword=Continuous%20Mining%20Machine%20Operators&amp;location=United%20States</t>
  </si>
  <si>
    <t>https://www.careeronestop.org/toolkit/careers/occupations/Occupation-profile.aspx?keyword=Industrial%20Machinery%20Mechanics&amp;location=United%20States</t>
  </si>
  <si>
    <t>https://www.careeronestop.org/toolkit/careers/occupations/Occupation-profile.aspx?keyword=Advertising%20Sales%20Agents&amp;location=United%20States</t>
  </si>
  <si>
    <t>https://www.careeronestop.org/toolkit/careers/occupations/Occupation-profile.aspx?keyword=Radio,%20Cellular,%20and%20Tower%20Equipment%20Installers%20and%20Repairers&amp;location=United%20States</t>
  </si>
  <si>
    <t>https://www.careeronestop.org/toolkit/careers/occupations/Occupation-profile.aspx?keyword=Commercial%20Divers&amp;location=United%20States</t>
  </si>
  <si>
    <t>https://www.careeronestop.org/toolkit/careers/occupations/Occupation-profile.aspx?keyword=Telecommunications%20Equipment%20Installers%20and%20Repairers,%20Except%20Line%20Installers&amp;location=United%20States</t>
  </si>
  <si>
    <t>https://www.careeronestop.org/toolkit/careers/occupations/Occupation-profile.aspx?keyword=Aircraft%20Structure,%20Surfaces,%20Rigging,%20and%20Systems%20Assemblers&amp;location=United%20States</t>
  </si>
  <si>
    <t>https://www.careeronestop.org/toolkit/careers/occupations/Occupation-profile.aspx?keyword=First-Line%20Supervisors%20of%20Gambling%20Services%20Workers&amp;location=United%20States</t>
  </si>
  <si>
    <t>https://www.careeronestop.org/toolkit/careers/occupations/Occupation-profile.aspx?keyword=Survey%20Researchers&amp;location=United%20States</t>
  </si>
  <si>
    <t>https://www.careeronestop.org/toolkit/careers/occupations/Occupation-profile.aspx?keyword=Paralegals%20and%20Legal%20Assistants&amp;location=United%20States</t>
  </si>
  <si>
    <t>https://www.careeronestop.org/toolkit/careers/occupations/Occupation-profile.aspx?keyword=Clinical%20Laboratory%20Technologists%20and%20Technicians&amp;location=United%20States</t>
  </si>
  <si>
    <t>https://www.careeronestop.org/toolkit/careers/occupations/Occupation-profile.aspx?keyword=Civil%20Engineering%20Technologists%20and%20Technicians&amp;location=United%20States</t>
  </si>
  <si>
    <t>https://www.careeronestop.org/toolkit/careers/occupations/Occupation-profile.aspx?keyword=Medical%20Equipment%20Repairers&amp;location=United%20States</t>
  </si>
  <si>
    <t>https://www.careeronestop.org/toolkit/careers/occupations/Occupation-profile.aspx?keyword=Adult%20Basic%20Education,%20Adult%20Secondary%20Education,%20and%20English%20As%20A%20Second%20Language%20Instructors&amp;location=United%20States</t>
  </si>
  <si>
    <t>https://www.careeronestop.org/toolkit/careers/occupations/Occupation-profile.aspx?keyword=Surgical%20Technologists&amp;location=United%20States</t>
  </si>
  <si>
    <t>https://www.careeronestop.org/toolkit/careers/occupations/Occupation-profile.aspx?keyword=First-Line%20Supervisors%20of%20Transportation%20and%20Material%20Moving%20Workers,%20Except%20Aircraft%20Cargo%20Handling%20Supervisors&amp;location=United%20States</t>
  </si>
  <si>
    <t>https://www.careeronestop.org/toolkit/careers/occupations/Occupation-profile.aspx?keyword=Fish%20and%20Game%20Wardens&amp;location=United%20States</t>
  </si>
  <si>
    <t>https://www.careeronestop.org/toolkit/careers/occupations/Occupation-profile.aspx?keyword=Brokerage%20Clerks&amp;location=United%20States</t>
  </si>
  <si>
    <t>https://www.careeronestop.org/toolkit/careers/occupations/Occupation-profile.aspx?keyword=Bus%20Drivers,%20Transit%20and%20Intercity&amp;location=United%20States</t>
  </si>
  <si>
    <t>https://www.careeronestop.org/toolkit/careers/occupations/Occupation-profile.aspx?keyword=Archivists&amp;location=United%20States</t>
  </si>
  <si>
    <t>https://www.careeronestop.org/toolkit/careers/occupations/Occupation-profile.aspx?keyword=Farm%20and%20Home%20Management%20Educators&amp;location=United%20States</t>
  </si>
  <si>
    <t>https://www.careeronestop.org/toolkit/careers/occupations/Occupation-profile.aspx?keyword=Licensed%20Practical%20and%20Licensed%20Vocational%20Nurses&amp;location=United%20States</t>
  </si>
  <si>
    <t>https://www.careeronestop.org/toolkit/careers/occupations/Occupation-profile.aspx?keyword=Postal%20Service%20Clerks&amp;location=United%20States</t>
  </si>
  <si>
    <t>https://www.careeronestop.org/toolkit/careers/occupations/Occupation-profile.aspx?keyword=Brickmasons%20and%20Blockmasons&amp;location=United%20States</t>
  </si>
  <si>
    <t>https://www.careeronestop.org/toolkit/careers/occupations/Occupation-profile.aspx?keyword=Set%20and%20Exhibit%20Designers&amp;location=United%20States</t>
  </si>
  <si>
    <t>https://www.careeronestop.org/toolkit/careers/occupations/Occupation-profile.aspx?keyword=Sound%20Engineering%20Technicians&amp;location=United%20States</t>
  </si>
  <si>
    <t>https://www.careeronestop.org/toolkit/careers/occupations/Occupation-profile.aspx?keyword=Drafters,%20All%20Other&amp;location=United%20States</t>
  </si>
  <si>
    <t>https://www.careeronestop.org/toolkit/careers/occupations/Occupation-profile.aspx?keyword=Fine%20Artists,%20Including%20Painters,%20Sculptors,%20and%20Illustrators&amp;location=United%20States</t>
  </si>
  <si>
    <t>https://www.careeronestop.org/toolkit/careers/occupations/Occupation-profile.aspx?keyword=Computer%20User%20Support%20Specialists&amp;location=United%20States</t>
  </si>
  <si>
    <t>https://www.careeronestop.org/toolkit/careers/occupations/Occupation-profile.aspx?keyword=Surgical%20Assistants&amp;location=United%20States</t>
  </si>
  <si>
    <t>https://www.careeronestop.org/toolkit/careers/occupations/Occupation-profile.aspx?keyword=Insurance%20Sales%20Agents&amp;location=United%20States</t>
  </si>
  <si>
    <t>https://www.careeronestop.org/toolkit/careers/occupations/Occupation-profile.aspx?keyword=Bus%20and%20Truck%20Mechanics%20and%20Diesel%20Engine%20Specialists&amp;location=United%20States</t>
  </si>
  <si>
    <t>https://www.careeronestop.org/toolkit/careers/occupations/Occupation-profile.aspx?keyword=Clergy&amp;location=United%20States</t>
  </si>
  <si>
    <t>https://www.careeronestop.org/toolkit/careers/occupations/Occupation-profile.aspx?keyword=Graphic%20Designers&amp;location=United%20States</t>
  </si>
  <si>
    <t>https://www.careeronestop.org/toolkit/careers/occupations/Occupation-profile.aspx?keyword=Chefs%20and%20Head%20Cooks&amp;location=United%20States</t>
  </si>
  <si>
    <t>https://www.careeronestop.org/toolkit/careers/occupations/Occupation-profile.aspx?keyword=Aircraft%20Cargo%20Handling%20Supervisors&amp;location=United%20States</t>
  </si>
  <si>
    <t>https://www.careeronestop.org/toolkit/careers/occupations/Occupation-profile.aspx?keyword=Sheet%20Metal%20Workers&amp;location=United%20States</t>
  </si>
  <si>
    <t>https://www.careeronestop.org/toolkit/careers/occupations/Occupation-profile.aspx?keyword=Hearing%20Aid%20Specialists&amp;location=United%20States</t>
  </si>
  <si>
    <t>https://www.careeronestop.org/toolkit/careers/occupations/Occupation-profile.aspx?keyword=Tank%20Car,%20Truck,%20and%20Ship%20Loaders&amp;location=United%20States</t>
  </si>
  <si>
    <t>https://www.careeronestop.org/toolkit/careers/occupations/Occupation-profile.aspx?keyword=Tax%20Examiners%20and%20Collectors,%20and%20Revenue%20Agents&amp;location=United%20States</t>
  </si>
  <si>
    <t>https://www.careeronestop.org/toolkit/careers/occupations/Occupation-profile.aspx?keyword=Marriage%20and%20Family%20Therapists&amp;location=United%20States</t>
  </si>
  <si>
    <t>https://www.careeronestop.org/toolkit/careers/occupations/Occupation-profile.aspx?keyword=Life,%20Physical,%20and%20Social%20Science%20Technicians,%20All%20Other&amp;location=United%20States</t>
  </si>
  <si>
    <t>https://www.careeronestop.org/toolkit/careers/occupations/Occupation-profile.aspx?keyword=Derrick%20Operators,%20Oil%20and%20Gas&amp;location=United%20States</t>
  </si>
  <si>
    <t>https://www.careeronestop.org/toolkit/careers/occupations/Occupation-profile.aspx?keyword=Watch%20and%20Clock%20Repairers&amp;location=United%20States</t>
  </si>
  <si>
    <t>https://www.careeronestop.org/toolkit/careers/occupations/Occupation-profile.aspx?keyword=Occupational%20Health%20and%20Safety%20Technicians&amp;location=United%20States</t>
  </si>
  <si>
    <t>https://www.careeronestop.org/toolkit/careers/occupations/Occupation-profile.aspx?keyword=Athletic%20Trainers&amp;location=United%20States</t>
  </si>
  <si>
    <t>https://www.careeronestop.org/toolkit/careers/occupations/Occupation-profile.aspx?keyword=Broadcast%20Technicians&amp;location=United%20States</t>
  </si>
  <si>
    <t>https://www.careeronestop.org/toolkit/careers/occupations/Occupation-profile.aspx?keyword=Personal%20Service%20Managers,%20All%20Other&amp;location=United%20States</t>
  </si>
  <si>
    <t>https://www.careeronestop.org/toolkit/careers/occupations/Occupation-profile.aspx?keyword=News%20Analysts,%20Reporters,%20and%20Journalists&amp;location=United%20States</t>
  </si>
  <si>
    <t>https://www.careeronestop.org/toolkit/careers/occupations/Occupation-profile.aspx?keyword=Judicial%20Law%20Clerks&amp;location=United%20States</t>
  </si>
  <si>
    <t>https://www.careeronestop.org/toolkit/careers/occupations/Occupation-profile.aspx?keyword=Maintenance%20Workers,%20Machinery&amp;location=United%20States</t>
  </si>
  <si>
    <t>https://www.careeronestop.org/toolkit/careers/occupations/Occupation-profile.aspx?keyword=First-Line%20Supervisors%20of%20Farming,%20Fishing,%20and%20Forestry%20Workers&amp;location=United%20States</t>
  </si>
  <si>
    <t>https://www.careeronestop.org/toolkit/careers/occupations/Occupation-profile.aspx?keyword=Heating,%20Air%20Conditioning,%20and%20Refrigeration%20Mechanics%20and%20Installers&amp;location=United%20States</t>
  </si>
  <si>
    <t>https://www.careeronestop.org/toolkit/careers/occupations/Occupation-profile.aspx?keyword=Rail%20Yard%20Engineers,%20Dinkey%20Operators,%20and%20Hostlers&amp;location=United%20States</t>
  </si>
  <si>
    <t>https://www.careeronestop.org/toolkit/careers/occupations/Occupation-profile.aspx?keyword=Firefighters&amp;location=United%20States</t>
  </si>
  <si>
    <t>https://www.careeronestop.org/toolkit/careers/occupations/Occupation-profile.aspx?keyword=Interpreters%20and%20Translators&amp;location=United%20States</t>
  </si>
  <si>
    <t>https://www.careeronestop.org/toolkit/careers/occupations/Occupation-profile.aspx?keyword=Recreational%20Therapists&amp;location=United%20States</t>
  </si>
  <si>
    <t>https://www.careeronestop.org/toolkit/careers/occupations/Occupation-profile.aspx?keyword=Plant%20and%20System%20Operators,%20All%20Other&amp;location=United%20States</t>
  </si>
  <si>
    <t>https://www.careeronestop.org/toolkit/careers/occupations/Occupation-profile.aspx?keyword=Meeting,%20Convention,%20and%20Event%20Planners&amp;location=United%20States</t>
  </si>
  <si>
    <t>https://www.careeronestop.org/toolkit/careers/occupations/Occupation-profile.aspx?keyword=Chemical%20Technicians&amp;location=United%20States</t>
  </si>
  <si>
    <t>https://www.careeronestop.org/toolkit/careers/occupations/Occupation-profile.aspx?keyword=Earth%20Drillers,%20Except%20Oil%20and%20Gas&amp;location=United%20States</t>
  </si>
  <si>
    <t>https://www.careeronestop.org/toolkit/careers/occupations/Occupation-profile.aspx?keyword=Carpenters&amp;location=United%20States</t>
  </si>
  <si>
    <t>https://www.careeronestop.org/toolkit/careers/occupations/Occupation-profile.aspx?keyword=Security%20and%20Fire%20Alarm%20Systems%20Installers&amp;location=United%20States</t>
  </si>
  <si>
    <t>https://www.careeronestop.org/toolkit/careers/occupations/Occupation-profile.aspx?keyword=Social%20Science%20Research%20Assistants&amp;location=United%20States</t>
  </si>
  <si>
    <t>https://www.careeronestop.org/toolkit/careers/occupations/Occupation-profile.aspx?keyword=Postal%20Service%20Mail%20Carriers&amp;location=United%20States</t>
  </si>
  <si>
    <t>https://www.careeronestop.org/toolkit/careers/occupations/Occupation-profile.aspx?keyword=Riggers&amp;location=United%20States</t>
  </si>
  <si>
    <t>https://www.careeronestop.org/toolkit/careers/occupations/Occupation-profile.aspx?keyword=Operating%20Engineers%20and%20Other%20Construction%20Equipment%20Operators&amp;location=United%20States</t>
  </si>
  <si>
    <t>https://www.careeronestop.org/toolkit/careers/occupations/Occupation-profile.aspx?keyword=Hoist%20and%20Winch%20Operators&amp;location=United%20States</t>
  </si>
  <si>
    <t>https://www.careeronestop.org/toolkit/careers/occupations/Occupation-profile.aspx?keyword=Mental%20Health%20and%20Substance%20Abuse%20Social%20Workers&amp;location=United%20States</t>
  </si>
  <si>
    <t>https://www.careeronestop.org/toolkit/careers/occupations/Occupation-profile.aspx?keyword=Hydrologic%20Technicians&amp;location=United%20States</t>
  </si>
  <si>
    <t>https://www.careeronestop.org/toolkit/careers/occupations/Occupation-profile.aspx?keyword=Service%20Unit%20Operators,%20Oil%20and%20Gas&amp;location=United%20States</t>
  </si>
  <si>
    <t>https://www.careeronestop.org/toolkit/careers/occupations/Occupation-profile.aspx?keyword=Drywall%20and%20Ceiling%20Tile%20Installers&amp;location=United%20States</t>
  </si>
  <si>
    <t>https://www.careeronestop.org/toolkit/careers/occupations/Occupation-profile.aspx?keyword=First-Line%20Supervisors%20of%20Landscaping,%20Lawn%20Service,%20and%20Groundskeeping%20Workers&amp;location=United%20States</t>
  </si>
  <si>
    <t>https://www.careeronestop.org/toolkit/careers/occupations/Occupation-profile.aspx?keyword=Massage%20Therapists&amp;location=United%20States</t>
  </si>
  <si>
    <t>https://www.careeronestop.org/toolkit/careers/occupations/Occupation-profile.aspx?keyword=Water%20and%20Wastewater%20Treatment%20Plant%20and%20System%20Operators&amp;location=United%20States</t>
  </si>
  <si>
    <t>https://www.careeronestop.org/toolkit/careers/occupations/Occupation-profile.aspx?keyword=Reinforcing%20Iron%20and%20Rebar%20Workers&amp;location=United%20States</t>
  </si>
  <si>
    <t>https://www.careeronestop.org/toolkit/careers/occupations/Occupation-profile.aspx?keyword=Exercise%20Physiologists&amp;location=United%20States</t>
  </si>
  <si>
    <t>https://www.careeronestop.org/toolkit/careers/occupations/Occupation-profile.aspx?keyword=Pump%20Operators,%20Except%20Wellhead%20Pumpers&amp;location=United%20States</t>
  </si>
  <si>
    <t>https://www.careeronestop.org/toolkit/careers/occupations/Occupation-profile.aspx?keyword=First-Line%20Supervisors%20of%20Security%20Workers&amp;location=United%20States</t>
  </si>
  <si>
    <t>https://www.careeronestop.org/toolkit/careers/occupations/Occupation-profile.aspx?keyword=Education%20and%20Childcare%20Administrators,%20Preschool%20and%20Daycare&amp;location=United%20States</t>
  </si>
  <si>
    <t>https://www.careeronestop.org/toolkit/careers/occupations/Occupation-profile.aspx?keyword=Real%20Estate%20Sales%20Agents&amp;location=United%20States</t>
  </si>
  <si>
    <t>https://www.careeronestop.org/toolkit/careers/occupations/Occupation-profile.aspx?keyword=Heavy%20and%20Tractor-Trailer%20Truck%20Drivers&amp;location=United%20States</t>
  </si>
  <si>
    <t>https://www.careeronestop.org/toolkit/careers/occupations/Occupation-profile.aspx?keyword=Tire%20Builders&amp;location=United%20States</t>
  </si>
  <si>
    <t>https://www.careeronestop.org/toolkit/careers/occupations/Occupation-profile.aspx?keyword=Embalmers&amp;location=United%20States</t>
  </si>
  <si>
    <t>https://www.careeronestop.org/toolkit/careers/occupations/Occupation-profile.aspx?keyword=Forest%20Fire%20Inspectors%20and%20Prevention%20Specialists&amp;location=United%20States</t>
  </si>
  <si>
    <t>https://www.careeronestop.org/toolkit/careers/occupations/Occupation-profile.aspx?keyword=Environmental%20Engineering%20Technologists%20and%20Technicians&amp;location=United%20States</t>
  </si>
  <si>
    <t>https://www.careeronestop.org/toolkit/careers/occupations/Occupation-profile.aspx?keyword=Insulation%20Workers,%20Mechanical&amp;location=United%20States</t>
  </si>
  <si>
    <t>https://www.careeronestop.org/toolkit/careers/occupations/Occupation-profile.aspx?keyword=Production,%20Planning,%20and%20Expediting%20Clerks&amp;location=United%20States</t>
  </si>
  <si>
    <t>https://www.careeronestop.org/toolkit/careers/occupations/Occupation-profile.aspx?keyword=Child,%20Family,%20and%20School%20Social%20Workers&amp;location=United%20States</t>
  </si>
  <si>
    <t>https://www.careeronestop.org/toolkit/careers/occupations/Occupation-profile.aspx?keyword=Substance%20Abuse,%20Behavioral%20Disorder,%20and%20Mental%20Health%20Counselors&amp;location=United%20States</t>
  </si>
  <si>
    <t>https://www.careeronestop.org/toolkit/careers/occupations/Occupation-profile.aspx?keyword=Title%20Examiners,%20Abstractors,%20and%20Searchers&amp;location=United%20States</t>
  </si>
  <si>
    <t>https://www.careeronestop.org/toolkit/careers/occupations/Occupation-profile.aspx?keyword=Postal%20Service%20Mail%20Sorters,%20Processors,%20and%20Processing%20Machine%20Operators&amp;location=United%20States</t>
  </si>
  <si>
    <t>https://www.careeronestop.org/toolkit/careers/occupations/Occupation-profile.aspx?keyword=Correctional%20Officers%20and%20Jailers&amp;location=United%20States</t>
  </si>
  <si>
    <t>https://www.careeronestop.org/toolkit/careers/occupations/Occupation-profile.aspx?keyword=Fallers&amp;location=United%20States</t>
  </si>
  <si>
    <t>https://www.careeronestop.org/toolkit/careers/occupations/Occupation-profile.aspx?keyword=Paramedics&amp;location=United%20States</t>
  </si>
  <si>
    <t>https://www.careeronestop.org/toolkit/careers/occupations/Occupation-profile.aspx?keyword=Bailiffs&amp;location=United%20States</t>
  </si>
  <si>
    <t>https://www.careeronestop.org/toolkit/careers/occupations/Occupation-profile.aspx?keyword=Plasterers%20and%20Stucco%20Masons&amp;location=United%20States</t>
  </si>
  <si>
    <t>https://www.careeronestop.org/toolkit/careers/occupations/Occupation-profile.aspx?keyword=Logging%20Workers,%20All%20Other&amp;location=United%20States</t>
  </si>
  <si>
    <t>https://www.careeronestop.org/toolkit/careers/occupations/Occupation-profile.aspx?keyword=Geological%20Technicians,%20Except%20Hydrologic%20Technicians&amp;location=United%20States</t>
  </si>
  <si>
    <t>https://www.careeronestop.org/toolkit/careers/occupations/Occupation-profile.aspx?keyword=Costume%20Attendants&amp;location=United%20States</t>
  </si>
  <si>
    <t>https://www.careeronestop.org/toolkit/careers/occupations/Occupation-profile.aspx?keyword=Payroll%20and%20Timekeeping%20Clerks&amp;location=United%20States</t>
  </si>
  <si>
    <t>https://www.careeronestop.org/toolkit/careers/occupations/Occupation-profile.aspx?keyword=Traffic%20Technicians&amp;location=United%20States</t>
  </si>
  <si>
    <t>https://www.careeronestop.org/toolkit/careers/occupations/Occupation-profile.aspx?keyword=Choreographers&amp;location=United%20States</t>
  </si>
  <si>
    <t>https://www.careeronestop.org/toolkit/careers/occupations/Occupation-profile.aspx?keyword=Forest%20and%20Conservation%20Technicians&amp;location=United%20States</t>
  </si>
  <si>
    <t>https://www.careeronestop.org/toolkit/careers/occupations/Occupation-profile.aspx?keyword=Stonemasons&amp;location=United%20States</t>
  </si>
  <si>
    <t>https://www.careeronestop.org/toolkit/careers/occupations/Occupation-profile.aspx?keyword=Chemical%20Equipment%20Operators%20and%20Tenders&amp;location=United%20States</t>
  </si>
  <si>
    <t>https://www.careeronestop.org/toolkit/careers/occupations/Occupation-profile.aspx?keyword=Audio%20and%20Video%20Technicians&amp;location=United%20States</t>
  </si>
  <si>
    <t>https://www.careeronestop.org/toolkit/careers/occupations/Occupation-profile.aspx?keyword=Biological%20Technicians&amp;location=United%20States</t>
  </si>
  <si>
    <t>https://www.careeronestop.org/toolkit/careers/occupations/Occupation-profile.aspx?keyword=Desktop%20Publishers&amp;location=United%20States</t>
  </si>
  <si>
    <t>https://www.careeronestop.org/toolkit/careers/occupations/Occupation-profile.aspx?keyword=Glaziers&amp;location=United%20States</t>
  </si>
  <si>
    <t>https://www.careeronestop.org/toolkit/careers/occupations/Occupation-profile.aspx?keyword=Airfield%20Operations%20Specialists&amp;location=United%20States</t>
  </si>
  <si>
    <t>https://www.careeronestop.org/toolkit/careers/occupations/Occupation-profile.aspx?keyword=Morticians,%20Undertakers,%20and%20Funeral%20Arrangers&amp;location=United%20States</t>
  </si>
  <si>
    <t>https://www.careeronestop.org/toolkit/careers/occupations/Occupation-profile.aspx?keyword=Machinists&amp;location=United%20States</t>
  </si>
  <si>
    <t>https://www.careeronestop.org/toolkit/careers/occupations/Occupation-profile.aspx?keyword=Legal%20Secretaries%20and%20Administrative%20Assistants&amp;location=United%20States</t>
  </si>
  <si>
    <t>https://www.careeronestop.org/toolkit/careers/occupations/Occupation-profile.aspx?keyword=Cement%20Masons%20and%20Concrete%20Finishers&amp;location=United%20States</t>
  </si>
  <si>
    <t>https://www.careeronestop.org/toolkit/careers/occupations/Occupation-profile.aspx?keyword=Environmental%20Science%20and%20Protection%20Technicians,%20Including%20Health&amp;location=United%20States</t>
  </si>
  <si>
    <t>https://www.careeronestop.org/toolkit/careers/occupations/Occupation-profile.aspx?keyword=Statistical%20Assistants&amp;location=United%20States</t>
  </si>
  <si>
    <t>https://www.careeronestop.org/toolkit/careers/occupations/Occupation-profile.aspx?keyword=Dredge%20Operators&amp;location=United%20States</t>
  </si>
  <si>
    <t>https://www.careeronestop.org/toolkit/careers/occupations/Occupation-profile.aspx?keyword=Engine%20and%20Other%20Machine%20Assemblers&amp;location=United%20States</t>
  </si>
  <si>
    <t>https://www.careeronestop.org/toolkit/careers/occupations/Occupation-profile.aspx?keyword=Metal-Refining%20Furnace%20Operators%20and%20Tenders&amp;location=United%20States</t>
  </si>
  <si>
    <t>https://www.careeronestop.org/toolkit/careers/occupations/Occupation-profile.aspx?keyword=Eligibility%20Interviewers,%20Government%20Programs&amp;location=United%20States</t>
  </si>
  <si>
    <t>https://www.careeronestop.org/toolkit/careers/occupations/Occupation-profile.aspx?keyword=Excavating%20and%20Loading%20Machine%20and%20Dragline%20Operators,%20Surface%20Mining&amp;location=United%20States</t>
  </si>
  <si>
    <t>https://www.careeronestop.org/toolkit/careers/occupations/Occupation-profile.aspx?keyword=Directors,%20Religious%20Activities%20and%20Education&amp;location=United%20States</t>
  </si>
  <si>
    <t>https://www.careeronestop.org/toolkit/careers/occupations/Occupation-profile.aspx?keyword=Transportation%20Security%20Screeners&amp;location=United%20States</t>
  </si>
  <si>
    <t>https://www.careeronestop.org/toolkit/careers/occupations/Occupation-profile.aspx?keyword=Roofers&amp;location=United%20States</t>
  </si>
  <si>
    <t>https://www.careeronestop.org/toolkit/careers/occupations/Occupation-profile.aspx?keyword=Motorboat%20Mechanics%20and%20Service%20Technicians&amp;location=United%20States</t>
  </si>
  <si>
    <t>https://www.careeronestop.org/toolkit/careers/occupations/Occupation-profile.aspx?keyword=Financial%20Clerks,%20All%20Other&amp;location=United%20States</t>
  </si>
  <si>
    <t>https://www.careeronestop.org/toolkit/careers/occupations/Occupation-profile.aspx?keyword=Educational%20Instruction%20and%20Library%20Workers,%20All%20Other&amp;location=United%20States</t>
  </si>
  <si>
    <t>https://www.careeronestop.org/toolkit/careers/occupations/Occupation-profile.aspx?keyword=Patternmakers,%20Metal%20and%20Plastic&amp;location=United%20States</t>
  </si>
  <si>
    <t>https://www.careeronestop.org/toolkit/careers/occupations/Occupation-profile.aspx?keyword=Community%20and%20Social%20Service%20Specialists,%20All%20Other&amp;location=United%20States</t>
  </si>
  <si>
    <t>https://www.careeronestop.org/toolkit/careers/occupations/Occupation-profile.aspx?keyword=Extraction%20Workers,%20All%20Other&amp;location=United%20States</t>
  </si>
  <si>
    <t>https://www.careeronestop.org/toolkit/careers/occupations/Occupation-profile.aspx?keyword=Private%20Detectives%20and%20Investigators&amp;location=United%20States</t>
  </si>
  <si>
    <t>https://www.careeronestop.org/toolkit/careers/occupations/Occupation-profile.aspx?keyword=Communications%20Equipment%20Operators,%20All%20Other&amp;location=United%20States</t>
  </si>
  <si>
    <t>https://www.careeronestop.org/toolkit/careers/occupations/Occupation-profile.aspx?keyword=Electric%20Motor,%20Power%20Tool,%20and%20Related%20Repairers&amp;location=United%20States</t>
  </si>
  <si>
    <t>https://www.careeronestop.org/toolkit/careers/occupations/Occupation-profile.aspx?keyword=Farm%20Equipment%20Mechanics%20and%20Service%20Technicians&amp;location=United%20States</t>
  </si>
  <si>
    <t>https://www.careeronestop.org/toolkit/careers/occupations/Occupation-profile.aspx?keyword=Bridge%20and%20Lock%20Tenders&amp;location=United%20States</t>
  </si>
  <si>
    <t>https://www.careeronestop.org/toolkit/careers/occupations/Occupation-profile.aspx?keyword=Tree%20Trimmers%20and%20Pruners&amp;location=United%20States</t>
  </si>
  <si>
    <t>https://www.careeronestop.org/toolkit/careers/occupations/Occupation-profile.aspx?keyword=Food%20Science%20Technicians&amp;location=United%20States</t>
  </si>
  <si>
    <t>https://www.careeronestop.org/toolkit/careers/occupations/Occupation-profile.aspx?keyword=Tax%20Preparers&amp;location=United%20States</t>
  </si>
  <si>
    <t>https://www.careeronestop.org/toolkit/careers/occupations/Occupation-profile.aspx?keyword=Paving,%20Surfacing,%20and%20Tamping%20Equipment%20Operators&amp;location=United%20States</t>
  </si>
  <si>
    <t>https://www.careeronestop.org/toolkit/careers/occupations/Occupation-profile.aspx?keyword=Terrazzo%20Workers%20and%20Finishers&amp;location=United%20States</t>
  </si>
  <si>
    <t>https://www.careeronestop.org/toolkit/careers/occupations/Occupation-profile.aspx?keyword=Welders,%20Cutters,%20Solderers,%20and%20Brazers&amp;location=United%20States</t>
  </si>
  <si>
    <t>https://www.careeronestop.org/toolkit/careers/occupations/Occupation-profile.aspx?keyword=Public%20Safety%20Telecommunicators&amp;location=United%20States</t>
  </si>
  <si>
    <t>https://www.careeronestop.org/toolkit/careers/occupations/Occupation-profile.aspx?keyword=Surveying%20and%20Mapping%20Technicians&amp;location=United%20States</t>
  </si>
  <si>
    <t>https://www.careeronestop.org/toolkit/careers/occupations/Occupation-profile.aspx?keyword=Tile%20and%20Stone%20Setters&amp;location=United%20States</t>
  </si>
  <si>
    <t>https://www.careeronestop.org/toolkit/careers/occupations/Occupation-profile.aspx?keyword=Timing%20Device%20Assemblers%20and%20Adjusters&amp;location=United%20States</t>
  </si>
  <si>
    <t>https://www.careeronestop.org/toolkit/careers/occupations/Occupation-profile.aspx?keyword=Proofreaders%20and%20Copy%20Markers&amp;location=United%20States</t>
  </si>
  <si>
    <t>https://www.careeronestop.org/toolkit/careers/occupations/Occupation-profile.aspx?keyword=Floor%20Layers,%20Except%20Carpet,%20Wood,%20and%20Hard%20Tiles&amp;location=United%20States</t>
  </si>
  <si>
    <t>https://www.careeronestop.org/toolkit/careers/occupations/Occupation-profile.aspx?keyword=Medical%20Records%20Specialists&amp;location=United%20States</t>
  </si>
  <si>
    <t>https://www.careeronestop.org/toolkit/careers/occupations/Occupation-profile.aspx?keyword=Solar%20Photovoltaic%20Installers&amp;location=United%20States</t>
  </si>
  <si>
    <t>https://www.careeronestop.org/toolkit/careers/occupations/Occupation-profile.aspx?keyword=Pourers%20and%20Casters,%20Metal&amp;location=United%20States</t>
  </si>
  <si>
    <t>https://www.careeronestop.org/toolkit/careers/occupations/Occupation-profile.aspx?keyword=Automotive%20Body%20and%20Related%20Repairers&amp;location=United%20States</t>
  </si>
  <si>
    <t>https://www.careeronestop.org/toolkit/careers/occupations/Occupation-profile.aspx?keyword=Mechanical%20Door%20Repairers&amp;location=United%20States</t>
  </si>
  <si>
    <t>https://www.careeronestop.org/toolkit/careers/occupations/Occupation-profile.aspx?keyword=Museum%20Technicians%20and%20Conservators&amp;location=United%20States</t>
  </si>
  <si>
    <t>https://www.careeronestop.org/toolkit/careers/occupations/Occupation-profile.aspx?keyword=Computer%20Numerically%20Controlled%20Tool%20Operators&amp;location=United%20States</t>
  </si>
  <si>
    <t>https://www.careeronestop.org/toolkit/careers/occupations/Occupation-profile.aspx?keyword=Patternmakers,%20Wood&amp;location=United%20States</t>
  </si>
  <si>
    <t>https://www.careeronestop.org/toolkit/careers/occupations/Occupation-profile.aspx?keyword=Credit%20Counselors&amp;location=United%20States</t>
  </si>
  <si>
    <t>https://www.careeronestop.org/toolkit/careers/occupations/Occupation-profile.aspx?keyword=Structural%20Metal%20Fabricators%20and%20Fitters&amp;location=United%20States</t>
  </si>
  <si>
    <t>https://www.careeronestop.org/toolkit/careers/occupations/Occupation-profile.aspx?keyword=Paperhangers&amp;location=United%20States</t>
  </si>
  <si>
    <t>https://www.careeronestop.org/toolkit/careers/occupations/Occupation-profile.aspx?keyword=Refractory%20Materials%20Repairers,%20Except%20Brickmasons&amp;location=United%20States</t>
  </si>
  <si>
    <t>https://www.careeronestop.org/toolkit/careers/occupations/Occupation-profile.aspx?keyword=Locksmiths%20and%20Safe%20Repairers&amp;location=United%20States</t>
  </si>
  <si>
    <t>https://www.careeronestop.org/toolkit/careers/occupations/Occupation-profile.aspx?keyword=Audiovisual%20Equipment%20Installers%20and%20Repairers&amp;location=United%20States</t>
  </si>
  <si>
    <t>https://www.careeronestop.org/toolkit/careers/occupations/Occupation-profile.aspx?keyword=Sailors%20and%20Marine%20Oilers&amp;location=United%20States</t>
  </si>
  <si>
    <t>https://www.careeronestop.org/toolkit/careers/occupations/Occupation-profile.aspx?keyword=Cargo%20and%20Freight%20Agents&amp;location=United%20States</t>
  </si>
  <si>
    <t>https://www.careeronestop.org/toolkit/careers/occupations/Occupation-profile.aspx?keyword=Logging%20Equipment%20Operators&amp;location=United%20States</t>
  </si>
  <si>
    <t>https://www.careeronestop.org/toolkit/careers/occupations/Occupation-profile.aspx?keyword=Community%20Health%20Workers&amp;location=United%20States</t>
  </si>
  <si>
    <t>https://www.careeronestop.org/toolkit/careers/occupations/Occupation-profile.aspx?keyword=Separating,%20Filtering,%20Clarifying,%20Precipitating,%20and%20Still%20Machine%20Setters,%20Operators,%20and%20Tenders&amp;location=United%20States</t>
  </si>
  <si>
    <t>https://www.careeronestop.org/toolkit/careers/occupations/Occupation-profile.aspx?keyword=Credit%20Authorizers,%20Checkers,%20and%20Clerks&amp;location=United%20States</t>
  </si>
  <si>
    <t>https://www.careeronestop.org/toolkit/careers/occupations/Occupation-profile.aspx?keyword=Agricultural%20Inspectors&amp;location=United%20States</t>
  </si>
  <si>
    <t>https://www.careeronestop.org/toolkit/careers/occupations/Occupation-profile.aspx?keyword=Recreational%20Vehicle%20Service%20Technicians&amp;location=United%20States</t>
  </si>
  <si>
    <t>https://www.careeronestop.org/toolkit/careers/occupations/Occupation-profile.aspx?keyword=Floor%20Sanders%20and%20Finishers&amp;location=United%20States</t>
  </si>
  <si>
    <t>https://www.careeronestop.org/toolkit/careers/occupations/Occupation-profile.aspx?keyword=Automotive%20Service%20Technicians%20and%20Mechanics&amp;location=United%20States</t>
  </si>
  <si>
    <t>https://www.careeronestop.org/toolkit/careers/occupations/Occupation-profile.aspx?keyword=Meter%20Readers,%20Utilities&amp;location=United%20States</t>
  </si>
  <si>
    <t>https://www.careeronestop.org/toolkit/careers/occupations/Occupation-profile.aspx?keyword=Dental%20Laboratory%20Technicians&amp;location=United%20States</t>
  </si>
  <si>
    <t>https://www.careeronestop.org/toolkit/careers/occupations/Occupation-profile.aspx?keyword=Human%20Resources%20Assistants,%20Except%20Payroll%20and%20Timekeeping&amp;location=United%20States</t>
  </si>
  <si>
    <t>https://www.careeronestop.org/toolkit/careers/occupations/Occupation-profile.aspx?keyword=Painters,%20Construction%20and%20Maintenance&amp;location=United%20States</t>
  </si>
  <si>
    <t>https://www.careeronestop.org/toolkit/careers/occupations/Occupation-profile.aspx?keyword=Carpet%20Installers&amp;location=United%20States</t>
  </si>
  <si>
    <t>https://www.careeronestop.org/toolkit/careers/occupations/Occupation-profile.aspx?keyword=Jewelers%20and%20Precious%20Stone%20and%20Metal%20Workers&amp;location=United%20States</t>
  </si>
  <si>
    <t>https://www.careeronestop.org/toolkit/careers/occupations/Occupation-profile.aspx?keyword=Animal%20Breeders&amp;location=United%20States</t>
  </si>
  <si>
    <t>https://www.careeronestop.org/toolkit/careers/occupations/Occupation-profile.aspx?keyword=Insulation%20Workers,%20Floor,%20Ceiling,%20and%20Wall&amp;location=United%20States</t>
  </si>
  <si>
    <t>https://www.careeronestop.org/toolkit/careers/occupations/Occupation-profile.aspx?keyword=Health%20Technologists%20and%20Technicians,%20All%20Other&amp;location=United%20States</t>
  </si>
  <si>
    <t>https://www.careeronestop.org/toolkit/careers/occupations/Occupation-profile.aspx?keyword=Bookkeeping,%20Accounting,%20and%20Auditing%20Clerks&amp;location=United%20States</t>
  </si>
  <si>
    <t>https://www.careeronestop.org/toolkit/careers/occupations/Occupation-profile.aspx?keyword=Loan%20Interviewers%20and%20Clerks&amp;location=United%20States</t>
  </si>
  <si>
    <t>https://www.careeronestop.org/toolkit/careers/occupations/Occupation-profile.aspx?keyword=Models&amp;location=United%20States</t>
  </si>
  <si>
    <t>https://www.careeronestop.org/toolkit/careers/occupations/Occupation-profile.aspx?keyword=Travel%20Agents&amp;location=United%20States</t>
  </si>
  <si>
    <t>https://www.careeronestop.org/toolkit/careers/occupations/Occupation-profile.aspx?keyword=Highway%20Maintenance%20Workers&amp;location=United%20States</t>
  </si>
  <si>
    <t>https://www.careeronestop.org/toolkit/careers/occupations/Occupation-profile.aspx?keyword=Makeup%20Artists,%20Theatrical%20and%20Performance&amp;location=United%20States</t>
  </si>
  <si>
    <t>https://www.careeronestop.org/toolkit/careers/occupations/Occupation-profile.aspx?keyword=Paper%20Goods%20Machine%20Setters,%20Operators,%20and%20Tenders&amp;location=United%20States</t>
  </si>
  <si>
    <t>https://www.careeronestop.org/toolkit/careers/occupations/Occupation-profile.aspx?keyword=Pipelayers&amp;location=United%20States</t>
  </si>
  <si>
    <t>https://www.careeronestop.org/toolkit/careers/occupations/Occupation-profile.aspx?keyword=Hazardous%20Materials%20Removal%20Workers&amp;location=United%20States</t>
  </si>
  <si>
    <t>https://www.careeronestop.org/toolkit/careers/occupations/Occupation-profile.aspx?keyword=Legislators&amp;location=United%20States</t>
  </si>
  <si>
    <t>https://www.careeronestop.org/toolkit/careers/occupations/Occupation-profile.aspx?keyword=Milling%20and%20Planing%20Machine%20Setters,%20Operators,%20and%20Tenders,%20Metal%20and%20Plastic&amp;location=United%20States</t>
  </si>
  <si>
    <t>https://www.careeronestop.org/toolkit/careers/occupations/Occupation-profile.aspx?keyword=Home%20Appliance%20Repairers&amp;location=United%20States</t>
  </si>
  <si>
    <t>https://www.careeronestop.org/toolkit/careers/occupations/Occupation-profile.aspx?keyword=Lathe%20and%20Turning%20Machine%20Tool%20Setters,%20Operators,%20and%20Tenders,%20Metal%20and%20Plastic&amp;location=United%20States</t>
  </si>
  <si>
    <t>https://www.careeronestop.org/toolkit/careers/occupations/Occupation-profile.aspx?keyword=Miscellaneous%20Construction%20and%20Related%20Workers&amp;location=United%20States</t>
  </si>
  <si>
    <t>https://www.careeronestop.org/toolkit/careers/occupations/Occupation-profile.aspx?keyword=Forging%20Machine%20Setters,%20Operators,%20and%20Tenders,%20Metal%20and%20Plastic&amp;location=United%20States</t>
  </si>
  <si>
    <t>https://www.careeronestop.org/toolkit/careers/occupations/Occupation-profile.aspx?keyword=Rolling%20Machine%20Setters,%20Operators,%20and%20Tenders,%20Metal%20and%20Plastic&amp;location=United%20States</t>
  </si>
  <si>
    <t>https://www.careeronestop.org/toolkit/careers/occupations/Occupation-profile.aspx?keyword=Insurance%20Claims%20and%20Policy%20Processing%20Clerks&amp;location=United%20States</t>
  </si>
  <si>
    <t>https://www.careeronestop.org/toolkit/careers/occupations/Occupation-profile.aspx?keyword=Dispatchers,%20Except%20Police,%20Fire,%20and%20Ambulance&amp;location=United%20States</t>
  </si>
  <si>
    <t>https://www.careeronestop.org/toolkit/careers/occupations/Occupation-profile.aspx?keyword=Camera%20and%20Photographic%20Equipment%20Repairers&amp;location=United%20States</t>
  </si>
  <si>
    <t>https://www.careeronestop.org/toolkit/careers/occupations/Occupation-profile.aspx?keyword=Septic%20Tank%20Servicers%20and%20Sewer%20Pipe%20Cleaners&amp;location=United%20States</t>
  </si>
  <si>
    <t>https://www.careeronestop.org/toolkit/careers/occupations/Occupation-profile.aspx?keyword=Parking%20Enforcement%20Workers&amp;location=United%20States</t>
  </si>
  <si>
    <t>https://www.careeronestop.org/toolkit/careers/occupations/Occupation-profile.aspx?keyword=Procurement%20Clerks&amp;location=United%20States</t>
  </si>
  <si>
    <t>https://www.careeronestop.org/toolkit/careers/occupations/Occupation-profile.aspx?keyword=First-Line%20Supervisors%20of%20Retail%20Sales%20Workers&amp;location=United%20States</t>
  </si>
  <si>
    <t>https://www.careeronestop.org/toolkit/careers/occupations/Occupation-profile.aspx?keyword=First-Line%20Supervisors%20of%20Housekeeping%20and%20Janitorial%20Workers&amp;location=United%20States</t>
  </si>
  <si>
    <t>https://www.careeronestop.org/toolkit/careers/occupations/Occupation-profile.aspx?keyword=Maintenance%20and%20Repair%20Workers,%20General&amp;location=United%20States</t>
  </si>
  <si>
    <t>https://www.careeronestop.org/toolkit/careers/occupations/Occupation-profile.aspx?keyword=First-Line%20Supervisors%20of%20Personal%20Service%20Workers&amp;location=United%20States</t>
  </si>
  <si>
    <t>https://www.careeronestop.org/toolkit/careers/occupations/Occupation-profile.aspx?keyword=Word%20Processors%20and%20Typists&amp;location=United%20States</t>
  </si>
  <si>
    <t>https://www.careeronestop.org/toolkit/careers/occupations/Occupation-profile.aspx?keyword=Installation,%20Maintenance,%20and%20Repair%20Workers,%20All%20Other&amp;location=United%20States</t>
  </si>
  <si>
    <t>https://www.careeronestop.org/toolkit/careers/occupations/Occupation-profile.aspx?keyword=Rock%20Splitters,%20Quarry&amp;location=United%20States</t>
  </si>
  <si>
    <t>https://www.careeronestop.org/toolkit/careers/occupations/Occupation-profile.aspx?keyword=Dental%20Assistants&amp;location=United%20States</t>
  </si>
  <si>
    <t>https://www.careeronestop.org/toolkit/careers/occupations/Occupation-profile.aspx?keyword=Exercise%20Trainers%20and%20Group%20Fitness%20Instructors&amp;location=United%20States</t>
  </si>
  <si>
    <t>https://www.careeronestop.org/toolkit/careers/occupations/Occupation-profile.aspx?keyword=Tool%20Grinders,%20Filers,%20and%20Sharpeners&amp;location=United%20States</t>
  </si>
  <si>
    <t>https://www.careeronestop.org/toolkit/careers/occupations/Occupation-profile.aspx?keyword=Motorboat%20Operators&amp;location=United%20States</t>
  </si>
  <si>
    <t>https://www.careeronestop.org/toolkit/careers/occupations/Occupation-profile.aspx?keyword=Motorcycle%20Mechanics&amp;location=United%20States</t>
  </si>
  <si>
    <t>https://www.careeronestop.org/toolkit/careers/occupations/Occupation-profile.aspx?keyword=Roustabouts,%20Oil%20and%20Gas&amp;location=United%20States</t>
  </si>
  <si>
    <t>https://www.careeronestop.org/toolkit/careers/occupations/Occupation-profile.aspx?keyword=Information%20and%20Record%20Clerks,%20All%20Other&amp;location=United%20States</t>
  </si>
  <si>
    <t>https://www.careeronestop.org/toolkit/careers/occupations/Occupation-profile.aspx?keyword=Mixing%20and%20Blending%20Machine%20Setters,%20Operators,%20and%20Tenders&amp;location=United%20States</t>
  </si>
  <si>
    <t>https://www.careeronestop.org/toolkit/careers/occupations/Occupation-profile.aspx?keyword=Court,%20Municipal,%20and%20License%20Clerks&amp;location=United%20States</t>
  </si>
  <si>
    <t>https://www.careeronestop.org/toolkit/careers/occupations/Occupation-profile.aspx?keyword=First-Line%20Supervisors%20of%20Entertainment%20and%20Recreation%20Workers,%20Except%20Gambling%20Services&amp;location=United%20States</t>
  </si>
  <si>
    <t>https://www.careeronestop.org/toolkit/careers/occupations/Occupation-profile.aspx?keyword=Counselors,%20All%20Other&amp;location=United%20States</t>
  </si>
  <si>
    <t>https://www.careeronestop.org/toolkit/careers/occupations/Occupation-profile.aspx?keyword=Inspectors,%20Testers,%20Sorters,%20Samplers,%20and%20Weighers&amp;location=United%20States</t>
  </si>
  <si>
    <t>https://www.careeronestop.org/toolkit/careers/occupations/Occupation-profile.aspx?keyword=Semiconductor%20Processing%20Technicians&amp;location=United%20States</t>
  </si>
  <si>
    <t>https://www.careeronestop.org/toolkit/careers/occupations/Occupation-profile.aspx?keyword=Coaches%20and%20Scouts&amp;location=United%20States</t>
  </si>
  <si>
    <t>https://www.careeronestop.org/toolkit/careers/occupations/Occupation-profile.aspx?keyword=Computer,%20Automated%20Teller,%20and%20Office%20Machine%20Repairers&amp;location=United%20States</t>
  </si>
  <si>
    <t>https://www.careeronestop.org/toolkit/careers/occupations/Occupation-profile.aspx?keyword=Refuse%20and%20Recyclable%20Material%20Collectors&amp;location=United%20States</t>
  </si>
  <si>
    <t>https://www.careeronestop.org/toolkit/careers/occupations/Occupation-profile.aspx?keyword=Bus%20Drivers,%20School&amp;location=United%20States</t>
  </si>
  <si>
    <t>https://www.careeronestop.org/toolkit/careers/occupations/Occupation-profile.aspx?keyword=Farm%20Labor%20Contractors&amp;location=United%20States</t>
  </si>
  <si>
    <t>https://www.careeronestop.org/toolkit/careers/occupations/Occupation-profile.aspx?keyword=Electronic%20Equipment%20Installers%20and%20Repairers,%20Motor%20Vehicles&amp;location=United%20States</t>
  </si>
  <si>
    <t>https://www.careeronestop.org/toolkit/careers/occupations/Occupation-profile.aspx?keyword=Log%20Graders%20and%20Scalers&amp;location=United%20States</t>
  </si>
  <si>
    <t>https://www.careeronestop.org/toolkit/careers/occupations/Occupation-profile.aspx?keyword=Billing%20and%20Posting%20Clerks&amp;location=United%20States</t>
  </si>
  <si>
    <t>https://www.careeronestop.org/toolkit/careers/occupations/Occupation-profile.aspx?keyword=Furnace,%20Kiln,%20Oven,%20Drier,%20and%20Kettle%20Operators%20and%20Tenders&amp;location=United%20States</t>
  </si>
  <si>
    <t>https://www.careeronestop.org/toolkit/careers/occupations/Occupation-profile.aspx?keyword=Coating,%20Painting,%20and%20Spraying%20Machine%20Setters,%20Operators,%20and%20Tenders&amp;location=United%20States</t>
  </si>
  <si>
    <t>https://www.careeronestop.org/toolkit/careers/occupations/Occupation-profile.aspx?keyword=Helpers--Extraction%20Workers&amp;location=United%20States</t>
  </si>
  <si>
    <t>https://www.careeronestop.org/toolkit/careers/occupations/Occupation-profile.aspx?keyword=Welding,%20Soldering,%20and%20Brazing%20Machine%20Setters,%20Operators,%20and%20Tenders&amp;location=United%20States</t>
  </si>
  <si>
    <t>https://www.careeronestop.org/toolkit/careers/occupations/Occupation-profile.aspx?keyword=Automotive%20Glass%20Installers%20and%20Repairers&amp;location=United%20States</t>
  </si>
  <si>
    <t>https://www.careeronestop.org/toolkit/careers/occupations/Occupation-profile.aspx?keyword=Self-Enrichment%20Teachers&amp;location=United%20States</t>
  </si>
  <si>
    <t>https://www.careeronestop.org/toolkit/careers/occupations/Occupation-profile.aspx?keyword=Construction%20Laborers&amp;location=United%20States</t>
  </si>
  <si>
    <t>https://www.careeronestop.org/toolkit/careers/occupations/Occupation-profile.aspx?keyword=Medical%20Equipment%20Preparers&amp;location=United%20States</t>
  </si>
  <si>
    <t>https://www.careeronestop.org/toolkit/careers/occupations/Occupation-profile.aspx?keyword=Prepress%20Technicians%20and%20Workers&amp;location=United%20States</t>
  </si>
  <si>
    <t>https://www.careeronestop.org/toolkit/careers/occupations/Occupation-profile.aspx?keyword=Model%20Makers,%20Wood&amp;location=United%20States</t>
  </si>
  <si>
    <t>https://www.careeronestop.org/toolkit/careers/occupations/Occupation-profile.aspx?keyword=Coin,%20Vending,%20and%20Amusement%20Machine%20Servicers%20and%20Repairers&amp;location=United%20States</t>
  </si>
  <si>
    <t>https://www.careeronestop.org/toolkit/careers/occupations/Occupation-profile.aspx?keyword=Medical%20Appliance%20Technicians&amp;location=United%20States</t>
  </si>
  <si>
    <t>https://www.careeronestop.org/toolkit/careers/occupations/Occupation-profile.aspx?keyword=Coil%20Winders,%20Tapers,%20and%20Finishers&amp;location=United%20States</t>
  </si>
  <si>
    <t>https://www.careeronestop.org/toolkit/careers/occupations/Occupation-profile.aspx?keyword=Broadcast%20Announcers%20and%20Radio%20Disc%20Jockeys&amp;location=United%20States</t>
  </si>
  <si>
    <t>https://www.careeronestop.org/toolkit/careers/occupations/Occupation-profile.aspx?keyword=Rail%20Transportation%20Workers,%20All%20Other&amp;location=United%20States</t>
  </si>
  <si>
    <t>https://www.careeronestop.org/toolkit/careers/occupations/Occupation-profile.aspx?keyword=Drilling%20and%20Boring%20Machine%20Tool%20Setters,%20Operators,%20and%20Tenders,%20Metal%20and%20Plastic&amp;location=United%20States</t>
  </si>
  <si>
    <t>https://www.careeronestop.org/toolkit/careers/occupations/Occupation-profile.aspx?keyword=New%20Accounts%20Clerks&amp;location=United%20States</t>
  </si>
  <si>
    <t>https://www.careeronestop.org/toolkit/careers/occupations/Occupation-profile.aspx?keyword=Sales%20and%20Related%20Workers,%20All%20Other&amp;location=United%20States</t>
  </si>
  <si>
    <t>https://www.careeronestop.org/toolkit/careers/occupations/Occupation-profile.aspx?keyword=Crushing,%20Grinding,%20and%20Polishing%20Machine%20Setters,%20Operators,%20and%20Tenders&amp;location=United%20States</t>
  </si>
  <si>
    <t>https://www.careeronestop.org/toolkit/careers/occupations/Occupation-profile.aspx?keyword=Industrial%20Truck%20and%20Tractor%20Operators&amp;location=United%20States</t>
  </si>
  <si>
    <t>https://www.careeronestop.org/toolkit/careers/occupations/Occupation-profile.aspx?keyword=Healthcare%20Support%20Workers,%20All%20Other&amp;location=United%20States</t>
  </si>
  <si>
    <t>https://www.careeronestop.org/toolkit/careers/occupations/Occupation-profile.aspx?keyword=Extruding%20and%20Drawing%20Machine%20Setters,%20Operators,%20and%20Tenders,%20Metal%20and%20Plastic&amp;location=United%20States</t>
  </si>
  <si>
    <t>https://www.careeronestop.org/toolkit/careers/occupations/Occupation-profile.aspx?keyword=Fence%20Erectors&amp;location=United%20States</t>
  </si>
  <si>
    <t>https://www.careeronestop.org/toolkit/careers/occupations/Occupation-profile.aspx?keyword=Foundry%20Mold%20and%20Coremakers&amp;location=United%20States</t>
  </si>
  <si>
    <t>https://www.careeronestop.org/toolkit/careers/occupations/Occupation-profile.aspx?keyword=Secretaries%20and%20Administrative%20Assistants,%20Except%20Legal,%20Medical,%20and%20Executive&amp;location=United%20States</t>
  </si>
  <si>
    <t>https://www.careeronestop.org/toolkit/careers/occupations/Occupation-profile.aspx?keyword=Bill%20and%20Account%20Collectors&amp;location=United%20States</t>
  </si>
  <si>
    <t>https://www.careeronestop.org/toolkit/careers/occupations/Occupation-profile.aspx?keyword=Cutting%20and%20Slicing%20Machine%20Setters,%20Operators,%20and%20Tenders&amp;location=United%20States</t>
  </si>
  <si>
    <t>https://www.careeronestop.org/toolkit/careers/occupations/Occupation-profile.aspx?keyword=Heat%20Treating%20Equipment%20Setters,%20Operators,%20and%20Tenders,%20Metal%20and%20Plastic&amp;location=United%20States</t>
  </si>
  <si>
    <t>https://www.careeronestop.org/toolkit/careers/occupations/Occupation-profile.aspx?keyword=Opticians,%20Dispensing&amp;location=United%20States</t>
  </si>
  <si>
    <t>https://www.careeronestop.org/toolkit/careers/occupations/Occupation-profile.aspx?keyword=Outdoor%20Power%20Equipment%20and%20Other%20Small%20Engine%20Mechanics&amp;location=United%20States</t>
  </si>
  <si>
    <t>https://www.careeronestop.org/toolkit/careers/occupations/Occupation-profile.aspx?keyword=Pesticide%20Handlers,%20Sprayers,%20and%20Applicators,%20Vegetation&amp;location=United%20States</t>
  </si>
  <si>
    <t>https://www.careeronestop.org/toolkit/careers/occupations/Occupation-profile.aspx?keyword=Extruding%20and%20Forming%20Machine%20Setters,%20Operators,%20and%20Tenders,%20Synthetic%20and%20Glass%20Fibers&amp;location=United%20States</t>
  </si>
  <si>
    <t>https://www.careeronestop.org/toolkit/careers/occupations/Occupation-profile.aspx?keyword=Rehabilitation%20Counselors&amp;location=United%20States</t>
  </si>
  <si>
    <t>https://www.careeronestop.org/toolkit/careers/occupations/Occupation-profile.aspx?keyword=Teaching%20Assistants,%20Postsecondary&amp;location=United%20States</t>
  </si>
  <si>
    <t>https://www.careeronestop.org/toolkit/careers/occupations/Occupation-profile.aspx?keyword=Veterinary%20Technologists%20and%20Technicians&amp;location=United%20States</t>
  </si>
  <si>
    <t>https://www.careeronestop.org/toolkit/careers/occupations/Occupation-profile.aspx?keyword=Adhesive%20Bonding%20Machine%20Operators%20and%20Tenders&amp;location=United%20States</t>
  </si>
  <si>
    <t>https://www.careeronestop.org/toolkit/careers/occupations/Occupation-profile.aspx?keyword=Pest%20Control%20Workers&amp;location=United%20States</t>
  </si>
  <si>
    <t>https://www.careeronestop.org/toolkit/careers/occupations/Occupation-profile.aspx?keyword=Weighers,%20Measurers,%20Checkers,%20and%20Samplers,%20Recordkeeping&amp;location=United%20States</t>
  </si>
  <si>
    <t>https://www.careeronestop.org/toolkit/careers/occupations/Occupation-profile.aspx?keyword=Cabinetmakers%20and%20Bench%20Carpenters&amp;location=United%20States</t>
  </si>
  <si>
    <t>https://www.careeronestop.org/toolkit/careers/occupations/Occupation-profile.aspx?keyword=Grounds%20Maintenance%20Workers,%20All%20Other&amp;location=United%20States</t>
  </si>
  <si>
    <t>https://www.careeronestop.org/toolkit/careers/occupations/Occupation-profile.aspx?keyword=Molders,%20Shapers,%20and%20Casters,%20Except%20Metal%20and%20Plastic&amp;location=United%20States</t>
  </si>
  <si>
    <t>https://www.careeronestop.org/toolkit/careers/occupations/Occupation-profile.aspx?keyword=Office%20and%20Administrative%20Support%20Workers,%20All%20Other&amp;location=United%20States</t>
  </si>
  <si>
    <t>https://www.careeronestop.org/toolkit/careers/occupations/Occupation-profile.aspx?keyword=Animal%20Control%20Workers&amp;location=United%20States</t>
  </si>
  <si>
    <t>https://www.careeronestop.org/toolkit/careers/occupations/Occupation-profile.aspx?keyword=Agricultural%20Technicians&amp;location=United%20States</t>
  </si>
  <si>
    <t>https://www.careeronestop.org/toolkit/careers/occupations/Occupation-profile.aspx?keyword=Skincare%20Specialists&amp;location=United%20States</t>
  </si>
  <si>
    <t>https://www.careeronestop.org/toolkit/careers/occupations/Occupation-profile.aspx?keyword=Musical%20Instrument%20Repairers%20and%20Tuners&amp;location=United%20States</t>
  </si>
  <si>
    <t>https://www.careeronestop.org/toolkit/careers/occupations/Occupation-profile.aspx?keyword=Upholsterers&amp;location=United%20States</t>
  </si>
  <si>
    <t>https://www.careeronestop.org/toolkit/careers/occupations/Occupation-profile.aspx?keyword=Extruding,%20Forming,%20Pressing,%20and%20Compacting%20Machine%20Setters,%20Operators,%20and%20Tenders&amp;location=United%20States</t>
  </si>
  <si>
    <t>https://www.careeronestop.org/toolkit/careers/occupations/Occupation-profile.aspx?keyword=Grinding,%20Lapping,%20Polishing,%20and%20Buffing%20Machine%20Tool%20Setters,%20Operators,%20and%20Tenders,%20Metal%20and%20Plastic&amp;location=United%20States</t>
  </si>
  <si>
    <t>https://www.careeronestop.org/toolkit/careers/occupations/Occupation-profile.aspx?keyword=Cooks,%20Private%20Household&amp;location=United%20States</t>
  </si>
  <si>
    <t>https://www.careeronestop.org/toolkit/careers/occupations/Occupation-profile.aspx?keyword=Helpers--Brickmasons,%20Blockmasons,%20Stonemasons,%20and%20Tile%20and%20Marble%20Setters&amp;location=United%20States</t>
  </si>
  <si>
    <t>https://www.careeronestop.org/toolkit/careers/occupations/Occupation-profile.aspx?keyword=Light%20Truck%20Drivers&amp;location=United%20States</t>
  </si>
  <si>
    <t>https://www.careeronestop.org/toolkit/careers/occupations/Occupation-profile.aspx?keyword=Cutting,%20Punching,%20and%20Press%20Machine%20Setters,%20Operators,%20and%20Tenders,%20Metal%20and%20Plastic&amp;location=United%20States</t>
  </si>
  <si>
    <t>https://www.careeronestop.org/toolkit/careers/occupations/Occupation-profile.aspx?keyword=Cooling%20and%20Freezing%20Equipment%20Operators%20and%20Tenders&amp;location=United%20States</t>
  </si>
  <si>
    <t>https://www.careeronestop.org/toolkit/careers/occupations/Occupation-profile.aspx?keyword=Correspondence%20Clerks&amp;location=United%20States</t>
  </si>
  <si>
    <t>https://www.careeronestop.org/toolkit/careers/occupations/Occupation-profile.aspx?keyword=Medical%20Assistants&amp;location=United%20States</t>
  </si>
  <si>
    <t>https://www.careeronestop.org/toolkit/careers/occupations/Occupation-profile.aspx?keyword=Printing%20Press%20Operators&amp;location=United%20States</t>
  </si>
  <si>
    <t>https://www.careeronestop.org/toolkit/careers/occupations/Occupation-profile.aspx?keyword=Phlebotomists&amp;location=United%20States</t>
  </si>
  <si>
    <t>https://www.careeronestop.org/toolkit/careers/occupations/Occupation-profile.aspx?keyword=Ophthalmic%20Medical%20Technicians&amp;location=United%20States</t>
  </si>
  <si>
    <t>https://www.careeronestop.org/toolkit/careers/occupations/Occupation-profile.aspx?keyword=Crematory%20Operators&amp;location=United%20States</t>
  </si>
  <si>
    <t>https://www.careeronestop.org/toolkit/careers/occupations/Occupation-profile.aspx?keyword=Order%20Clerks&amp;location=United%20States</t>
  </si>
  <si>
    <t>https://www.careeronestop.org/toolkit/careers/occupations/Occupation-profile.aspx?keyword=Multiple%20Machine%20Tool%20Setters,%20Operators,%20and%20Tenders,%20Metal%20and%20Plastic&amp;location=United%20States</t>
  </si>
  <si>
    <t>https://www.careeronestop.org/toolkit/careers/occupations/Occupation-profile.aspx?keyword=Social%20and%20Human%20Service%20Assistants&amp;location=United%20States</t>
  </si>
  <si>
    <t>https://www.careeronestop.org/toolkit/careers/occupations/Occupation-profile.aspx?keyword=Metal%20Workers%20and%20Plastic%20Workers,%20All%20Other&amp;location=United%20States</t>
  </si>
  <si>
    <t>https://www.careeronestop.org/toolkit/careers/occupations/Occupation-profile.aspx?keyword=Photographers&amp;location=United%20States</t>
  </si>
  <si>
    <t>https://www.careeronestop.org/toolkit/careers/occupations/Occupation-profile.aspx?keyword=Reservation%20and%20Transportation%20Ticket%20Agents%20and%20Travel%20Clerks&amp;location=United%20States</t>
  </si>
  <si>
    <t>https://www.careeronestop.org/toolkit/careers/occupations/Occupation-profile.aspx?keyword=Agricultural%20Workers,%20All%20Other&amp;location=United%20States</t>
  </si>
  <si>
    <t>https://www.careeronestop.org/toolkit/careers/occupations/Occupation-profile.aspx?keyword=Medical%20Secretaries%20and%20Administrative%20Assistants&amp;location=United%20States</t>
  </si>
  <si>
    <t>https://www.careeronestop.org/toolkit/careers/occupations/Occupation-profile.aspx?keyword=Office%20Clerks,%20General&amp;location=United%20States</t>
  </si>
  <si>
    <t>https://www.careeronestop.org/toolkit/careers/occupations/Occupation-profile.aspx?keyword=Electrical,%20Electronic,%20and%20Electromechanical%20Assemblers,%20Except%20Coil%20Winders,%20Tapers,%20and%20Finishers&amp;location=United%20States</t>
  </si>
  <si>
    <t>https://www.careeronestop.org/toolkit/careers/occupations/Occupation-profile.aspx?keyword=Interviewers,%20Except%20Eligibility%20and%20Loan&amp;location=United%20States</t>
  </si>
  <si>
    <t>https://www.careeronestop.org/toolkit/careers/occupations/Occupation-profile.aspx?keyword=Material%20Moving%20Workers,%20All%20Other&amp;location=United%20States</t>
  </si>
  <si>
    <t>https://www.careeronestop.org/toolkit/careers/occupations/Occupation-profile.aspx?keyword=Transportation%20Workers,%20All%20Other&amp;location=United%20States</t>
  </si>
  <si>
    <t>https://www.careeronestop.org/toolkit/careers/occupations/Occupation-profile.aspx?keyword=Pharmacy%20Technicians&amp;location=United%20States</t>
  </si>
  <si>
    <t>https://www.careeronestop.org/toolkit/careers/occupations/Occupation-profile.aspx?keyword=Fiberglass%20Laminators%20and%20Fabricators&amp;location=United%20States</t>
  </si>
  <si>
    <t>https://www.careeronestop.org/toolkit/careers/occupations/Occupation-profile.aspx?keyword=Painting,%20Coating,%20and%20Decorating%20Workers&amp;location=United%20States</t>
  </si>
  <si>
    <t>https://www.careeronestop.org/toolkit/careers/occupations/Occupation-profile.aspx?keyword=Helpers,%20Construction%20Trades,%20All%20Other&amp;location=United%20States</t>
  </si>
  <si>
    <t>https://www.careeronestop.org/toolkit/careers/occupations/Occupation-profile.aspx?keyword=Etchers%20and%20Engravers&amp;location=United%20States</t>
  </si>
  <si>
    <t>https://www.careeronestop.org/toolkit/careers/occupations/Occupation-profile.aspx?keyword=Building%20Cleaning%20Workers,%20All%20Other&amp;location=United%20States</t>
  </si>
  <si>
    <t>https://www.careeronestop.org/toolkit/careers/occupations/Occupation-profile.aspx?keyword=Food%20and%20Tobacco%20Roasting,%20Baking,%20and%20Drying%20Machine%20Operators%20and%20Tenders&amp;location=United%20States</t>
  </si>
  <si>
    <t>https://www.careeronestop.org/toolkit/careers/occupations/Occupation-profile.aspx?keyword=Shipping,%20Receiving,%20and%20Inventory%20Clerks&amp;location=United%20States</t>
  </si>
  <si>
    <t>https://www.careeronestop.org/toolkit/careers/occupations/Occupation-profile.aspx?keyword=Furniture%20Finishers&amp;location=United%20States</t>
  </si>
  <si>
    <t>https://www.careeronestop.org/toolkit/careers/occupations/Occupation-profile.aspx?keyword=Plating%20Machine%20Setters,%20Operators,%20and%20Tenders,%20Metal%20and%20Plastic&amp;location=United%20States</t>
  </si>
  <si>
    <t>https://www.careeronestop.org/toolkit/careers/occupations/Occupation-profile.aspx?keyword=Customer%20Service%20Representatives&amp;location=United%20States</t>
  </si>
  <si>
    <t>https://www.careeronestop.org/toolkit/careers/occupations/Occupation-profile.aspx?keyword=Agricultural%20Equipment%20Operators&amp;location=United%20States</t>
  </si>
  <si>
    <t>https://www.careeronestop.org/toolkit/careers/occupations/Occupation-profile.aspx?keyword=Psychiatric%20Technicians&amp;location=United%20States</t>
  </si>
  <si>
    <t>https://www.careeronestop.org/toolkit/careers/occupations/Occupation-profile.aspx?keyword=Tutors&amp;location=United%20States</t>
  </si>
  <si>
    <t>https://www.careeronestop.org/toolkit/careers/occupations/Occupation-profile.aspx?keyword=Helpers--Carpenters&amp;location=United%20States</t>
  </si>
  <si>
    <t>https://www.careeronestop.org/toolkit/careers/occupations/Occupation-profile.aspx?keyword=Protective%20Service%20Workers,%20All%20Other&amp;location=United%20States</t>
  </si>
  <si>
    <t>https://www.careeronestop.org/toolkit/careers/occupations/Occupation-profile.aspx?keyword=Library%20Technicians&amp;location=United%20States</t>
  </si>
  <si>
    <t>https://www.careeronestop.org/toolkit/careers/occupations/Occupation-profile.aspx?keyword=Cleaning,%20Washing,%20and%20Metal%20Pickling%20Equipment%20Operators%20and%20Tenders&amp;location=United%20States</t>
  </si>
  <si>
    <t>https://www.careeronestop.org/toolkit/careers/occupations/Occupation-profile.aspx?keyword=Conveyor%20Operators%20and%20Tenders&amp;location=United%20States</t>
  </si>
  <si>
    <t>https://www.careeronestop.org/toolkit/careers/occupations/Occupation-profile.aspx?keyword=Machine%20Feeders%20and%20Offbearers&amp;location=United%20States</t>
  </si>
  <si>
    <t>https://www.careeronestop.org/toolkit/careers/occupations/Occupation-profile.aspx?keyword=Gambling%20Surveillance%20Officers%20and%20Gambling%20Investigators&amp;location=United%20States</t>
  </si>
  <si>
    <t>https://www.careeronestop.org/toolkit/careers/occupations/Occupation-profile.aspx?keyword=Psychiatric%20Aides&amp;location=United%20States</t>
  </si>
  <si>
    <t>https://www.careeronestop.org/toolkit/careers/occupations/Occupation-profile.aspx?keyword=Aircraft%20Service%20Attendants&amp;location=United%20States</t>
  </si>
  <si>
    <t>https://www.careeronestop.org/toolkit/careers/occupations/Occupation-profile.aspx?keyword=Manufactured%20Building%20and%20Mobile%20Home%20Installers&amp;location=United%20States</t>
  </si>
  <si>
    <t>https://www.careeronestop.org/toolkit/careers/occupations/Occupation-profile.aspx?keyword=Grinding%20and%20Polishing%20Workers,%20Hand&amp;location=United%20States</t>
  </si>
  <si>
    <t>https://www.careeronestop.org/toolkit/careers/occupations/Occupation-profile.aspx?keyword=Miscellaneous%20Assemblers%20and%20Fabricators&amp;location=United%20States</t>
  </si>
  <si>
    <t>https://www.careeronestop.org/toolkit/careers/occupations/Occupation-profile.aspx?keyword=Molding,%20Coremaking,%20and%20Casting%20Machine%20Setters,%20Operators,%20and%20Tenders,%20Metal%20and%20Plastic&amp;location=United%20States</t>
  </si>
  <si>
    <t>https://www.careeronestop.org/toolkit/careers/occupations/Occupation-profile.aspx?keyword=Emergency%20Medical%20Technicians&amp;location=United%20States</t>
  </si>
  <si>
    <t>https://www.careeronestop.org/toolkit/careers/occupations/Occupation-profile.aspx?keyword=Animal%20Trainers&amp;location=United%20States</t>
  </si>
  <si>
    <t>https://www.careeronestop.org/toolkit/careers/occupations/Occupation-profile.aspx?keyword=Food%20Cooking%20Machine%20Operators%20and%20Tenders&amp;location=United%20States</t>
  </si>
  <si>
    <t>https://www.careeronestop.org/toolkit/careers/occupations/Occupation-profile.aspx?keyword=Helpers--Roofers&amp;location=United%20States</t>
  </si>
  <si>
    <t>https://www.careeronestop.org/toolkit/careers/occupations/Occupation-profile.aspx?keyword=First-Line%20Supervisors%20of%20Food%20Preparation%20and%20Serving%20Workers&amp;location=United%20States</t>
  </si>
  <si>
    <t>https://www.careeronestop.org/toolkit/careers/occupations/Occupation-profile.aspx?keyword=Food%20Batchmakers&amp;location=United%20States</t>
  </si>
  <si>
    <t>https://www.careeronestop.org/toolkit/careers/occupations/Occupation-profile.aspx?keyword=Helpers--Electricians&amp;location=United%20States</t>
  </si>
  <si>
    <t>https://www.careeronestop.org/toolkit/careers/occupations/Occupation-profile.aspx?keyword=Woodworking%20Machine%20Setters,%20Operators,%20and%20Tenders,%20Except%20Sawing&amp;location=United%20States</t>
  </si>
  <si>
    <t>https://www.careeronestop.org/toolkit/careers/occupations/Occupation-profile.aspx?keyword=Bicycle%20Repairers&amp;location=United%20States</t>
  </si>
  <si>
    <t>https://www.careeronestop.org/toolkit/careers/occupations/Occupation-profile.aspx?keyword=Packaging%20and%20Filling%20Machine%20Operators%20and%20Tenders&amp;location=United%20States</t>
  </si>
  <si>
    <t>https://www.careeronestop.org/toolkit/careers/occupations/Occupation-profile.aspx?keyword=Slaughterers%20and%20Meat%20Packers&amp;location=United%20States</t>
  </si>
  <si>
    <t>https://www.careeronestop.org/toolkit/careers/occupations/Occupation-profile.aspx?keyword=Nursing%20Assistants&amp;location=United%20States</t>
  </si>
  <si>
    <t>https://www.careeronestop.org/toolkit/careers/occupations/Occupation-profile.aspx?keyword=Telephone%20Operators&amp;location=United%20States</t>
  </si>
  <si>
    <t>https://www.careeronestop.org/toolkit/careers/occupations/Occupation-profile.aspx?keyword=File%20Clerks&amp;location=United%20States</t>
  </si>
  <si>
    <t>https://www.careeronestop.org/toolkit/careers/occupations/Occupation-profile.aspx?keyword=Print%20Binding%20and%20Finishing%20Workers&amp;location=United%20States</t>
  </si>
  <si>
    <t>https://www.careeronestop.org/toolkit/careers/occupations/Occupation-profile.aspx?keyword=Sawing%20Machine%20Setters,%20Operators,%20and%20Tenders,%20Wood&amp;location=United%20States</t>
  </si>
  <si>
    <t>https://www.careeronestop.org/toolkit/careers/occupations/Occupation-profile.aspx?keyword=Religious%20Workers,%20All%20Other&amp;location=United%20States</t>
  </si>
  <si>
    <t>https://www.careeronestop.org/toolkit/careers/occupations/Occupation-profile.aspx?keyword=Residential%20Advisors&amp;location=United%20States</t>
  </si>
  <si>
    <t>https://www.careeronestop.org/toolkit/careers/occupations/Occupation-profile.aspx?keyword=Data%20Entry%20Keyers&amp;location=United%20States</t>
  </si>
  <si>
    <t>https://www.careeronestop.org/toolkit/careers/occupations/Occupation-profile.aspx?keyword=Woodworkers,%20All%20Other&amp;location=United%20States</t>
  </si>
  <si>
    <t>https://www.careeronestop.org/toolkit/careers/occupations/Occupation-profile.aspx?keyword=Butchers%20and%20Meat%20Cutters&amp;location=United%20States</t>
  </si>
  <si>
    <t>https://www.careeronestop.org/toolkit/careers/occupations/Occupation-profile.aspx?keyword=Ophthalmic%20Laboratory%20Technicians&amp;location=United%20States</t>
  </si>
  <si>
    <t>https://www.careeronestop.org/toolkit/careers/occupations/Occupation-profile.aspx?keyword=Helpers--Pipelayers,%20Plumbers,%20Pipefitters,%20and%20Steamfitters&amp;location=United%20States</t>
  </si>
  <si>
    <t>https://www.careeronestop.org/toolkit/careers/occupations/Occupation-profile.aspx?keyword=Laborers%20and%20Freight,%20Stock,%20and%20Material%20Movers,%20Hand&amp;location=United%20States</t>
  </si>
  <si>
    <t>https://www.careeronestop.org/toolkit/careers/occupations/Occupation-profile.aspx?keyword=Tellers&amp;location=United%20States</t>
  </si>
  <si>
    <t>https://www.careeronestop.org/toolkit/careers/occupations/Occupation-profile.aspx?keyword=Office%20Machine%20Operators,%20Except%20Computer&amp;location=United%20States</t>
  </si>
  <si>
    <t>https://www.careeronestop.org/toolkit/careers/occupations/Occupation-profile.aspx?keyword=Production%20Workers,%20All%20Other&amp;location=United%20States</t>
  </si>
  <si>
    <t>https://www.careeronestop.org/toolkit/careers/occupations/Occupation-profile.aspx?keyword=Counter%20and%20Rental%20Clerks&amp;location=United%20States</t>
  </si>
  <si>
    <t>https://www.careeronestop.org/toolkit/careers/occupations/Occupation-profile.aspx?keyword=Landscaping%20and%20Groundskeeping%20Workers&amp;location=United%20States</t>
  </si>
  <si>
    <t>https://www.careeronestop.org/toolkit/careers/occupations/Occupation-profile.aspx?keyword=Substitute%20Teachers,%20Short-Term&amp;location=United%20States</t>
  </si>
  <si>
    <t>https://www.careeronestop.org/toolkit/careers/occupations/Occupation-profile.aspx?keyword=Concierges&amp;location=United%20States</t>
  </si>
  <si>
    <t>https://www.careeronestop.org/toolkit/careers/occupations/Occupation-profile.aspx?keyword=Textile%20Knitting%20and%20Weaving%20Machine%20Setters,%20Operators,%20and%20Tenders&amp;location=United%20States</t>
  </si>
  <si>
    <t>https://www.careeronestop.org/toolkit/careers/occupations/Occupation-profile.aspx?keyword=Medical%20Transcriptionists&amp;location=United%20States</t>
  </si>
  <si>
    <t>https://www.careeronestop.org/toolkit/careers/occupations/Occupation-profile.aspx?keyword=Security%20Guards&amp;location=United%20States</t>
  </si>
  <si>
    <t>https://www.careeronestop.org/toolkit/careers/occupations/Occupation-profile.aspx?keyword=Preschool%20Teachers,%20Except%20Special%20Education&amp;location=United%20States</t>
  </si>
  <si>
    <t>https://www.careeronestop.org/toolkit/careers/occupations/Occupation-profile.aspx?keyword=Cutters%20and%20Trimmers,%20Hand&amp;location=United%20States</t>
  </si>
  <si>
    <t>https://www.careeronestop.org/toolkit/careers/occupations/Occupation-profile.aspx?keyword=Shoe%20Machine%20Operators%20and%20Tenders&amp;location=United%20States</t>
  </si>
  <si>
    <t>https://www.careeronestop.org/toolkit/careers/occupations/Occupation-profile.aspx?keyword=Helpers--Painters,%20Paperhangers,%20Plasterers,%20and%20Stucco%20Masons&amp;location=United%20States</t>
  </si>
  <si>
    <t>https://www.careeronestop.org/toolkit/careers/occupations/Occupation-profile.aspx?keyword=Demonstrators%20and%20Product%20Promoters&amp;location=United%20States</t>
  </si>
  <si>
    <t>https://www.careeronestop.org/toolkit/careers/occupations/Occupation-profile.aspx?keyword=Occupational%20Therapy%20Aides&amp;location=United%20States</t>
  </si>
  <si>
    <t>https://www.careeronestop.org/toolkit/careers/occupations/Occupation-profile.aspx?keyword=Personal%20Care%20and%20Service%20Workers,%20All%20Other&amp;location=United%20States</t>
  </si>
  <si>
    <t>https://www.careeronestop.org/toolkit/careers/occupations/Occupation-profile.aspx?keyword=Mail%20Clerks%20and%20Mail%20Machine%20Operators,%20Except%20Postal%20Service&amp;location=United%20States</t>
  </si>
  <si>
    <t>https://www.careeronestop.org/toolkit/careers/occupations/Occupation-profile.aspx?keyword=Parts%20Salespersons&amp;location=United%20States</t>
  </si>
  <si>
    <t>https://www.careeronestop.org/toolkit/careers/occupations/Occupation-profile.aspx?keyword=Food%20Processing%20Workers,%20All%20Other&amp;location=United%20States</t>
  </si>
  <si>
    <t>https://www.careeronestop.org/toolkit/careers/occupations/Occupation-profile.aspx?keyword=Switchboard%20Operators,%20Including%20Answering%20Service&amp;location=United%20States</t>
  </si>
  <si>
    <t>https://www.careeronestop.org/toolkit/careers/occupations/Occupation-profile.aspx?keyword=Orderlies&amp;location=United%20States</t>
  </si>
  <si>
    <t>https://www.careeronestop.org/toolkit/careers/occupations/Occupation-profile.aspx?keyword=Tailors,%20Dressmakers,%20and%20Custom%20Sewers&amp;location=United%20States</t>
  </si>
  <si>
    <t>https://www.careeronestop.org/toolkit/careers/occupations/Occupation-profile.aspx?keyword=Helpers--Production%20Workers&amp;location=United%20States</t>
  </si>
  <si>
    <t>https://www.careeronestop.org/toolkit/careers/occupations/Occupation-profile.aspx?keyword=Couriers%20and%20Messengers&amp;location=United%20States</t>
  </si>
  <si>
    <t>https://www.careeronestop.org/toolkit/careers/occupations/Occupation-profile.aspx?keyword=Helpers--Installation,%20Maintenance,%20and%20Repair%20Workers&amp;location=United%20States</t>
  </si>
  <si>
    <t>https://www.careeronestop.org/toolkit/careers/occupations/Occupation-profile.aspx?keyword=Textile%20Cutting%20Machine%20Setters,%20Operators,%20and%20Tenders&amp;location=United%20States</t>
  </si>
  <si>
    <t>https://www.careeronestop.org/toolkit/careers/occupations/Occupation-profile.aspx?keyword=Craft%20Artists&amp;location=United%20States</t>
  </si>
  <si>
    <t>https://www.careeronestop.org/toolkit/careers/occupations/Occupation-profile.aspx?keyword=Dietetic%20Technicians&amp;location=United%20States</t>
  </si>
  <si>
    <t>https://www.careeronestop.org/toolkit/careers/occupations/Occupation-profile.aspx?keyword=Crossing%20Guards%20and%20Flaggers&amp;location=United%20States</t>
  </si>
  <si>
    <t>https://www.careeronestop.org/toolkit/careers/occupations/Occupation-profile.aspx?keyword=Stockers%20and%20Order%20Fillers&amp;location=United%20States</t>
  </si>
  <si>
    <t>https://www.careeronestop.org/toolkit/careers/occupations/Occupation-profile.aspx?keyword=Veterinary%20Assistants%20and%20Laboratory%20Animal%20Caretakers&amp;location=United%20States</t>
  </si>
  <si>
    <t>https://www.careeronestop.org/toolkit/careers/occupations/Occupation-profile.aspx?keyword=Meat,%20Poultry,%20and%20Fish%20Cutters%20and%20Trimmers&amp;location=United%20States</t>
  </si>
  <si>
    <t>https://www.careeronestop.org/toolkit/careers/occupations/Occupation-profile.aspx?keyword=Pharmacy%20Aides&amp;location=United%20States</t>
  </si>
  <si>
    <t>https://www.careeronestop.org/toolkit/careers/occupations/Occupation-profile.aspx?keyword=Merchandise%20Displayers%20and%20Window%20Trimmers&amp;location=United%20States</t>
  </si>
  <si>
    <t>https://www.careeronestop.org/toolkit/careers/occupations/Occupation-profile.aspx?keyword=Barbers&amp;location=United%20States</t>
  </si>
  <si>
    <t>https://www.careeronestop.org/toolkit/careers/occupations/Occupation-profile.aspx?keyword=Gambling%20Cage%20Workers&amp;location=United%20States</t>
  </si>
  <si>
    <t>https://www.careeronestop.org/toolkit/careers/occupations/Occupation-profile.aspx?keyword=Tour%20and%20Travel%20Guides&amp;location=United%20States</t>
  </si>
  <si>
    <t>https://www.careeronestop.org/toolkit/careers/occupations/Occupation-profile.aspx?keyword=Shoe%20and%20Leather%20Workers%20and%20Repairers&amp;location=United%20States</t>
  </si>
  <si>
    <t>https://www.careeronestop.org/toolkit/careers/occupations/Occupation-profile.aspx?keyword=Cooks,%20All%20Other&amp;location=United%20States</t>
  </si>
  <si>
    <t>https://www.careeronestop.org/toolkit/careers/occupations/Occupation-profile.aspx?keyword=Receptionists%20and%20Information%20Clerks&amp;location=United%20States</t>
  </si>
  <si>
    <t>https://www.careeronestop.org/toolkit/careers/occupations/Occupation-profile.aspx?keyword=Tire%20Repairers%20and%20Changers&amp;location=United%20States</t>
  </si>
  <si>
    <t>https://www.careeronestop.org/toolkit/careers/occupations/Occupation-profile.aspx?keyword=Umpires,%20Referees,%20and%20Other%20Sports%20Officials&amp;location=United%20States</t>
  </si>
  <si>
    <t>https://www.careeronestop.org/toolkit/careers/occupations/Occupation-profile.aspx?keyword=Cooks,%20Restaurant&amp;location=United%20States</t>
  </si>
  <si>
    <t>https://www.careeronestop.org/toolkit/careers/occupations/Occupation-profile.aspx?keyword=Motor%20Vehicle%20Operators,%20All%20Other&amp;location=United%20States</t>
  </si>
  <si>
    <t>https://www.careeronestop.org/toolkit/careers/occupations/Occupation-profile.aspx?keyword=Photographic%20Process%20Workers%20and%20Processing%20Machine%20Operators&amp;location=United%20States</t>
  </si>
  <si>
    <t>https://www.careeronestop.org/toolkit/careers/occupations/Occupation-profile.aspx?keyword=Teaching%20Assistants,%20Except%20Postsecondary&amp;location=United%20States</t>
  </si>
  <si>
    <t>https://www.careeronestop.org/toolkit/careers/occupations/Occupation-profile.aspx?keyword=Passenger%20Attendants&amp;location=United%20States</t>
  </si>
  <si>
    <t>https://www.careeronestop.org/toolkit/careers/occupations/Occupation-profile.aspx?keyword=Textile%20Winding,%20Twisting,%20and%20Drawing%20Out%20Machine%20Setters,%20Operators,%20and%20Tenders&amp;location=United%20States</t>
  </si>
  <si>
    <t>https://www.careeronestop.org/toolkit/careers/occupations/Occupation-profile.aspx?keyword=Driver/Sales%20Workers&amp;location=United%20States</t>
  </si>
  <si>
    <t>https://www.careeronestop.org/toolkit/careers/occupations/Occupation-profile.aspx?keyword=Textile%20Bleaching%20and%20Dyeing%20Machine%20Operators%20and%20Tenders&amp;location=United%20States</t>
  </si>
  <si>
    <t>https://www.careeronestop.org/toolkit/careers/occupations/Occupation-profile.aspx?keyword=Cooks,%20Institution%20and%20Cafeteria&amp;location=United%20States</t>
  </si>
  <si>
    <t>https://www.careeronestop.org/toolkit/careers/occupations/Occupation-profile.aspx?keyword=Motion%20Picture%20Projectionists&amp;location=United%20States</t>
  </si>
  <si>
    <t>https://www.careeronestop.org/toolkit/careers/occupations/Occupation-profile.aspx?keyword=Shuttle%20Drivers%20and%20Chauffeurs&amp;location=United%20States</t>
  </si>
  <si>
    <t>https://www.careeronestop.org/toolkit/careers/occupations/Occupation-profile.aspx?keyword=Textile,%20Apparel,%20and%20Furnishings%20Workers,%20All%20Other&amp;location=United%20States</t>
  </si>
  <si>
    <t>https://www.careeronestop.org/toolkit/careers/occupations/Occupation-profile.aspx?keyword=Farmworkers,%20Farm,%20Ranch,%20and%20Aquacultural%20Animals&amp;location=United%20States</t>
  </si>
  <si>
    <t>https://www.careeronestop.org/toolkit/careers/occupations/Occupation-profile.aspx?keyword=Janitors%20and%20Cleaners,%20Except%20Maids%20and%20Housekeeping%20Cleaners&amp;location=United%20States</t>
  </si>
  <si>
    <t>https://www.careeronestop.org/toolkit/careers/occupations/Occupation-profile.aspx?keyword=Bakers&amp;location=United%20States</t>
  </si>
  <si>
    <t>https://www.careeronestop.org/toolkit/careers/occupations/Occupation-profile.aspx?keyword=Hairdressers,%20Hairstylists,%20and%20Cosmetologists&amp;location=United%20States</t>
  </si>
  <si>
    <t>https://www.careeronestop.org/toolkit/careers/occupations/Occupation-profile.aspx?keyword=Door-To-Door%20Sales%20Workers,%20News%20and%20Street%20Vendors,%20and%20Related%20Workers&amp;location=United%20States</t>
  </si>
  <si>
    <t>https://www.careeronestop.org/toolkit/careers/occupations/Occupation-profile.aspx?keyword=Packers%20and%20Packagers,%20Hand&amp;location=United%20States</t>
  </si>
  <si>
    <t>https://www.careeronestop.org/toolkit/careers/occupations/Occupation-profile.aspx?keyword=Baggage%20Porters%20and%20Bellhops&amp;location=United%20States</t>
  </si>
  <si>
    <t>https://www.careeronestop.org/toolkit/careers/occupations/Occupation-profile.aspx?keyword=Floral%20Designers&amp;location=United%20States</t>
  </si>
  <si>
    <t>https://www.careeronestop.org/toolkit/careers/occupations/Occupation-profile.aspx?keyword=Taxi%20Drivers&amp;location=United%20States</t>
  </si>
  <si>
    <t>https://www.careeronestop.org/toolkit/careers/occupations/Occupation-profile.aspx?keyword=Telemarketers&amp;location=United%20States</t>
  </si>
  <si>
    <t>https://www.careeronestop.org/toolkit/careers/occupations/Occupation-profile.aspx?keyword=Farmworkers%20and%20Laborers,%20Crop,%20Nursery,%20and%20Greenhouse&amp;location=United%20States</t>
  </si>
  <si>
    <t>https://www.careeronestop.org/toolkit/careers/occupations/Occupation-profile.aspx?keyword=Sewing%20Machine%20Operators&amp;location=United%20States</t>
  </si>
  <si>
    <t>https://www.careeronestop.org/toolkit/careers/occupations/Occupation-profile.aspx?keyword=Graders%20and%20Sorters,%20Agricultural%20Products&amp;location=United%20States</t>
  </si>
  <si>
    <t>https://www.careeronestop.org/toolkit/careers/occupations/Occupation-profile.aspx?keyword=Recreation%20Workers&amp;location=United%20States</t>
  </si>
  <si>
    <t>https://www.careeronestop.org/toolkit/careers/occupations/Occupation-profile.aspx?keyword=Manicurists%20and%20Pedicurists&amp;location=United%20States</t>
  </si>
  <si>
    <t>https://www.careeronestop.org/toolkit/careers/occupations/Occupation-profile.aspx?keyword=Cleaners%20of%20Vehicles%20and%20Equipment&amp;location=United%20States</t>
  </si>
  <si>
    <t>https://www.careeronestop.org/toolkit/careers/occupations/Occupation-profile.aspx?keyword=Cooks,%20Short%20Order&amp;location=United%20States</t>
  </si>
  <si>
    <t>https://www.careeronestop.org/toolkit/careers/occupations/Occupation-profile.aspx?keyword=Library%20Assistants,%20Clerical&amp;location=United%20States</t>
  </si>
  <si>
    <t>https://www.careeronestop.org/toolkit/careers/occupations/Occupation-profile.aspx?keyword=Forest%20and%20Conservation%20Workers&amp;location=United%20States</t>
  </si>
  <si>
    <t>https://www.careeronestop.org/toolkit/careers/occupations/Occupation-profile.aspx?keyword=Funeral%20Attendants&amp;location=United%20States</t>
  </si>
  <si>
    <t>https://www.careeronestop.org/toolkit/careers/occupations/Occupation-profile.aspx?keyword=Food%20Preparation%20and%20Serving%20Related%20Workers,%20All%20Other&amp;location=United%20States</t>
  </si>
  <si>
    <t>https://www.careeronestop.org/toolkit/careers/occupations/Occupation-profile.aspx?keyword=Automotive%20and%20Watercraft%20Service%20Attendants&amp;location=United%20States</t>
  </si>
  <si>
    <t>https://www.careeronestop.org/toolkit/careers/occupations/Occupation-profile.aspx?keyword=Retail%20Salespersons&amp;location=United%20States</t>
  </si>
  <si>
    <t>https://www.careeronestop.org/toolkit/careers/occupations/Occupation-profile.aspx?keyword=Maids%20and%20Housekeeping%20Cleaners&amp;location=United%20States</t>
  </si>
  <si>
    <t>https://www.careeronestop.org/toolkit/careers/occupations/Occupation-profile.aspx?keyword=Physical%20Therapist%20Aides&amp;location=United%20States</t>
  </si>
  <si>
    <t>https://www.careeronestop.org/toolkit/careers/occupations/Occupation-profile.aspx?keyword=Locker%20Room,%20Coatroom,%20and%20Dressing%20Room%20Attendants&amp;location=United%20States</t>
  </si>
  <si>
    <t>https://www.careeronestop.org/toolkit/careers/occupations/Occupation-profile.aspx?keyword=Home%20Health%20and%20Personal%20Care%20Aides&amp;location=United%20States</t>
  </si>
  <si>
    <t>https://www.careeronestop.org/toolkit/careers/occupations/Occupation-profile.aspx?keyword=Entertainment%20Attendants%20and%20Related%20Workers,%20All%20Other&amp;location=United%20States</t>
  </si>
  <si>
    <t>https://www.careeronestop.org/toolkit/careers/occupations/Occupation-profile.aspx?keyword=Gambling%20Change%20Persons%20and%20Booth%20Cashiers&amp;location=United%20States</t>
  </si>
  <si>
    <t>https://www.careeronestop.org/toolkit/careers/occupations/Occupation-profile.aspx?keyword=School%20Bus%20Monitors&amp;location=United%20States</t>
  </si>
  <si>
    <t>https://www.careeronestop.org/toolkit/careers/occupations/Occupation-profile.aspx?keyword=Food%20Servers,%20Nonrestaurant&amp;location=United%20States</t>
  </si>
  <si>
    <t>https://www.careeronestop.org/toolkit/careers/occupations/Occupation-profile.aspx?keyword=Parking%20Attendants&amp;location=United%20States</t>
  </si>
  <si>
    <t>https://www.careeronestop.org/toolkit/careers/occupations/Occupation-profile.aspx?keyword=Gambling%20Service%20Workers,%20All%20Other&amp;location=United%20States</t>
  </si>
  <si>
    <t>https://www.careeronestop.org/toolkit/careers/occupations/Occupation-profile.aspx?keyword=Ambulance%20Drivers%20and%20Attendants,%20Except%20Emergency%20Medical%20Technicians&amp;location=United%20States</t>
  </si>
  <si>
    <t>https://www.careeronestop.org/toolkit/careers/occupations/Occupation-profile.aspx?keyword=Food%20Preparation%20Workers&amp;location=United%20States</t>
  </si>
  <si>
    <t>https://www.careeronestop.org/toolkit/careers/occupations/Occupation-profile.aspx?keyword=Pressers,%20Textile,%20Garment,%20and%20Related%20Materials&amp;location=United%20States</t>
  </si>
  <si>
    <t>https://www.careeronestop.org/toolkit/careers/occupations/Occupation-profile.aspx?keyword=Sewers,%20Hand&amp;location=United%20States</t>
  </si>
  <si>
    <t>https://www.careeronestop.org/toolkit/careers/occupations/Occupation-profile.aspx?keyword=Gambling%20Dealers&amp;location=United%20States</t>
  </si>
  <si>
    <t>https://www.careeronestop.org/toolkit/careers/occupations/Occupation-profile.aspx?keyword=Waiters%20and%20Waitresses&amp;location=United%20States</t>
  </si>
  <si>
    <t>https://www.careeronestop.org/toolkit/careers/occupations/Occupation-profile.aspx?keyword=Bartenders&amp;location=United%20States</t>
  </si>
  <si>
    <t>https://www.careeronestop.org/toolkit/careers/occupations/Occupation-profile.aspx?keyword=Dishwashers&amp;location=United%20States</t>
  </si>
  <si>
    <t>https://www.careeronestop.org/toolkit/careers/occupations/Occupation-profile.aspx?keyword=Dining%20Room%20and%20Cafeteria%20Attendants%20and%20Bartender%20Helpers&amp;location=United%20States</t>
  </si>
  <si>
    <t>https://www.careeronestop.org/toolkit/careers/occupations/Occupation-profile.aspx?keyword=Animal%20Caretakers&amp;location=United%20States</t>
  </si>
  <si>
    <t>https://www.careeronestop.org/toolkit/careers/occupations/Occupation-profile.aspx?keyword=Laundry%20and%20Dry-Cleaning%20Workers&amp;location=United%20States</t>
  </si>
  <si>
    <t>https://www.careeronestop.org/toolkit/careers/occupations/Occupation-profile.aspx?keyword=Hotel,%20Motel,%20and%20Resort%20Desk%20Clerks&amp;location=United%20States</t>
  </si>
  <si>
    <t>https://www.careeronestop.org/toolkit/careers/occupations/Occupation-profile.aspx?keyword=Childcare%20Workers&amp;location=United%20States</t>
  </si>
  <si>
    <t>https://www.careeronestop.org/toolkit/careers/occupations/Occupation-profile.aspx?keyword=Lifeguards,%20Ski%20Patrol,%20and%20Other%20Recreational%20Protective%20Service%20Workers&amp;location=United%20States</t>
  </si>
  <si>
    <t>https://www.careeronestop.org/toolkit/careers/occupations/Occupation-profile.aspx?keyword=Ushers,%20Lobby%20Attendants,%20and%20Ticket%20Takers&amp;location=United%20States</t>
  </si>
  <si>
    <t>https://www.careeronestop.org/toolkit/careers/occupations/Occupation-profile.aspx?keyword=Cashiers&amp;location=United%20States</t>
  </si>
  <si>
    <t>https://www.careeronestop.org/toolkit/careers/occupations/Occupation-profile.aspx?keyword=Fast%20Food%20and%20Counter%20Workers&amp;location=United%20States</t>
  </si>
  <si>
    <t>https://www.careeronestop.org/toolkit/careers/occupations/Occupation-profile.aspx?keyword=Shampooers&amp;location=United%20States</t>
  </si>
  <si>
    <t>https://www.careeronestop.org/toolkit/careers/occupations/Occupation-profile.aspx?keyword=Amusement%20and%20Recreation%20Attendants&amp;location=United%20States</t>
  </si>
  <si>
    <t>https://www.careeronestop.org/toolkit/careers/occupations/Occupation-profile.aspx?keyword=Cooks,%20Fast%20Food&amp;location=United%20States</t>
  </si>
  <si>
    <t>https://www.careeronestop.org/toolkit/careers/occupations/Occupation-profile.aspx?keyword=Gambling%20and%20Sports%20Book%20Writers%20and%20Runners&amp;location=United%20States</t>
  </si>
  <si>
    <t>https://www.careeronestop.org/toolkit/careers/occupations/Occupation-profile.aspx?keyword=Hosts%20and%20Hostesses,%20Restaurant,%20Lounge,%20and%20Coffee%20Shop&amp;location=United%20States</t>
  </si>
  <si>
    <t>Typical Education Level</t>
  </si>
  <si>
    <t>Earnings Level</t>
  </si>
  <si>
    <t>Row Labels</t>
  </si>
  <si>
    <t>Grand Total</t>
  </si>
  <si>
    <t>Average of Percent_Change</t>
  </si>
  <si>
    <t>Average of Typical Education Level</t>
  </si>
  <si>
    <t>Average of Annual</t>
  </si>
  <si>
    <t>(Multiple Items)</t>
  </si>
  <si>
    <t>No Formal</t>
  </si>
  <si>
    <t>High School</t>
  </si>
  <si>
    <t>Some College</t>
  </si>
  <si>
    <t>Associate's</t>
  </si>
  <si>
    <t>Master's</t>
  </si>
  <si>
    <t>Doctoral</t>
  </si>
  <si>
    <t>Bachelor's or Postsecondary</t>
  </si>
  <si>
    <t>Earning Level 1</t>
  </si>
  <si>
    <t>Earning Level 2</t>
  </si>
  <si>
    <t>Earning Level 3</t>
  </si>
  <si>
    <t>Earning Level 4</t>
  </si>
  <si>
    <t>Earning Level 1 Education</t>
  </si>
  <si>
    <t>Earning Level 2 Education</t>
  </si>
  <si>
    <t>Earning Level 3 Education</t>
  </si>
  <si>
    <t>Earning Level 4 Education</t>
  </si>
  <si>
    <t>Occupation (Singular)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</si>
</sst>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" fontId="0" fillId="0" borderId="0" xfId="0" applyNumberFormat="1"/>
    <xf numFmtId="164" fontId="0" fillId="0" borderId="0" xfId="3" applyNumberFormat="1" applyFont="1"/>
    <xf numFmtId="9" fontId="0" fillId="0" borderId="0" xfId="3" applyNumberFormat="1" applyFont="1"/>
  </cellXfs>
  <cellStyles count="4">
    <cellStyle name="Currency" xfId="3" builtinId="4"/>
    <cellStyle name="Normal" xfId="0" builtinId="0"/>
    <cellStyle name="Normal 2" xfId="2" xr:uid="{26A6F610-8072-4400-BFD6-5C574B8637A6}"/>
    <cellStyle name="Percent" xfId="1" builtinId="5"/>
  </cellStyles>
  <dxfs count="3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J" refreshedDate="45504.514355439816" createdVersion="8" refreshedVersion="8" minRefreshableVersion="3" recordCount="831" xr:uid="{E61C45FE-AD42-4B84-ADED-CC23BB5F8F44}">
  <cacheSource type="worksheet">
    <worksheetSource name="Table1"/>
  </cacheSource>
  <cacheFields count="15">
    <cacheField name="ID" numFmtId="0">
      <sharedItems containsSemiMixedTypes="0" containsString="0" containsNumber="1" containsInteger="1" minValue="1" maxValue="832"/>
    </cacheField>
    <cacheField name="Occupation" numFmtId="0">
      <sharedItems/>
    </cacheField>
    <cacheField name="Cluster" numFmtId="0">
      <sharedItems count="16">
        <s v="Arts, Audio/Video and Communications"/>
        <s v="Government and Public Administration"/>
        <s v="Health Science"/>
        <s v="Agriculture, Food and Natural Resources"/>
        <s v="Education and Training"/>
        <s v="Science, Technology, Engineering and Math"/>
        <s v="Transportation, Distribution and Logistics"/>
        <s v="Manufacturing"/>
        <s v="Law, Public Safety, Corrections and Security"/>
        <s v="Business Management and Administration"/>
        <s v="Hospitality and Tourism"/>
        <s v="Human Services"/>
        <s v="Energy"/>
        <s v="Architecture and Construction"/>
        <s v="Finance"/>
        <s v="Information Technology"/>
      </sharedItems>
    </cacheField>
    <cacheField name="Rank" numFmtId="0">
      <sharedItems containsSemiMixedTypes="0" containsString="0" containsNumber="1" containsInteger="1" minValue="1" maxValue="831"/>
    </cacheField>
    <cacheField name="URL" numFmtId="0">
      <sharedItems/>
    </cacheField>
    <cacheField name="2022_Employment" numFmtId="0">
      <sharedItems containsSemiMixedTypes="0" containsString="0" containsNumber="1" containsInteger="1" minValue="400" maxValue="3765600"/>
    </cacheField>
    <cacheField name="2032_Employment" numFmtId="0">
      <sharedItems containsSemiMixedTypes="0" containsString="0" containsNumber="1" containsInteger="1" minValue="300" maxValue="4520100"/>
    </cacheField>
    <cacheField name="Percent_Change" numFmtId="9">
      <sharedItems containsSemiMixedTypes="0" containsString="0" containsNumber="1" minValue="-0.39" maxValue="0.45"/>
    </cacheField>
    <cacheField name="Earnings" numFmtId="0">
      <sharedItems/>
    </cacheField>
    <cacheField name="Earnings Level" numFmtId="0">
      <sharedItems containsSemiMixedTypes="0" containsString="0" containsNumber="1" containsInteger="1" minValue="0" maxValue="4"/>
    </cacheField>
    <cacheField name="Typical Education" numFmtId="0">
      <sharedItems/>
    </cacheField>
    <cacheField name="Typical Education Level" numFmtId="0">
      <sharedItems containsSemiMixedTypes="0" containsString="0" containsNumber="1" containsInteger="1" minValue="1" maxValue="7"/>
    </cacheField>
    <cacheField name="Pay_Rank" numFmtId="0">
      <sharedItems containsSemiMixedTypes="0" containsString="0" containsNumber="1" containsInteger="1" minValue="1" maxValue="827"/>
    </cacheField>
    <cacheField name="Hourly" numFmtId="164">
      <sharedItems containsMixedTypes="1" containsNumber="1" minValue="14.02" maxValue="115"/>
    </cacheField>
    <cacheField name="Annual" numFmtId="164">
      <sharedItems containsMixedTypes="1" containsNumber="1" containsInteger="1" minValue="29200" maxValue="239200" count="495">
        <e v="#N/A"/>
        <n v="43700"/>
        <n v="43200"/>
        <n v="37100"/>
        <n v="45900"/>
        <n v="44900"/>
        <n v="43800"/>
        <n v="38000"/>
        <n v="37400"/>
        <n v="46900"/>
        <n v="46800"/>
        <n v="46700"/>
        <n v="46500"/>
        <n v="46400"/>
        <n v="46200"/>
        <n v="46100"/>
        <n v="45700"/>
        <n v="45600"/>
        <n v="45500"/>
        <n v="45400"/>
        <n v="45300"/>
        <n v="45000"/>
        <n v="44700"/>
        <n v="44600"/>
        <n v="44500"/>
        <n v="44400"/>
        <n v="44300"/>
        <n v="44200"/>
        <n v="44100"/>
        <n v="44000"/>
        <n v="43500"/>
        <n v="43300"/>
        <n v="42800"/>
        <n v="42700"/>
        <n v="42600"/>
        <n v="42500"/>
        <n v="42400"/>
        <n v="42100"/>
        <n v="41900"/>
        <n v="41700"/>
        <n v="41600"/>
        <n v="41400"/>
        <n v="41200"/>
        <n v="40800"/>
        <n v="40600"/>
        <n v="40500"/>
        <n v="40300"/>
        <n v="40200"/>
        <n v="40000"/>
        <n v="39800"/>
        <n v="39700"/>
        <n v="39400"/>
        <n v="39300"/>
        <n v="39200"/>
        <n v="39100"/>
        <n v="39000"/>
        <n v="38900"/>
        <n v="38800"/>
        <n v="38600"/>
        <n v="38500"/>
        <n v="38300"/>
        <n v="38100"/>
        <n v="37800"/>
        <n v="37700"/>
        <n v="37600"/>
        <n v="37500"/>
        <n v="37200"/>
        <n v="37000"/>
        <n v="36900"/>
        <n v="46300"/>
        <n v="45800"/>
        <n v="39900"/>
        <n v="38200"/>
        <n v="45100"/>
        <n v="42000"/>
        <n v="41800"/>
        <n v="39600"/>
        <n v="71500"/>
        <n v="69300"/>
        <n v="67700"/>
        <n v="67000"/>
        <n v="66200"/>
        <n v="65100"/>
        <n v="64100"/>
        <n v="64000"/>
        <n v="63000"/>
        <n v="62800"/>
        <n v="62600"/>
        <n v="61800"/>
        <n v="61300"/>
        <n v="61000"/>
        <n v="60700"/>
        <n v="59300"/>
        <n v="58400"/>
        <n v="57700"/>
        <n v="56800"/>
        <n v="55900"/>
        <n v="54100"/>
        <n v="54000"/>
        <n v="52400"/>
        <n v="51900"/>
        <n v="51300"/>
        <n v="51000"/>
        <n v="50700"/>
        <n v="49100"/>
        <n v="47700"/>
        <n v="72000"/>
        <n v="70600"/>
        <n v="70100"/>
        <n v="70000"/>
        <n v="69700"/>
        <n v="68800"/>
        <n v="68500"/>
        <n v="68200"/>
        <n v="67500"/>
        <n v="67300"/>
        <n v="67200"/>
        <n v="66800"/>
        <n v="66600"/>
        <n v="65300"/>
        <n v="65200"/>
        <n v="64900"/>
        <n v="64400"/>
        <n v="64300"/>
        <n v="64200"/>
        <n v="63900"/>
        <n v="63800"/>
        <n v="63700"/>
        <n v="62900"/>
        <n v="62700"/>
        <n v="62500"/>
        <n v="62100"/>
        <n v="61600"/>
        <n v="60800"/>
        <n v="60600"/>
        <n v="60400"/>
        <n v="59500"/>
        <n v="58900"/>
        <n v="58500"/>
        <n v="57500"/>
        <n v="57100"/>
        <n v="56900"/>
        <n v="56400"/>
        <n v="54900"/>
        <n v="54300"/>
        <n v="53900"/>
        <n v="53700"/>
        <n v="51400"/>
        <n v="50500"/>
        <n v="50100"/>
        <n v="49800"/>
        <n v="49700"/>
        <n v="48800"/>
        <n v="48700"/>
        <n v="48600"/>
        <n v="48000"/>
        <n v="47300"/>
        <n v="69000"/>
        <n v="71800"/>
        <n v="71300"/>
        <n v="71100"/>
        <n v="70500"/>
        <n v="70300"/>
        <n v="68400"/>
        <n v="67600"/>
        <n v="66700"/>
        <n v="65900"/>
        <n v="65600"/>
        <n v="65400"/>
        <n v="65000"/>
        <n v="64700"/>
        <n v="64600"/>
        <n v="63600"/>
        <n v="63500"/>
        <n v="63100"/>
        <n v="62300"/>
        <n v="62000"/>
        <n v="61900"/>
        <n v="61400"/>
        <n v="61200"/>
        <n v="60500"/>
        <n v="60200"/>
        <n v="59600"/>
        <n v="59100"/>
        <n v="59000"/>
        <n v="58800"/>
        <n v="58700"/>
        <n v="58100"/>
        <n v="57900"/>
        <n v="57600"/>
        <n v="57400"/>
        <n v="57300"/>
        <n v="56700"/>
        <n v="56200"/>
        <n v="55700"/>
        <n v="54700"/>
        <n v="54600"/>
        <n v="53600"/>
        <n v="53300"/>
        <n v="53200"/>
        <n v="53000"/>
        <n v="52500"/>
        <n v="52200"/>
        <n v="52000"/>
        <n v="51800"/>
        <n v="51700"/>
        <n v="51100"/>
        <n v="50800"/>
        <n v="50400"/>
        <n v="50300"/>
        <n v="50000"/>
        <n v="49900"/>
        <n v="49600"/>
        <n v="49500"/>
        <n v="49300"/>
        <n v="49200"/>
        <n v="49000"/>
        <n v="48900"/>
        <n v="48500"/>
        <n v="48400"/>
        <n v="48300"/>
        <n v="48200"/>
        <n v="48100"/>
        <n v="47500"/>
        <n v="47400"/>
        <n v="47200"/>
        <n v="47100"/>
        <n v="47000"/>
        <n v="61700"/>
        <n v="59900"/>
        <n v="59800"/>
        <n v="56000"/>
        <n v="68900"/>
        <n v="63400"/>
        <n v="58600"/>
        <n v="58200"/>
        <n v="56300"/>
        <n v="55800"/>
        <n v="53400"/>
        <n v="52600"/>
        <n v="47800"/>
        <n v="62200"/>
        <n v="61500"/>
        <n v="59700"/>
        <n v="59400"/>
        <n v="59200"/>
        <n v="55300"/>
        <n v="51600"/>
        <n v="137400"/>
        <n v="101700"/>
        <n v="98300"/>
        <n v="92500"/>
        <n v="87500"/>
        <n v="84500"/>
        <n v="83700"/>
        <n v="78000"/>
        <n v="77800"/>
        <n v="77400"/>
        <n v="75700"/>
        <n v="73500"/>
        <n v="73400"/>
        <n v="72800"/>
        <n v="219100"/>
        <n v="206700"/>
        <n v="169500"/>
        <n v="165400"/>
        <n v="157700"/>
        <n v="157600"/>
        <n v="156100"/>
        <n v="138100"/>
        <n v="136400"/>
        <n v="135700"/>
        <n v="135200"/>
        <n v="134800"/>
        <n v="134700"/>
        <n v="133600"/>
        <n v="132900"/>
        <n v="132300"/>
        <n v="131900"/>
        <n v="130700"/>
        <n v="129800"/>
        <n v="125500"/>
        <n v="125000"/>
        <n v="120400"/>
        <n v="120000"/>
        <n v="119200"/>
        <n v="117000"/>
        <n v="112300"/>
        <n v="112100"/>
        <n v="112000"/>
        <n v="110700"/>
        <n v="108000"/>
        <n v="107000"/>
        <n v="106500"/>
        <n v="106200"/>
        <n v="106100"/>
        <n v="104900"/>
        <n v="104100"/>
        <n v="103800"/>
        <n v="103700"/>
        <n v="102300"/>
        <n v="101800"/>
        <n v="101500"/>
        <n v="101300"/>
        <n v="100700"/>
        <n v="100600"/>
        <n v="100300"/>
        <n v="100100"/>
        <n v="99700"/>
        <n v="99600"/>
        <n v="99500"/>
        <n v="99400"/>
        <n v="99100"/>
        <n v="99000"/>
        <n v="98600"/>
        <n v="98500"/>
        <n v="95900"/>
        <n v="95400"/>
        <n v="93300"/>
        <n v="92900"/>
        <n v="92600"/>
        <n v="91100"/>
        <n v="90900"/>
        <n v="90000"/>
        <n v="88800"/>
        <n v="88500"/>
        <n v="87000"/>
        <n v="86100"/>
        <n v="85500"/>
        <n v="85000"/>
        <n v="84900"/>
        <n v="84700"/>
        <n v="84300"/>
        <n v="84000"/>
        <n v="83600"/>
        <n v="82500"/>
        <n v="82100"/>
        <n v="81100"/>
        <n v="80100"/>
        <n v="79900"/>
        <n v="79600"/>
        <n v="79400"/>
        <n v="79300"/>
        <n v="79000"/>
        <n v="78300"/>
        <n v="77900"/>
        <n v="77000"/>
        <n v="76900"/>
        <n v="76300"/>
        <n v="76200"/>
        <n v="75000"/>
        <n v="74700"/>
        <n v="74500"/>
        <n v="73700"/>
        <n v="239200"/>
        <n v="236000"/>
        <n v="234000"/>
        <n v="227700"/>
        <n v="224600"/>
        <n v="223300"/>
        <n v="198700"/>
        <n v="166300"/>
        <n v="155700"/>
        <n v="148900"/>
        <n v="145800"/>
        <n v="141700"/>
        <n v="136000"/>
        <n v="127900"/>
        <n v="127400"/>
        <n v="119100"/>
        <n v="115300"/>
        <n v="111100"/>
        <n v="107500"/>
        <n v="106900"/>
        <n v="105800"/>
        <n v="105700"/>
        <n v="100900"/>
        <n v="98000"/>
        <n v="97100"/>
        <n v="96400"/>
        <n v="96100"/>
        <n v="93800"/>
        <n v="93700"/>
        <n v="88400"/>
        <n v="87700"/>
        <n v="86000"/>
        <n v="85800"/>
        <n v="85600"/>
        <n v="85300"/>
        <n v="83900"/>
        <n v="82700"/>
        <n v="81000"/>
        <n v="80800"/>
        <n v="80300"/>
        <n v="78800"/>
        <n v="78400"/>
        <n v="78100"/>
        <n v="76500"/>
        <n v="75800"/>
        <n v="73200"/>
        <n v="104800"/>
        <n v="102400"/>
        <n v="99200"/>
        <n v="97000"/>
        <n v="94600"/>
        <n v="88700"/>
        <n v="87300"/>
        <n v="85400"/>
        <n v="84600"/>
        <n v="83800"/>
        <n v="82600"/>
        <n v="82400"/>
        <n v="80000"/>
        <n v="76800"/>
        <n v="75100"/>
        <n v="74800"/>
        <n v="72300"/>
        <n v="212700"/>
        <n v="147400"/>
        <n v="145100"/>
        <n v="132400"/>
        <n v="130000"/>
        <n v="129700"/>
        <n v="126300"/>
        <n v="117800"/>
        <n v="116400"/>
        <n v="115700"/>
        <n v="103500"/>
        <n v="102600"/>
        <n v="95800"/>
        <n v="89300"/>
        <n v="81800"/>
        <n v="81400"/>
        <n v="80400"/>
        <n v="78200"/>
        <n v="74600"/>
        <n v="72900"/>
        <n v="113100"/>
        <n v="96600"/>
        <n v="94300"/>
        <n v="86200"/>
        <n v="79200"/>
        <n v="74200"/>
        <n v="36500"/>
        <n v="36800"/>
        <n v="36700"/>
        <n v="36600"/>
        <n v="36400"/>
        <n v="36200"/>
        <n v="36100"/>
        <n v="36000"/>
        <n v="35800"/>
        <n v="35600"/>
        <n v="35500"/>
        <n v="35400"/>
        <n v="35300"/>
        <n v="35100"/>
        <n v="34800"/>
        <n v="34700"/>
        <n v="34400"/>
        <n v="34000"/>
        <n v="33900"/>
        <n v="33500"/>
        <n v="33300"/>
        <n v="33100"/>
        <n v="32700"/>
        <n v="32600"/>
        <n v="32200"/>
        <n v="31200"/>
        <n v="30800"/>
        <n v="30400"/>
        <n v="29200"/>
        <n v="36300"/>
        <n v="35900"/>
        <n v="35700"/>
        <n v="35200"/>
        <n v="35000"/>
        <n v="34900"/>
        <n v="34500"/>
        <n v="34200"/>
        <n v="34100"/>
        <n v="33800"/>
        <n v="33700"/>
        <n v="33200"/>
        <n v="32800"/>
        <n v="32400"/>
        <n v="31900"/>
        <n v="31500"/>
        <n v="31100"/>
        <n v="29800"/>
        <n v="29700"/>
        <n v="29500"/>
        <n v="29400"/>
        <n v="29300"/>
        <n v="3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n v="302"/>
    <s v="Disc Jockeys, Except Radio"/>
    <x v="0"/>
    <n v="270"/>
    <s v="https://www.careeronestop.org/toolkit/careers/occupations/Occupation-profile.aspx?keyword=Disc%20Jockeys,%20Except%20Radio&amp;location=United%20States"/>
    <n v="23800"/>
    <n v="24800"/>
    <n v="0.04"/>
    <s v="Data not available"/>
    <n v="0"/>
    <s v="High school diploma or equivalent"/>
    <n v="2"/>
    <n v="827"/>
    <n v="20"/>
    <x v="0"/>
  </r>
  <r>
    <n v="561"/>
    <s v="Musicians and Singers"/>
    <x v="0"/>
    <n v="518"/>
    <s v="https://www.careeronestop.org/toolkit/careers/occupations/Occupation-profile.aspx?keyword=Musicians%20and%20Singers&amp;location=United%20States"/>
    <n v="173500"/>
    <n v="175600"/>
    <n v="0.01"/>
    <s v="Data not available"/>
    <n v="0"/>
    <s v="No formal educational credential"/>
    <n v="1"/>
    <n v="827"/>
    <n v="39.14"/>
    <x v="0"/>
  </r>
  <r>
    <n v="223"/>
    <s v="Dancers"/>
    <x v="0"/>
    <n v="196"/>
    <s v="https://www.careeronestop.org/toolkit/careers/occupations/Occupation-profile.aspx?keyword=Dancers&amp;location=United%20States"/>
    <n v="11500"/>
    <n v="12200"/>
    <n v="0.05"/>
    <s v="Data not available"/>
    <n v="0"/>
    <s v="No formal educational credential"/>
    <n v="1"/>
    <n v="827"/>
    <n v="24.95"/>
    <x v="0"/>
  </r>
  <r>
    <n v="105"/>
    <s v="Entertainers and Performers, Sports and Related Workers, All Other"/>
    <x v="1"/>
    <n v="100"/>
    <s v="https://www.careeronestop.org/toolkit/careers/occupations/Occupation-profile.aspx?keyword=Entertainers%20and%20Performers,%20Sports%20and%20Related%20Workers,%20All%20Other&amp;location=United%20States"/>
    <n v="26500"/>
    <n v="28700"/>
    <n v="0.08"/>
    <s v="Data not available"/>
    <n v="0"/>
    <s v="No formal educational credential"/>
    <n v="1"/>
    <n v="827"/>
    <n v="20.91"/>
    <x v="0"/>
  </r>
  <r>
    <n v="361"/>
    <s v="Actors"/>
    <x v="0"/>
    <n v="361"/>
    <s v="https://www.careeronestop.org/toolkit/careers/occupations/Occupation-profile.aspx?keyword=Actors&amp;location=United%20States"/>
    <n v="78100"/>
    <n v="80600"/>
    <n v="0.03"/>
    <s v="Data not available"/>
    <n v="0"/>
    <s v="Some college, no degree"/>
    <n v="3"/>
    <n v="827"/>
    <n v="20.5"/>
    <x v="0"/>
  </r>
  <r>
    <n v="20"/>
    <s v="Veterinary Technologists and Technicians"/>
    <x v="2"/>
    <n v="17"/>
    <s v="https://www.careeronestop.org/toolkit/careers/occupations/Occupation-profile.aspx?keyword=Veterinary%20Technologists%20and%20Technicians&amp;location=United%20States"/>
    <n v="122900"/>
    <n v="148100"/>
    <n v="0.21"/>
    <s v="Median wage is between $36,860 to $46,890 per year"/>
    <n v="2"/>
    <s v="Associate's degree"/>
    <n v="4"/>
    <n v="627"/>
    <n v="21.03"/>
    <x v="1"/>
  </r>
  <r>
    <n v="198"/>
    <s v="Agricultural Technicians"/>
    <x v="3"/>
    <n v="196"/>
    <s v="https://www.careeronestop.org/toolkit/careers/occupations/Occupation-profile.aspx?keyword=Agricultural%20Technicians&amp;location=United%20States"/>
    <n v="17600"/>
    <n v="18400"/>
    <n v="0.05"/>
    <s v="Median wage is between $36,860 to $46,890 per year"/>
    <n v="2"/>
    <s v="Associate's degree"/>
    <n v="4"/>
    <n v="634"/>
    <n v="20.76"/>
    <x v="2"/>
  </r>
  <r>
    <n v="430"/>
    <s v="Preschool Teachers, Except Special Education"/>
    <x v="4"/>
    <n v="361"/>
    <s v="https://www.careeronestop.org/toolkit/careers/occupations/Occupation-profile.aspx?keyword=Preschool%20Teachers,%20Except%20Special%20Education&amp;location=United%20States"/>
    <n v="512300"/>
    <n v="529600"/>
    <n v="0.03"/>
    <s v="Median wage is between $36,860 to $46,890 per year"/>
    <n v="2"/>
    <s v="Associate's degree"/>
    <n v="4"/>
    <n v="724"/>
    <n v="17.850000000000001"/>
    <x v="3"/>
  </r>
  <r>
    <n v="89"/>
    <s v="Coaches and Scouts"/>
    <x v="4"/>
    <n v="84"/>
    <s v="https://www.careeronestop.org/toolkit/careers/occupations/Occupation-profile.aspx?keyword=Coaches%20and%20Scouts&amp;location=United%20States"/>
    <n v="275200"/>
    <n v="300500"/>
    <n v="0.09"/>
    <s v="Median wage is between $36,860 to $46,890 per year"/>
    <n v="2"/>
    <s v="Bachelor's degree"/>
    <n v="5"/>
    <n v="583"/>
    <e v="#N/A"/>
    <x v="4"/>
  </r>
  <r>
    <n v="769"/>
    <s v="Broadcast Announcers and Radio Disc Jockeys"/>
    <x v="0"/>
    <n v="768"/>
    <s v="https://www.careeronestop.org/toolkit/careers/occupations/Occupation-profile.aspx?keyword=Broadcast%20Announcers%20and%20Radio%20Disc%20Jockeys&amp;location=United%20States"/>
    <n v="28000"/>
    <n v="24800"/>
    <n v="-0.11"/>
    <s v="Median wage is between $36,860 to $46,890 per year"/>
    <n v="2"/>
    <s v="Bachelor's degree"/>
    <n v="5"/>
    <n v="605"/>
    <n v="21.58"/>
    <x v="5"/>
  </r>
  <r>
    <n v="355"/>
    <s v="Teaching Assistants, Postsecondary"/>
    <x v="4"/>
    <n v="270"/>
    <s v="https://www.careeronestop.org/toolkit/careers/occupations/Occupation-profile.aspx?keyword=Teaching%20Assistants,%20Postsecondary&amp;location=United%20States"/>
    <n v="170200"/>
    <n v="177300"/>
    <n v="0.04"/>
    <s v="Median wage is between $36,860 to $46,890 per year"/>
    <n v="2"/>
    <s v="Bachelor's degree"/>
    <n v="5"/>
    <n v="626"/>
    <e v="#N/A"/>
    <x v="6"/>
  </r>
  <r>
    <n v="574"/>
    <s v="Religious Workers, All Other"/>
    <x v="5"/>
    <n v="518"/>
    <s v="https://www.careeronestop.org/toolkit/careers/occupations/Occupation-profile.aspx?keyword=Religious%20Workers,%20All%20Other&amp;location=United%20States"/>
    <n v="75800"/>
    <n v="76200"/>
    <n v="0.01"/>
    <s v="Median wage is between $36,860 to $46,890 per year"/>
    <n v="2"/>
    <s v="Bachelor's degree"/>
    <n v="5"/>
    <n v="708"/>
    <n v="18.25"/>
    <x v="7"/>
  </r>
  <r>
    <n v="353"/>
    <s v="Substitute Teachers, Short-Term"/>
    <x v="6"/>
    <n v="270"/>
    <s v="https://www.careeronestop.org/toolkit/careers/occupations/Occupation-profile.aspx?keyword=Substitute%20Teachers,%20Short-Term&amp;location=United%20States"/>
    <n v="421600"/>
    <n v="438900"/>
    <n v="0.04"/>
    <s v="Median wage is between $36,860 to $46,890 per year"/>
    <n v="2"/>
    <s v="Bachelor's degree"/>
    <n v="5"/>
    <n v="719"/>
    <n v="17.97"/>
    <x v="8"/>
  </r>
  <r>
    <n v="623"/>
    <s v="Dispatchers, Except Police, Fire, and Ambulance"/>
    <x v="6"/>
    <n v="617"/>
    <s v="https://www.careeronestop.org/toolkit/careers/occupations/Occupation-profile.aspx?keyword=Dispatchers,%20Except%20Police,%20Fire,%20and%20Ambulance&amp;location=United%20States"/>
    <n v="214800"/>
    <n v="212500"/>
    <n v="-0.01"/>
    <s v="Median wage is between $36,860 to $46,890 per year"/>
    <n v="2"/>
    <s v="High school diploma or equivalent"/>
    <n v="2"/>
    <n v="559"/>
    <n v="22.53"/>
    <x v="9"/>
  </r>
  <r>
    <n v="525"/>
    <s v="Camera and Photographic Equipment Repairers"/>
    <x v="7"/>
    <n v="518"/>
    <s v="https://www.careeronestop.org/toolkit/careers/occupations/Occupation-profile.aspx?keyword=Camera%20and%20Photographic%20Equipment%20Repairers&amp;location=United%20States"/>
    <n v="2400"/>
    <n v="2400"/>
    <n v="0.01"/>
    <s v="Median wage is between $36,860 to $46,890 per year"/>
    <n v="2"/>
    <s v="High school diploma or equivalent"/>
    <n v="2"/>
    <n v="559"/>
    <n v="22.52"/>
    <x v="9"/>
  </r>
  <r>
    <n v="633"/>
    <s v="Parking Enforcement Workers"/>
    <x v="8"/>
    <n v="617"/>
    <s v="https://www.careeronestop.org/toolkit/careers/occupations/Occupation-profile.aspx?keyword=Parking%20Enforcement%20Workers&amp;location=United%20States"/>
    <n v="9000"/>
    <n v="8900"/>
    <n v="-0.01"/>
    <s v="Median wage is between $36,860 to $46,890 per year"/>
    <n v="2"/>
    <s v="High school diploma or equivalent"/>
    <n v="2"/>
    <n v="563"/>
    <n v="22.52"/>
    <x v="10"/>
  </r>
  <r>
    <n v="745"/>
    <s v="Procurement Clerks"/>
    <x v="9"/>
    <n v="735"/>
    <s v="https://www.careeronestop.org/toolkit/careers/occupations/Occupation-profile.aspx?keyword=Procurement%20Clerks&amp;location=United%20States"/>
    <n v="65300"/>
    <n v="60400"/>
    <n v="-0.08"/>
    <s v="Median wage is between $36,860 to $46,890 per year"/>
    <n v="2"/>
    <s v="High school diploma or equivalent"/>
    <n v="2"/>
    <n v="564"/>
    <n v="22.44"/>
    <x v="11"/>
  </r>
  <r>
    <n v="729"/>
    <s v="First-Line Supervisors of Retail Sales Workers"/>
    <x v="8"/>
    <n v="725"/>
    <s v="https://www.careeronestop.org/toolkit/careers/occupations/Occupation-profile.aspx?keyword=First-Line%20Supervisors%20of%20Retail%20Sales%20Workers&amp;location=United%20States"/>
    <n v="1405800"/>
    <n v="1311800"/>
    <n v="-7.0000000000000007E-2"/>
    <s v="Median wage is between $36,860 to $46,890 per year"/>
    <n v="2"/>
    <s v="High school diploma or equivalent"/>
    <n v="2"/>
    <n v="564"/>
    <n v="22.47"/>
    <x v="11"/>
  </r>
  <r>
    <n v="391"/>
    <s v="First-Line Supervisors of Housekeeping and Janitorial Workers"/>
    <x v="10"/>
    <n v="361"/>
    <s v="https://www.careeronestop.org/toolkit/careers/occupations/Occupation-profile.aspx?keyword=First-Line%20Supervisors%20of%20Housekeeping%20and%20Janitorial%20Workers&amp;location=United%20States"/>
    <n v="254900"/>
    <n v="262600"/>
    <n v="0.03"/>
    <s v="Median wage is between $36,860 to $46,890 per year"/>
    <n v="2"/>
    <s v="High school diploma or equivalent"/>
    <n v="2"/>
    <n v="564"/>
    <n v="22.43"/>
    <x v="11"/>
  </r>
  <r>
    <n v="325"/>
    <s v="Maintenance and Repair Workers, General"/>
    <x v="7"/>
    <n v="270"/>
    <s v="https://www.careeronestop.org/toolkit/careers/occupations/Occupation-profile.aspx?keyword=Maintenance%20and%20Repair%20Workers,%20General&amp;location=United%20States"/>
    <n v="1607200"/>
    <n v="1664400"/>
    <n v="0.04"/>
    <s v="Median wage is between $36,860 to $46,890 per year"/>
    <n v="2"/>
    <s v="High school diploma or equivalent"/>
    <n v="2"/>
    <n v="564"/>
    <n v="22.45"/>
    <x v="11"/>
  </r>
  <r>
    <n v="111"/>
    <s v="First-Line Supervisors of Personal Service Workers"/>
    <x v="11"/>
    <n v="100"/>
    <s v="https://www.careeronestop.org/toolkit/careers/occupations/Occupation-profile.aspx?keyword=First-Line%20Supervisors%20of%20Personal%20Service%20Workers&amp;location=United%20States"/>
    <n v="159000"/>
    <n v="172100"/>
    <n v="0.08"/>
    <s v="Median wage is between $36,860 to $46,890 per year"/>
    <n v="2"/>
    <s v="High school diploma or equivalent"/>
    <n v="2"/>
    <n v="564"/>
    <n v="22.45"/>
    <x v="11"/>
  </r>
  <r>
    <n v="832"/>
    <s v="Word Processors and Typists"/>
    <x v="9"/>
    <n v="831"/>
    <s v="https://www.careeronestop.org/toolkit/careers/occupations/Occupation-profile.aspx?keyword=Word%20Processors%20and%20Typists&amp;location=United%20States"/>
    <n v="44000"/>
    <n v="27000"/>
    <n v="-0.39"/>
    <s v="Median wage is between $36,860 to $46,890 per year"/>
    <n v="2"/>
    <s v="High school diploma or equivalent"/>
    <n v="2"/>
    <n v="569"/>
    <n v="22.33"/>
    <x v="12"/>
  </r>
  <r>
    <n v="482"/>
    <s v="Installation, Maintenance, and Repair Workers, All Other"/>
    <x v="4"/>
    <n v="451"/>
    <s v="https://www.careeronestop.org/toolkit/careers/occupations/Occupation-profile.aspx?keyword=Installation,%20Maintenance,%20and%20Repair%20Workers,%20All%20Other&amp;location=United%20States"/>
    <n v="195400"/>
    <n v="198300"/>
    <n v="0.02"/>
    <s v="Median wage is between $36,860 to $46,890 per year"/>
    <n v="2"/>
    <s v="High school diploma or equivalent"/>
    <n v="2"/>
    <n v="569"/>
    <n v="22.36"/>
    <x v="12"/>
  </r>
  <r>
    <n v="50"/>
    <s v="Exercise Trainers and Group Fitness Instructors"/>
    <x v="11"/>
    <n v="47"/>
    <s v="https://www.careeronestop.org/toolkit/careers/occupations/Occupation-profile.aspx?keyword=Exercise%20Trainers%20and%20Group%20Fitness%20Instructors&amp;location=United%20States"/>
    <n v="329500"/>
    <n v="374600"/>
    <n v="0.14000000000000001"/>
    <s v="Median wage is between $36,860 to $46,890 per year"/>
    <n v="2"/>
    <s v="High school diploma or equivalent"/>
    <n v="2"/>
    <n v="569"/>
    <n v="22.35"/>
    <x v="12"/>
  </r>
  <r>
    <n v="760"/>
    <s v="Tool Grinders, Filers, and Sharpeners"/>
    <x v="7"/>
    <n v="748"/>
    <s v="https://www.careeronestop.org/toolkit/careers/occupations/Occupation-profile.aspx?keyword=Tool%20Grinders,%20Filers,%20and%20Sharpeners&amp;location=United%20States"/>
    <n v="5500"/>
    <n v="5000"/>
    <n v="-0.09"/>
    <s v="Median wage is between $36,860 to $46,890 per year"/>
    <n v="2"/>
    <s v="High school diploma or equivalent"/>
    <n v="2"/>
    <n v="574"/>
    <n v="22.31"/>
    <x v="13"/>
  </r>
  <r>
    <n v="405"/>
    <s v="Information and Record Clerks, All Other"/>
    <x v="12"/>
    <n v="361"/>
    <s v="https://www.careeronestop.org/toolkit/careers/occupations/Occupation-profile.aspx?keyword=Information%20and%20Record%20Clerks,%20All%20Other&amp;location=United%20States"/>
    <n v="161100"/>
    <n v="165400"/>
    <n v="0.03"/>
    <s v="Median wage is between $36,860 to $46,890 per year"/>
    <n v="2"/>
    <s v="High school diploma or equivalent"/>
    <n v="2"/>
    <n v="578"/>
    <n v="22.22"/>
    <x v="14"/>
  </r>
  <r>
    <n v="492"/>
    <s v="Mixing and Blending Machine Setters, Operators, and Tenders"/>
    <x v="7"/>
    <n v="451"/>
    <s v="https://www.careeronestop.org/toolkit/careers/occupations/Occupation-profile.aspx?keyword=Mixing%20and%20Blending%20Machine%20Setters,%20Operators,%20and%20Tenders&amp;location=United%20States"/>
    <n v="114000"/>
    <n v="115800"/>
    <n v="0.02"/>
    <s v="Median wage is between $36,860 to $46,890 per year"/>
    <n v="2"/>
    <s v="High school diploma or equivalent"/>
    <n v="2"/>
    <n v="579"/>
    <n v="22.16"/>
    <x v="15"/>
  </r>
  <r>
    <n v="375"/>
    <s v="Court, Municipal, and License Clerks"/>
    <x v="1"/>
    <n v="361"/>
    <s v="https://www.careeronestop.org/toolkit/careers/occupations/Occupation-profile.aspx?keyword=Court,%20Municipal,%20and%20License%20Clerks&amp;location=United%20States"/>
    <n v="170600"/>
    <n v="175700"/>
    <n v="0.03"/>
    <s v="Median wage is between $36,860 to $46,890 per year"/>
    <n v="2"/>
    <s v="High school diploma or equivalent"/>
    <n v="2"/>
    <n v="579"/>
    <n v="22.17"/>
    <x v="15"/>
  </r>
  <r>
    <n v="110"/>
    <s v="First-Line Supervisors of Entertainment and Recreation Workers, Except Gambling Services"/>
    <x v="3"/>
    <n v="100"/>
    <s v="https://www.careeronestop.org/toolkit/careers/occupations/Occupation-profile.aspx?keyword=First-Line%20Supervisors%20of%20Entertainment%20and%20Recreation%20Workers,%20Except%20Gambling%20Services&amp;location=United%20States"/>
    <n v="114600"/>
    <n v="123300"/>
    <n v="0.08"/>
    <s v="Median wage is between $36,860 to $46,890 per year"/>
    <n v="2"/>
    <s v="High school diploma or equivalent"/>
    <n v="2"/>
    <n v="579"/>
    <n v="22.14"/>
    <x v="15"/>
  </r>
  <r>
    <n v="690"/>
    <s v="Inspectors, Testers, Sorters, Samplers, and Weighers"/>
    <x v="7"/>
    <n v="678"/>
    <s v="https://www.careeronestop.org/toolkit/careers/occupations/Occupation-profile.aspx?keyword=Inspectors,%20Testers,%20Sorters,%20Samplers,%20and%20Weighers&amp;location=United%20States"/>
    <n v="595400"/>
    <n v="572400"/>
    <n v="-0.04"/>
    <s v="Median wage is between $36,860 to $46,890 per year"/>
    <n v="2"/>
    <s v="High school diploma or equivalent"/>
    <n v="2"/>
    <n v="583"/>
    <n v="22.04"/>
    <x v="4"/>
  </r>
  <r>
    <n v="122"/>
    <s v="Semiconductor Processing Technicians"/>
    <x v="7"/>
    <n v="100"/>
    <s v="https://www.careeronestop.org/toolkit/careers/occupations/Occupation-profile.aspx?keyword=Semiconductor%20Processing%20Technicians&amp;location=United%20States"/>
    <n v="24600"/>
    <n v="26600"/>
    <n v="0.08"/>
    <s v="Median wage is between $36,860 to $46,890 per year"/>
    <n v="2"/>
    <s v="High school diploma or equivalent"/>
    <n v="2"/>
    <n v="583"/>
    <n v="22.04"/>
    <x v="4"/>
  </r>
  <r>
    <n v="523"/>
    <s v="Bus Drivers, School"/>
    <x v="6"/>
    <n v="518"/>
    <s v="https://www.careeronestop.org/toolkit/careers/occupations/Occupation-profile.aspx?keyword=Bus%20Drivers,%20School&amp;location=United%20States"/>
    <n v="358800"/>
    <n v="363700"/>
    <n v="0.01"/>
    <s v="Median wage is between $36,860 to $46,890 per year"/>
    <n v="2"/>
    <s v="High school diploma or equivalent"/>
    <n v="2"/>
    <n v="588"/>
    <n v="21.95"/>
    <x v="16"/>
  </r>
  <r>
    <n v="810"/>
    <s v="Electronic Equipment Installers and Repairers, Motor Vehicles"/>
    <x v="6"/>
    <n v="808"/>
    <s v="https://www.careeronestop.org/toolkit/careers/occupations/Occupation-profile.aspx?keyword=Electronic%20Equipment%20Installers%20and%20Repairers,%20Motor%20Vehicles&amp;location=United%20States"/>
    <n v="9700"/>
    <n v="7900"/>
    <n v="-0.18"/>
    <s v="Median wage is between $36,860 to $46,890 per year"/>
    <n v="2"/>
    <s v="High school diploma or equivalent"/>
    <n v="2"/>
    <n v="590"/>
    <n v="21.91"/>
    <x v="17"/>
  </r>
  <r>
    <n v="654"/>
    <s v="Log Graders and Scalers"/>
    <x v="3"/>
    <n v="637"/>
    <s v="https://www.careeronestop.org/toolkit/careers/occupations/Occupation-profile.aspx?keyword=Log%20Graders%20and%20Scalers&amp;location=United%20States"/>
    <n v="5600"/>
    <n v="5500"/>
    <n v="-0.02"/>
    <s v="Median wage is between $36,860 to $46,890 per year"/>
    <n v="2"/>
    <s v="High school diploma or equivalent"/>
    <n v="2"/>
    <n v="590"/>
    <n v="21.93"/>
    <x v="17"/>
  </r>
  <r>
    <n v="589"/>
    <s v="Billing and Posting Clerks"/>
    <x v="6"/>
    <n v="587"/>
    <s v="https://www.careeronestop.org/toolkit/careers/occupations/Occupation-profile.aspx?keyword=Billing%20and%20Posting%20Clerks&amp;location=United%20States"/>
    <n v="456300"/>
    <n v="456400"/>
    <n v="0"/>
    <s v="Median wage is between $36,860 to $46,890 per year"/>
    <n v="2"/>
    <s v="High school diploma or equivalent"/>
    <n v="2"/>
    <n v="590"/>
    <n v="21.92"/>
    <x v="17"/>
  </r>
  <r>
    <n v="600"/>
    <s v="Furnace, Kiln, Oven, Drier, and Kettle Operators and Tenders"/>
    <x v="7"/>
    <n v="587"/>
    <s v="https://www.careeronestop.org/toolkit/careers/occupations/Occupation-profile.aspx?keyword=Furnace,%20Kiln,%20Oven,%20Drier,%20and%20Kettle%20Operators%20and%20Tenders&amp;location=United%20States"/>
    <n v="16200"/>
    <n v="16200"/>
    <n v="0"/>
    <s v="Median wage is between $36,860 to $46,890 per year"/>
    <n v="2"/>
    <s v="High school diploma or equivalent"/>
    <n v="2"/>
    <n v="590"/>
    <n v="21.94"/>
    <x v="17"/>
  </r>
  <r>
    <n v="529"/>
    <s v="Coating, Painting, and Spraying Machine Setters, Operators, and Tenders"/>
    <x v="7"/>
    <n v="518"/>
    <s v="https://www.careeronestop.org/toolkit/careers/occupations/Occupation-profile.aspx?keyword=Coating,%20Painting,%20and%20Spraying%20Machine%20Setters,%20Operators,%20and%20Tenders&amp;location=United%20States"/>
    <n v="172400"/>
    <n v="173400"/>
    <n v="0.01"/>
    <s v="Median wage is between $36,860 to $46,890 per year"/>
    <n v="2"/>
    <s v="High school diploma or equivalent"/>
    <n v="2"/>
    <n v="590"/>
    <n v="21.9"/>
    <x v="17"/>
  </r>
  <r>
    <n v="548"/>
    <s v="Helpers--Extraction Workers"/>
    <x v="13"/>
    <n v="518"/>
    <s v="https://www.careeronestop.org/toolkit/careers/occupations/Occupation-profile.aspx?keyword=Helpers--Extraction%20Workers&amp;location=United%20States"/>
    <n v="7200"/>
    <n v="7200"/>
    <n v="0.01"/>
    <s v="Median wage is between $36,860 to $46,890 per year"/>
    <n v="2"/>
    <s v="High school diploma or equivalent"/>
    <n v="2"/>
    <n v="595"/>
    <n v="21.88"/>
    <x v="18"/>
  </r>
  <r>
    <n v="748"/>
    <s v="Welding, Soldering, and Brazing Machine Setters, Operators, and Tenders"/>
    <x v="7"/>
    <n v="735"/>
    <s v="https://www.careeronestop.org/toolkit/careers/occupations/Occupation-profile.aspx?keyword=Welding,%20Soldering,%20and%20Brazing%20Machine%20Setters,%20Operators,%20and%20Tenders&amp;location=United%20States"/>
    <n v="32900"/>
    <n v="30100"/>
    <n v="-0.08"/>
    <s v="Median wage is between $36,860 to $46,890 per year"/>
    <n v="2"/>
    <s v="High school diploma or equivalent"/>
    <n v="2"/>
    <n v="596"/>
    <n v="21.8"/>
    <x v="19"/>
  </r>
  <r>
    <n v="455"/>
    <s v="Automotive Glass Installers and Repairers"/>
    <x v="6"/>
    <n v="451"/>
    <s v="https://www.careeronestop.org/toolkit/careers/occupations/Occupation-profile.aspx?keyword=Automotive%20Glass%20Installers%20and%20Repairers&amp;location=United%20States"/>
    <n v="21900"/>
    <n v="22200"/>
    <n v="0.02"/>
    <s v="Median wage is between $36,860 to $46,890 per year"/>
    <n v="2"/>
    <s v="High school diploma or equivalent"/>
    <n v="2"/>
    <n v="597"/>
    <n v="21.79"/>
    <x v="20"/>
  </r>
  <r>
    <n v="440"/>
    <s v="Self-Enrichment Teachers"/>
    <x v="4"/>
    <n v="361"/>
    <s v="https://www.careeronestop.org/toolkit/careers/occupations/Occupation-profile.aspx?keyword=Self-Enrichment%20Teachers&amp;location=United%20States"/>
    <n v="354700"/>
    <n v="366100"/>
    <n v="0.03"/>
    <s v="Median wage is between $36,860 to $46,890 per year"/>
    <n v="2"/>
    <s v="High school diploma or equivalent"/>
    <n v="2"/>
    <n v="597"/>
    <n v="21.79"/>
    <x v="20"/>
  </r>
  <r>
    <n v="245"/>
    <s v="Medical Equipment Preparers"/>
    <x v="2"/>
    <n v="196"/>
    <s v="https://www.careeronestop.org/toolkit/careers/occupations/Occupation-profile.aspx?keyword=Medical%20Equipment%20Preparers&amp;location=United%20States"/>
    <n v="66700"/>
    <n v="70300"/>
    <n v="0.05"/>
    <s v="Median wage is between $36,860 to $46,890 per year"/>
    <n v="2"/>
    <s v="High school diploma or equivalent"/>
    <n v="2"/>
    <n v="597"/>
    <n v="21.77"/>
    <x v="20"/>
  </r>
  <r>
    <n v="693"/>
    <s v="Model Makers, Wood"/>
    <x v="7"/>
    <n v="678"/>
    <s v="https://www.careeronestop.org/toolkit/careers/occupations/Occupation-profile.aspx?keyword=Model%20Makers,%20Wood&amp;location=United%20States"/>
    <n v="1100"/>
    <n v="1000"/>
    <n v="-0.04"/>
    <s v="Median wage is between $36,860 to $46,890 per year"/>
    <n v="2"/>
    <s v="High school diploma or equivalent"/>
    <n v="2"/>
    <n v="602"/>
    <n v="21.66"/>
    <x v="21"/>
  </r>
  <r>
    <n v="642"/>
    <s v="Coin, Vending, and Amusement Machine Servicers and Repairers"/>
    <x v="7"/>
    <n v="637"/>
    <s v="https://www.careeronestop.org/toolkit/careers/occupations/Occupation-profile.aspx?keyword=Coin,%20Vending,%20and%20Amusement%20Machine%20Servicers%20and%20Repairers&amp;location=United%20States"/>
    <n v="39200"/>
    <n v="38500"/>
    <n v="-0.02"/>
    <s v="Median wage is between $36,860 to $46,890 per year"/>
    <n v="2"/>
    <s v="High school diploma or equivalent"/>
    <n v="2"/>
    <n v="602"/>
    <n v="21.63"/>
    <x v="21"/>
  </r>
  <r>
    <n v="414"/>
    <s v="Medical Appliance Technicians"/>
    <x v="7"/>
    <n v="361"/>
    <s v="https://www.careeronestop.org/toolkit/careers/occupations/Occupation-profile.aspx?keyword=Medical%20Appliance%20Technicians&amp;location=United%20States"/>
    <n v="16600"/>
    <n v="17100"/>
    <n v="0.03"/>
    <s v="Median wage is between $36,860 to $46,890 per year"/>
    <n v="2"/>
    <s v="High school diploma or equivalent"/>
    <n v="2"/>
    <n v="602"/>
    <n v="21.62"/>
    <x v="21"/>
  </r>
  <r>
    <n v="807"/>
    <s v="Coil Winders, Tapers, and Finishers"/>
    <x v="7"/>
    <n v="806"/>
    <s v="https://www.careeronestop.org/toolkit/careers/occupations/Occupation-profile.aspx?keyword=Coil%20Winders,%20Tapers,%20and%20Finishers&amp;location=United%20States"/>
    <n v="11100"/>
    <n v="9300"/>
    <n v="-0.17"/>
    <s v="Median wage is between $36,860 to $46,890 per year"/>
    <n v="2"/>
    <s v="High school diploma or equivalent"/>
    <n v="2"/>
    <n v="605"/>
    <n v="21.58"/>
    <x v="5"/>
  </r>
  <r>
    <n v="504"/>
    <s v="Rail Transportation Workers, All Other"/>
    <x v="6"/>
    <n v="451"/>
    <s v="https://www.careeronestop.org/toolkit/careers/occupations/Occupation-profile.aspx?keyword=Rail%20Transportation%20Workers,%20All%20Other&amp;location=United%20States"/>
    <n v="2400"/>
    <n v="2400"/>
    <n v="0.02"/>
    <s v="Median wage is between $36,860 to $46,890 per year"/>
    <n v="2"/>
    <s v="High school diploma or equivalent"/>
    <n v="2"/>
    <n v="607"/>
    <n v="21.47"/>
    <x v="22"/>
  </r>
  <r>
    <n v="809"/>
    <s v="Drilling and Boring Machine Tool Setters, Operators, and Tenders, Metal and Plastic"/>
    <x v="7"/>
    <n v="808"/>
    <s v="https://www.careeronestop.org/toolkit/careers/occupations/Occupation-profile.aspx?keyword=Drilling%20and%20Boring%20Machine%20Tool%20Setters,%20Operators,%20and%20Tenders,%20Metal%20and%20Plastic&amp;location=United%20States"/>
    <n v="6600"/>
    <n v="5400"/>
    <n v="-0.18"/>
    <s v="Median wage is between $36,860 to $46,890 per year"/>
    <n v="2"/>
    <s v="High school diploma or equivalent"/>
    <n v="2"/>
    <n v="608"/>
    <n v="21.45"/>
    <x v="23"/>
  </r>
  <r>
    <n v="794"/>
    <s v="New Accounts Clerks"/>
    <x v="9"/>
    <n v="790"/>
    <s v="https://www.careeronestop.org/toolkit/careers/occupations/Occupation-profile.aspx?keyword=New%20Accounts%20Clerks&amp;location=United%20States"/>
    <n v="46600"/>
    <n v="39800"/>
    <n v="-0.14000000000000001"/>
    <s v="Median wage is between $36,860 to $46,890 per year"/>
    <n v="2"/>
    <s v="High school diploma or equivalent"/>
    <n v="2"/>
    <n v="608"/>
    <n v="21.46"/>
    <x v="23"/>
  </r>
  <r>
    <n v="263"/>
    <s v="Sales and Related Workers, All Other"/>
    <x v="7"/>
    <n v="196"/>
    <s v="https://www.careeronestop.org/toolkit/careers/occupations/Occupation-profile.aspx?keyword=Sales%20and%20Related%20Workers,%20All%20Other&amp;location=United%20States"/>
    <n v="136800"/>
    <n v="142900"/>
    <n v="0.05"/>
    <s v="Median wage is between $36,860 to $46,890 per year"/>
    <n v="2"/>
    <s v="High school diploma or equivalent"/>
    <n v="2"/>
    <n v="608"/>
    <n v="21.45"/>
    <x v="23"/>
  </r>
  <r>
    <n v="682"/>
    <s v="Crushing, Grinding, and Polishing Machine Setters, Operators, and Tenders"/>
    <x v="7"/>
    <n v="678"/>
    <s v="https://www.careeronestop.org/toolkit/careers/occupations/Occupation-profile.aspx?keyword=Crushing,%20Grinding,%20and%20Polishing%20Machine%20Setters,%20Operators,%20and%20Tenders&amp;location=United%20States"/>
    <n v="28800"/>
    <n v="27800"/>
    <n v="-0.04"/>
    <s v="Median wage is between $36,860 to $46,890 per year"/>
    <n v="2"/>
    <s v="High school diploma or equivalent"/>
    <n v="2"/>
    <n v="611"/>
    <n v="21.4"/>
    <x v="24"/>
  </r>
  <r>
    <n v="174"/>
    <s v="Healthcare Support Workers, All Other"/>
    <x v="2"/>
    <n v="157"/>
    <s v="https://www.careeronestop.org/toolkit/careers/occupations/Occupation-profile.aspx?keyword=Healthcare%20Support%20Workers,%20All%20Other&amp;location=United%20States"/>
    <n v="112700"/>
    <n v="119100"/>
    <n v="0.06"/>
    <s v="Median wage is between $36,860 to $46,890 per year"/>
    <n v="2"/>
    <s v="High school diploma or equivalent"/>
    <n v="2"/>
    <n v="611"/>
    <n v="21.39"/>
    <x v="24"/>
  </r>
  <r>
    <n v="646"/>
    <s v="Extruding and Drawing Machine Setters, Operators, and Tenders, Metal and Plastic"/>
    <x v="7"/>
    <n v="637"/>
    <s v="https://www.careeronestop.org/toolkit/careers/occupations/Occupation-profile.aspx?keyword=Extruding%20and%20Drawing%20Machine%20Setters,%20Operators,%20and%20Tenders,%20Metal%20and%20Plastic&amp;location=United%20States"/>
    <n v="64300"/>
    <n v="63100"/>
    <n v="-0.02"/>
    <s v="Median wage is between $36,860 to $46,890 per year"/>
    <n v="2"/>
    <s v="High school diploma or equivalent"/>
    <n v="2"/>
    <n v="614"/>
    <n v="21.34"/>
    <x v="25"/>
  </r>
  <r>
    <n v="825"/>
    <s v="Foundry Mold and Coremakers"/>
    <x v="7"/>
    <n v="824"/>
    <s v="https://www.careeronestop.org/toolkit/careers/occupations/Occupation-profile.aspx?keyword=Foundry%20Mold%20and%20Coremakers&amp;location=United%20States"/>
    <n v="11500"/>
    <n v="8800"/>
    <n v="-0.24"/>
    <s v="Median wage is between $36,860 to $46,890 per year"/>
    <n v="2"/>
    <s v="High school diploma or equivalent"/>
    <n v="2"/>
    <n v="616"/>
    <n v="21.3"/>
    <x v="26"/>
  </r>
  <r>
    <n v="785"/>
    <s v="Secretaries and Administrative Assistants, Except Legal, Medical, and Executive"/>
    <x v="9"/>
    <n v="782"/>
    <s v="https://www.careeronestop.org/toolkit/careers/occupations/Occupation-profile.aspx?keyword=Secretaries%20and%20Administrative%20Assistants,%20Except%20Legal,%20Medical,%20and%20Executive&amp;location=United%20States"/>
    <n v="2030200"/>
    <n v="1794300"/>
    <n v="-0.12"/>
    <s v="Median wage is between $36,860 to $46,890 per year"/>
    <n v="2"/>
    <s v="High school diploma or equivalent"/>
    <n v="2"/>
    <n v="616"/>
    <n v="21.29"/>
    <x v="26"/>
  </r>
  <r>
    <n v="762"/>
    <s v="Bill and Account Collectors"/>
    <x v="14"/>
    <n v="761"/>
    <s v="https://www.careeronestop.org/toolkit/careers/occupations/Occupation-profile.aspx?keyword=Bill%20and%20Account%20Collectors&amp;location=United%20States"/>
    <n v="209700"/>
    <n v="189600"/>
    <n v="-0.1"/>
    <s v="Median wage is between $36,860 to $46,890 per year"/>
    <n v="2"/>
    <s v="High school diploma or equivalent"/>
    <n v="2"/>
    <n v="616"/>
    <n v="21.27"/>
    <x v="26"/>
  </r>
  <r>
    <n v="683"/>
    <s v="Cutting and Slicing Machine Setters, Operators, and Tenders"/>
    <x v="7"/>
    <n v="678"/>
    <s v="https://www.careeronestop.org/toolkit/careers/occupations/Occupation-profile.aspx?keyword=Cutting%20and%20Slicing%20Machine%20Setters,%20Operators,%20and%20Tenders&amp;location=United%20States"/>
    <n v="55800"/>
    <n v="53400"/>
    <n v="-0.04"/>
    <s v="Median wage is between $36,860 to $46,890 per year"/>
    <n v="2"/>
    <s v="High school diploma or equivalent"/>
    <n v="2"/>
    <n v="616"/>
    <n v="21.31"/>
    <x v="26"/>
  </r>
  <r>
    <n v="752"/>
    <s v="Heat Treating Equipment Setters, Operators, and Tenders, Metal and Plastic"/>
    <x v="7"/>
    <n v="748"/>
    <s v="https://www.careeronestop.org/toolkit/careers/occupations/Occupation-profile.aspx?keyword=Heat%20Treating%20Equipment%20Setters,%20Operators,%20and%20Tenders,%20Metal%20and%20Plastic&amp;location=United%20States"/>
    <n v="16000"/>
    <n v="14600"/>
    <n v="-0.09"/>
    <s v="Median wage is between $36,860 to $46,890 per year"/>
    <n v="2"/>
    <s v="High school diploma or equivalent"/>
    <n v="2"/>
    <n v="620"/>
    <n v="21.27"/>
    <x v="27"/>
  </r>
  <r>
    <n v="421"/>
    <s v="Opticians, Dispensing"/>
    <x v="2"/>
    <n v="361"/>
    <s v="https://www.careeronestop.org/toolkit/careers/occupations/Occupation-profile.aspx?keyword=Opticians,%20Dispensing&amp;location=United%20States"/>
    <n v="73300"/>
    <n v="75200"/>
    <n v="0.03"/>
    <s v="Median wage is between $36,860 to $46,890 per year"/>
    <n v="2"/>
    <s v="High school diploma or equivalent"/>
    <n v="2"/>
    <n v="620"/>
    <n v="21.23"/>
    <x v="27"/>
  </r>
  <r>
    <n v="564"/>
    <s v="Outdoor Power Equipment and Other Small Engine Mechanics"/>
    <x v="7"/>
    <n v="518"/>
    <s v="https://www.careeronestop.org/toolkit/careers/occupations/Occupation-profile.aspx?keyword=Outdoor%20Power%20Equipment%20and%20Other%20Small%20Engine%20Mechanics&amp;location=United%20States"/>
    <n v="41600"/>
    <n v="42100"/>
    <n v="0.01"/>
    <s v="Median wage is between $36,860 to $46,890 per year"/>
    <n v="2"/>
    <s v="High school diploma or equivalent"/>
    <n v="2"/>
    <n v="622"/>
    <n v="21.22"/>
    <x v="28"/>
  </r>
  <r>
    <n v="499"/>
    <s v="Pesticide Handlers, Sprayers, and Applicators, Vegetation"/>
    <x v="3"/>
    <n v="451"/>
    <s v="https://www.careeronestop.org/toolkit/careers/occupations/Occupation-profile.aspx?keyword=Pesticide%20Handlers,%20Sprayers,%20and%20Applicators,%20Vegetation&amp;location=United%20States"/>
    <n v="23200"/>
    <n v="23700"/>
    <n v="0.02"/>
    <s v="Median wage is between $36,860 to $46,890 per year"/>
    <n v="2"/>
    <s v="High school diploma or equivalent"/>
    <n v="2"/>
    <n v="622"/>
    <n v="21.19"/>
    <x v="28"/>
  </r>
  <r>
    <n v="647"/>
    <s v="Extruding and Forming Machine Setters, Operators, and Tenders, Synthetic and Glass Fibers"/>
    <x v="7"/>
    <n v="637"/>
    <s v="https://www.careeronestop.org/toolkit/careers/occupations/Occupation-profile.aspx?keyword=Extruding%20and%20Forming%20Machine%20Setters,%20Operators,%20and%20Tenders,%20Synthetic%20and%20Glass%20Fibers&amp;location=United%20States"/>
    <n v="16300"/>
    <n v="15900"/>
    <n v="-0.02"/>
    <s v="Median wage is between $36,860 to $46,890 per year"/>
    <n v="2"/>
    <s v="High school diploma or equivalent"/>
    <n v="2"/>
    <n v="624"/>
    <n v="21.17"/>
    <x v="29"/>
  </r>
  <r>
    <n v="638"/>
    <s v="Adhesive Bonding Machine Operators and Tenders"/>
    <x v="7"/>
    <n v="637"/>
    <s v="https://www.careeronestop.org/toolkit/careers/occupations/Occupation-profile.aspx?keyword=Adhesive%20Bonding%20Machine%20Operators%20and%20Tenders&amp;location=United%20States"/>
    <n v="11400"/>
    <n v="11200"/>
    <n v="-0.02"/>
    <s v="Median wage is between $36,860 to $46,890 per year"/>
    <n v="2"/>
    <s v="High school diploma or equivalent"/>
    <n v="2"/>
    <n v="628"/>
    <n v="20.93"/>
    <x v="30"/>
  </r>
  <r>
    <n v="422"/>
    <s v="Pest Control Workers"/>
    <x v="3"/>
    <n v="361"/>
    <s v="https://www.careeronestop.org/toolkit/careers/occupations/Occupation-profile.aspx?keyword=Pest%20Control%20Workers&amp;location=United%20States"/>
    <n v="95000"/>
    <n v="98000"/>
    <n v="0.03"/>
    <s v="Median wage is between $36,860 to $46,890 per year"/>
    <n v="2"/>
    <s v="High school diploma or equivalent"/>
    <n v="2"/>
    <n v="628"/>
    <n v="20.9"/>
    <x v="30"/>
  </r>
  <r>
    <n v="678"/>
    <s v="Weighers, Measurers, Checkers, and Samplers, Recordkeeping"/>
    <x v="7"/>
    <n v="659"/>
    <s v="https://www.careeronestop.org/toolkit/careers/occupations/Occupation-profile.aspx?keyword=Weighers,%20Measurers,%20Checkers,%20and%20Samplers,%20Recordkeeping&amp;location=United%20States"/>
    <n v="55600"/>
    <n v="54000"/>
    <n v="-0.03"/>
    <s v="Median wage is between $36,860 to $46,890 per year"/>
    <n v="2"/>
    <s v="High school diploma or equivalent"/>
    <n v="2"/>
    <n v="630"/>
    <n v="20.8"/>
    <x v="31"/>
  </r>
  <r>
    <n v="640"/>
    <s v="Cabinetmakers and Bench Carpenters"/>
    <x v="7"/>
    <n v="637"/>
    <s v="https://www.careeronestop.org/toolkit/careers/occupations/Occupation-profile.aspx?keyword=Cabinetmakers%20and%20Bench%20Carpenters&amp;location=United%20States"/>
    <n v="105700"/>
    <n v="103700"/>
    <n v="-0.02"/>
    <s v="Median wage is between $36,860 to $46,890 per year"/>
    <n v="2"/>
    <s v="High school diploma or equivalent"/>
    <n v="2"/>
    <n v="630"/>
    <n v="20.8"/>
    <x v="31"/>
  </r>
  <r>
    <n v="493"/>
    <s v="Molders, Shapers, and Casters, Except Metal and Plastic"/>
    <x v="7"/>
    <n v="451"/>
    <s v="https://www.careeronestop.org/toolkit/careers/occupations/Occupation-profile.aspx?keyword=Molders,%20Shapers,%20and%20Casters,%20Except%20Metal%20and%20Plastic&amp;location=United%20States"/>
    <n v="44700"/>
    <n v="45800"/>
    <n v="0.02"/>
    <s v="Median wage is between $36,860 to $46,890 per year"/>
    <n v="2"/>
    <s v="High school diploma or equivalent"/>
    <n v="2"/>
    <n v="630"/>
    <n v="20.82"/>
    <x v="31"/>
  </r>
  <r>
    <n v="744"/>
    <s v="Office and Administrative Support Workers, All Other"/>
    <x v="9"/>
    <n v="735"/>
    <s v="https://www.careeronestop.org/toolkit/careers/occupations/Occupation-profile.aspx?keyword=Office%20and%20Administrative%20Support%20Workers,%20All%20Other&amp;location=United%20States"/>
    <n v="215100"/>
    <n v="197300"/>
    <n v="-0.08"/>
    <s v="Median wage is between $36,860 to $46,890 per year"/>
    <n v="2"/>
    <s v="High school diploma or equivalent"/>
    <n v="2"/>
    <n v="634"/>
    <n v="20.78"/>
    <x v="2"/>
  </r>
  <r>
    <n v="274"/>
    <s v="Animal Control Workers"/>
    <x v="8"/>
    <n v="270"/>
    <s v="https://www.careeronestop.org/toolkit/careers/occupations/Occupation-profile.aspx?keyword=Animal%20Control%20Workers&amp;location=United%20States"/>
    <n v="11900"/>
    <n v="12400"/>
    <n v="0.04"/>
    <s v="Median wage is between $36,860 to $46,890 per year"/>
    <n v="2"/>
    <s v="High school diploma or equivalent"/>
    <n v="2"/>
    <n v="634"/>
    <n v="20.75"/>
    <x v="2"/>
  </r>
  <r>
    <n v="755"/>
    <s v="Musical Instrument Repairers and Tuners"/>
    <x v="7"/>
    <n v="748"/>
    <s v="https://www.careeronestop.org/toolkit/careers/occupations/Occupation-profile.aspx?keyword=Musical%20Instrument%20Repairers%20and%20Tuners&amp;location=United%20States"/>
    <n v="7000"/>
    <n v="6300"/>
    <n v="-0.09"/>
    <s v="Median wage is between $36,860 to $46,890 per year"/>
    <n v="2"/>
    <s v="High school diploma or equivalent"/>
    <n v="2"/>
    <n v="638"/>
    <n v="20.58"/>
    <x v="32"/>
  </r>
  <r>
    <n v="676"/>
    <s v="Upholsterers"/>
    <x v="7"/>
    <n v="659"/>
    <s v="https://www.careeronestop.org/toolkit/careers/occupations/Occupation-profile.aspx?keyword=Upholsterers&amp;location=United%20States"/>
    <n v="31500"/>
    <n v="30700"/>
    <n v="-0.03"/>
    <s v="Median wage is between $36,860 to $46,890 per year"/>
    <n v="2"/>
    <s v="High school diploma or equivalent"/>
    <n v="2"/>
    <n v="639"/>
    <n v="20.54"/>
    <x v="33"/>
  </r>
  <r>
    <n v="625"/>
    <s v="Extruding, Forming, Pressing, and Compacting Machine Setters, Operators, and Tenders"/>
    <x v="7"/>
    <n v="617"/>
    <s v="https://www.careeronestop.org/toolkit/careers/occupations/Occupation-profile.aspx?keyword=Extruding,%20Forming,%20Pressing,%20and%20Compacting%20Machine%20Setters,%20Operators,%20and%20Tenders&amp;location=United%20States"/>
    <n v="60000"/>
    <n v="59200"/>
    <n v="-0.01"/>
    <s v="Median wage is between $36,860 to $46,890 per year"/>
    <n v="2"/>
    <s v="High school diploma or equivalent"/>
    <n v="2"/>
    <n v="639"/>
    <n v="20.52"/>
    <x v="33"/>
  </r>
  <r>
    <n v="764"/>
    <s v="Grinding, Lapping, Polishing, and Buffing Machine Tool Setters, Operators, and Tenders, Metal and Plastic"/>
    <x v="7"/>
    <n v="761"/>
    <s v="https://www.careeronestop.org/toolkit/careers/occupations/Occupation-profile.aspx?keyword=Grinding,%20Lapping,%20Polishing,%20and%20Buffing%20Machine%20Tool%20Setters,%20Operators,%20and%20Tenders,%20Metal%20and%20Plastic&amp;location=United%20States"/>
    <n v="75000"/>
    <n v="67900"/>
    <n v="-0.1"/>
    <s v="Median wage is between $36,860 to $46,890 per year"/>
    <n v="2"/>
    <s v="High school diploma or equivalent"/>
    <n v="2"/>
    <n v="641"/>
    <n v="20.48"/>
    <x v="34"/>
  </r>
  <r>
    <n v="60"/>
    <s v="Light Truck Drivers"/>
    <x v="6"/>
    <n v="59"/>
    <s v="https://www.careeronestop.org/toolkit/careers/occupations/Occupation-profile.aspx?keyword=Light%20Truck%20Drivers&amp;location=United%20States"/>
    <n v="1164600"/>
    <n v="1298400"/>
    <n v="0.12"/>
    <s v="Median wage is between $36,860 to $46,890 per year"/>
    <n v="2"/>
    <s v="High school diploma or equivalent"/>
    <n v="2"/>
    <n v="643"/>
    <n v="20.420000000000002"/>
    <x v="35"/>
  </r>
  <r>
    <n v="773"/>
    <s v="Cutting, Punching, and Press Machine Setters, Operators, and Tenders, Metal and Plastic"/>
    <x v="2"/>
    <n v="768"/>
    <s v="https://www.careeronestop.org/toolkit/careers/occupations/Occupation-profile.aspx?keyword=Cutting,%20Punching,%20and%20Press%20Machine%20Setters,%20Operators,%20and%20Tenders,%20Metal%20and%20Plastic&amp;location=United%20States"/>
    <n v="184800"/>
    <n v="164700"/>
    <n v="-0.11"/>
    <s v="Median wage is between $36,860 to $46,890 per year"/>
    <n v="2"/>
    <s v="High school diploma or equivalent"/>
    <n v="2"/>
    <n v="645"/>
    <n v="20.39"/>
    <x v="36"/>
  </r>
  <r>
    <n v="220"/>
    <s v="Cooling and Freezing Equipment Operators and Tenders"/>
    <x v="7"/>
    <n v="196"/>
    <s v="https://www.careeronestop.org/toolkit/careers/occupations/Occupation-profile.aspx?keyword=Cooling%20and%20Freezing%20Equipment%20Operators%20and%20Tenders&amp;location=United%20States"/>
    <n v="7100"/>
    <n v="7400"/>
    <n v="0.05"/>
    <s v="Median wage is between $36,860 to $46,890 per year"/>
    <n v="2"/>
    <s v="High school diploma or equivalent"/>
    <n v="2"/>
    <n v="645"/>
    <n v="20.399999999999999"/>
    <x v="36"/>
  </r>
  <r>
    <n v="717"/>
    <s v="Correspondence Clerks"/>
    <x v="9"/>
    <n v="712"/>
    <s v="https://www.careeronestop.org/toolkit/careers/occupations/Occupation-profile.aspx?keyword=Correspondence%20Clerks&amp;location=United%20States"/>
    <n v="6000"/>
    <n v="5600"/>
    <n v="-0.06"/>
    <s v="Median wage is between $36,860 to $46,890 per year"/>
    <n v="2"/>
    <s v="High school diploma or equivalent"/>
    <n v="2"/>
    <n v="647"/>
    <n v="20.25"/>
    <x v="37"/>
  </r>
  <r>
    <n v="758"/>
    <s v="Printing Press Operators"/>
    <x v="0"/>
    <n v="748"/>
    <s v="https://www.careeronestop.org/toolkit/careers/occupations/Occupation-profile.aspx?keyword=Printing%20Press%20Operators&amp;location=United%20States"/>
    <n v="155500"/>
    <n v="142300"/>
    <n v="-0.09"/>
    <s v="Median wage is between $36,860 to $46,890 per year"/>
    <n v="2"/>
    <s v="High school diploma or equivalent"/>
    <n v="2"/>
    <n v="649"/>
    <n v="20.13"/>
    <x v="38"/>
  </r>
  <r>
    <n v="296"/>
    <s v="Crematory Operators"/>
    <x v="4"/>
    <n v="270"/>
    <s v="https://www.careeronestop.org/toolkit/careers/occupations/Occupation-profile.aspx?keyword=Crematory%20Operators&amp;location=United%20States"/>
    <n v="3000"/>
    <n v="3100"/>
    <n v="0.04"/>
    <s v="Median wage is between $36,860 to $46,890 per year"/>
    <n v="2"/>
    <s v="High school diploma or equivalent"/>
    <n v="2"/>
    <n v="652"/>
    <n v="20.03"/>
    <x v="39"/>
  </r>
  <r>
    <n v="559"/>
    <s v="Multiple Machine Tool Setters, Operators, and Tenders, Metal and Plastic"/>
    <x v="7"/>
    <n v="518"/>
    <s v="https://www.careeronestop.org/toolkit/careers/occupations/Occupation-profile.aspx?keyword=Multiple%20Machine%20Tool%20Setters,%20Operators,%20and%20Tenders,%20Metal%20and%20Plastic&amp;location=United%20States"/>
    <n v="139900"/>
    <n v="140700"/>
    <n v="0.01"/>
    <s v="Median wage is between $36,860 to $46,890 per year"/>
    <n v="2"/>
    <s v="High school diploma or equivalent"/>
    <n v="2"/>
    <n v="653"/>
    <n v="20"/>
    <x v="40"/>
  </r>
  <r>
    <n v="99"/>
    <s v="Social and Human Service Assistants"/>
    <x v="11"/>
    <n v="84"/>
    <s v="https://www.careeronestop.org/toolkit/careers/occupations/Occupation-profile.aspx?keyword=Social%20and%20Human%20Service%20Assistants&amp;location=United%20States"/>
    <n v="415100"/>
    <n v="450600"/>
    <n v="0.09"/>
    <s v="Median wage is between $36,860 to $46,890 per year"/>
    <n v="2"/>
    <s v="High school diploma or equivalent"/>
    <n v="2"/>
    <n v="655"/>
    <n v="19.91"/>
    <x v="41"/>
  </r>
  <r>
    <n v="741"/>
    <s v="Metal Workers and Plastic Workers, All Other"/>
    <x v="7"/>
    <n v="735"/>
    <s v="https://www.careeronestop.org/toolkit/careers/occupations/Occupation-profile.aspx?keyword=Metal%20Workers%20and%20Plastic%20Workers,%20All%20Other&amp;location=United%20States"/>
    <n v="21400"/>
    <n v="19800"/>
    <n v="-0.08"/>
    <s v="Median wage is between $36,860 to $46,890 per year"/>
    <n v="2"/>
    <s v="High school diploma or equivalent"/>
    <n v="2"/>
    <n v="656"/>
    <n v="19.809999999999999"/>
    <x v="42"/>
  </r>
  <r>
    <n v="337"/>
    <s v="Photographers"/>
    <x v="0"/>
    <n v="270"/>
    <s v="https://www.careeronestop.org/toolkit/careers/occupations/Occupation-profile.aspx?keyword=Photographers&amp;location=United%20States"/>
    <n v="148900"/>
    <n v="155000"/>
    <n v="0.04"/>
    <s v="Median wage is between $36,860 to $46,890 per year"/>
    <n v="2"/>
    <s v="High school diploma or equivalent"/>
    <n v="2"/>
    <n v="657"/>
    <n v="19.600000000000001"/>
    <x v="43"/>
  </r>
  <r>
    <n v="575"/>
    <s v="Reservation and Transportation Ticket Agents and Travel Clerks"/>
    <x v="10"/>
    <n v="518"/>
    <s v="https://www.careeronestop.org/toolkit/careers/occupations/Occupation-profile.aspx?keyword=Reservation%20and%20Transportation%20Ticket%20Agents%20and%20Travel%20Clerks&amp;location=United%20States"/>
    <n v="123000"/>
    <n v="124600"/>
    <n v="0.01"/>
    <s v="Median wage is between $36,860 to $46,890 per year"/>
    <n v="2"/>
    <s v="High school diploma or equivalent"/>
    <n v="2"/>
    <n v="658"/>
    <n v="19.52"/>
    <x v="44"/>
  </r>
  <r>
    <n v="145"/>
    <s v="Medical Secretaries and Administrative Assistants"/>
    <x v="2"/>
    <n v="127"/>
    <s v="https://www.careeronestop.org/toolkit/careers/occupations/Occupation-profile.aspx?keyword=Medical%20Secretaries%20and%20Administrative%20Assistants&amp;location=United%20States"/>
    <n v="696600"/>
    <n v="743200"/>
    <n v="7.0000000000000007E-2"/>
    <s v="Median wage is between $36,860 to $46,890 per year"/>
    <n v="2"/>
    <s v="High school diploma or equivalent"/>
    <n v="2"/>
    <n v="658"/>
    <n v="19.54"/>
    <x v="44"/>
  </r>
  <r>
    <n v="732"/>
    <s v="Office Clerks, General"/>
    <x v="9"/>
    <n v="725"/>
    <s v="https://www.careeronestop.org/toolkit/careers/occupations/Occupation-profile.aspx?keyword=Office%20Clerks,%20General&amp;location=United%20States"/>
    <n v="2668200"/>
    <n v="2492800"/>
    <n v="-7.0000000000000007E-2"/>
    <s v="Median wage is between $36,860 to $46,890 per year"/>
    <n v="2"/>
    <s v="High school diploma or equivalent"/>
    <n v="2"/>
    <n v="661"/>
    <n v="19.46"/>
    <x v="45"/>
  </r>
  <r>
    <n v="226"/>
    <s v="Electrical, Electronic, and Electromechanical Assemblers, Except Coil Winders, Tapers, and Finishers"/>
    <x v="13"/>
    <n v="196"/>
    <s v="https://www.careeronestop.org/toolkit/careers/occupations/Occupation-profile.aspx?keyword=Electrical,%20Electronic,%20and%20Electromechanical%20Assemblers,%20Except%20Coil%20Winders,%20Tapers,%20and%20Finishers&amp;location=United%20States"/>
    <n v="282900"/>
    <n v="295600"/>
    <n v="0.05"/>
    <s v="Median wage is between $36,860 to $46,890 per year"/>
    <n v="2"/>
    <s v="High school diploma or equivalent"/>
    <n v="2"/>
    <n v="661"/>
    <n v="19.47"/>
    <x v="45"/>
  </r>
  <r>
    <n v="765"/>
    <s v="Interviewers, Except Eligibility and Loan"/>
    <x v="9"/>
    <n v="761"/>
    <s v="https://www.careeronestop.org/toolkit/careers/occupations/Occupation-profile.aspx?keyword=Interviewers,%20Except%20Eligibility%20and%20Loan&amp;location=United%20States"/>
    <n v="175400"/>
    <n v="157600"/>
    <n v="-0.1"/>
    <s v="Median wage is between $36,860 to $46,890 per year"/>
    <n v="2"/>
    <s v="High school diploma or equivalent"/>
    <n v="2"/>
    <n v="663"/>
    <n v="19.38"/>
    <x v="46"/>
  </r>
  <r>
    <n v="357"/>
    <s v="Transportation Workers, All Other"/>
    <x v="6"/>
    <n v="270"/>
    <s v="https://www.careeronestop.org/toolkit/careers/occupations/Occupation-profile.aspx?keyword=Transportation%20Workers,%20All%20Other&amp;location=United%20States"/>
    <n v="12100"/>
    <n v="12600"/>
    <n v="0.04"/>
    <s v="Median wage is between $36,860 to $46,890 per year"/>
    <n v="2"/>
    <s v="High school diploma or equivalent"/>
    <n v="2"/>
    <n v="663"/>
    <n v="19.37"/>
    <x v="46"/>
  </r>
  <r>
    <n v="184"/>
    <s v="Pharmacy Technicians"/>
    <x v="2"/>
    <n v="157"/>
    <s v="https://www.careeronestop.org/toolkit/careers/occupations/Occupation-profile.aspx?keyword=Pharmacy%20Technicians&amp;location=United%20States"/>
    <n v="459600"/>
    <n v="485500"/>
    <n v="0.06"/>
    <s v="Median wage is between $36,860 to $46,890 per year"/>
    <n v="2"/>
    <s v="High school diploma or equivalent"/>
    <n v="2"/>
    <n v="663"/>
    <n v="19.37"/>
    <x v="46"/>
  </r>
  <r>
    <n v="596"/>
    <s v="Fiberglass Laminators and Fabricators"/>
    <x v="7"/>
    <n v="587"/>
    <s v="https://www.careeronestop.org/toolkit/careers/occupations/Occupation-profile.aspx?keyword=Fiberglass%20Laminators%20and%20Fabricators&amp;location=United%20States"/>
    <n v="22600"/>
    <n v="22500"/>
    <n v="0"/>
    <s v="Median wage is between $36,860 to $46,890 per year"/>
    <n v="2"/>
    <s v="High school diploma or equivalent"/>
    <n v="2"/>
    <n v="667"/>
    <n v="19.329999999999998"/>
    <x v="47"/>
  </r>
  <r>
    <n v="595"/>
    <s v="Etchers and Engravers"/>
    <x v="7"/>
    <n v="587"/>
    <s v="https://www.careeronestop.org/toolkit/careers/occupations/Occupation-profile.aspx?keyword=Etchers%20and%20Engravers&amp;location=United%20States"/>
    <n v="8500"/>
    <n v="8400"/>
    <n v="0"/>
    <s v="Median wage is between $36,860 to $46,890 per year"/>
    <n v="2"/>
    <s v="High school diploma or equivalent"/>
    <n v="2"/>
    <n v="670"/>
    <n v="19.25"/>
    <x v="48"/>
  </r>
  <r>
    <n v="746"/>
    <s v="Shipping, Receiving, and Inventory Clerks"/>
    <x v="9"/>
    <n v="735"/>
    <s v="https://www.careeronestop.org/toolkit/careers/occupations/Occupation-profile.aspx?keyword=Shipping,%20Receiving,%20and%20Inventory%20Clerks&amp;location=United%20States"/>
    <n v="862900"/>
    <n v="790600"/>
    <n v="-0.08"/>
    <s v="Median wage is between $36,860 to $46,890 per year"/>
    <n v="2"/>
    <s v="High school diploma or equivalent"/>
    <n v="2"/>
    <n v="673"/>
    <n v="19.12"/>
    <x v="49"/>
  </r>
  <r>
    <n v="627"/>
    <s v="Furniture Finishers"/>
    <x v="7"/>
    <n v="617"/>
    <s v="https://www.careeronestop.org/toolkit/careers/occupations/Occupation-profile.aspx?keyword=Furniture%20Finishers&amp;location=United%20States"/>
    <n v="19200"/>
    <n v="19100"/>
    <n v="-0.01"/>
    <s v="Median wage is between $36,860 to $46,890 per year"/>
    <n v="2"/>
    <s v="High school diploma or equivalent"/>
    <n v="2"/>
    <n v="673"/>
    <n v="19.13"/>
    <x v="49"/>
  </r>
  <r>
    <n v="756"/>
    <s v="Plating Machine Setters, Operators, and Tenders, Metal and Plastic"/>
    <x v="7"/>
    <n v="748"/>
    <s v="https://www.careeronestop.org/toolkit/careers/occupations/Occupation-profile.aspx?keyword=Plating%20Machine%20Setters,%20Operators,%20and%20Tenders,%20Metal%20and%20Plastic&amp;location=United%20States"/>
    <n v="32900"/>
    <n v="29800"/>
    <n v="-0.09"/>
    <s v="Median wage is between $36,860 to $46,890 per year"/>
    <n v="2"/>
    <s v="High school diploma or equivalent"/>
    <n v="2"/>
    <n v="675"/>
    <n v="19.11"/>
    <x v="50"/>
  </r>
  <r>
    <n v="719"/>
    <s v="Customer Service Representatives"/>
    <x v="9"/>
    <n v="712"/>
    <s v="https://www.careeronestop.org/toolkit/careers/occupations/Occupation-profile.aspx?keyword=Customer%20Service%20Representatives&amp;location=United%20States"/>
    <n v="2982900"/>
    <n v="2820200"/>
    <n v="-0.06"/>
    <s v="Median wage is between $36,860 to $46,890 per year"/>
    <n v="2"/>
    <s v="High school diploma or equivalent"/>
    <n v="2"/>
    <n v="675"/>
    <n v="19.079999999999998"/>
    <x v="50"/>
  </r>
  <r>
    <n v="432"/>
    <s v="Protective Service Workers, All Other"/>
    <x v="2"/>
    <n v="361"/>
    <s v="https://www.careeronestop.org/toolkit/careers/occupations/Occupation-profile.aspx?keyword=Protective%20Service%20Workers,%20All%20Other&amp;location=United%20States"/>
    <n v="95000"/>
    <n v="97900"/>
    <n v="0.03"/>
    <s v="Median wage is between $36,860 to $46,890 per year"/>
    <n v="2"/>
    <s v="High school diploma or equivalent"/>
    <n v="2"/>
    <n v="680"/>
    <n v="18.93"/>
    <x v="51"/>
  </r>
  <r>
    <n v="290"/>
    <s v="Cleaning, Washing, and Metal Pickling Equipment Operators and Tenders"/>
    <x v="7"/>
    <n v="270"/>
    <s v="https://www.careeronestop.org/toolkit/careers/occupations/Occupation-profile.aspx?keyword=Cleaning,%20Washing,%20and%20Metal%20Pickling%20Equipment%20Operators%20and%20Tenders&amp;location=United%20States"/>
    <n v="14000"/>
    <n v="14500"/>
    <n v="0.04"/>
    <s v="Median wage is between $36,860 to $46,890 per year"/>
    <n v="2"/>
    <s v="High school diploma or equivalent"/>
    <n v="2"/>
    <n v="682"/>
    <n v="18.920000000000002"/>
    <x v="52"/>
  </r>
  <r>
    <n v="545"/>
    <s v="Gambling Surveillance Officers and Gambling Investigators"/>
    <x v="8"/>
    <n v="518"/>
    <s v="https://www.careeronestop.org/toolkit/careers/occupations/Occupation-profile.aspx?keyword=Gambling%20Surveillance%20Officers%20and%20Gambling%20Investigators&amp;location=United%20States"/>
    <n v="10800"/>
    <n v="10900"/>
    <n v="0.01"/>
    <s v="Median wage is between $36,860 to $46,890 per year"/>
    <n v="2"/>
    <s v="High school diploma or equivalent"/>
    <n v="2"/>
    <n v="686"/>
    <n v="18.850000000000001"/>
    <x v="53"/>
  </r>
  <r>
    <n v="258"/>
    <s v="Psychiatric Aides"/>
    <x v="2"/>
    <n v="196"/>
    <s v="https://www.careeronestop.org/toolkit/careers/occupations/Occupation-profile.aspx?keyword=Psychiatric%20Aides&amp;location=United%20States"/>
    <n v="32400"/>
    <n v="34000"/>
    <n v="0.05"/>
    <s v="Median wage is between $36,860 to $46,890 per year"/>
    <n v="2"/>
    <s v="High school diploma or equivalent"/>
    <n v="2"/>
    <n v="686"/>
    <n v="18.829999999999998"/>
    <x v="53"/>
  </r>
  <r>
    <n v="199"/>
    <s v="Aircraft Service Attendants"/>
    <x v="6"/>
    <n v="196"/>
    <s v="https://www.careeronestop.org/toolkit/careers/occupations/Occupation-profile.aspx?keyword=Aircraft%20Service%20Attendants&amp;location=United%20States"/>
    <n v="19900"/>
    <n v="20800"/>
    <n v="0.05"/>
    <s v="Median wage is between $36,860 to $46,890 per year"/>
    <n v="2"/>
    <s v="High school diploma or equivalent"/>
    <n v="2"/>
    <n v="688"/>
    <n v="18.8"/>
    <x v="54"/>
  </r>
  <r>
    <n v="819"/>
    <s v="Manufactured Building and Mobile Home Installers"/>
    <x v="13"/>
    <n v="817"/>
    <s v="https://www.careeronestop.org/toolkit/careers/occupations/Occupation-profile.aspx?keyword=Manufactured%20Building%20and%20Mobile%20Home%20Installers&amp;location=United%20States"/>
    <n v="4100"/>
    <n v="3200"/>
    <n v="-0.21"/>
    <s v="Median wage is between $36,860 to $46,890 per year"/>
    <n v="2"/>
    <s v="High school diploma or equivalent"/>
    <n v="2"/>
    <n v="689"/>
    <n v="18.739999999999998"/>
    <x v="55"/>
  </r>
  <r>
    <n v="743"/>
    <s v="Miscellaneous Assemblers and Fabricators"/>
    <x v="7"/>
    <n v="735"/>
    <s v="https://www.careeronestop.org/toolkit/careers/occupations/Occupation-profile.aspx?keyword=Miscellaneous%20Assemblers%20and%20Fabricators&amp;location=United%20States"/>
    <n v="1500400"/>
    <n v="1388600"/>
    <n v="-0.08"/>
    <s v="Median wage is between $36,860 to $46,890 per year"/>
    <n v="2"/>
    <s v="High school diploma or equivalent"/>
    <n v="2"/>
    <n v="690"/>
    <n v="18.71"/>
    <x v="56"/>
  </r>
  <r>
    <n v="694"/>
    <s v="Molding, Coremaking, and Casting Machine Setters, Operators, and Tenders, Metal and Plastic"/>
    <x v="7"/>
    <n v="678"/>
    <s v="https://www.careeronestop.org/toolkit/careers/occupations/Occupation-profile.aspx?keyword=Molding,%20Coremaking,%20and%20Casting%20Machine%20Setters,%20Operators,%20and%20Tenders,%20Metal%20and%20Plastic&amp;location=United%20States"/>
    <n v="167900"/>
    <n v="161700"/>
    <n v="-0.04"/>
    <s v="Median wage is between $36,860 to $46,890 per year"/>
    <n v="2"/>
    <s v="High school diploma or equivalent"/>
    <n v="2"/>
    <n v="690"/>
    <n v="18.690000000000001"/>
    <x v="56"/>
  </r>
  <r>
    <n v="35"/>
    <s v="Animal Trainers"/>
    <x v="10"/>
    <n v="34"/>
    <s v="https://www.careeronestop.org/toolkit/careers/occupations/Occupation-profile.aspx?keyword=Animal%20Trainers&amp;location=United%20States"/>
    <n v="54100"/>
    <n v="62800"/>
    <n v="0.16"/>
    <s v="Median wage is between $36,860 to $46,890 per year"/>
    <n v="2"/>
    <s v="High school diploma or equivalent"/>
    <n v="2"/>
    <n v="694"/>
    <n v="18.66"/>
    <x v="57"/>
  </r>
  <r>
    <n v="470"/>
    <s v="Food Cooking Machine Operators and Tenders"/>
    <x v="7"/>
    <n v="451"/>
    <s v="https://www.careeronestop.org/toolkit/careers/occupations/Occupation-profile.aspx?keyword=Food%20Cooking%20Machine%20Operators%20and%20Tenders&amp;location=United%20States"/>
    <n v="27300"/>
    <n v="27700"/>
    <n v="0.02"/>
    <s v="Median wage is between $36,860 to $46,890 per year"/>
    <n v="2"/>
    <s v="High school diploma or equivalent"/>
    <n v="2"/>
    <n v="695"/>
    <n v="18.54"/>
    <x v="58"/>
  </r>
  <r>
    <n v="231"/>
    <s v="First-Line Supervisors of Food Preparation and Serving Workers"/>
    <x v="10"/>
    <n v="196"/>
    <s v="https://www.careeronestop.org/toolkit/careers/occupations/Occupation-profile.aspx?keyword=First-Line%20Supervisors%20of%20Food%20Preparation%20and%20Serving%20Workers&amp;location=United%20States"/>
    <n v="1221700"/>
    <n v="1281800"/>
    <n v="0.05"/>
    <s v="Median wage is between $36,860 to $46,890 per year"/>
    <n v="2"/>
    <s v="High school diploma or equivalent"/>
    <n v="2"/>
    <n v="697"/>
    <n v="18.52"/>
    <x v="59"/>
  </r>
  <r>
    <n v="112"/>
    <s v="Food Batchmakers"/>
    <x v="7"/>
    <n v="100"/>
    <s v="https://www.careeronestop.org/toolkit/careers/occupations/Occupation-profile.aspx?keyword=Food%20Batchmakers&amp;location=United%20States"/>
    <n v="171500"/>
    <n v="185000"/>
    <n v="0.08"/>
    <s v="Median wage is between $36,860 to $46,890 per year"/>
    <n v="2"/>
    <s v="High school diploma or equivalent"/>
    <n v="2"/>
    <n v="697"/>
    <n v="18.489999999999998"/>
    <x v="59"/>
  </r>
  <r>
    <n v="688"/>
    <s v="Helpers--Electricians"/>
    <x v="13"/>
    <n v="678"/>
    <s v="https://www.careeronestop.org/toolkit/careers/occupations/Occupation-profile.aspx?keyword=Helpers--Electricians&amp;location=United%20States"/>
    <n v="72500"/>
    <n v="70000"/>
    <n v="-0.04"/>
    <s v="Median wage is between $36,860 to $46,890 per year"/>
    <n v="2"/>
    <s v="High school diploma or equivalent"/>
    <n v="2"/>
    <n v="699"/>
    <n v="18.43"/>
    <x v="60"/>
  </r>
  <r>
    <n v="637"/>
    <s v="Woodworking Machine Setters, Operators, and Tenders, Except Sawing"/>
    <x v="7"/>
    <n v="617"/>
    <s v="https://www.careeronestop.org/toolkit/careers/occupations/Occupation-profile.aspx?keyword=Woodworking%20Machine%20Setters,%20Operators,%20and%20Tenders,%20Except%20Sawing&amp;location=United%20States"/>
    <n v="64600"/>
    <n v="63900"/>
    <n v="-0.01"/>
    <s v="Median wage is between $36,860 to $46,890 per year"/>
    <n v="2"/>
    <s v="High school diploma or equivalent"/>
    <n v="2"/>
    <n v="699"/>
    <n v="18.399999999999999"/>
    <x v="60"/>
  </r>
  <r>
    <n v="283"/>
    <s v="Bicycle Repairers"/>
    <x v="6"/>
    <n v="270"/>
    <s v="https://www.careeronestop.org/toolkit/careers/occupations/Occupation-profile.aspx?keyword=Bicycle%20Repairers&amp;location=United%20States"/>
    <n v="14400"/>
    <n v="14900"/>
    <n v="0.04"/>
    <s v="Median wage is between $36,860 to $46,890 per year"/>
    <n v="2"/>
    <s v="High school diploma or equivalent"/>
    <n v="2"/>
    <n v="699"/>
    <n v="18.420000000000002"/>
    <x v="60"/>
  </r>
  <r>
    <n v="252"/>
    <s v="Packaging and Filling Machine Operators and Tenders"/>
    <x v="7"/>
    <n v="196"/>
    <s v="https://www.careeronestop.org/toolkit/careers/occupations/Occupation-profile.aspx?keyword=Packaging%20and%20Filling%20Machine%20Operators%20and%20Tenders&amp;location=United%20States"/>
    <n v="373200"/>
    <n v="390500"/>
    <n v="0.05"/>
    <s v="Median wage is between $36,860 to $46,890 per year"/>
    <n v="2"/>
    <s v="High school diploma or equivalent"/>
    <n v="2"/>
    <n v="699"/>
    <n v="18.43"/>
    <x v="60"/>
  </r>
  <r>
    <n v="828"/>
    <s v="Telephone Operators"/>
    <x v="9"/>
    <n v="827"/>
    <s v="https://www.careeronestop.org/toolkit/careers/occupations/Occupation-profile.aspx?keyword=Telephone%20Operators&amp;location=United%20States"/>
    <n v="4100"/>
    <n v="3000"/>
    <n v="-0.27"/>
    <s v="Median wage is between $36,860 to $46,890 per year"/>
    <n v="2"/>
    <s v="High school diploma or equivalent"/>
    <n v="2"/>
    <n v="705"/>
    <n v="18.309999999999999"/>
    <x v="61"/>
  </r>
  <r>
    <n v="802"/>
    <s v="File Clerks"/>
    <x v="9"/>
    <n v="800"/>
    <s v="https://www.careeronestop.org/toolkit/careers/occupations/Occupation-profile.aspx?keyword=File%20Clerks&amp;location=United%20States"/>
    <n v="91100"/>
    <n v="76500"/>
    <n v="-0.16"/>
    <s v="Median wage is between $36,860 to $46,890 per year"/>
    <n v="2"/>
    <s v="High school diploma or equivalent"/>
    <n v="2"/>
    <n v="705"/>
    <n v="18.329999999999998"/>
    <x v="61"/>
  </r>
  <r>
    <n v="804"/>
    <s v="Print Binding and Finishing Workers"/>
    <x v="0"/>
    <n v="800"/>
    <s v="https://www.careeronestop.org/toolkit/careers/occupations/Occupation-profile.aspx?keyword=Print%20Binding%20and%20Finishing%20Workers&amp;location=United%20States"/>
    <n v="41400"/>
    <n v="34600"/>
    <n v="-0.16"/>
    <s v="Median wage is between $36,860 to $46,890 per year"/>
    <n v="2"/>
    <s v="High school diploma or equivalent"/>
    <n v="2"/>
    <n v="705"/>
    <n v="18.32"/>
    <x v="61"/>
  </r>
  <r>
    <n v="611"/>
    <s v="Sawing Machine Setters, Operators, and Tenders, Wood"/>
    <x v="7"/>
    <n v="587"/>
    <s v="https://www.careeronestop.org/toolkit/careers/occupations/Occupation-profile.aspx?keyword=Sawing%20Machine%20Setters,%20Operators,%20and%20Tenders,%20Wood&amp;location=United%20States"/>
    <n v="49400"/>
    <n v="49500"/>
    <n v="0"/>
    <s v="Median wage is between $36,860 to $46,890 per year"/>
    <n v="2"/>
    <s v="High school diploma or equivalent"/>
    <n v="2"/>
    <n v="708"/>
    <n v="18.27"/>
    <x v="7"/>
  </r>
  <r>
    <n v="192"/>
    <s v="Residential Advisors"/>
    <x v="11"/>
    <n v="157"/>
    <s v="https://www.careeronestop.org/toolkit/careers/occupations/Occupation-profile.aspx?keyword=Residential%20Advisors&amp;location=United%20States"/>
    <n v="95700"/>
    <n v="101400"/>
    <n v="0.06"/>
    <s v="Median wage is between $36,860 to $46,890 per year"/>
    <n v="2"/>
    <s v="High school diploma or equivalent"/>
    <n v="2"/>
    <n v="708"/>
    <n v="18.25"/>
    <x v="7"/>
  </r>
  <r>
    <n v="827"/>
    <s v="Data Entry Keyers"/>
    <x v="9"/>
    <n v="826"/>
    <s v="https://www.careeronestop.org/toolkit/careers/occupations/Occupation-profile.aspx?keyword=Data%20Entry%20Keyers&amp;location=United%20States"/>
    <n v="165600"/>
    <n v="122500"/>
    <n v="-0.26"/>
    <s v="Median wage is between $36,860 to $46,890 per year"/>
    <n v="2"/>
    <s v="High school diploma or equivalent"/>
    <n v="2"/>
    <n v="711"/>
    <n v="18.170000000000002"/>
    <x v="62"/>
  </r>
  <r>
    <n v="700"/>
    <s v="Woodworkers, All Other"/>
    <x v="7"/>
    <n v="678"/>
    <s v="https://www.careeronestop.org/toolkit/careers/occupations/Occupation-profile.aspx?keyword=Woodworkers,%20All%20Other&amp;location=United%20States"/>
    <n v="13500"/>
    <n v="13000"/>
    <n v="-0.04"/>
    <s v="Median wage is between $36,860 to $46,890 per year"/>
    <n v="2"/>
    <s v="High school diploma or equivalent"/>
    <n v="2"/>
    <n v="711"/>
    <n v="18.149999999999999"/>
    <x v="62"/>
  </r>
  <r>
    <n v="563"/>
    <s v="Ophthalmic Laboratory Technicians"/>
    <x v="7"/>
    <n v="518"/>
    <s v="https://www.careeronestop.org/toolkit/careers/occupations/Occupation-profile.aspx?keyword=Ophthalmic%20Laboratory%20Technicians&amp;location=United%20States"/>
    <n v="21300"/>
    <n v="21600"/>
    <n v="0.01"/>
    <s v="Median wage is between $36,860 to $46,890 per year"/>
    <n v="2"/>
    <s v="High school diploma or equivalent"/>
    <n v="2"/>
    <n v="713"/>
    <n v="18.13"/>
    <x v="63"/>
  </r>
  <r>
    <n v="478"/>
    <s v="Helpers--Pipelayers, Plumbers, Pipefitters, and Steamfitters"/>
    <x v="13"/>
    <n v="451"/>
    <s v="https://www.careeronestop.org/toolkit/careers/occupations/Occupation-profile.aspx?keyword=Helpers--Pipelayers,%20Plumbers,%20Pipefitters,%20and%20Steamfitters&amp;location=United%20States"/>
    <n v="47800"/>
    <n v="48900"/>
    <n v="0.02"/>
    <s v="Median wage is between $36,860 to $46,890 per year"/>
    <n v="2"/>
    <s v="High school diploma or equivalent"/>
    <n v="2"/>
    <n v="713"/>
    <n v="18.100000000000001"/>
    <x v="63"/>
  </r>
  <r>
    <n v="800"/>
    <s v="Tellers"/>
    <x v="14"/>
    <n v="796"/>
    <s v="https://www.careeronestop.org/toolkit/careers/occupations/Occupation-profile.aspx?keyword=Tellers&amp;location=United%20States"/>
    <n v="364100"/>
    <n v="311100"/>
    <n v="-0.15"/>
    <s v="Median wage is between $36,860 to $46,890 per year"/>
    <n v="2"/>
    <s v="High school diploma or equivalent"/>
    <n v="2"/>
    <n v="717"/>
    <n v="18.100000000000001"/>
    <x v="64"/>
  </r>
  <r>
    <n v="795"/>
    <s v="Office Machine Operators, Except Computer"/>
    <x v="9"/>
    <n v="790"/>
    <s v="https://www.careeronestop.org/toolkit/careers/occupations/Occupation-profile.aspx?keyword=Office%20Machine%20Operators,%20Except%20Computer&amp;location=United%20States"/>
    <n v="31600"/>
    <n v="27100"/>
    <n v="-0.14000000000000001"/>
    <s v="Median wage is between $36,860 to $46,890 per year"/>
    <n v="2"/>
    <s v="High school diploma or equivalent"/>
    <n v="2"/>
    <n v="718"/>
    <n v="18.010000000000002"/>
    <x v="65"/>
  </r>
  <r>
    <n v="569"/>
    <s v="Production Workers, All Other"/>
    <x v="7"/>
    <n v="518"/>
    <s v="https://www.careeronestop.org/toolkit/careers/occupations/Occupation-profile.aspx?keyword=Production%20Workers,%20All%20Other&amp;location=United%20States"/>
    <n v="275300"/>
    <n v="279200"/>
    <n v="0.01"/>
    <s v="Median wage is between $36,860 to $46,890 per year"/>
    <n v="2"/>
    <s v="High school diploma or equivalent"/>
    <n v="2"/>
    <n v="719"/>
    <n v="18"/>
    <x v="8"/>
  </r>
  <r>
    <n v="166"/>
    <s v="Concierges"/>
    <x v="10"/>
    <n v="157"/>
    <s v="https://www.careeronestop.org/toolkit/careers/occupations/Occupation-profile.aspx?keyword=Concierges&amp;location=United%20States"/>
    <n v="38700"/>
    <n v="40900"/>
    <n v="0.06"/>
    <s v="Median wage is between $36,860 to $46,890 per year"/>
    <n v="2"/>
    <s v="High school diploma or equivalent"/>
    <n v="2"/>
    <n v="723"/>
    <n v="17.86"/>
    <x v="66"/>
  </r>
  <r>
    <n v="782"/>
    <s v="Textile Knitting and Weaving Machine Setters, Operators, and Tenders"/>
    <x v="7"/>
    <n v="768"/>
    <s v="https://www.careeronestop.org/toolkit/careers/occupations/Occupation-profile.aspx?keyword=Textile%20Knitting%20and%20Weaving%20Machine%20Setters,%20Operators,%20and%20Tenders&amp;location=United%20States"/>
    <n v="17800"/>
    <n v="15900"/>
    <n v="-0.11"/>
    <s v="Median wage is between $36,860 to $46,890 per year"/>
    <n v="2"/>
    <s v="High school diploma or equivalent"/>
    <n v="2"/>
    <n v="724"/>
    <n v="17.850000000000001"/>
    <x v="3"/>
  </r>
  <r>
    <n v="634"/>
    <s v="Security Guards"/>
    <x v="8"/>
    <n v="617"/>
    <s v="https://www.careeronestop.org/toolkit/careers/occupations/Occupation-profile.aspx?keyword=Security%20Guards&amp;location=United%20States"/>
    <n v="1155900"/>
    <n v="1141000"/>
    <n v="-0.01"/>
    <s v="Median wage is between $36,860 to $46,890 per year"/>
    <n v="2"/>
    <s v="High school diploma or equivalent"/>
    <n v="2"/>
    <n v="724"/>
    <n v="17.82"/>
    <x v="3"/>
  </r>
  <r>
    <n v="779"/>
    <s v="Shoe Machine Operators and Tenders"/>
    <x v="7"/>
    <n v="768"/>
    <s v="https://www.careeronestop.org/toolkit/careers/occupations/Occupation-profile.aspx?keyword=Shoe%20Machine%20Operators%20and%20Tenders&amp;location=United%20States"/>
    <n v="3300"/>
    <n v="2900"/>
    <n v="-0.11"/>
    <s v="Median wage is between $36,860 to $46,890 per year"/>
    <n v="2"/>
    <s v="High school diploma or equivalent"/>
    <n v="2"/>
    <n v="728"/>
    <n v="17.78"/>
    <x v="67"/>
  </r>
  <r>
    <n v="249"/>
    <s v="Occupational Therapy Aides"/>
    <x v="2"/>
    <n v="196"/>
    <s v="https://www.careeronestop.org/toolkit/careers/occupations/Occupation-profile.aspx?keyword=Occupational%20Therapy%20Aides&amp;location=United%20States"/>
    <n v="3800"/>
    <n v="4000"/>
    <n v="0.05"/>
    <s v="Median wage is between $36,860 to $46,890 per year"/>
    <n v="2"/>
    <s v="High school diploma or equivalent"/>
    <n v="2"/>
    <n v="728"/>
    <n v="17.77"/>
    <x v="67"/>
  </r>
  <r>
    <n v="17"/>
    <s v="Personal Care and Service Workers, All Other"/>
    <x v="14"/>
    <n v="17"/>
    <s v="https://www.careeronestop.org/toolkit/careers/occupations/Occupation-profile.aspx?keyword=Personal%20Care%20and%20Service%20Workers,%20All%20Other&amp;location=United%20States"/>
    <n v="87000"/>
    <n v="104900"/>
    <n v="0.21"/>
    <s v="Median wage is between $36,860 to $46,890 per year"/>
    <n v="2"/>
    <s v="High school diploma or equivalent"/>
    <n v="2"/>
    <n v="728"/>
    <n v="17.78"/>
    <x v="67"/>
  </r>
  <r>
    <n v="710"/>
    <s v="Mail Clerks and Mail Machine Operators, Except Postal Service"/>
    <x v="9"/>
    <n v="700"/>
    <s v="https://www.careeronestop.org/toolkit/careers/occupations/Occupation-profile.aspx?keyword=Mail%20Clerks%20and%20Mail%20Machine%20Operators,%20Except%20Postal%20Service&amp;location=United%20States"/>
    <n v="72800"/>
    <n v="69400"/>
    <n v="-0.05"/>
    <s v="Median wage is between $36,860 to $46,890 per year"/>
    <n v="2"/>
    <s v="High school diploma or equivalent"/>
    <n v="2"/>
    <n v="734"/>
    <n v="17.73"/>
    <x v="68"/>
  </r>
  <r>
    <n v="31"/>
    <s v="Counselors, All Other"/>
    <x v="6"/>
    <n v="31"/>
    <s v="https://www.careeronestop.org/toolkit/careers/occupations/Occupation-profile.aspx?keyword=Counselors,%20All%20Other&amp;location=United%20States"/>
    <n v="68200"/>
    <n v="80000"/>
    <n v="0.17"/>
    <s v="Median wage is between $36,860 to $46,890 per year"/>
    <n v="2"/>
    <s v="Master's degree"/>
    <n v="6"/>
    <n v="579"/>
    <n v="22.18"/>
    <x v="15"/>
  </r>
  <r>
    <n v="506"/>
    <s v="Rehabilitation Counselors"/>
    <x v="11"/>
    <n v="451"/>
    <s v="https://www.careeronestop.org/toolkit/careers/occupations/Occupation-profile.aspx?keyword=Rehabilitation%20Counselors&amp;location=United%20States"/>
    <n v="84800"/>
    <n v="86400"/>
    <n v="0.02"/>
    <s v="Median wage is between $36,860 to $46,890 per year"/>
    <n v="2"/>
    <s v="Master's degree"/>
    <n v="6"/>
    <n v="624"/>
    <n v="21.17"/>
    <x v="29"/>
  </r>
  <r>
    <n v="507"/>
    <s v="Rock Splitters, Quarry"/>
    <x v="13"/>
    <n v="451"/>
    <s v="https://www.careeronestop.org/toolkit/careers/occupations/Occupation-profile.aspx?keyword=Rock%20Splitters,%20Quarry&amp;location=United%20States"/>
    <n v="4100"/>
    <n v="4100"/>
    <n v="0.02"/>
    <s v="Median wage is between $36,860 to $46,890 per year"/>
    <n v="2"/>
    <s v="No formal educational credential"/>
    <n v="1"/>
    <n v="569"/>
    <n v="22.37"/>
    <x v="12"/>
  </r>
  <r>
    <n v="438"/>
    <s v="Roustabouts, Oil and Gas"/>
    <x v="13"/>
    <n v="361"/>
    <s v="https://www.careeronestop.org/toolkit/careers/occupations/Occupation-profile.aspx?keyword=Roustabouts,%20Oil%20and%20Gas&amp;location=United%20States"/>
    <n v="42100"/>
    <n v="43300"/>
    <n v="0.03"/>
    <s v="Median wage is between $36,860 to $46,890 per year"/>
    <n v="2"/>
    <s v="No formal educational credential"/>
    <n v="1"/>
    <n v="576"/>
    <n v="22.28"/>
    <x v="69"/>
  </r>
  <r>
    <n v="437"/>
    <s v="Refuse and Recyclable Material Collectors"/>
    <x v="3"/>
    <n v="361"/>
    <s v="https://www.careeronestop.org/toolkit/careers/occupations/Occupation-profile.aspx?keyword=Refuse%20and%20Recyclable%20Material%20Collectors&amp;location=United%20States"/>
    <n v="146400"/>
    <n v="151100"/>
    <n v="0.03"/>
    <s v="Median wage is between $36,860 to $46,890 per year"/>
    <n v="2"/>
    <s v="No formal educational credential"/>
    <n v="1"/>
    <n v="586"/>
    <n v="22"/>
    <x v="70"/>
  </r>
  <r>
    <n v="138"/>
    <s v="Farm Labor Contractors"/>
    <x v="3"/>
    <n v="127"/>
    <s v="https://www.careeronestop.org/toolkit/careers/occupations/Occupation-profile.aspx?keyword=Farm%20Labor%20Contractors&amp;location=United%20States"/>
    <n v="1600"/>
    <n v="1700"/>
    <n v="7.0000000000000007E-2"/>
    <s v="Median wage is between $36,860 to $46,890 per year"/>
    <n v="2"/>
    <s v="No formal educational credential"/>
    <n v="1"/>
    <n v="588"/>
    <n v="21.98"/>
    <x v="16"/>
  </r>
  <r>
    <n v="294"/>
    <s v="Construction Laborers"/>
    <x v="13"/>
    <n v="270"/>
    <s v="https://www.careeronestop.org/toolkit/careers/occupations/Occupation-profile.aspx?keyword=Construction%20Laborers&amp;location=United%20States"/>
    <n v="1418600"/>
    <n v="1480500"/>
    <n v="0.04"/>
    <s v="Median wage is between $36,860 to $46,890 per year"/>
    <n v="2"/>
    <s v="No formal educational credential"/>
    <n v="1"/>
    <n v="597"/>
    <n v="21.78"/>
    <x v="20"/>
  </r>
  <r>
    <n v="319"/>
    <s v="Industrial Truck and Tractor Operators"/>
    <x v="6"/>
    <n v="270"/>
    <s v="https://www.careeronestop.org/toolkit/careers/occupations/Occupation-profile.aspx?keyword=Industrial%20Truck%20and%20Tractor%20Operators&amp;location=United%20States"/>
    <n v="796600"/>
    <n v="826500"/>
    <n v="0.04"/>
    <s v="Median wage is between $36,860 to $46,890 per year"/>
    <n v="2"/>
    <s v="No formal educational credential"/>
    <n v="1"/>
    <n v="611"/>
    <n v="21.38"/>
    <x v="24"/>
  </r>
  <r>
    <n v="626"/>
    <s v="Fence Erectors"/>
    <x v="13"/>
    <n v="617"/>
    <s v="https://www.careeronestop.org/toolkit/careers/occupations/Occupation-profile.aspx?keyword=Fence%20Erectors&amp;location=United%20States"/>
    <n v="35200"/>
    <n v="34900"/>
    <n v="-0.01"/>
    <s v="Median wage is between $36,860 to $46,890 per year"/>
    <n v="2"/>
    <s v="No formal educational credential"/>
    <n v="1"/>
    <n v="614"/>
    <n v="21.35"/>
    <x v="25"/>
  </r>
  <r>
    <n v="474"/>
    <s v="Grounds Maintenance Workers, All Other"/>
    <x v="11"/>
    <n v="451"/>
    <s v="https://www.careeronestop.org/toolkit/careers/occupations/Occupation-profile.aspx?keyword=Grounds%20Maintenance%20Workers,%20All%20Other&amp;location=United%20States"/>
    <n v="16300"/>
    <n v="16600"/>
    <n v="0.02"/>
    <s v="Median wage is between $36,860 to $46,890 per year"/>
    <n v="2"/>
    <s v="No formal educational credential"/>
    <n v="1"/>
    <n v="630"/>
    <n v="20.82"/>
    <x v="31"/>
  </r>
  <r>
    <n v="774"/>
    <s v="Helpers--Brickmasons, Blockmasons, Stonemasons, and Tile and Marble Setters"/>
    <x v="13"/>
    <n v="768"/>
    <s v="https://www.careeronestop.org/toolkit/careers/occupations/Occupation-profile.aspx?keyword=Helpers--Brickmasons,%20Blockmasons,%20Stonemasons,%20and%20Tile%20and%20Marble%20Setters&amp;location=United%20States"/>
    <n v="17900"/>
    <n v="15900"/>
    <n v="-0.11"/>
    <s v="Median wage is between $36,860 to $46,890 per year"/>
    <n v="2"/>
    <s v="No formal educational credential"/>
    <n v="1"/>
    <n v="643"/>
    <n v="20.420000000000002"/>
    <x v="35"/>
  </r>
  <r>
    <n v="453"/>
    <s v="Agricultural Workers, All Other"/>
    <x v="6"/>
    <n v="451"/>
    <s v="https://www.careeronestop.org/toolkit/careers/occupations/Occupation-profile.aspx?keyword=Agricultural%20Workers,%20All%20Other&amp;location=United%20States"/>
    <n v="11200"/>
    <n v="11400"/>
    <n v="0.02"/>
    <s v="Median wage is between $36,860 to $46,890 per year"/>
    <n v="2"/>
    <s v="No formal educational credential"/>
    <n v="1"/>
    <n v="658"/>
    <n v="19.53"/>
    <x v="44"/>
  </r>
  <r>
    <n v="326"/>
    <s v="Material Moving Workers, All Other"/>
    <x v="5"/>
    <n v="270"/>
    <s v="https://www.careeronestop.org/toolkit/careers/occupations/Occupation-profile.aspx?keyword=Material%20Moving%20Workers,%20All%20Other&amp;location=United%20States"/>
    <n v="26100"/>
    <n v="27000"/>
    <n v="0.04"/>
    <s v="Median wage is between $36,860 to $46,890 per year"/>
    <n v="2"/>
    <s v="No formal educational credential"/>
    <n v="1"/>
    <n v="663"/>
    <n v="19.38"/>
    <x v="46"/>
  </r>
  <r>
    <n v="606"/>
    <s v="Painting, Coating, and Decorating Workers"/>
    <x v="7"/>
    <n v="587"/>
    <s v="https://www.careeronestop.org/toolkit/careers/occupations/Occupation-profile.aspx?keyword=Painting,%20Coating,%20and%20Decorating%20Workers&amp;location=United%20States"/>
    <n v="13500"/>
    <n v="13500"/>
    <n v="0"/>
    <s v="Median wage is between $36,860 to $46,890 per year"/>
    <n v="2"/>
    <s v="No formal educational credential"/>
    <n v="1"/>
    <n v="667"/>
    <n v="19.34"/>
    <x v="47"/>
  </r>
  <r>
    <n v="476"/>
    <s v="Helpers, Construction Trades, All Other"/>
    <x v="13"/>
    <n v="451"/>
    <s v="https://www.careeronestop.org/toolkit/careers/occupations/Occupation-profile.aspx?keyword=Helpers,%20Construction%20Trades,%20All%20Other&amp;location=United%20States"/>
    <n v="28300"/>
    <n v="28800"/>
    <n v="0.02"/>
    <s v="Median wage is between $36,860 to $46,890 per year"/>
    <n v="2"/>
    <s v="No formal educational credential"/>
    <n v="1"/>
    <n v="667"/>
    <n v="19.34"/>
    <x v="47"/>
  </r>
  <r>
    <n v="367"/>
    <s v="Building Cleaning Workers, All Other"/>
    <x v="6"/>
    <n v="361"/>
    <s v="https://www.careeronestop.org/toolkit/careers/occupations/Occupation-profile.aspx?keyword=Building%20Cleaning%20Workers,%20All%20Other&amp;location=United%20States"/>
    <n v="17100"/>
    <n v="17500"/>
    <n v="0.03"/>
    <s v="Median wage is between $36,860 to $46,890 per year"/>
    <n v="2"/>
    <s v="No formal educational credential"/>
    <n v="1"/>
    <n v="671"/>
    <n v="19.18"/>
    <x v="71"/>
  </r>
  <r>
    <n v="396"/>
    <s v="Food and Tobacco Roasting, Baking, and Drying Machine Operators and Tenders"/>
    <x v="7"/>
    <n v="361"/>
    <s v="https://www.careeronestop.org/toolkit/careers/occupations/Occupation-profile.aspx?keyword=Food%20and%20Tobacco%20Roasting,%20Baking,%20and%20Drying%20Machine%20Operators%20and%20Tenders&amp;location=United%20States"/>
    <n v="21500"/>
    <n v="22200"/>
    <n v="0.03"/>
    <s v="Median wage is between $36,860 to $46,890 per year"/>
    <n v="2"/>
    <s v="No formal educational credential"/>
    <n v="1"/>
    <n v="671"/>
    <n v="19.16"/>
    <x v="71"/>
  </r>
  <r>
    <n v="84"/>
    <s v="Agricultural Equipment Operators"/>
    <x v="3"/>
    <n v="84"/>
    <s v="https://www.careeronestop.org/toolkit/careers/occupations/Occupation-profile.aspx?keyword=Agricultural%20Equipment%20Operators&amp;location=United%20States"/>
    <n v="64000"/>
    <n v="69500"/>
    <n v="0.09"/>
    <s v="Median wage is between $36,860 to $46,890 per year"/>
    <n v="2"/>
    <s v="No formal educational credential"/>
    <n v="1"/>
    <n v="675"/>
    <n v="19.079999999999998"/>
    <x v="50"/>
  </r>
  <r>
    <n v="708"/>
    <s v="Helpers--Carpenters"/>
    <x v="13"/>
    <n v="700"/>
    <s v="https://www.careeronestop.org/toolkit/careers/occupations/Occupation-profile.aspx?keyword=Helpers--Carpenters&amp;location=United%20States"/>
    <n v="25100"/>
    <n v="23700"/>
    <n v="-0.05"/>
    <s v="Median wage is between $36,860 to $46,890 per year"/>
    <n v="2"/>
    <s v="No formal educational credential"/>
    <n v="1"/>
    <n v="680"/>
    <n v="18.93"/>
    <x v="51"/>
  </r>
  <r>
    <n v="167"/>
    <s v="Conveyor Operators and Tenders"/>
    <x v="13"/>
    <n v="157"/>
    <s v="https://www.careeronestop.org/toolkit/careers/occupations/Occupation-profile.aspx?keyword=Conveyor%20Operators%20and%20Tenders&amp;location=United%20States"/>
    <n v="30600"/>
    <n v="32400"/>
    <n v="0.06"/>
    <s v="Median wage is between $36,860 to $46,890 per year"/>
    <n v="2"/>
    <s v="No formal educational credential"/>
    <n v="1"/>
    <n v="682"/>
    <n v="18.88"/>
    <x v="52"/>
  </r>
  <r>
    <n v="179"/>
    <s v="Machine Feeders and Offbearers"/>
    <x v="7"/>
    <n v="157"/>
    <s v="https://www.careeronestop.org/toolkit/careers/occupations/Occupation-profile.aspx?keyword=Machine%20Feeders%20and%20Offbearers&amp;location=United%20States"/>
    <n v="51500"/>
    <n v="54300"/>
    <n v="0.06"/>
    <s v="Median wage is between $36,860 to $46,890 per year"/>
    <n v="2"/>
    <s v="No formal educational credential"/>
    <n v="1"/>
    <n v="682"/>
    <n v="18.87"/>
    <x v="52"/>
  </r>
  <r>
    <n v="817"/>
    <s v="Grinding and Polishing Workers, Hand"/>
    <x v="7"/>
    <n v="816"/>
    <s v="https://www.careeronestop.org/toolkit/careers/occupations/Occupation-profile.aspx?keyword=Grinding%20and%20Polishing%20Workers,%20Hand&amp;location=United%20States"/>
    <n v="14500"/>
    <n v="11700"/>
    <n v="-0.2"/>
    <s v="Median wage is between $36,860 to $46,890 per year"/>
    <n v="2"/>
    <s v="No formal educational credential"/>
    <n v="1"/>
    <n v="690"/>
    <n v="18.72"/>
    <x v="56"/>
  </r>
  <r>
    <n v="479"/>
    <s v="Helpers--Roofers"/>
    <x v="13"/>
    <n v="451"/>
    <s v="https://www.careeronestop.org/toolkit/careers/occupations/Occupation-profile.aspx?keyword=Helpers--Roofers&amp;location=United%20States"/>
    <n v="5900"/>
    <n v="6000"/>
    <n v="0.02"/>
    <s v="Median wage is between $36,860 to $46,890 per year"/>
    <n v="2"/>
    <s v="No formal educational credential"/>
    <n v="1"/>
    <n v="695"/>
    <n v="18.57"/>
    <x v="58"/>
  </r>
  <r>
    <n v="635"/>
    <s v="Slaughterers and Meat Packers"/>
    <x v="7"/>
    <n v="617"/>
    <s v="https://www.careeronestop.org/toolkit/careers/occupations/Occupation-profile.aspx?keyword=Slaughterers%20and%20Meat%20Packers&amp;location=United%20States"/>
    <n v="81100"/>
    <n v="80300"/>
    <n v="-0.01"/>
    <s v="Median wage is between $36,860 to $46,890 per year"/>
    <n v="2"/>
    <s v="No formal educational credential"/>
    <n v="1"/>
    <n v="703"/>
    <n v="18.350000000000001"/>
    <x v="72"/>
  </r>
  <r>
    <n v="620"/>
    <s v="Butchers and Meat Cutters"/>
    <x v="7"/>
    <n v="617"/>
    <s v="https://www.careeronestop.org/toolkit/careers/occupations/Occupation-profile.aspx?keyword=Butchers%20and%20Meat%20Cutters&amp;location=United%20States"/>
    <n v="131600"/>
    <n v="130100"/>
    <n v="-0.01"/>
    <s v="Median wage is between $36,860 to $46,890 per year"/>
    <n v="2"/>
    <s v="No formal educational credential"/>
    <n v="1"/>
    <n v="713"/>
    <n v="18.100000000000001"/>
    <x v="63"/>
  </r>
  <r>
    <n v="240"/>
    <s v="Laborers and Freight, Stock, and Material Movers, Hand"/>
    <x v="6"/>
    <n v="196"/>
    <s v="https://www.careeronestop.org/toolkit/careers/occupations/Occupation-profile.aspx?keyword=Laborers%20and%20Freight,%20Stock,%20and%20Material%20Movers,%20Hand&amp;location=United%20States"/>
    <n v="2988500"/>
    <n v="3147300"/>
    <n v="0.05"/>
    <s v="Median wage is between $36,860 to $46,890 per year"/>
    <n v="2"/>
    <s v="No formal educational credential"/>
    <n v="1"/>
    <n v="713"/>
    <n v="18.100000000000001"/>
    <x v="63"/>
  </r>
  <r>
    <n v="373"/>
    <s v="Counter and Rental Clerks"/>
    <x v="6"/>
    <n v="361"/>
    <s v="https://www.careeronestop.org/toolkit/careers/occupations/Occupation-profile.aspx?keyword=Counter%20and%20Rental%20Clerks&amp;location=United%20States"/>
    <n v="380800"/>
    <n v="391200"/>
    <n v="0.03"/>
    <s v="Median wage is between $36,860 to $46,890 per year"/>
    <n v="2"/>
    <s v="No formal educational credential"/>
    <n v="1"/>
    <n v="719"/>
    <n v="17.98"/>
    <x v="8"/>
  </r>
  <r>
    <n v="322"/>
    <s v="Landscaping and Groundskeeping Workers"/>
    <x v="13"/>
    <n v="270"/>
    <s v="https://www.careeronestop.org/toolkit/careers/occupations/Occupation-profile.aspx?keyword=Landscaping%20and%20Groundskeeping%20Workers&amp;location=United%20States"/>
    <n v="1176100"/>
    <n v="1217900"/>
    <n v="0.04"/>
    <s v="Median wage is between $36,860 to $46,890 per year"/>
    <n v="2"/>
    <s v="No formal educational credential"/>
    <n v="1"/>
    <n v="719"/>
    <n v="17.96"/>
    <x v="8"/>
  </r>
  <r>
    <n v="829"/>
    <s v="Cutters and Trimmers, Hand"/>
    <x v="7"/>
    <n v="828"/>
    <s v="https://www.careeronestop.org/toolkit/careers/occupations/Occupation-profile.aspx?keyword=Cutters%20and%20Trimmers,%20Hand&amp;location=United%20States"/>
    <n v="8300"/>
    <n v="5900"/>
    <n v="-0.28000000000000003"/>
    <s v="Median wage is between $36,860 to $46,890 per year"/>
    <n v="2"/>
    <s v="No formal educational credential"/>
    <n v="1"/>
    <n v="728"/>
    <n v="17.809999999999999"/>
    <x v="67"/>
  </r>
  <r>
    <n v="477"/>
    <s v="Helpers--Painters, Paperhangers, Plasterers, and Stucco Masons"/>
    <x v="13"/>
    <n v="451"/>
    <s v="https://www.careeronestop.org/toolkit/careers/occupations/Occupation-profile.aspx?keyword=Helpers--Painters,%20Paperhangers,%20Plasterers,%20and%20Stucco%20Masons&amp;location=United%20States"/>
    <n v="8700"/>
    <n v="8900"/>
    <n v="0.02"/>
    <s v="Median wage is between $36,860 to $46,890 per year"/>
    <n v="2"/>
    <s v="No formal educational credential"/>
    <n v="1"/>
    <n v="728"/>
    <n v="17.79"/>
    <x v="67"/>
  </r>
  <r>
    <n v="298"/>
    <s v="Demonstrators and Product Promoters"/>
    <x v="2"/>
    <n v="270"/>
    <s v="https://www.careeronestop.org/toolkit/careers/occupations/Occupation-profile.aspx?keyword=Demonstrators%20and%20Product%20Promoters&amp;location=United%20States"/>
    <n v="45000"/>
    <n v="46800"/>
    <n v="0.04"/>
    <s v="Median wage is between $36,860 to $46,890 per year"/>
    <n v="2"/>
    <s v="No formal educational credential"/>
    <n v="1"/>
    <n v="728"/>
    <n v="17.77"/>
    <x v="67"/>
  </r>
  <r>
    <n v="565"/>
    <s v="Parts Salespersons"/>
    <x v="6"/>
    <n v="518"/>
    <s v="https://www.careeronestop.org/toolkit/careers/occupations/Occupation-profile.aspx?keyword=Parts%20Salespersons&amp;location=United%20States"/>
    <n v="266100"/>
    <n v="268700"/>
    <n v="0.01"/>
    <s v="Median wage is between $36,860 to $46,890 per year"/>
    <n v="2"/>
    <s v="No formal educational credential"/>
    <n v="1"/>
    <n v="734"/>
    <n v="17.72"/>
    <x v="68"/>
  </r>
  <r>
    <n v="314"/>
    <s v="Food Processing Workers, All Other"/>
    <x v="3"/>
    <n v="270"/>
    <s v="https://www.careeronestop.org/toolkit/careers/occupations/Occupation-profile.aspx?keyword=Food%20Processing%20Workers,%20All%20Other&amp;location=United%20States"/>
    <n v="48800"/>
    <n v="50700"/>
    <n v="0.04"/>
    <s v="Median wage is between $36,860 to $46,890 per year"/>
    <n v="2"/>
    <s v="No formal educational credential"/>
    <n v="1"/>
    <n v="734"/>
    <n v="17.73"/>
    <x v="68"/>
  </r>
  <r>
    <n v="134"/>
    <s v="Dental Assistants"/>
    <x v="2"/>
    <n v="127"/>
    <s v="https://www.careeronestop.org/toolkit/careers/occupations/Occupation-profile.aspx?keyword=Dental%20Assistants&amp;location=United%20States"/>
    <n v="371000"/>
    <n v="396700"/>
    <n v="7.0000000000000007E-2"/>
    <s v="Median wage is between $36,860 to $46,890 per year"/>
    <n v="2"/>
    <s v="Postsecondary non-degree award"/>
    <n v="5"/>
    <n v="569"/>
    <n v="22.38"/>
    <x v="12"/>
  </r>
  <r>
    <n v="417"/>
    <s v="Motorboat Operators"/>
    <x v="6"/>
    <n v="361"/>
    <s v="https://www.careeronestop.org/toolkit/careers/occupations/Occupation-profile.aspx?keyword=Motorboat%20Operators&amp;location=United%20States"/>
    <n v="3600"/>
    <n v="3700"/>
    <n v="0.03"/>
    <s v="Median wage is between $36,860 to $46,890 per year"/>
    <n v="2"/>
    <s v="Postsecondary non-degree award"/>
    <n v="5"/>
    <n v="574"/>
    <n v="22.32"/>
    <x v="13"/>
  </r>
  <r>
    <n v="494"/>
    <s v="Motorcycle Mechanics"/>
    <x v="6"/>
    <n v="451"/>
    <s v="https://www.careeronestop.org/toolkit/careers/occupations/Occupation-profile.aspx?keyword=Motorcycle%20Mechanics&amp;location=United%20States"/>
    <n v="17100"/>
    <n v="17400"/>
    <n v="0.02"/>
    <s v="Median wage is between $36,860 to $46,890 per year"/>
    <n v="2"/>
    <s v="Postsecondary non-degree award"/>
    <n v="5"/>
    <n v="576"/>
    <n v="22.24"/>
    <x v="69"/>
  </r>
  <r>
    <n v="808"/>
    <s v="Prepress Technicians and Workers"/>
    <x v="0"/>
    <n v="806"/>
    <s v="https://www.careeronestop.org/toolkit/careers/occupations/Occupation-profile.aspx?keyword=Prepress%20Technicians%20and%20Workers&amp;location=United%20States"/>
    <n v="25700"/>
    <n v="21300"/>
    <n v="-0.17"/>
    <s v="Median wage is between $36,860 to $46,890 per year"/>
    <n v="2"/>
    <s v="Postsecondary non-degree award"/>
    <n v="5"/>
    <n v="601"/>
    <n v="21.67"/>
    <x v="73"/>
  </r>
  <r>
    <n v="97"/>
    <s v="Skincare Specialists"/>
    <x v="11"/>
    <n v="84"/>
    <s v="https://www.careeronestop.org/toolkit/careers/occupations/Occupation-profile.aspx?keyword=Skincare%20Specialists&amp;location=United%20States"/>
    <n v="82000"/>
    <n v="89400"/>
    <n v="0.09"/>
    <s v="Median wage is between $36,860 to $46,890 per year"/>
    <n v="2"/>
    <s v="Postsecondary non-degree award"/>
    <n v="5"/>
    <n v="634"/>
    <n v="20.77"/>
    <x v="2"/>
  </r>
  <r>
    <n v="715"/>
    <s v="Cooks, Private Household"/>
    <x v="10"/>
    <n v="712"/>
    <s v="https://www.careeronestop.org/toolkit/careers/occupations/Occupation-profile.aspx?keyword=Cooks,%20Private%20Household&amp;location=United%20States"/>
    <n v="34000"/>
    <n v="32100"/>
    <n v="-0.06"/>
    <s v="Median wage is between $36,860 to $46,890 per year"/>
    <n v="2"/>
    <s v="Postsecondary non-degree award"/>
    <n v="5"/>
    <n v="641"/>
    <n v="20.48"/>
    <x v="34"/>
  </r>
  <r>
    <n v="51"/>
    <s v="Medical Assistants"/>
    <x v="2"/>
    <n v="47"/>
    <s v="https://www.careeronestop.org/toolkit/careers/occupations/Occupation-profile.aspx?keyword=Medical%20Assistants&amp;location=United%20States"/>
    <n v="764400"/>
    <n v="870200"/>
    <n v="0.14000000000000001"/>
    <s v="Median wage is between $36,860 to $46,890 per year"/>
    <n v="2"/>
    <s v="Postsecondary non-degree award"/>
    <n v="5"/>
    <n v="648"/>
    <n v="20.190000000000001"/>
    <x v="74"/>
  </r>
  <r>
    <n v="121"/>
    <s v="Phlebotomists"/>
    <x v="2"/>
    <n v="100"/>
    <s v="https://www.careeronestop.org/toolkit/careers/occupations/Occupation-profile.aspx?keyword=Phlebotomists&amp;location=United%20States"/>
    <n v="139400"/>
    <n v="150200"/>
    <n v="0.08"/>
    <s v="Median wage is between $36,860 to $46,890 per year"/>
    <n v="2"/>
    <s v="Postsecondary non-degree award"/>
    <n v="5"/>
    <n v="650"/>
    <n v="20.100000000000001"/>
    <x v="75"/>
  </r>
  <r>
    <n v="56"/>
    <s v="Ophthalmic Medical Technicians"/>
    <x v="2"/>
    <n v="52"/>
    <s v="https://www.careeronestop.org/toolkit/careers/occupations/Occupation-profile.aspx?keyword=Ophthalmic%20Medical%20Technicians&amp;location=United%20States"/>
    <n v="66500"/>
    <n v="74900"/>
    <n v="0.13"/>
    <s v="Median wage is between $36,860 to $46,890 per year"/>
    <n v="2"/>
    <s v="Postsecondary non-degree award"/>
    <n v="5"/>
    <n v="650"/>
    <n v="20.09"/>
    <x v="75"/>
  </r>
  <r>
    <n v="81"/>
    <s v="Psychiatric Technicians"/>
    <x v="2"/>
    <n v="69"/>
    <s v="https://www.careeronestop.org/toolkit/careers/occupations/Occupation-profile.aspx?keyword=Psychiatric%20Technicians&amp;location=United%20States"/>
    <n v="107100"/>
    <n v="117500"/>
    <n v="0.1"/>
    <s v="Median wage is between $36,860 to $46,890 per year"/>
    <n v="2"/>
    <s v="Postsecondary non-degree award"/>
    <n v="5"/>
    <n v="675"/>
    <n v="19.09"/>
    <x v="50"/>
  </r>
  <r>
    <n v="723"/>
    <s v="Library Technicians"/>
    <x v="4"/>
    <n v="712"/>
    <s v="https://www.careeronestop.org/toolkit/careers/occupations/Occupation-profile.aspx?keyword=Library%20Technicians&amp;location=United%20States"/>
    <n v="78600"/>
    <n v="73800"/>
    <n v="-0.06"/>
    <s v="Median wage is between $36,860 to $46,890 per year"/>
    <n v="2"/>
    <s v="Postsecondary non-degree award"/>
    <n v="5"/>
    <n v="682"/>
    <n v="18.899999999999999"/>
    <x v="52"/>
  </r>
  <r>
    <n v="227"/>
    <s v="Emergency Medical Technicians"/>
    <x v="2"/>
    <n v="196"/>
    <s v="https://www.careeronestop.org/toolkit/careers/occupations/Occupation-profile.aspx?keyword=Emergency%20Medical%20Technicians&amp;location=United%20States"/>
    <n v="170700"/>
    <n v="180000"/>
    <n v="0.05"/>
    <s v="Median wage is between $36,860 to $46,890 per year"/>
    <n v="2"/>
    <s v="Postsecondary non-degree award"/>
    <n v="5"/>
    <n v="690"/>
    <n v="18.72"/>
    <x v="56"/>
  </r>
  <r>
    <n v="329"/>
    <s v="Nursing Assistants"/>
    <x v="2"/>
    <n v="270"/>
    <s v="https://www.careeronestop.org/toolkit/careers/occupations/Occupation-profile.aspx?keyword=Nursing%20Assistants&amp;location=United%20States"/>
    <n v="1361300"/>
    <n v="1417800"/>
    <n v="0.04"/>
    <s v="Median wage is between $36,860 to $46,890 per year"/>
    <n v="2"/>
    <s v="Postsecondary non-degree award"/>
    <n v="5"/>
    <n v="703"/>
    <n v="18.36"/>
    <x v="72"/>
  </r>
  <r>
    <n v="692"/>
    <s v="Medical Transcriptionists"/>
    <x v="2"/>
    <n v="678"/>
    <s v="https://www.careeronestop.org/toolkit/careers/occupations/Occupation-profile.aspx?keyword=Medical%20Transcriptionists&amp;location=United%20States"/>
    <n v="49000"/>
    <n v="47200"/>
    <n v="-0.04"/>
    <s v="Median wage is between $36,860 to $46,890 per year"/>
    <n v="2"/>
    <s v="Postsecondary non-degree award"/>
    <n v="5"/>
    <n v="724"/>
    <n v="17.82"/>
    <x v="3"/>
  </r>
  <r>
    <n v="772"/>
    <s v="Computer, Automated Teller, and Office Machine Repairers"/>
    <x v="7"/>
    <n v="768"/>
    <s v="https://www.careeronestop.org/toolkit/careers/occupations/Occupation-profile.aspx?keyword=Computer,%20Automated%20Teller,%20and%20Office%20Machine%20Repairers&amp;location=United%20States"/>
    <n v="96400"/>
    <n v="86000"/>
    <n v="-0.11"/>
    <s v="Median wage is between $36,860 to $46,890 per year"/>
    <n v="2"/>
    <s v="Some college, no degree"/>
    <n v="3"/>
    <n v="586"/>
    <n v="22"/>
    <x v="70"/>
  </r>
  <r>
    <n v="813"/>
    <s v="Order Clerks"/>
    <x v="9"/>
    <n v="808"/>
    <s v="https://www.careeronestop.org/toolkit/careers/occupations/Occupation-profile.aspx?keyword=Order%20Clerks&amp;location=United%20States"/>
    <n v="132800"/>
    <n v="108600"/>
    <n v="-0.18"/>
    <s v="Median wage is between $36,860 to $46,890 per year"/>
    <n v="2"/>
    <s v="Some college, no degree"/>
    <n v="3"/>
    <n v="653"/>
    <n v="20"/>
    <x v="40"/>
  </r>
  <r>
    <n v="449"/>
    <s v="Tutors"/>
    <x v="4"/>
    <n v="361"/>
    <s v="https://www.careeronestop.org/toolkit/careers/occupations/Occupation-profile.aspx?keyword=Tutors&amp;location=United%20States"/>
    <n v="223700"/>
    <n v="231100"/>
    <n v="0.03"/>
    <s v="Median wage is between $36,860 to $46,890 per year"/>
    <n v="2"/>
    <s v="Some college, no degree"/>
    <n v="3"/>
    <n v="679"/>
    <n v="19.03"/>
    <x v="76"/>
  </r>
  <r>
    <n v="132"/>
    <s v="Computer Network Support Specialists"/>
    <x v="15"/>
    <n v="127"/>
    <s v="https://www.careeronestop.org/toolkit/careers/occupations/Occupation-profile.aspx?keyword=Computer%20Network%20Support%20Specialists&amp;location=United%20States"/>
    <n v="177900"/>
    <n v="190400"/>
    <n v="7.0000000000000007E-2"/>
    <s v="Median wage is between $46,900 to $71,990 per year"/>
    <n v="3"/>
    <s v="Associate's degree"/>
    <n v="4"/>
    <n v="256"/>
    <n v="34.39"/>
    <x v="77"/>
  </r>
  <r>
    <n v="533"/>
    <s v="Electrical and Electronics Drafters"/>
    <x v="7"/>
    <n v="518"/>
    <s v="https://www.careeronestop.org/toolkit/careers/occupations/Occupation-profile.aspx?keyword=Electrical%20and%20Electronics%20Drafters&amp;location=United%20States"/>
    <n v="21800"/>
    <n v="22000"/>
    <n v="0.01"/>
    <s v="Median wage is between $46,900 to $71,990 per year"/>
    <n v="3"/>
    <s v="Associate's degree"/>
    <n v="4"/>
    <n v="270"/>
    <n v="33.299999999999997"/>
    <x v="78"/>
  </r>
  <r>
    <n v="602"/>
    <s v="Legal Support Workers, All Other"/>
    <x v="1"/>
    <n v="587"/>
    <s v="https://www.careeronestop.org/toolkit/careers/occupations/Occupation-profile.aspx?keyword=Legal%20Support%20Workers,%20All%20Other&amp;location=United%20States"/>
    <n v="51400"/>
    <n v="51500"/>
    <n v="0"/>
    <s v="Median wage is between $46,900 to $71,990 per year"/>
    <n v="3"/>
    <s v="Associate's degree"/>
    <n v="4"/>
    <n v="277"/>
    <n v="32.549999999999997"/>
    <x v="79"/>
  </r>
  <r>
    <n v="11"/>
    <s v="Occupational Therapy Assistants"/>
    <x v="2"/>
    <n v="11"/>
    <s v="https://www.careeronestop.org/toolkit/careers/occupations/Occupation-profile.aspx?keyword=Occupational%20Therapy%20Assistants&amp;location=United%20States"/>
    <n v="45100"/>
    <n v="56000"/>
    <n v="0.24"/>
    <s v="Median wage is between $46,900 to $71,990 per year"/>
    <n v="3"/>
    <s v="Associate's degree"/>
    <n v="4"/>
    <n v="284"/>
    <n v="32.22"/>
    <x v="80"/>
  </r>
  <r>
    <n v="287"/>
    <s v="Cardiovascular Technologists and Technicians"/>
    <x v="2"/>
    <n v="270"/>
    <s v="https://www.careeronestop.org/toolkit/careers/occupations/Occupation-profile.aspx?keyword=Cardiovascular%20Technologists%20and%20Technicians&amp;location=United%20States"/>
    <n v="58900"/>
    <n v="61100"/>
    <n v="0.04"/>
    <s v="Median wage is between $46,900 to $71,990 per year"/>
    <n v="3"/>
    <s v="Associate's degree"/>
    <n v="4"/>
    <n v="292"/>
    <n v="31.81"/>
    <x v="81"/>
  </r>
  <r>
    <n v="666"/>
    <s v="Electro-Mechanical and Mechatronics Technologists and Technicians"/>
    <x v="7"/>
    <n v="659"/>
    <s v="https://www.careeronestop.org/toolkit/careers/occupations/Occupation-profile.aspx?keyword=Electro-Mechanical%20and%20Mechatronics%20Technologists%20and%20Technicians&amp;location=United%20States"/>
    <n v="15200"/>
    <n v="14800"/>
    <n v="-0.03"/>
    <s v="Median wage is between $46,900 to $71,990 per year"/>
    <n v="3"/>
    <s v="Associate's degree"/>
    <n v="4"/>
    <n v="298"/>
    <n v="31.29"/>
    <x v="82"/>
  </r>
  <r>
    <n v="731"/>
    <s v="Mechanical Drafters"/>
    <x v="7"/>
    <n v="725"/>
    <s v="https://www.careeronestop.org/toolkit/careers/occupations/Occupation-profile.aspx?keyword=Mechanical%20Drafters&amp;location=United%20States"/>
    <n v="49600"/>
    <n v="46000"/>
    <n v="-7.0000000000000007E-2"/>
    <s v="Median wage is between $46,900 to $71,990 per year"/>
    <n v="3"/>
    <s v="Associate's degree"/>
    <n v="4"/>
    <n v="313"/>
    <n v="30.8"/>
    <x v="83"/>
  </r>
  <r>
    <n v="9"/>
    <s v="Physical Therapist Assistants"/>
    <x v="2"/>
    <n v="9"/>
    <s v="https://www.careeronestop.org/toolkit/careers/occupations/Occupation-profile.aspx?keyword=Physical%20Therapist%20Assistants&amp;location=United%20States"/>
    <n v="100700"/>
    <n v="126900"/>
    <n v="0.26"/>
    <s v="Median wage is between $46,900 to $71,990 per year"/>
    <n v="3"/>
    <s v="Associate's degree"/>
    <n v="4"/>
    <n v="313"/>
    <n v="30.81"/>
    <x v="83"/>
  </r>
  <r>
    <n v="556"/>
    <s v="Mechanical Engineering Technologists and Technicians"/>
    <x v="7"/>
    <n v="518"/>
    <s v="https://www.careeronestop.org/toolkit/careers/occupations/Occupation-profile.aspx?keyword=Mechanical%20Engineering%20Technologists%20and%20Technicians&amp;location=United%20States"/>
    <n v="41100"/>
    <n v="41400"/>
    <n v="0.01"/>
    <s v="Median wage is between $46,900 to $71,990 per year"/>
    <n v="3"/>
    <s v="Associate's degree"/>
    <n v="4"/>
    <n v="316"/>
    <n v="30.78"/>
    <x v="84"/>
  </r>
  <r>
    <n v="32"/>
    <s v="Health Information Technologists and Medical Registrars"/>
    <x v="4"/>
    <n v="31"/>
    <s v="https://www.careeronestop.org/toolkit/careers/occupations/Occupation-profile.aspx?keyword=Health%20Information%20Technologists%20and%20Medical%20Registrars&amp;location=United%20States"/>
    <n v="37900"/>
    <n v="44100"/>
    <n v="0.17"/>
    <s v="Median wage is between $46,900 to $71,990 per year"/>
    <n v="3"/>
    <s v="Associate's degree"/>
    <n v="4"/>
    <n v="331"/>
    <n v="30.28"/>
    <x v="85"/>
  </r>
  <r>
    <n v="286"/>
    <s v="Calibration Technologists and Technicians"/>
    <x v="7"/>
    <n v="270"/>
    <s v="https://www.careeronestop.org/toolkit/careers/occupations/Occupation-profile.aspx?keyword=Calibration%20Technologists%20and%20Technicians&amp;location=United%20States"/>
    <n v="11300"/>
    <n v="11800"/>
    <n v="0.04"/>
    <s v="Median wage is between $46,900 to $71,990 per year"/>
    <n v="3"/>
    <s v="Associate's degree"/>
    <n v="4"/>
    <n v="336"/>
    <n v="30.19"/>
    <x v="86"/>
  </r>
  <r>
    <n v="404"/>
    <s v="Industrial Engineering Technologists and Technicians"/>
    <x v="7"/>
    <n v="361"/>
    <s v="https://www.careeronestop.org/toolkit/careers/occupations/Occupation-profile.aspx?keyword=Industrial%20Engineering%20Technologists%20and%20Technicians&amp;location=United%20States"/>
    <n v="69100"/>
    <n v="71300"/>
    <n v="0.03"/>
    <s v="Median wage is between $46,900 to $71,990 per year"/>
    <n v="3"/>
    <s v="Associate's degree"/>
    <n v="4"/>
    <n v="339"/>
    <n v="30.1"/>
    <x v="87"/>
  </r>
  <r>
    <n v="520"/>
    <s v="Architectural and Civil Drafters"/>
    <x v="13"/>
    <n v="518"/>
    <s v="https://www.careeronestop.org/toolkit/careers/occupations/Occupation-profile.aspx?keyword=Architectural%20and%20Civil%20Drafters&amp;location=United%20States"/>
    <n v="107100"/>
    <n v="107700"/>
    <n v="0.01"/>
    <s v="Median wage is between $46,900 to $71,990 per year"/>
    <n v="3"/>
    <s v="Associate's degree"/>
    <n v="4"/>
    <n v="350"/>
    <n v="29.72"/>
    <x v="88"/>
  </r>
  <r>
    <n v="434"/>
    <s v="Radio, Cellular, and Tower Equipment Installers and Repairers"/>
    <x v="7"/>
    <n v="361"/>
    <s v="https://www.careeronestop.org/toolkit/careers/occupations/Occupation-profile.aspx?keyword=Radio,%20Cellular,%20and%20Tower%20Equipment%20Installers%20and%20Repairers&amp;location=United%20States"/>
    <n v="13500"/>
    <n v="13900"/>
    <n v="0.03"/>
    <s v="Median wage is between $46,900 to $71,990 per year"/>
    <n v="3"/>
    <s v="Associate's degree"/>
    <n v="4"/>
    <n v="364"/>
    <n v="29.48"/>
    <x v="89"/>
  </r>
  <r>
    <n v="333"/>
    <s v="Paralegals and Legal Assistants"/>
    <x v="8"/>
    <n v="270"/>
    <s v="https://www.careeronestop.org/toolkit/careers/occupations/Occupation-profile.aspx?keyword=Paralegals%20and%20Legal%20Assistants&amp;location=United%20States"/>
    <n v="354300"/>
    <n v="369100"/>
    <n v="0.04"/>
    <s v="Median wage is between $46,900 to $71,990 per year"/>
    <n v="3"/>
    <s v="Associate's degree"/>
    <n v="4"/>
    <n v="370"/>
    <n v="29.31"/>
    <x v="90"/>
  </r>
  <r>
    <n v="527"/>
    <s v="Civil Engineering Technologists and Technicians"/>
    <x v="13"/>
    <n v="518"/>
    <s v="https://www.careeronestop.org/toolkit/careers/occupations/Occupation-profile.aspx?keyword=Civil%20Engineering%20Technologists%20and%20Technicians&amp;location=United%20States"/>
    <n v="64800"/>
    <n v="65400"/>
    <n v="0.01"/>
    <s v="Median wage is between $46,900 to $71,990 per year"/>
    <n v="3"/>
    <s v="Associate's degree"/>
    <n v="4"/>
    <n v="373"/>
    <n v="29.18"/>
    <x v="91"/>
  </r>
  <r>
    <n v="54"/>
    <s v="Medical Equipment Repairers"/>
    <x v="7"/>
    <n v="52"/>
    <s v="https://www.careeronestop.org/toolkit/careers/occupations/Occupation-profile.aspx?keyword=Medical%20Equipment%20Repairers&amp;location=United%20States"/>
    <n v="66400"/>
    <n v="75100"/>
    <n v="0.13"/>
    <s v="Median wage is between $46,900 to $71,990 per year"/>
    <n v="3"/>
    <s v="Associate's degree"/>
    <n v="4"/>
    <n v="373"/>
    <n v="29.17"/>
    <x v="91"/>
  </r>
  <r>
    <n v="740"/>
    <s v="Drafters, All Other"/>
    <x v="13"/>
    <n v="735"/>
    <s v="https://www.careeronestop.org/toolkit/careers/occupations/Occupation-profile.aspx?keyword=Drafters,%20All%20Other&amp;location=United%20States"/>
    <n v="18700"/>
    <n v="17300"/>
    <n v="-0.08"/>
    <s v="Median wage is between $46,900 to $71,990 per year"/>
    <n v="3"/>
    <s v="Associate's degree"/>
    <n v="4"/>
    <n v="388"/>
    <n v="28.49"/>
    <x v="92"/>
  </r>
  <r>
    <n v="324"/>
    <s v="Life, Physical, and Social Science Technicians, All Other"/>
    <x v="8"/>
    <n v="270"/>
    <s v="https://www.careeronestop.org/toolkit/careers/occupations/Occupation-profile.aspx?keyword=Life,%20Physical,%20and%20Social%20Science%20Technicians,%20All%20Other&amp;location=United%20States"/>
    <n v="80000"/>
    <n v="83100"/>
    <n v="0.04"/>
    <s v="Median wage is between $46,900 to $71,990 per year"/>
    <n v="3"/>
    <s v="Associate's degree"/>
    <n v="4"/>
    <n v="403"/>
    <n v="28.05"/>
    <x v="93"/>
  </r>
  <r>
    <n v="619"/>
    <s v="Broadcast Technicians"/>
    <x v="0"/>
    <n v="617"/>
    <s v="https://www.careeronestop.org/toolkit/careers/occupations/Occupation-profile.aspx?keyword=Broadcast%20Technicians&amp;location=United%20States"/>
    <n v="39900"/>
    <n v="39400"/>
    <n v="-0.01"/>
    <s v="Median wage is between $46,900 to $71,990 per year"/>
    <n v="3"/>
    <s v="Associate's degree"/>
    <n v="4"/>
    <n v="408"/>
    <n v="27.74"/>
    <x v="94"/>
  </r>
  <r>
    <n v="370"/>
    <s v="Chemical Technicians"/>
    <x v="7"/>
    <n v="361"/>
    <s v="https://www.careeronestop.org/toolkit/careers/occupations/Occupation-profile.aspx?keyword=Chemical%20Technicians&amp;location=United%20States"/>
    <n v="58800"/>
    <n v="60700"/>
    <n v="0.03"/>
    <s v="Median wage is between $46,900 to $71,990 per year"/>
    <n v="3"/>
    <s v="Associate's degree"/>
    <n v="4"/>
    <n v="421"/>
    <n v="27.29"/>
    <x v="95"/>
  </r>
  <r>
    <n v="601"/>
    <s v="Hydrologic Technicians"/>
    <x v="5"/>
    <n v="587"/>
    <s v="https://www.careeronestop.org/toolkit/careers/occupations/Occupation-profile.aspx?keyword=Hydrologic%20Technicians&amp;location=United%20States"/>
    <n v="3100"/>
    <n v="3100"/>
    <n v="0"/>
    <s v="Median wage is between $46,900 to $71,990 per year"/>
    <n v="3"/>
    <s v="Associate's degree"/>
    <n v="4"/>
    <n v="431"/>
    <n v="26.87"/>
    <x v="96"/>
  </r>
  <r>
    <n v="535"/>
    <s v="Embalmers"/>
    <x v="11"/>
    <n v="518"/>
    <s v="https://www.careeronestop.org/toolkit/careers/occupations/Occupation-profile.aspx?keyword=Embalmers&amp;location=United%20States"/>
    <n v="4000"/>
    <n v="4000"/>
    <n v="0.01"/>
    <s v="Median wage is between $46,900 to $71,990 per year"/>
    <n v="3"/>
    <s v="Associate's degree"/>
    <n v="4"/>
    <n v="444"/>
    <n v="26.01"/>
    <x v="97"/>
  </r>
  <r>
    <n v="537"/>
    <s v="Environmental Engineering Technologists and Technicians"/>
    <x v="3"/>
    <n v="518"/>
    <s v="https://www.careeronestop.org/toolkit/careers/occupations/Occupation-profile.aspx?keyword=Environmental%20Engineering%20Technologists%20and%20Technicians&amp;location=United%20States"/>
    <n v="13900"/>
    <n v="14100"/>
    <n v="0.01"/>
    <s v="Median wage is between $46,900 to $71,990 per year"/>
    <n v="3"/>
    <s v="Associate's degree"/>
    <n v="4"/>
    <n v="447"/>
    <n v="25.96"/>
    <x v="98"/>
  </r>
  <r>
    <n v="400"/>
    <s v="Geological Technicians, Except Hydrologic Technicians"/>
    <x v="3"/>
    <n v="361"/>
    <s v="https://www.careeronestop.org/toolkit/careers/occupations/Occupation-profile.aspx?keyword=Geological%20Technicians,%20Except%20Hydrologic%20Technicians&amp;location=United%20States"/>
    <n v="9400"/>
    <n v="9600"/>
    <n v="0.03"/>
    <s v="Median wage is between $46,900 to $71,990 per year"/>
    <n v="3"/>
    <s v="Associate's degree"/>
    <n v="4"/>
    <n v="460"/>
    <n v="25.21"/>
    <x v="99"/>
  </r>
  <r>
    <n v="542"/>
    <s v="Forest and Conservation Technicians"/>
    <x v="3"/>
    <n v="518"/>
    <s v="https://www.careeronestop.org/toolkit/careers/occupations/Occupation-profile.aspx?keyword=Forest%20and%20Conservation%20Technicians&amp;location=United%20States"/>
    <n v="31500"/>
    <n v="31700"/>
    <n v="0.01"/>
    <s v="Median wage is between $46,900 to $71,990 per year"/>
    <n v="3"/>
    <s v="Associate's degree"/>
    <n v="4"/>
    <n v="465"/>
    <n v="24.94"/>
    <x v="100"/>
  </r>
  <r>
    <n v="792"/>
    <s v="Desktop Publishers"/>
    <x v="0"/>
    <n v="790"/>
    <s v="https://www.careeronestop.org/toolkit/careers/occupations/Occupation-profile.aspx?keyword=Desktop%20Publishers&amp;location=United%20States"/>
    <n v="8500"/>
    <n v="7400"/>
    <n v="-0.14000000000000001"/>
    <s v="Median wage is between $46,900 to $71,990 per year"/>
    <n v="3"/>
    <s v="Associate's degree"/>
    <n v="4"/>
    <n v="470"/>
    <n v="24.66"/>
    <x v="101"/>
  </r>
  <r>
    <n v="328"/>
    <s v="Morticians, Undertakers, and Funeral Arrangers"/>
    <x v="11"/>
    <n v="270"/>
    <s v="https://www.careeronestop.org/toolkit/careers/occupations/Occupation-profile.aspx?keyword=Morticians,%20Undertakers,%20and%20Funeral%20Arrangers&amp;location=United%20States"/>
    <n v="24500"/>
    <n v="25400"/>
    <n v="0.04"/>
    <s v="Median wage is between $46,900 to $71,990 per year"/>
    <n v="3"/>
    <s v="Associate's degree"/>
    <n v="4"/>
    <n v="473"/>
    <n v="24.53"/>
    <x v="102"/>
  </r>
  <r>
    <n v="171"/>
    <s v="Environmental Science and Protection Technicians, Including Health"/>
    <x v="3"/>
    <n v="157"/>
    <s v="https://www.careeronestop.org/toolkit/careers/occupations/Occupation-profile.aspx?keyword=Environmental%20Science%20and%20Protection%20Technicians,%20Including%20Health&amp;location=United%20States"/>
    <n v="35000"/>
    <n v="37100"/>
    <n v="0.06"/>
    <s v="Median wage is between $46,900 to $71,990 per year"/>
    <n v="3"/>
    <s v="Associate's degree"/>
    <n v="4"/>
    <n v="475"/>
    <n v="24.35"/>
    <x v="103"/>
  </r>
  <r>
    <n v="233"/>
    <s v="Food Science Technicians"/>
    <x v="3"/>
    <n v="196"/>
    <s v="https://www.careeronestop.org/toolkit/careers/occupations/Occupation-profile.aspx?keyword=Food%20Science%20Technicians&amp;location=United%20States"/>
    <n v="21200"/>
    <n v="22300"/>
    <n v="0.05"/>
    <s v="Median wage is between $46,900 to $71,990 per year"/>
    <n v="3"/>
    <s v="Associate's degree"/>
    <n v="4"/>
    <n v="497"/>
    <n v="23.6"/>
    <x v="104"/>
  </r>
  <r>
    <n v="709"/>
    <s v="Human Resources Assistants, Except Payroll and Timekeeping"/>
    <x v="9"/>
    <n v="700"/>
    <s v="https://www.careeronestop.org/toolkit/careers/occupations/Occupation-profile.aspx?keyword=Human%20Resources%20Assistants,%20Except%20Payroll%20and%20Timekeeping&amp;location=United%20States"/>
    <n v="107600"/>
    <n v="102400"/>
    <n v="-0.05"/>
    <s v="Median wage is between $46,900 to $71,990 per year"/>
    <n v="3"/>
    <s v="Associate's degree"/>
    <n v="4"/>
    <n v="534"/>
    <n v="22.94"/>
    <x v="105"/>
  </r>
  <r>
    <n v="736"/>
    <s v="Buyers and Purchasing Agents"/>
    <x v="3"/>
    <n v="735"/>
    <s v="https://www.careeronestop.org/toolkit/careers/occupations/Occupation-profile.aspx?keyword=Buyers%20and%20Purchasing%20Agents&amp;location=United%20States"/>
    <n v="494400"/>
    <n v="456300"/>
    <n v="-0.08"/>
    <s v="Median wage is between $46,900 to $71,990 per year"/>
    <n v="3"/>
    <s v="Bachelor's degree"/>
    <n v="5"/>
    <n v="254"/>
    <n v="34.590000000000003"/>
    <x v="106"/>
  </r>
  <r>
    <n v="201"/>
    <s v="Arbitrators, Mediators, and Conciliators"/>
    <x v="8"/>
    <n v="196"/>
    <s v="https://www.careeronestop.org/toolkit/careers/occupations/Occupation-profile.aspx?keyword=Arbitrators,%20Mediators,%20and%20Conciliators&amp;location=United%20States"/>
    <n v="9100"/>
    <n v="9600"/>
    <n v="0.05"/>
    <s v="Median wage is between $46,900 to $71,990 per year"/>
    <n v="3"/>
    <s v="Bachelor's degree"/>
    <n v="5"/>
    <n v="256"/>
    <n v="34.39"/>
    <x v="77"/>
  </r>
  <r>
    <n v="450"/>
    <s v="Zoologists and Wildlife Biologists"/>
    <x v="3"/>
    <n v="361"/>
    <s v="https://www.careeronestop.org/toolkit/careers/occupations/Occupation-profile.aspx?keyword=Zoologists%20and%20Wildlife%20Biologists&amp;location=United%20States"/>
    <n v="19100"/>
    <n v="19700"/>
    <n v="0.03"/>
    <s v="Median wage is between $46,900 to $71,990 per year"/>
    <n v="3"/>
    <s v="Bachelor's degree"/>
    <n v="5"/>
    <n v="261"/>
    <n v="33.94"/>
    <x v="107"/>
  </r>
  <r>
    <n v="181"/>
    <s v="Mathematical Science Occupations, All Other"/>
    <x v="4"/>
    <n v="157"/>
    <s v="https://www.careeronestop.org/toolkit/careers/occupations/Occupation-profile.aspx?keyword=Mathematical%20Science%20Occupations,%20All%20Other&amp;location=United%20States"/>
    <n v="4100"/>
    <n v="4400"/>
    <n v="0.06"/>
    <s v="Median wage is between $46,900 to $71,990 per year"/>
    <n v="3"/>
    <s v="Bachelor's degree"/>
    <n v="5"/>
    <n v="261"/>
    <n v="33.950000000000003"/>
    <x v="107"/>
  </r>
  <r>
    <n v="160"/>
    <s v="Animal Scientists"/>
    <x v="3"/>
    <n v="157"/>
    <s v="https://www.careeronestop.org/toolkit/careers/occupations/Occupation-profile.aspx?keyword=Animal%20Scientists&amp;location=United%20States"/>
    <n v="2800"/>
    <n v="2900"/>
    <n v="0.06"/>
    <s v="Median wage is between $46,900 to $71,990 per year"/>
    <n v="3"/>
    <s v="Bachelor's degree"/>
    <n v="5"/>
    <n v="266"/>
    <n v="33.72"/>
    <x v="108"/>
  </r>
  <r>
    <n v="410"/>
    <s v="Loan Officers"/>
    <x v="14"/>
    <n v="361"/>
    <s v="https://www.careeronestop.org/toolkit/careers/occupations/Occupation-profile.aspx?keyword=Loan%20Officers&amp;location=United%20States"/>
    <n v="354800"/>
    <n v="365300"/>
    <n v="0.03"/>
    <s v="Median wage is between $46,900 to $71,990 per year"/>
    <n v="3"/>
    <s v="Bachelor's degree"/>
    <n v="5"/>
    <n v="268"/>
    <n v="33.65"/>
    <x v="109"/>
  </r>
  <r>
    <n v="136"/>
    <s v="Dietitians and Nutritionists"/>
    <x v="2"/>
    <n v="127"/>
    <s v="https://www.careeronestop.org/toolkit/careers/occupations/Occupation-profile.aspx?keyword=Dietitians%20and%20Nutritionists&amp;location=United%20States"/>
    <n v="78600"/>
    <n v="83800"/>
    <n v="7.0000000000000007E-2"/>
    <s v="Median wage is between $46,900 to $71,990 per year"/>
    <n v="3"/>
    <s v="Bachelor's degree"/>
    <n v="5"/>
    <n v="269"/>
    <n v="33.5"/>
    <x v="110"/>
  </r>
  <r>
    <n v="293"/>
    <s v="Conservation Scientists"/>
    <x v="5"/>
    <n v="270"/>
    <s v="https://www.careeronestop.org/toolkit/careers/occupations/Occupation-profile.aspx?keyword=Conservation%20Scientists&amp;location=United%20States"/>
    <n v="24700"/>
    <n v="25700"/>
    <n v="0.04"/>
    <s v="Median wage is between $46,900 to $71,990 per year"/>
    <n v="3"/>
    <s v="Bachelor's degree"/>
    <n v="5"/>
    <n v="273"/>
    <n v="33.049999999999997"/>
    <x v="111"/>
  </r>
  <r>
    <n v="269"/>
    <s v="Surveyors"/>
    <x v="13"/>
    <n v="196"/>
    <s v="https://www.careeronestop.org/toolkit/careers/occupations/Occupation-profile.aspx?keyword=Surveyors&amp;location=United%20States"/>
    <n v="50800"/>
    <n v="53100"/>
    <n v="0.05"/>
    <s v="Median wage is between $46,900 to $71,990 per year"/>
    <n v="3"/>
    <s v="Bachelor's degree"/>
    <n v="5"/>
    <n v="274"/>
    <n v="32.950000000000003"/>
    <x v="112"/>
  </r>
  <r>
    <n v="266"/>
    <s v="Soil and Plant Scientists"/>
    <x v="3"/>
    <n v="196"/>
    <s v="https://www.careeronestop.org/toolkit/careers/occupations/Occupation-profile.aspx?keyword=Soil%20and%20Plant%20Scientists&amp;location=United%20States"/>
    <n v="17200"/>
    <n v="18100"/>
    <n v="0.05"/>
    <s v="Median wage is between $46,900 to $71,990 per year"/>
    <n v="3"/>
    <s v="Bachelor's degree"/>
    <n v="5"/>
    <n v="276"/>
    <n v="32.81"/>
    <x v="113"/>
  </r>
  <r>
    <n v="176"/>
    <s v="Human Resources Specialists"/>
    <x v="9"/>
    <n v="157"/>
    <s v="https://www.careeronestop.org/toolkit/careers/occupations/Occupation-profile.aspx?keyword=Human%20Resources%20Specialists&amp;location=United%20States"/>
    <n v="874500"/>
    <n v="925900"/>
    <n v="0.06"/>
    <s v="Median wage is between $46,900 to $71,990 per year"/>
    <n v="3"/>
    <s v="Bachelor's degree"/>
    <n v="5"/>
    <n v="277"/>
    <n v="32.53"/>
    <x v="79"/>
  </r>
  <r>
    <n v="379"/>
    <s v="Designers, All Other"/>
    <x v="0"/>
    <n v="361"/>
    <s v="https://www.careeronestop.org/toolkit/careers/occupations/Occupation-profile.aspx?keyword=Designers,%20All%20Other&amp;location=United%20States"/>
    <n v="33500"/>
    <n v="34600"/>
    <n v="0.03"/>
    <s v="Median wage is between $46,900 to $71,990 per year"/>
    <n v="3"/>
    <s v="Bachelor's degree"/>
    <n v="5"/>
    <n v="281"/>
    <n v="32.450000000000003"/>
    <x v="114"/>
  </r>
  <r>
    <n v="471"/>
    <s v="Foresters"/>
    <x v="3"/>
    <n v="451"/>
    <s v="https://www.careeronestop.org/toolkit/careers/occupations/Occupation-profile.aspx?keyword=Foresters&amp;location=United%20States"/>
    <n v="11300"/>
    <n v="11600"/>
    <n v="0.02"/>
    <s v="Median wage is between $46,900 to $71,990 per year"/>
    <n v="3"/>
    <s v="Bachelor's degree"/>
    <n v="5"/>
    <n v="282"/>
    <n v="32.369999999999997"/>
    <x v="115"/>
  </r>
  <r>
    <n v="443"/>
    <s v="Special Education Teachers, All Other"/>
    <x v="4"/>
    <n v="361"/>
    <s v="https://www.careeronestop.org/toolkit/careers/occupations/Occupation-profile.aspx?keyword=Special%20Education%20Teachers,%20All%20Other&amp;location=United%20States"/>
    <n v="43900"/>
    <n v="45200"/>
    <n v="0.03"/>
    <s v="Median wage is between $46,900 to $71,990 per year"/>
    <n v="3"/>
    <s v="Bachelor's degree"/>
    <n v="5"/>
    <n v="283"/>
    <e v="#N/A"/>
    <x v="116"/>
  </r>
  <r>
    <n v="189"/>
    <s v="Public Relations Specialists"/>
    <x v="8"/>
    <n v="157"/>
    <s v="https://www.careeronestop.org/toolkit/careers/occupations/Occupation-profile.aspx?keyword=Public%20Relations%20Specialists&amp;location=United%20States"/>
    <n v="297100"/>
    <n v="315100"/>
    <n v="0.06"/>
    <s v="Median wage is between $46,900 to $71,990 per year"/>
    <n v="3"/>
    <s v="Bachelor's degree"/>
    <n v="5"/>
    <n v="286"/>
    <n v="32.090000000000003"/>
    <x v="117"/>
  </r>
  <r>
    <n v="615"/>
    <s v="Special Education Teachers, Middle School"/>
    <x v="4"/>
    <n v="587"/>
    <s v="https://www.careeronestop.org/toolkit/careers/occupations/Occupation-profile.aspx?keyword=Special%20Education%20Teachers,%20Middle%20School&amp;location=United%20States"/>
    <n v="82800"/>
    <n v="82600"/>
    <n v="0"/>
    <s v="Median wage is between $46,900 to $71,990 per year"/>
    <n v="3"/>
    <s v="Bachelor's degree"/>
    <n v="5"/>
    <n v="289"/>
    <e v="#N/A"/>
    <x v="118"/>
  </r>
  <r>
    <n v="582"/>
    <s v="Special Education Teachers, Secondary School"/>
    <x v="4"/>
    <n v="518"/>
    <s v="https://www.careeronestop.org/toolkit/careers/occupations/Occupation-profile.aspx?keyword=Special%20Education%20Teachers,%20Secondary%20School&amp;location=United%20States"/>
    <n v="153200"/>
    <n v="154000"/>
    <n v="0.01"/>
    <s v="Median wage is between $46,900 to $71,990 per year"/>
    <n v="3"/>
    <s v="Bachelor's degree"/>
    <n v="5"/>
    <n v="289"/>
    <e v="#N/A"/>
    <x v="118"/>
  </r>
  <r>
    <n v="91"/>
    <s v="Film and Video Editors"/>
    <x v="0"/>
    <n v="84"/>
    <s v="https://www.careeronestop.org/toolkit/careers/occupations/Occupation-profile.aspx?keyword=Film%20and%20Video%20Editors&amp;location=United%20States"/>
    <n v="51000"/>
    <n v="55800"/>
    <n v="0.09"/>
    <s v="Median wage is between $46,900 to $71,990 per year"/>
    <n v="3"/>
    <s v="Bachelor's degree"/>
    <n v="5"/>
    <n v="289"/>
    <n v="32.020000000000003"/>
    <x v="118"/>
  </r>
  <r>
    <n v="511"/>
    <s v="Special Education Teachers, Preschool"/>
    <x v="4"/>
    <n v="451"/>
    <s v="https://www.careeronestop.org/toolkit/careers/occupations/Occupation-profile.aspx?keyword=Special%20Education%20Teachers,%20Preschool&amp;location=United%20States"/>
    <n v="23800"/>
    <n v="24300"/>
    <n v="0.02"/>
    <s v="Median wage is between $46,900 to $71,990 per year"/>
    <n v="3"/>
    <s v="Bachelor's degree"/>
    <n v="5"/>
    <n v="296"/>
    <e v="#N/A"/>
    <x v="119"/>
  </r>
  <r>
    <n v="579"/>
    <s v="Secondary School Teachers, Except Special and Career/Technical Education"/>
    <x v="4"/>
    <n v="518"/>
    <s v="https://www.careeronestop.org/toolkit/careers/occupations/Occupation-profile.aspx?keyword=Secondary%20School%20Teachers,%20Except%20Special%20and%20Career/Technical%20Education&amp;location=United%20States"/>
    <n v="1072300"/>
    <n v="1083400"/>
    <n v="0.01"/>
    <s v="Median wage is between $46,900 to $71,990 per year"/>
    <n v="3"/>
    <s v="Bachelor's degree"/>
    <n v="5"/>
    <n v="297"/>
    <e v="#N/A"/>
    <x v="120"/>
  </r>
  <r>
    <n v="591"/>
    <s v="Career/Technical Education Teachers, Secondary School"/>
    <x v="4"/>
    <n v="587"/>
    <s v="https://www.careeronestop.org/toolkit/careers/occupations/Occupation-profile.aspx?keyword=Career/Technical%20Education%20Teachers,%20Secondary%20School&amp;location=United%20States"/>
    <n v="88000"/>
    <n v="87700"/>
    <n v="0"/>
    <s v="Median wage is between $46,900 to $71,990 per year"/>
    <n v="3"/>
    <s v="Bachelor's degree"/>
    <n v="5"/>
    <n v="298"/>
    <e v="#N/A"/>
    <x v="82"/>
  </r>
  <r>
    <n v="614"/>
    <s v="Special Education Teachers, Kindergarten and Elementary School"/>
    <x v="4"/>
    <n v="587"/>
    <s v="https://www.careeronestop.org/toolkit/careers/occupations/Occupation-profile.aspx?keyword=Special%20Education%20Teachers,%20Kindergarten%20and%20Elementary%20School&amp;location=United%20States"/>
    <n v="194700"/>
    <n v="194600"/>
    <n v="0"/>
    <s v="Median wage is between $46,900 to $71,990 per year"/>
    <n v="3"/>
    <s v="Bachelor's degree"/>
    <n v="5"/>
    <n v="302"/>
    <e v="#N/A"/>
    <x v="121"/>
  </r>
  <r>
    <n v="52"/>
    <s v="Forensic Science Technicians"/>
    <x v="8"/>
    <n v="52"/>
    <s v="https://www.careeronestop.org/toolkit/careers/occupations/Occupation-profile.aspx?keyword=Forensic%20Science%20Technicians&amp;location=United%20States"/>
    <n v="18500"/>
    <n v="20800"/>
    <n v="0.13"/>
    <s v="Median wage is between $46,900 to $71,990 per year"/>
    <n v="3"/>
    <s v="Bachelor's degree"/>
    <n v="5"/>
    <n v="302"/>
    <n v="31.22"/>
    <x v="121"/>
  </r>
  <r>
    <n v="515"/>
    <s v="Teachers and Instructors, All Other"/>
    <x v="4"/>
    <n v="451"/>
    <s v="https://www.careeronestop.org/toolkit/careers/occupations/Occupation-profile.aspx?keyword=Teachers%20and%20Instructors,%20All%20Other&amp;location=United%20States"/>
    <n v="148000"/>
    <n v="150900"/>
    <n v="0.02"/>
    <s v="Median wage is between $46,900 to $71,990 per year"/>
    <n v="3"/>
    <s v="Bachelor's degree"/>
    <n v="5"/>
    <n v="307"/>
    <e v="#N/A"/>
    <x v="122"/>
  </r>
  <r>
    <n v="557"/>
    <s v="Middle School Teachers, Except Special and Career/Technical Education"/>
    <x v="4"/>
    <n v="518"/>
    <s v="https://www.careeronestop.org/toolkit/careers/occupations/Occupation-profile.aspx?keyword=Middle%20School%20Teachers,%20Except%20Special%20and%20Career/Technical%20Education&amp;location=United%20States"/>
    <n v="625500"/>
    <n v="630600"/>
    <n v="0.01"/>
    <s v="Median wage is between $46,900 to $71,990 per year"/>
    <n v="3"/>
    <s v="Bachelor's degree"/>
    <n v="5"/>
    <n v="309"/>
    <e v="#N/A"/>
    <x v="123"/>
  </r>
  <r>
    <n v="195"/>
    <s v="Training and Development Specialists"/>
    <x v="9"/>
    <n v="157"/>
    <s v="https://www.careeronestop.org/toolkit/careers/occupations/Occupation-profile.aspx?keyword=Training%20and%20Development%20Specialists&amp;location=United%20States"/>
    <n v="385800"/>
    <n v="409900"/>
    <n v="0.06"/>
    <s v="Median wage is between $46,900 to $71,990 per year"/>
    <n v="3"/>
    <s v="Bachelor's degree"/>
    <n v="5"/>
    <n v="309"/>
    <n v="30.94"/>
    <x v="123"/>
  </r>
  <r>
    <n v="235"/>
    <s v="Fundraisers"/>
    <x v="9"/>
    <n v="196"/>
    <s v="https://www.careeronestop.org/toolkit/careers/occupations/Occupation-profile.aspx?keyword=Fundraisers&amp;location=United%20States"/>
    <n v="124000"/>
    <n v="130500"/>
    <n v="0.05"/>
    <s v="Median wage is between $46,900 to $71,990 per year"/>
    <n v="3"/>
    <s v="Bachelor's degree"/>
    <n v="5"/>
    <n v="311"/>
    <n v="30.85"/>
    <x v="124"/>
  </r>
  <r>
    <n v="590"/>
    <s v="Career/Technical Education Teachers, Middle School"/>
    <x v="4"/>
    <n v="587"/>
    <s v="https://www.careeronestop.org/toolkit/careers/occupations/Occupation-profile.aspx?keyword=Career/Technical%20Education%20Teachers,%20Middle%20School&amp;location=United%20States"/>
    <n v="11100"/>
    <n v="11100"/>
    <n v="0"/>
    <s v="Median wage is between $46,900 to $71,990 per year"/>
    <n v="3"/>
    <s v="Bachelor's degree"/>
    <n v="5"/>
    <n v="317"/>
    <e v="#N/A"/>
    <x v="125"/>
  </r>
  <r>
    <n v="152"/>
    <s v="Social Workers, All Other"/>
    <x v="5"/>
    <n v="127"/>
    <s v="https://www.careeronestop.org/toolkit/careers/occupations/Occupation-profile.aspx?keyword=Social%20Workers,%20All%20Other&amp;location=United%20States"/>
    <n v="68400"/>
    <n v="72900"/>
    <n v="7.0000000000000007E-2"/>
    <s v="Median wage is between $46,900 to $71,990 per year"/>
    <n v="3"/>
    <s v="Bachelor's degree"/>
    <n v="5"/>
    <n v="319"/>
    <n v="30.66"/>
    <x v="126"/>
  </r>
  <r>
    <n v="534"/>
    <s v="Elementary School Teachers, Except Special Education"/>
    <x v="4"/>
    <n v="518"/>
    <s v="https://www.careeronestop.org/toolkit/careers/occupations/Occupation-profile.aspx?keyword=Elementary%20School%20Teachers,%20Except%20Special%20Education&amp;location=United%20States"/>
    <n v="1425000"/>
    <n v="1435000"/>
    <n v="0.01"/>
    <s v="Median wage is between $46,900 to $71,990 per year"/>
    <n v="3"/>
    <s v="Bachelor's degree"/>
    <n v="5"/>
    <n v="321"/>
    <e v="#N/A"/>
    <x v="127"/>
  </r>
  <r>
    <n v="62"/>
    <s v="Therapists, All Other"/>
    <x v="13"/>
    <n v="59"/>
    <s v="https://www.careeronestop.org/toolkit/careers/occupations/Occupation-profile.aspx?keyword=Therapists,%20All%20Other&amp;location=United%20States"/>
    <n v="42300"/>
    <n v="47500"/>
    <n v="0.12"/>
    <s v="Median wage is between $46,900 to $71,990 per year"/>
    <n v="3"/>
    <s v="Bachelor's degree"/>
    <n v="5"/>
    <n v="321"/>
    <n v="30.6"/>
    <x v="127"/>
  </r>
  <r>
    <n v="140"/>
    <s v="Health Education Specialists"/>
    <x v="11"/>
    <n v="127"/>
    <s v="https://www.careeronestop.org/toolkit/careers/occupations/Occupation-profile.aspx?keyword=Health%20Education%20Specialists&amp;location=United%20States"/>
    <n v="60400"/>
    <n v="64800"/>
    <n v="7.0000000000000007E-2"/>
    <s v="Median wage is between $46,900 to $71,990 per year"/>
    <n v="3"/>
    <s v="Bachelor's degree"/>
    <n v="5"/>
    <n v="333"/>
    <n v="30.22"/>
    <x v="128"/>
  </r>
  <r>
    <n v="552"/>
    <s v="Kindergarten Teachers, Except Special Education"/>
    <x v="4"/>
    <n v="518"/>
    <s v="https://www.careeronestop.org/toolkit/careers/occupations/Occupation-profile.aspx?keyword=Kindergarten%20Teachers,%20Except%20Special%20Education&amp;location=United%20States"/>
    <n v="123400"/>
    <n v="124100"/>
    <n v="0.01"/>
    <s v="Median wage is between $46,900 to $71,990 per year"/>
    <n v="3"/>
    <s v="Bachelor's degree"/>
    <n v="5"/>
    <n v="338"/>
    <e v="#N/A"/>
    <x v="129"/>
  </r>
  <r>
    <n v="560"/>
    <s v="Music Directors and Composers"/>
    <x v="0"/>
    <n v="518"/>
    <s v="https://www.careeronestop.org/toolkit/careers/occupations/Occupation-profile.aspx?keyword=Music%20Directors%20and%20Composers&amp;location=United%20States"/>
    <n v="51800"/>
    <n v="52400"/>
    <n v="0.01"/>
    <s v="Median wage is between $46,900 to $71,990 per year"/>
    <n v="3"/>
    <s v="Bachelor's degree"/>
    <n v="5"/>
    <n v="339"/>
    <n v="30.09"/>
    <x v="87"/>
  </r>
  <r>
    <n v="320"/>
    <s v="Interior Designers"/>
    <x v="13"/>
    <n v="270"/>
    <s v="https://www.careeronestop.org/toolkit/careers/occupations/Occupation-profile.aspx?keyword=Interior%20Designers&amp;location=United%20States"/>
    <n v="94900"/>
    <n v="98700"/>
    <n v="0.04"/>
    <s v="Median wage is between $46,900 to $71,990 per year"/>
    <n v="3"/>
    <s v="Bachelor's degree"/>
    <n v="5"/>
    <n v="341"/>
    <n v="30.05"/>
    <x v="130"/>
  </r>
  <r>
    <n v="621"/>
    <s v="Career/Technical Education Teachers, Postsecondary"/>
    <x v="4"/>
    <n v="617"/>
    <s v="https://www.careeronestop.org/toolkit/careers/occupations/Occupation-profile.aspx?keyword=Career/Technical%20Education%20Teachers,%20Postsecondary&amp;location=United%20States"/>
    <n v="113000"/>
    <n v="112500"/>
    <n v="-0.01"/>
    <s v="Median wage is between $46,900 to $71,990 per year"/>
    <n v="3"/>
    <s v="Bachelor's degree"/>
    <n v="5"/>
    <n v="345"/>
    <n v="29.84"/>
    <x v="131"/>
  </r>
  <r>
    <n v="368"/>
    <s v="Camera Operators, Television, Video, and Film"/>
    <x v="0"/>
    <n v="361"/>
    <s v="https://www.careeronestop.org/toolkit/careers/occupations/Occupation-profile.aspx?keyword=Camera%20Operators,%20Television,%20Video,%20and%20Film&amp;location=United%20States"/>
    <n v="36500"/>
    <n v="37500"/>
    <n v="0.03"/>
    <s v="Median wage is between $46,900 to $71,990 per year"/>
    <n v="3"/>
    <s v="Bachelor's degree"/>
    <n v="5"/>
    <n v="350"/>
    <n v="29.71"/>
    <x v="88"/>
  </r>
  <r>
    <n v="431"/>
    <s v="Probation Officers and Correctional Treatment Specialists"/>
    <x v="8"/>
    <n v="361"/>
    <s v="https://www.careeronestop.org/toolkit/careers/occupations/Occupation-profile.aspx?keyword=Probation%20Officers%20and%20Correctional%20Treatment%20Specialists&amp;location=United%20States"/>
    <n v="93900"/>
    <n v="96200"/>
    <n v="0.03"/>
    <s v="Median wage is between $46,900 to $71,990 per year"/>
    <n v="3"/>
    <s v="Bachelor's degree"/>
    <n v="5"/>
    <n v="350"/>
    <n v="29.71"/>
    <x v="88"/>
  </r>
  <r>
    <n v="256"/>
    <s v="Property Appraisers and Assessors"/>
    <x v="2"/>
    <n v="196"/>
    <s v="https://www.careeronestop.org/toolkit/careers/occupations/Occupation-profile.aspx?keyword=Property%20Appraisers%20and%20Assessors&amp;location=United%20States"/>
    <n v="77600"/>
    <n v="81100"/>
    <n v="0.05"/>
    <s v="Median wage is between $46,900 to $71,990 per year"/>
    <n v="3"/>
    <s v="Bachelor's degree"/>
    <n v="5"/>
    <n v="357"/>
    <n v="29.63"/>
    <x v="132"/>
  </r>
  <r>
    <n v="214"/>
    <s v="Clinical Laboratory Technologists and Technicians"/>
    <x v="2"/>
    <n v="196"/>
    <s v="https://www.careeronestop.org/toolkit/careers/occupations/Occupation-profile.aspx?keyword=Clinical%20Laboratory%20Technologists%20and%20Technicians&amp;location=United%20States"/>
    <n v="342900"/>
    <n v="359700"/>
    <n v="0.05"/>
    <s v="Median wage is between $46,900 to $71,990 per year"/>
    <n v="3"/>
    <s v="Bachelor's degree"/>
    <n v="5"/>
    <n v="372"/>
    <n v="29.22"/>
    <x v="133"/>
  </r>
  <r>
    <n v="787"/>
    <s v="Adult Basic Education, Adult Secondary Education, and English As A Second Language Instructors"/>
    <x v="4"/>
    <n v="786"/>
    <s v="https://www.careeronestop.org/toolkit/careers/occupations/Occupation-profile.aspx?keyword=Adult%20Basic%20Education,%20Adult%20Secondary%20Education,%20and%20English%20As%20A%20Second%20Language%20Instructors&amp;location=United%20States"/>
    <n v="42200"/>
    <n v="36900"/>
    <n v="-0.13"/>
    <s v="Median wage is between $46,900 to $71,990 per year"/>
    <n v="3"/>
    <s v="Bachelor's degree"/>
    <n v="5"/>
    <n v="375"/>
    <n v="29.11"/>
    <x v="134"/>
  </r>
  <r>
    <n v="720"/>
    <s v="Fish and Game Wardens"/>
    <x v="8"/>
    <n v="712"/>
    <s v="https://www.careeronestop.org/toolkit/careers/occupations/Occupation-profile.aspx?keyword=Fish%20and%20Game%20Wardens&amp;location=United%20States"/>
    <n v="6900"/>
    <n v="6500"/>
    <n v="-0.06"/>
    <s v="Median wage is between $46,900 to $71,990 per year"/>
    <n v="3"/>
    <s v="Bachelor's degree"/>
    <n v="5"/>
    <n v="378"/>
    <n v="29.03"/>
    <x v="135"/>
  </r>
  <r>
    <n v="151"/>
    <s v="Set and Exhibit Designers"/>
    <x v="0"/>
    <n v="127"/>
    <s v="https://www.careeronestop.org/toolkit/careers/occupations/Occupation-profile.aspx?keyword=Set%20and%20Exhibit%20Designers&amp;location=United%20States"/>
    <n v="27800"/>
    <n v="29800"/>
    <n v="7.0000000000000007E-2"/>
    <s v="Median wage is between $46,900 to $71,990 per year"/>
    <n v="3"/>
    <s v="Bachelor's degree"/>
    <n v="5"/>
    <n v="386"/>
    <n v="28.6"/>
    <x v="136"/>
  </r>
  <r>
    <n v="230"/>
    <s v="Fine Artists, Including Painters, Sculptors, and Illustrators"/>
    <x v="0"/>
    <n v="196"/>
    <s v="https://www.careeronestop.org/toolkit/careers/occupations/Occupation-profile.aspx?keyword=Fine%20Artists,%20Including%20Painters,%20Sculptors,%20and%20Illustrators&amp;location=United%20States"/>
    <n v="29100"/>
    <n v="30600"/>
    <n v="0.05"/>
    <s v="Median wage is between $46,900 to $71,990 per year"/>
    <n v="3"/>
    <s v="Bachelor's degree"/>
    <n v="5"/>
    <n v="388"/>
    <n v="28.51"/>
    <x v="92"/>
  </r>
  <r>
    <n v="528"/>
    <s v="Clergy"/>
    <x v="11"/>
    <n v="518"/>
    <s v="https://www.careeronestop.org/toolkit/careers/occupations/Occupation-profile.aspx?keyword=Clergy&amp;location=United%20States"/>
    <n v="266700"/>
    <n v="268200"/>
    <n v="0.01"/>
    <s v="Median wage is between $46,900 to $71,990 per year"/>
    <n v="3"/>
    <s v="Bachelor's degree"/>
    <n v="5"/>
    <n v="394"/>
    <n v="28.33"/>
    <x v="137"/>
  </r>
  <r>
    <n v="401"/>
    <s v="Graphic Designers"/>
    <x v="0"/>
    <n v="361"/>
    <s v="https://www.careeronestop.org/toolkit/careers/occupations/Occupation-profile.aspx?keyword=Graphic%20Designers&amp;location=United%20States"/>
    <n v="270900"/>
    <n v="279800"/>
    <n v="0.03"/>
    <s v="Median wage is between $46,900 to $71,990 per year"/>
    <n v="3"/>
    <s v="Bachelor's degree"/>
    <n v="5"/>
    <n v="394"/>
    <n v="28.32"/>
    <x v="137"/>
  </r>
  <r>
    <n v="584"/>
    <s v="Tax Examiners and Collectors, and Revenue Agents"/>
    <x v="1"/>
    <n v="518"/>
    <s v="https://www.careeronestop.org/toolkit/careers/occupations/Occupation-profile.aspx?keyword=Tax%20Examiners%20and%20Collectors,%20and%20Revenue%20Agents&amp;location=United%20States"/>
    <n v="55000"/>
    <n v="55400"/>
    <n v="0.01"/>
    <s v="Median wage is between $46,900 to $71,990 per year"/>
    <n v="3"/>
    <s v="Bachelor's degree"/>
    <n v="5"/>
    <n v="401"/>
    <n v="28.14"/>
    <x v="138"/>
  </r>
  <r>
    <n v="673"/>
    <s v="News Analysts, Reporters, and Journalists"/>
    <x v="0"/>
    <n v="659"/>
    <s v="https://www.careeronestop.org/toolkit/careers/occupations/Occupation-profile.aspx?keyword=News%20Analysts,%20Reporters,%20and%20Journalists&amp;location=United%20States"/>
    <n v="58500"/>
    <n v="56600"/>
    <n v="-0.03"/>
    <s v="Median wage is between $46,900 to $71,990 per year"/>
    <n v="3"/>
    <s v="Bachelor's degree"/>
    <n v="5"/>
    <n v="410"/>
    <n v="27.64"/>
    <x v="139"/>
  </r>
  <r>
    <n v="321"/>
    <s v="Interpreters and Translators"/>
    <x v="4"/>
    <n v="270"/>
    <s v="https://www.careeronestop.org/toolkit/careers/occupations/Occupation-profile.aspx?keyword=Interpreters%20and%20Translators&amp;location=United%20States"/>
    <n v="68700"/>
    <n v="71700"/>
    <n v="0.04"/>
    <s v="Median wage is between $46,900 to $71,990 per year"/>
    <n v="3"/>
    <s v="Bachelor's degree"/>
    <n v="5"/>
    <n v="415"/>
    <n v="27.45"/>
    <x v="140"/>
  </r>
  <r>
    <n v="347"/>
    <s v="Recreational Therapists"/>
    <x v="2"/>
    <n v="270"/>
    <s v="https://www.careeronestop.org/toolkit/careers/occupations/Occupation-profile.aspx?keyword=Recreational%20Therapists&amp;location=United%20States"/>
    <n v="16800"/>
    <n v="17400"/>
    <n v="0.04"/>
    <s v="Median wage is between $46,900 to $71,990 per year"/>
    <n v="3"/>
    <s v="Bachelor's degree"/>
    <n v="5"/>
    <n v="415"/>
    <n v="27.46"/>
    <x v="140"/>
  </r>
  <r>
    <n v="119"/>
    <s v="Meeting, Convention, and Event Planners"/>
    <x v="9"/>
    <n v="100"/>
    <s v="https://www.careeronestop.org/toolkit/careers/occupations/Occupation-profile.aspx?keyword=Meeting,%20Convention,%20and%20Event%20Planners&amp;location=United%20States"/>
    <n v="132000"/>
    <n v="141900"/>
    <n v="0.08"/>
    <s v="Median wage is between $46,900 to $71,990 per year"/>
    <n v="3"/>
    <s v="Bachelor's degree"/>
    <n v="5"/>
    <n v="419"/>
    <n v="27.36"/>
    <x v="141"/>
  </r>
  <r>
    <n v="264"/>
    <s v="Social Science Research Assistants"/>
    <x v="5"/>
    <n v="196"/>
    <s v="https://www.careeronestop.org/toolkit/careers/occupations/Occupation-profile.aspx?keyword=Social%20Science%20Research%20Assistants&amp;location=United%20States"/>
    <n v="34400"/>
    <n v="36000"/>
    <n v="0.05"/>
    <s v="Median wage is between $46,900 to $71,990 per year"/>
    <n v="3"/>
    <s v="Bachelor's degree"/>
    <n v="5"/>
    <n v="423"/>
    <n v="27.11"/>
    <x v="142"/>
  </r>
  <r>
    <n v="73"/>
    <s v="Exercise Physiologists"/>
    <x v="2"/>
    <n v="69"/>
    <s v="https://www.careeronestop.org/toolkit/careers/occupations/Occupation-profile.aspx?keyword=Exercise%20Physiologists&amp;location=United%20States"/>
    <n v="16500"/>
    <n v="18200"/>
    <n v="0.1"/>
    <s v="Median wage is between $46,900 to $71,990 per year"/>
    <n v="3"/>
    <s v="Bachelor's degree"/>
    <n v="5"/>
    <n v="436"/>
    <n v="26.38"/>
    <x v="143"/>
  </r>
  <r>
    <n v="664"/>
    <s v="Education and Childcare Administrators, Preschool and Daycare"/>
    <x v="4"/>
    <n v="659"/>
    <s v="https://www.careeronestop.org/toolkit/careers/occupations/Occupation-profile.aspx?keyword=Education%20and%20Childcare%20Administrators,%20Preschool%20and%20Daycare&amp;location=United%20States"/>
    <n v="74800"/>
    <n v="72600"/>
    <n v="-0.03"/>
    <s v="Median wage is between $46,900 to $71,990 per year"/>
    <n v="3"/>
    <s v="Bachelor's degree"/>
    <n v="5"/>
    <n v="441"/>
    <n v="26.1"/>
    <x v="144"/>
  </r>
  <r>
    <n v="211"/>
    <s v="Child, Family, and School Social Workers"/>
    <x v="11"/>
    <n v="196"/>
    <s v="https://www.careeronestop.org/toolkit/careers/occupations/Occupation-profile.aspx?keyword=Child,%20Family,%20and%20School%20Social%20Workers&amp;location=United%20States"/>
    <n v="355300"/>
    <n v="374300"/>
    <n v="0.05"/>
    <s v="Median wage is between $46,900 to $71,990 per year"/>
    <n v="3"/>
    <s v="Bachelor's degree"/>
    <n v="5"/>
    <n v="448"/>
    <n v="25.93"/>
    <x v="145"/>
  </r>
  <r>
    <n v="30"/>
    <s v="Substance Abuse, Behavioral Disorder, and Mental Health Counselors"/>
    <x v="6"/>
    <n v="27"/>
    <s v="https://www.careeronestop.org/toolkit/careers/occupations/Occupation-profile.aspx?keyword=Substance%20Abuse,%20Behavioral%20Disorder,%20and%20Mental%20Health%20Counselors&amp;location=United%20States"/>
    <n v="388200"/>
    <n v="459600"/>
    <n v="0.18"/>
    <s v="Median wage is between $46,900 to $71,990 per year"/>
    <n v="3"/>
    <s v="Bachelor's degree"/>
    <n v="5"/>
    <n v="451"/>
    <n v="25.82"/>
    <x v="146"/>
  </r>
  <r>
    <n v="207"/>
    <s v="Biological Technicians"/>
    <x v="3"/>
    <n v="196"/>
    <s v="https://www.careeronestop.org/toolkit/careers/occupations/Occupation-profile.aspx?keyword=Biological%20Technicians&amp;location=United%20States"/>
    <n v="81400"/>
    <n v="85300"/>
    <n v="0.05"/>
    <s v="Median wage is between $46,900 to $71,990 per year"/>
    <n v="3"/>
    <s v="Bachelor's degree"/>
    <n v="5"/>
    <n v="469"/>
    <n v="24.73"/>
    <x v="147"/>
  </r>
  <r>
    <n v="657"/>
    <s v="Statistical Assistants"/>
    <x v="1"/>
    <n v="637"/>
    <s v="https://www.careeronestop.org/toolkit/careers/occupations/Occupation-profile.aspx?keyword=Statistical%20Assistants&amp;location=United%20States"/>
    <n v="7400"/>
    <n v="7200"/>
    <n v="-0.02"/>
    <s v="Median wage is between $46,900 to $71,990 per year"/>
    <n v="3"/>
    <s v="Bachelor's degree"/>
    <n v="5"/>
    <n v="478"/>
    <n v="24.29"/>
    <x v="148"/>
  </r>
  <r>
    <n v="593"/>
    <s v="Directors, Religious Activities and Education"/>
    <x v="11"/>
    <n v="587"/>
    <s v="https://www.careeronestop.org/toolkit/careers/occupations/Occupation-profile.aspx?keyword=Directors,%20Religious%20Activities%20and%20Education&amp;location=United%20States"/>
    <n v="171000"/>
    <n v="170600"/>
    <n v="0"/>
    <s v="Median wage is between $46,900 to $71,990 per year"/>
    <n v="3"/>
    <s v="Bachelor's degree"/>
    <n v="5"/>
    <n v="483"/>
    <n v="24.11"/>
    <x v="149"/>
  </r>
  <r>
    <n v="465"/>
    <s v="Educational Instruction and Library Workers, All Other"/>
    <x v="4"/>
    <n v="451"/>
    <s v="https://www.careeronestop.org/toolkit/careers/occupations/Occupation-profile.aspx?keyword=Educational%20Instruction%20and%20Library%20Workers,%20All%20Other&amp;location=United%20States"/>
    <n v="145300"/>
    <n v="148600"/>
    <n v="0.02"/>
    <s v="Median wage is between $46,900 to $71,990 per year"/>
    <n v="3"/>
    <s v="Bachelor's degree"/>
    <n v="5"/>
    <n v="489"/>
    <n v="23.94"/>
    <x v="150"/>
  </r>
  <r>
    <n v="130"/>
    <s v="Community and Social Service Specialists, All Other"/>
    <x v="11"/>
    <n v="127"/>
    <s v="https://www.careeronestop.org/toolkit/careers/occupations/Occupation-profile.aspx?keyword=Community%20and%20Social%20Service%20Specialists,%20All%20Other&amp;location=United%20States"/>
    <n v="103000"/>
    <n v="109700"/>
    <n v="7.0000000000000007E-2"/>
    <s v="Median wage is between $46,900 to $71,990 per year"/>
    <n v="3"/>
    <s v="Bachelor's degree"/>
    <n v="5"/>
    <n v="490"/>
    <n v="23.89"/>
    <x v="151"/>
  </r>
  <r>
    <n v="696"/>
    <s v="Proofreaders and Copy Markers"/>
    <x v="0"/>
    <n v="678"/>
    <s v="https://www.careeronestop.org/toolkit/careers/occupations/Occupation-profile.aspx?keyword=Proofreaders%20and%20Copy%20Markers&amp;location=United%20States"/>
    <n v="7200"/>
    <n v="6900"/>
    <n v="-0.04"/>
    <s v="Median wage is between $46,900 to $71,990 per year"/>
    <n v="3"/>
    <s v="Bachelor's degree"/>
    <n v="5"/>
    <n v="507"/>
    <n v="23.46"/>
    <x v="152"/>
  </r>
  <r>
    <n v="79"/>
    <s v="Museum Technicians and Conservators"/>
    <x v="4"/>
    <n v="69"/>
    <s v="https://www.careeronestop.org/toolkit/careers/occupations/Occupation-profile.aspx?keyword=Museum%20Technicians%20and%20Conservators&amp;location=United%20States"/>
    <n v="14400"/>
    <n v="15900"/>
    <n v="0.1"/>
    <s v="Median wage is between $46,900 to $71,990 per year"/>
    <n v="3"/>
    <s v="Bachelor's degree"/>
    <n v="5"/>
    <n v="512"/>
    <n v="23.4"/>
    <x v="153"/>
  </r>
  <r>
    <n v="222"/>
    <s v="Credit Counselors"/>
    <x v="11"/>
    <n v="196"/>
    <s v="https://www.careeronestop.org/toolkit/careers/occupations/Occupation-profile.aspx?keyword=Credit%20Counselors&amp;location=United%20States"/>
    <n v="32800"/>
    <n v="34600"/>
    <n v="0.05"/>
    <s v="Median wage is between $46,900 to $71,990 per year"/>
    <n v="3"/>
    <s v="Bachelor's degree"/>
    <n v="5"/>
    <n v="516"/>
    <n v="23.35"/>
    <x v="154"/>
  </r>
  <r>
    <n v="452"/>
    <s v="Agricultural Inspectors"/>
    <x v="1"/>
    <n v="451"/>
    <s v="https://www.careeronestop.org/toolkit/careers/occupations/Occupation-profile.aspx?keyword=Agricultural%20Inspectors&amp;location=United%20States"/>
    <n v="14100"/>
    <n v="14400"/>
    <n v="0.02"/>
    <s v="Median wage is between $46,900 to $71,990 per year"/>
    <n v="3"/>
    <s v="Bachelor's degree"/>
    <n v="5"/>
    <n v="529"/>
    <n v="23.08"/>
    <x v="155"/>
  </r>
  <r>
    <n v="408"/>
    <s v="Legislators"/>
    <x v="1"/>
    <n v="361"/>
    <s v="https://www.careeronestop.org/toolkit/careers/occupations/Occupation-profile.aspx?keyword=Legislators&amp;location=United%20States"/>
    <n v="44400"/>
    <n v="46000"/>
    <n v="0.03"/>
    <s v="Median wage is between $46,900 to $71,990 per year"/>
    <n v="3"/>
    <s v="Bachelor's degree"/>
    <n v="5"/>
    <n v="549"/>
    <e v="#N/A"/>
    <x v="156"/>
  </r>
  <r>
    <n v="376"/>
    <s v="Criminal Justice and Law Enforcement Teachers, Postsecondary"/>
    <x v="4"/>
    <n v="361"/>
    <s v="https://www.careeronestop.org/toolkit/careers/occupations/Occupation-profile.aspx?keyword=Criminal%20Justice%20and%20Law%20Enforcement%20Teachers,%20Postsecondary&amp;location=United%20States"/>
    <n v="16500"/>
    <n v="16900"/>
    <n v="0.03"/>
    <s v="Median wage is between $46,900 to $71,990 per year"/>
    <n v="3"/>
    <s v="Doctoral or professional degree"/>
    <n v="7"/>
    <n v="271"/>
    <e v="#N/A"/>
    <x v="157"/>
  </r>
  <r>
    <n v="486"/>
    <s v="Judicial Law Clerks"/>
    <x v="8"/>
    <n v="451"/>
    <s v="https://www.careeronestop.org/toolkit/careers/occupations/Occupation-profile.aspx?keyword=Judicial%20Law%20Clerks&amp;location=United%20States"/>
    <n v="16300"/>
    <n v="16600"/>
    <n v="0.02"/>
    <s v="Median wage is between $46,900 to $71,990 per year"/>
    <n v="3"/>
    <s v="Doctoral or professional degree"/>
    <n v="7"/>
    <n v="410"/>
    <n v="27.64"/>
    <x v="139"/>
  </r>
  <r>
    <n v="659"/>
    <s v="Wellhead Pumpers"/>
    <x v="12"/>
    <n v="637"/>
    <s v="https://www.careeronestop.org/toolkit/careers/occupations/Occupation-profile.aspx?keyword=Wellhead%20Pumpers&amp;location=United%20States"/>
    <n v="16200"/>
    <n v="15900"/>
    <n v="-0.02"/>
    <s v="Median wage is between $46,900 to $71,990 per year"/>
    <n v="3"/>
    <s v="High school diploma or equivalent"/>
    <n v="2"/>
    <n v="255"/>
    <n v="34.53"/>
    <x v="158"/>
  </r>
  <r>
    <n v="413"/>
    <s v="Media and Communication Equipment Workers, All Other"/>
    <x v="0"/>
    <n v="361"/>
    <s v="https://www.careeronestop.org/toolkit/careers/occupations/Occupation-profile.aspx?keyword=Media%20and%20Communication%20Equipment%20Workers,%20All%20Other&amp;location=United%20States"/>
    <n v="17300"/>
    <n v="17900"/>
    <n v="0.03"/>
    <s v="Median wage is between $46,900 to $71,990 per year"/>
    <n v="3"/>
    <s v="High school diploma or equivalent"/>
    <n v="2"/>
    <n v="258"/>
    <n v="34.299999999999997"/>
    <x v="159"/>
  </r>
  <r>
    <n v="679"/>
    <s v="Boilermakers"/>
    <x v="13"/>
    <n v="678"/>
    <s v="https://www.careeronestop.org/toolkit/careers/occupations/Occupation-profile.aspx?keyword=Boilermakers&amp;location=United%20States"/>
    <n v="13700"/>
    <n v="13100"/>
    <n v="-0.04"/>
    <s v="Median wage is between $46,900 to $71,990 per year"/>
    <n v="3"/>
    <s v="High school diploma or equivalent"/>
    <n v="2"/>
    <n v="259"/>
    <n v="34.200000000000003"/>
    <x v="160"/>
  </r>
  <r>
    <n v="572"/>
    <s v="Railroad Conductors and Yardmasters"/>
    <x v="6"/>
    <n v="518"/>
    <s v="https://www.careeronestop.org/toolkit/careers/occupations/Occupation-profile.aspx?keyword=Railroad%20Conductors%20and%20Yardmasters&amp;location=United%20States"/>
    <n v="34200"/>
    <n v="34600"/>
    <n v="0.01"/>
    <s v="Median wage is between $46,900 to $71,990 per year"/>
    <n v="3"/>
    <s v="High school diploma or equivalent"/>
    <n v="2"/>
    <n v="259"/>
    <n v="34.200000000000003"/>
    <x v="160"/>
  </r>
  <r>
    <n v="667"/>
    <s v="First-Line Supervisors of Correctional Officers"/>
    <x v="8"/>
    <n v="659"/>
    <s v="https://www.careeronestop.org/toolkit/careers/occupations/Occupation-profile.aspx?keyword=First-Line%20Supervisors%20of%20Correctional%20Officers&amp;location=United%20States"/>
    <n v="58500"/>
    <n v="56900"/>
    <n v="-0.03"/>
    <s v="Median wage is between $46,900 to $71,990 per year"/>
    <n v="3"/>
    <s v="High school diploma or equivalent"/>
    <n v="2"/>
    <n v="263"/>
    <n v="33.909999999999997"/>
    <x v="161"/>
  </r>
  <r>
    <n v="818"/>
    <s v="Executive Secretaries and Executive Administrative Assistants"/>
    <x v="9"/>
    <n v="817"/>
    <s v="https://www.careeronestop.org/toolkit/careers/occupations/Occupation-profile.aspx?keyword=Executive%20Secretaries%20and%20Executive%20Administrative%20Assistants&amp;location=United%20States"/>
    <n v="511100"/>
    <n v="403000"/>
    <n v="-0.21"/>
    <s v="Median wage is between $46,900 to $71,990 per year"/>
    <n v="3"/>
    <s v="High school diploma or equivalent"/>
    <n v="2"/>
    <n v="264"/>
    <n v="33.799999999999997"/>
    <x v="162"/>
  </r>
  <r>
    <n v="622"/>
    <s v="Control and Valve Installers and Repairers, Except Mechanical Door"/>
    <x v="13"/>
    <n v="617"/>
    <s v="https://www.careeronestop.org/toolkit/careers/occupations/Occupation-profile.aspx?keyword=Control%20and%20Valve%20Installers%20and%20Repairers,%20Except%20Mechanical%20Door&amp;location=United%20States"/>
    <n v="47900"/>
    <n v="47600"/>
    <n v="-0.01"/>
    <s v="Median wage is between $46,900 to $71,990 per year"/>
    <n v="3"/>
    <s v="High school diploma or equivalent"/>
    <n v="2"/>
    <n v="266"/>
    <n v="33.700000000000003"/>
    <x v="108"/>
  </r>
  <r>
    <n v="66"/>
    <s v="Flight Attendants"/>
    <x v="6"/>
    <n v="63"/>
    <s v="https://www.careeronestop.org/toolkit/careers/occupations/Occupation-profile.aspx?keyword=Flight%20Attendants&amp;location=United%20States"/>
    <n v="111100"/>
    <n v="123800"/>
    <n v="0.11"/>
    <s v="Median wage is between $46,900 to $71,990 per year"/>
    <n v="3"/>
    <s v="High school diploma or equivalent"/>
    <n v="2"/>
    <n v="275"/>
    <e v="#N/A"/>
    <x v="163"/>
  </r>
  <r>
    <n v="643"/>
    <s v="Construction and Building Inspectors"/>
    <x v="1"/>
    <n v="637"/>
    <s v="https://www.careeronestop.org/toolkit/careers/occupations/Occupation-profile.aspx?keyword=Construction%20and%20Building%20Inspectors&amp;location=United%20States"/>
    <n v="142400"/>
    <n v="140200"/>
    <n v="-0.02"/>
    <s v="Median wage is between $46,900 to $71,990 per year"/>
    <n v="3"/>
    <s v="High school diploma or equivalent"/>
    <n v="2"/>
    <n v="277"/>
    <n v="32.549999999999997"/>
    <x v="79"/>
  </r>
  <r>
    <n v="444"/>
    <s v="Stationary Engineers and Boiler Operators"/>
    <x v="13"/>
    <n v="361"/>
    <s v="https://www.careeronestop.org/toolkit/careers/occupations/Occupation-profile.aspx?keyword=Stationary%20Engineers%20and%20Boiler%20Operators&amp;location=United%20States"/>
    <n v="33500"/>
    <n v="34400"/>
    <n v="0.03"/>
    <s v="Median wage is between $46,900 to $71,990 per year"/>
    <n v="3"/>
    <s v="High school diploma or equivalent"/>
    <n v="2"/>
    <n v="280"/>
    <n v="32.520000000000003"/>
    <x v="164"/>
  </r>
  <r>
    <n v="570"/>
    <s v="Rail-Track Laying and Maintenance Equipment Operators"/>
    <x v="6"/>
    <n v="518"/>
    <s v="https://www.careeronestop.org/toolkit/careers/occupations/Occupation-profile.aspx?keyword=Rail-Track%20Laying%20and%20Maintenance%20Equipment%20Operators&amp;location=United%20States"/>
    <n v="16500"/>
    <n v="16700"/>
    <n v="0.01"/>
    <s v="Median wage is between $46,900 to $71,990 per year"/>
    <n v="3"/>
    <s v="High school diploma or equivalent"/>
    <n v="2"/>
    <n v="284"/>
    <n v="32.21"/>
    <x v="80"/>
  </r>
  <r>
    <n v="830"/>
    <s v="Roof Bolters, Mining"/>
    <x v="13"/>
    <n v="829"/>
    <s v="https://www.careeronestop.org/toolkit/careers/occupations/Occupation-profile.aspx?keyword=Roof%20Bolters,%20Mining&amp;location=United%20States"/>
    <n v="1800"/>
    <n v="1300"/>
    <n v="-0.28999999999999998"/>
    <s v="Median wage is between $46,900 to $71,990 per year"/>
    <n v="3"/>
    <s v="High school diploma or equivalent"/>
    <n v="2"/>
    <n v="287"/>
    <n v="32.049999999999997"/>
    <x v="165"/>
  </r>
  <r>
    <n v="597"/>
    <s v="First-Line Supervisors of Production and Operating Workers"/>
    <x v="7"/>
    <n v="587"/>
    <s v="https://www.careeronestop.org/toolkit/careers/occupations/Occupation-profile.aspx?keyword=First-Line%20Supervisors%20of%20Production%20and%20Operating%20Workers&amp;location=United%20States"/>
    <n v="681700"/>
    <n v="683700"/>
    <n v="0"/>
    <s v="Median wage is between $46,900 to $71,990 per year"/>
    <n v="3"/>
    <s v="High school diploma or equivalent"/>
    <n v="2"/>
    <n v="293"/>
    <n v="31.7"/>
    <x v="166"/>
  </r>
  <r>
    <n v="577"/>
    <s v="Sales Representatives, Wholesale and Manufacturing, Except Technical and Scientific Products"/>
    <x v="7"/>
    <n v="518"/>
    <s v="https://www.careeronestop.org/toolkit/careers/occupations/Occupation-profile.aspx?keyword=Sales%20Representatives,%20Wholesale%20and%20Manufacturing,%20Except%20Technical%20and%20Scientific%20Products&amp;location=United%20States"/>
    <n v="1344300"/>
    <n v="1353400"/>
    <n v="0.01"/>
    <s v="Median wage is between $46,900 to $71,990 per year"/>
    <n v="3"/>
    <s v="High school diploma or equivalent"/>
    <n v="2"/>
    <n v="294"/>
    <n v="31.56"/>
    <x v="167"/>
  </r>
  <r>
    <n v="143"/>
    <s v="Lodging Managers"/>
    <x v="10"/>
    <n v="127"/>
    <s v="https://www.careeronestop.org/toolkit/careers/occupations/Occupation-profile.aspx?keyword=Lodging%20Managers&amp;location=United%20States"/>
    <n v="50800"/>
    <n v="54200"/>
    <n v="7.0000000000000007E-2"/>
    <s v="Median wage is between $46,900 to $71,990 per year"/>
    <n v="3"/>
    <s v="High school diploma or equivalent"/>
    <n v="2"/>
    <n v="295"/>
    <n v="31.42"/>
    <x v="168"/>
  </r>
  <r>
    <n v="394"/>
    <s v="First-Line Supervisors of Protective Service Workers, All Other"/>
    <x v="8"/>
    <n v="361"/>
    <s v="https://www.careeronestop.org/toolkit/careers/occupations/Occupation-profile.aspx?keyword=First-Line%20Supervisors%20of%20Protective%20Service%20Workers,%20All%20Other&amp;location=United%20States"/>
    <n v="24500"/>
    <n v="25300"/>
    <n v="0.03"/>
    <s v="Median wage is between $46,900 to $71,990 per year"/>
    <n v="3"/>
    <s v="High school diploma or equivalent"/>
    <n v="2"/>
    <n v="298"/>
    <n v="31.28"/>
    <x v="82"/>
  </r>
  <r>
    <n v="345"/>
    <s v="Rail Car Repairers"/>
    <x v="6"/>
    <n v="270"/>
    <s v="https://www.careeronestop.org/toolkit/careers/occupations/Occupation-profile.aspx?keyword=Rail%20Car%20Repairers&amp;location=United%20States"/>
    <n v="20100"/>
    <n v="20800"/>
    <n v="0.04"/>
    <s v="Median wage is between $46,900 to $71,990 per year"/>
    <n v="3"/>
    <s v="High school diploma or equivalent"/>
    <n v="2"/>
    <n v="301"/>
    <n v="31.27"/>
    <x v="169"/>
  </r>
  <r>
    <n v="592"/>
    <s v="Crane and Tower Operators"/>
    <x v="13"/>
    <n v="587"/>
    <s v="https://www.careeronestop.org/toolkit/careers/occupations/Occupation-profile.aspx?keyword=Crane%20and%20Tower%20Operators&amp;location=United%20States"/>
    <n v="48400"/>
    <n v="48500"/>
    <n v="0"/>
    <s v="Median wage is between $46,900 to $71,990 per year"/>
    <n v="3"/>
    <s v="High school diploma or equivalent"/>
    <n v="2"/>
    <n v="304"/>
    <n v="31.1"/>
    <x v="170"/>
  </r>
  <r>
    <n v="349"/>
    <s v="Sales Representatives of Services, Except Advertising, Insurance, Financial Services, and Travel"/>
    <x v="7"/>
    <n v="270"/>
    <s v="https://www.careeronestop.org/toolkit/careers/occupations/Occupation-profile.aspx?keyword=Sales%20Representatives%20of%20Services,%20Except%20Advertising,%20Insurance,%20Financial%20Services,%20and%20Travel&amp;location=United%20States"/>
    <n v="1113200"/>
    <n v="1158900"/>
    <n v="0.04"/>
    <s v="Median wage is between $46,900 to $71,990 per year"/>
    <n v="3"/>
    <s v="High school diploma or equivalent"/>
    <n v="2"/>
    <n v="305"/>
    <n v="31.06"/>
    <x v="171"/>
  </r>
  <r>
    <n v="154"/>
    <s v="Telecommunications Line Installers and Repairers"/>
    <x v="0"/>
    <n v="127"/>
    <s v="https://www.careeronestop.org/toolkit/careers/occupations/Occupation-profile.aspx?keyword=Telecommunications%20Line%20Installers%20and%20Repairers&amp;location=United%20States"/>
    <n v="112100"/>
    <n v="119600"/>
    <n v="7.0000000000000007E-2"/>
    <s v="Median wage is between $46,900 to $71,990 per year"/>
    <n v="3"/>
    <s v="High school diploma or equivalent"/>
    <n v="2"/>
    <n v="305"/>
    <n v="31.08"/>
    <x v="171"/>
  </r>
  <r>
    <n v="815"/>
    <s v="Model Makers, Metal and Plastic"/>
    <x v="7"/>
    <n v="813"/>
    <s v="https://www.careeronestop.org/toolkit/careers/occupations/Occupation-profile.aspx?keyword=Model%20Makers,%20Metal%20and%20Plastic&amp;location=United%20States"/>
    <n v="3400"/>
    <n v="2800"/>
    <n v="-0.19"/>
    <s v="Median wage is between $46,900 to $71,990 per year"/>
    <n v="3"/>
    <s v="High school diploma or equivalent"/>
    <n v="2"/>
    <n v="311"/>
    <n v="30.86"/>
    <x v="124"/>
  </r>
  <r>
    <n v="428"/>
    <s v="Pile Driver Operators"/>
    <x v="13"/>
    <n v="361"/>
    <s v="https://www.careeronestop.org/toolkit/careers/occupations/Occupation-profile.aspx?keyword=Pile%20Driver%20Operators&amp;location=United%20States"/>
    <n v="3300"/>
    <n v="3400"/>
    <n v="0.03"/>
    <s v="Median wage is between $46,900 to $71,990 per year"/>
    <n v="3"/>
    <s v="High school diploma or equivalent"/>
    <n v="2"/>
    <n v="323"/>
    <n v="30.55"/>
    <x v="172"/>
  </r>
  <r>
    <n v="704"/>
    <s v="First-Line Supervisors of Office and Administrative Support Workers"/>
    <x v="9"/>
    <n v="700"/>
    <s v="https://www.careeronestop.org/toolkit/careers/occupations/Occupation-profile.aspx?keyword=First-Line%20Supervisors%20of%20Office%20and%20Administrative%20Support%20Workers&amp;location=United%20States"/>
    <n v="1567200"/>
    <n v="1486400"/>
    <n v="-0.05"/>
    <s v="Median wage is between $46,900 to $71,990 per year"/>
    <n v="3"/>
    <s v="High school diploma or equivalent"/>
    <n v="2"/>
    <n v="325"/>
    <n v="30.5"/>
    <x v="173"/>
  </r>
  <r>
    <n v="571"/>
    <s v="Railroad Brake, Signal, and Switch Operators and Locomotive Firers"/>
    <x v="6"/>
    <n v="518"/>
    <s v="https://www.careeronestop.org/toolkit/careers/occupations/Occupation-profile.aspx?keyword=Railroad%20Brake,%20Signal,%20and%20Switch%20Operators%20and%20Locomotive%20Firers&amp;location=United%20States"/>
    <n v="12200"/>
    <n v="12300"/>
    <n v="0.01"/>
    <s v="Median wage is between $46,900 to $71,990 per year"/>
    <n v="3"/>
    <s v="High school diploma or equivalent"/>
    <n v="2"/>
    <n v="325"/>
    <n v="30.55"/>
    <x v="173"/>
  </r>
  <r>
    <n v="540"/>
    <s v="Food Service Managers"/>
    <x v="10"/>
    <n v="518"/>
    <s v="https://www.careeronestop.org/toolkit/careers/occupations/Occupation-profile.aspx?keyword=Food%20Service%20Managers&amp;location=United%20States"/>
    <n v="357500"/>
    <n v="359200"/>
    <n v="0.01"/>
    <s v="Median wage is between $46,900 to $71,990 per year"/>
    <n v="3"/>
    <s v="High school diploma or equivalent"/>
    <n v="2"/>
    <n v="329"/>
    <n v="30.32"/>
    <x v="174"/>
  </r>
  <r>
    <n v="346"/>
    <s v="Real Estate Brokers"/>
    <x v="9"/>
    <n v="270"/>
    <s v="https://www.careeronestop.org/toolkit/careers/occupations/Occupation-profile.aspx?keyword=Real%20Estate%20Brokers&amp;location=United%20States"/>
    <n v="127200"/>
    <n v="131600"/>
    <n v="0.04"/>
    <s v="Median wage is between $46,900 to $71,990 per year"/>
    <n v="3"/>
    <s v="High school diploma or equivalent"/>
    <n v="2"/>
    <n v="329"/>
    <n v="30.32"/>
    <x v="174"/>
  </r>
  <r>
    <n v="416"/>
    <s v="Millwrights"/>
    <x v="13"/>
    <n v="361"/>
    <s v="https://www.careeronestop.org/toolkit/careers/occupations/Occupation-profile.aspx?keyword=Millwrights&amp;location=United%20States"/>
    <n v="42100"/>
    <n v="43400"/>
    <n v="0.03"/>
    <s v="Median wage is between $46,900 to $71,990 per year"/>
    <n v="3"/>
    <s v="High school diploma or equivalent"/>
    <n v="2"/>
    <n v="331"/>
    <n v="30.28"/>
    <x v="85"/>
  </r>
  <r>
    <n v="257"/>
    <s v="Property, Real Estate, and Community Association Managers"/>
    <x v="2"/>
    <n v="196"/>
    <s v="https://www.careeronestop.org/toolkit/careers/occupations/Occupation-profile.aspx?keyword=Property,%20Real%20Estate,%20and%20Community%20Association%20Managers&amp;location=United%20States"/>
    <n v="429600"/>
    <n v="453000"/>
    <n v="0.05"/>
    <s v="Median wage is between $46,900 to $71,990 per year"/>
    <n v="3"/>
    <s v="High school diploma or equivalent"/>
    <n v="2"/>
    <n v="333"/>
    <n v="30.22"/>
    <x v="128"/>
  </r>
  <r>
    <n v="512"/>
    <s v="Structural Iron and Steel Workers"/>
    <x v="13"/>
    <n v="451"/>
    <s v="https://www.careeronestop.org/toolkit/careers/occupations/Occupation-profile.aspx?keyword=Structural%20Iron%20and%20Steel%20Workers&amp;location=United%20States"/>
    <n v="71600"/>
    <n v="72900"/>
    <n v="0.02"/>
    <s v="Median wage is between $46,900 to $71,990 per year"/>
    <n v="3"/>
    <s v="High school diploma or equivalent"/>
    <n v="2"/>
    <n v="336"/>
    <n v="30.17"/>
    <x v="86"/>
  </r>
  <r>
    <n v="728"/>
    <s v="Fabric and Apparel Patternmakers"/>
    <x v="7"/>
    <n v="725"/>
    <s v="https://www.careeronestop.org/toolkit/careers/occupations/Occupation-profile.aspx?keyword=Fabric%20and%20Apparel%20Patternmakers&amp;location=United%20States"/>
    <n v="3400"/>
    <n v="3100"/>
    <n v="-7.0000000000000007E-2"/>
    <s v="Median wage is between $46,900 to $71,990 per year"/>
    <n v="3"/>
    <s v="High school diploma or equivalent"/>
    <n v="2"/>
    <n v="341"/>
    <n v="30.05"/>
    <x v="130"/>
  </r>
  <r>
    <n v="766"/>
    <s v="Layout Workers, Metal and Plastic"/>
    <x v="7"/>
    <n v="761"/>
    <s v="https://www.careeronestop.org/toolkit/careers/occupations/Occupation-profile.aspx?keyword=Layout%20Workers,%20Metal%20and%20Plastic&amp;location=United%20States"/>
    <n v="7100"/>
    <n v="6400"/>
    <n v="-0.1"/>
    <s v="Median wage is between $46,900 to $71,990 per year"/>
    <n v="3"/>
    <s v="High school diploma or equivalent"/>
    <n v="2"/>
    <n v="343"/>
    <n v="29.94"/>
    <x v="175"/>
  </r>
  <r>
    <n v="608"/>
    <s v="Precision Instrument and Equipment Repairers, All Other"/>
    <x v="0"/>
    <n v="587"/>
    <s v="https://www.careeronestop.org/toolkit/careers/occupations/Occupation-profile.aspx?keyword=Precision%20Instrument%20and%20Equipment%20Repairers,%20All%20Other&amp;location=United%20States"/>
    <n v="12100"/>
    <n v="12100"/>
    <n v="0"/>
    <s v="Median wage is between $46,900 to $71,990 per year"/>
    <n v="3"/>
    <s v="High school diploma or equivalent"/>
    <n v="2"/>
    <n v="346"/>
    <n v="29.83"/>
    <x v="176"/>
  </r>
  <r>
    <n v="651"/>
    <s v="Gas Compressor and Gas Pumping Station Operators"/>
    <x v="6"/>
    <n v="637"/>
    <s v="https://www.careeronestop.org/toolkit/careers/occupations/Occupation-profile.aspx?keyword=Gas%20Compressor%20and%20Gas%20Pumping%20Station%20Operators&amp;location=United%20States"/>
    <n v="3900"/>
    <n v="3800"/>
    <n v="-0.02"/>
    <s v="Median wage is between $46,900 to $71,990 per year"/>
    <n v="3"/>
    <s v="High school diploma or equivalent"/>
    <n v="2"/>
    <n v="347"/>
    <n v="29.75"/>
    <x v="177"/>
  </r>
  <r>
    <n v="327"/>
    <s v="Media and Communication Workers, All Other"/>
    <x v="0"/>
    <n v="270"/>
    <s v="https://www.careeronestop.org/toolkit/careers/occupations/Occupation-profile.aspx?keyword=Media%20and%20Communication%20Workers,%20All%20Other&amp;location=United%20States"/>
    <n v="25800"/>
    <n v="26900"/>
    <n v="0.04"/>
    <s v="Median wage is between $46,900 to $71,990 per year"/>
    <n v="3"/>
    <s v="High school diploma or equivalent"/>
    <n v="2"/>
    <n v="347"/>
    <n v="29.76"/>
    <x v="177"/>
  </r>
  <r>
    <n v="247"/>
    <s v="Mobile Heavy Equipment Mechanics, Except Engines"/>
    <x v="6"/>
    <n v="196"/>
    <s v="https://www.careeronestop.org/toolkit/careers/occupations/Occupation-profile.aspx?keyword=Mobile%20Heavy%20Equipment%20Mechanics,%20Except%20Engines&amp;location=United%20States"/>
    <n v="169100"/>
    <n v="177600"/>
    <n v="0.05"/>
    <s v="Median wage is between $46,900 to $71,990 per year"/>
    <n v="3"/>
    <s v="High school diploma or equivalent"/>
    <n v="2"/>
    <n v="347"/>
    <n v="29.76"/>
    <x v="177"/>
  </r>
  <r>
    <n v="538"/>
    <s v="Explosives Workers, Ordnance Handling Experts, and Blasters"/>
    <x v="13"/>
    <n v="518"/>
    <s v="https://www.careeronestop.org/toolkit/careers/occupations/Occupation-profile.aspx?keyword=Explosives%20Workers,%20Ordnance%20Handling%20Experts,%20and%20Blasters&amp;location=United%20States"/>
    <n v="4900"/>
    <n v="4900"/>
    <n v="0.01"/>
    <s v="Median wage is between $46,900 to $71,990 per year"/>
    <n v="3"/>
    <s v="High school diploma or equivalent"/>
    <n v="2"/>
    <n v="357"/>
    <n v="29.61"/>
    <x v="132"/>
  </r>
  <r>
    <n v="502"/>
    <s v="Plumbers, Pipefitters, and Steamfitters"/>
    <x v="13"/>
    <n v="451"/>
    <s v="https://www.careeronestop.org/toolkit/careers/occupations/Occupation-profile.aspx?keyword=Plumbers,%20Pipefitters,%20and%20Steamfitters&amp;location=United%20States"/>
    <n v="482700"/>
    <n v="493600"/>
    <n v="0.02"/>
    <s v="Median wage is between $46,900 to $71,990 per year"/>
    <n v="3"/>
    <s v="High school diploma or equivalent"/>
    <n v="2"/>
    <n v="357"/>
    <n v="29.59"/>
    <x v="132"/>
  </r>
  <r>
    <n v="169"/>
    <s v="Electricians"/>
    <x v="13"/>
    <n v="157"/>
    <s v="https://www.careeronestop.org/toolkit/careers/occupations/Occupation-profile.aspx?keyword=Electricians&amp;location=United%20States"/>
    <n v="762600"/>
    <n v="811800"/>
    <n v="0.06"/>
    <s v="Median wage is between $46,900 to $71,990 per year"/>
    <n v="3"/>
    <s v="High school diploma or equivalent"/>
    <n v="2"/>
    <n v="357"/>
    <n v="29.61"/>
    <x v="132"/>
  </r>
  <r>
    <n v="42"/>
    <s v="Industrial Machinery Mechanics"/>
    <x v="12"/>
    <n v="39"/>
    <s v="https://www.careeronestop.org/toolkit/careers/occupations/Occupation-profile.aspx?keyword=Industrial%20Machinery%20Mechanics&amp;location=United%20States"/>
    <n v="402200"/>
    <n v="462100"/>
    <n v="0.15"/>
    <s v="Median wage is between $46,900 to $71,990 per year"/>
    <n v="3"/>
    <s v="High school diploma or equivalent"/>
    <n v="2"/>
    <n v="362"/>
    <n v="29.53"/>
    <x v="178"/>
  </r>
  <r>
    <n v="726"/>
    <s v="Advertising Sales Agents"/>
    <x v="7"/>
    <n v="725"/>
    <s v="https://www.careeronestop.org/toolkit/careers/occupations/Occupation-profile.aspx?keyword=Advertising%20Sales%20Agents&amp;location=United%20States"/>
    <n v="111400"/>
    <n v="103400"/>
    <n v="-7.0000000000000007E-2"/>
    <s v="Median wage is between $46,900 to $71,990 per year"/>
    <n v="3"/>
    <s v="High school diploma or equivalent"/>
    <n v="2"/>
    <n v="364"/>
    <n v="29.46"/>
    <x v="89"/>
  </r>
  <r>
    <n v="797"/>
    <s v="Aircraft Structure, Surfaces, Rigging, and Systems Assemblers"/>
    <x v="7"/>
    <n v="796"/>
    <s v="https://www.careeronestop.org/toolkit/careers/occupations/Occupation-profile.aspx?keyword=Aircraft%20Structure,%20Surfaces,%20Rigging,%20and%20Systems%20Assemblers&amp;location=United%20States"/>
    <n v="33900"/>
    <n v="28800"/>
    <n v="-0.15"/>
    <s v="Median wage is between $46,900 to $71,990 per year"/>
    <n v="3"/>
    <s v="High school diploma or equivalent"/>
    <n v="2"/>
    <n v="368"/>
    <n v="29.44"/>
    <x v="179"/>
  </r>
  <r>
    <n v="390"/>
    <s v="First-Line Supervisors of Gambling Services Workers"/>
    <x v="10"/>
    <n v="361"/>
    <s v="https://www.careeronestop.org/toolkit/careers/occupations/Occupation-profile.aspx?keyword=First-Line%20Supervisors%20of%20Gambling%20Services%20Workers&amp;location=United%20States"/>
    <n v="29700"/>
    <n v="30600"/>
    <n v="0.03"/>
    <s v="Median wage is between $46,900 to $71,990 per year"/>
    <n v="3"/>
    <s v="High school diploma or equivalent"/>
    <n v="2"/>
    <n v="368"/>
    <n v="29.43"/>
    <x v="179"/>
  </r>
  <r>
    <n v="232"/>
    <s v="First-Line Supervisors of Transportation and Material Moving Workers, Except Aircraft Cargo Handling Supervisors"/>
    <x v="8"/>
    <n v="196"/>
    <s v="https://www.careeronestop.org/toolkit/careers/occupations/Occupation-profile.aspx?keyword=First-Line%20Supervisors%20of%20Transportation%20and%20Material%20Moving%20Workers,%20Except%20Aircraft%20Cargo%20Handling%20Supervisors&amp;location=United%20States"/>
    <n v="601100"/>
    <n v="629200"/>
    <n v="0.05"/>
    <s v="Median wage is between $46,900 to $71,990 per year"/>
    <n v="3"/>
    <s v="High school diploma or equivalent"/>
    <n v="2"/>
    <n v="377"/>
    <n v="29.09"/>
    <x v="180"/>
  </r>
  <r>
    <n v="749"/>
    <s v="Brokerage Clerks"/>
    <x v="14"/>
    <n v="748"/>
    <s v="https://www.careeronestop.org/toolkit/careers/occupations/Occupation-profile.aspx?keyword=Brokerage%20Clerks&amp;location=United%20States"/>
    <n v="43700"/>
    <n v="39800"/>
    <n v="-0.09"/>
    <s v="Median wage is between $46,900 to $71,990 per year"/>
    <n v="3"/>
    <s v="High school diploma or equivalent"/>
    <n v="2"/>
    <n v="379"/>
    <n v="28.92"/>
    <x v="181"/>
  </r>
  <r>
    <n v="208"/>
    <s v="Bus Drivers, Transit and Intercity"/>
    <x v="6"/>
    <n v="196"/>
    <s v="https://www.careeronestop.org/toolkit/careers/occupations/Occupation-profile.aspx?keyword=Bus%20Drivers,%20Transit%20and%20Intercity&amp;location=United%20States"/>
    <n v="156400"/>
    <n v="164800"/>
    <n v="0.05"/>
    <s v="Median wage is between $46,900 to $71,990 per year"/>
    <n v="3"/>
    <s v="High school diploma or equivalent"/>
    <n v="2"/>
    <n v="379"/>
    <n v="28.93"/>
    <x v="181"/>
  </r>
  <r>
    <n v="522"/>
    <s v="Brickmasons and Blockmasons"/>
    <x v="13"/>
    <n v="518"/>
    <s v="https://www.careeronestop.org/toolkit/careers/occupations/Occupation-profile.aspx?keyword=Brickmasons%20and%20Blockmasons&amp;location=United%20States"/>
    <n v="73000"/>
    <n v="73300"/>
    <n v="0.01"/>
    <s v="Median wage is between $46,900 to $71,990 per year"/>
    <n v="3"/>
    <s v="High school diploma or equivalent"/>
    <n v="2"/>
    <n v="384"/>
    <n v="28.67"/>
    <x v="182"/>
  </r>
  <r>
    <n v="116"/>
    <s v="Insurance Sales Agents"/>
    <x v="14"/>
    <n v="100"/>
    <s v="https://www.careeronestop.org/toolkit/careers/occupations/Occupation-profile.aspx?keyword=Insurance%20Sales%20Agents&amp;location=United%20States"/>
    <n v="536800"/>
    <n v="579300"/>
    <n v="0.08"/>
    <s v="Median wage is between $46,900 to $71,990 per year"/>
    <n v="3"/>
    <s v="High school diploma or equivalent"/>
    <n v="2"/>
    <n v="392"/>
    <n v="28.4"/>
    <x v="183"/>
  </r>
  <r>
    <n v="524"/>
    <s v="Bus and Truck Mechanics and Diesel Engine Specialists"/>
    <x v="6"/>
    <n v="518"/>
    <s v="https://www.careeronestop.org/toolkit/careers/occupations/Occupation-profile.aspx?keyword=Bus%20and%20Truck%20Mechanics%20and%20Diesel%20Engine%20Specialists&amp;location=United%20States"/>
    <n v="291600"/>
    <n v="294100"/>
    <n v="0.01"/>
    <s v="Median wage is between $46,900 to $71,990 per year"/>
    <n v="3"/>
    <s v="High school diploma or equivalent"/>
    <n v="2"/>
    <n v="393"/>
    <n v="28.35"/>
    <x v="184"/>
  </r>
  <r>
    <n v="210"/>
    <s v="Chefs and Head Cooks"/>
    <x v="10"/>
    <n v="196"/>
    <s v="https://www.careeronestop.org/toolkit/careers/occupations/Occupation-profile.aspx?keyword=Chefs%20and%20Head%20Cooks&amp;location=United%20States"/>
    <n v="174400"/>
    <n v="183600"/>
    <n v="0.05"/>
    <s v="Median wage is between $46,900 to $71,990 per year"/>
    <n v="3"/>
    <s v="High school diploma or equivalent"/>
    <n v="2"/>
    <n v="394"/>
    <n v="28.33"/>
    <x v="137"/>
  </r>
  <r>
    <n v="85"/>
    <s v="Aircraft Cargo Handling Supervisors"/>
    <x v="6"/>
    <n v="84"/>
    <s v="https://www.careeronestop.org/toolkit/careers/occupations/Occupation-profile.aspx?keyword=Aircraft%20Cargo%20Handling%20Supervisors&amp;location=United%20States"/>
    <n v="8000"/>
    <n v="8700"/>
    <n v="0.09"/>
    <s v="Median wage is between $46,900 to $71,990 per year"/>
    <n v="3"/>
    <s v="High school diploma or equivalent"/>
    <n v="2"/>
    <n v="394"/>
    <n v="28.33"/>
    <x v="137"/>
  </r>
  <r>
    <n v="613"/>
    <s v="Sheet Metal Workers"/>
    <x v="13"/>
    <n v="587"/>
    <s v="https://www.careeronestop.org/toolkit/careers/occupations/Occupation-profile.aspx?keyword=Sheet%20Metal%20Workers&amp;location=United%20States"/>
    <n v="126200"/>
    <n v="126000"/>
    <n v="0"/>
    <s v="Median wage is between $46,900 to $71,990 per year"/>
    <n v="3"/>
    <s v="High school diploma or equivalent"/>
    <n v="2"/>
    <n v="398"/>
    <n v="28.26"/>
    <x v="185"/>
  </r>
  <r>
    <n v="41"/>
    <s v="Hearing Aid Specialists"/>
    <x v="2"/>
    <n v="39"/>
    <s v="https://www.careeronestop.org/toolkit/careers/occupations/Occupation-profile.aspx?keyword=Hearing%20Aid%20Specialists&amp;location=United%20States"/>
    <n v="10200"/>
    <n v="11700"/>
    <n v="0.15"/>
    <s v="Median wage is between $46,900 to $71,990 per year"/>
    <n v="3"/>
    <s v="High school diploma or equivalent"/>
    <n v="2"/>
    <n v="399"/>
    <n v="28.21"/>
    <x v="186"/>
  </r>
  <r>
    <n v="831"/>
    <s v="Watch and Clock Repairers"/>
    <x v="7"/>
    <n v="830"/>
    <s v="https://www.careeronestop.org/toolkit/careers/occupations/Occupation-profile.aspx?keyword=Watch%20and%20Clock%20Repairers&amp;location=United%20States"/>
    <n v="2100"/>
    <n v="1400"/>
    <n v="-0.3"/>
    <s v="Median wage is between $46,900 to $71,990 per year"/>
    <n v="3"/>
    <s v="High school diploma or equivalent"/>
    <n v="2"/>
    <n v="405"/>
    <n v="27.95"/>
    <x v="187"/>
  </r>
  <r>
    <n v="80"/>
    <s v="Occupational Health and Safety Technicians"/>
    <x v="1"/>
    <n v="69"/>
    <s v="https://www.careeronestop.org/toolkit/careers/occupations/Occupation-profile.aspx?keyword=Occupational%20Health%20and%20Safety%20Technicians&amp;location=United%20States"/>
    <n v="24700"/>
    <n v="27200"/>
    <n v="0.1"/>
    <s v="Median wage is between $46,900 to $71,990 per year"/>
    <n v="3"/>
    <s v="High school diploma or equivalent"/>
    <n v="2"/>
    <n v="406"/>
    <n v="27.85"/>
    <x v="188"/>
  </r>
  <r>
    <n v="336"/>
    <s v="Personal Service Managers, All Other"/>
    <x v="3"/>
    <n v="270"/>
    <s v="https://www.careeronestop.org/toolkit/careers/occupations/Occupation-profile.aspx?keyword=Personal%20Service%20Managers,%20All%20Other&amp;location=United%20States"/>
    <n v="23100"/>
    <n v="24100"/>
    <n v="0.04"/>
    <s v="Median wage is between $46,900 to $71,990 per year"/>
    <n v="3"/>
    <s v="High school diploma or equivalent"/>
    <n v="2"/>
    <n v="409"/>
    <n v="27.68"/>
    <x v="189"/>
  </r>
  <r>
    <n v="180"/>
    <s v="Maintenance Workers, Machinery"/>
    <x v="7"/>
    <n v="157"/>
    <s v="https://www.careeronestop.org/toolkit/careers/occupations/Occupation-profile.aspx?keyword=Maintenance%20Workers,%20Machinery&amp;location=United%20States"/>
    <n v="63600"/>
    <n v="67100"/>
    <n v="0.06"/>
    <s v="Median wage is between $46,900 to $71,990 per year"/>
    <n v="3"/>
    <s v="High school diploma or equivalent"/>
    <n v="2"/>
    <n v="412"/>
    <n v="27.57"/>
    <x v="190"/>
  </r>
  <r>
    <n v="389"/>
    <s v="First-Line Supervisors of Farming, Fishing, and Forestry Workers"/>
    <x v="3"/>
    <n v="361"/>
    <s v="https://www.careeronestop.org/toolkit/careers/occupations/Occupation-profile.aspx?keyword=First-Line%20Supervisors%20of%20Farming,%20Fishing,%20and%20Forestry%20Workers&amp;location=United%20States"/>
    <n v="56600"/>
    <n v="58100"/>
    <n v="0.03"/>
    <s v="Median wage is between $46,900 to $71,990 per year"/>
    <n v="3"/>
    <s v="High school diploma or equivalent"/>
    <n v="2"/>
    <n v="413"/>
    <n v="27.56"/>
    <x v="191"/>
  </r>
  <r>
    <n v="505"/>
    <s v="Rail Yard Engineers, Dinkey Operators, and Hostlers"/>
    <x v="6"/>
    <n v="451"/>
    <s v="https://www.careeronestop.org/toolkit/careers/occupations/Occupation-profile.aspx?keyword=Rail%20Yard%20Engineers,%20Dinkey%20Operators,%20and%20Hostlers&amp;location=United%20States"/>
    <n v="2600"/>
    <n v="2600"/>
    <n v="0.02"/>
    <s v="Median wage is between $46,900 to $71,990 per year"/>
    <n v="3"/>
    <s v="High school diploma or equivalent"/>
    <n v="2"/>
    <n v="415"/>
    <n v="27.44"/>
    <x v="140"/>
  </r>
  <r>
    <n v="607"/>
    <s v="Plant and System Operators, All Other"/>
    <x v="13"/>
    <n v="587"/>
    <s v="https://www.careeronestop.org/toolkit/careers/occupations/Occupation-profile.aspx?keyword=Plant%20and%20System%20Operators,%20All%20Other&amp;location=United%20States"/>
    <n v="15900"/>
    <n v="15900"/>
    <n v="0"/>
    <s v="Median wage is between $46,900 to $71,990 per year"/>
    <n v="3"/>
    <s v="High school diploma or equivalent"/>
    <n v="2"/>
    <n v="419"/>
    <n v="27.37"/>
    <x v="141"/>
  </r>
  <r>
    <n v="464"/>
    <s v="Earth Drillers, Except Oil and Gas"/>
    <x v="13"/>
    <n v="451"/>
    <s v="https://www.careeronestop.org/toolkit/careers/occupations/Occupation-profile.aspx?keyword=Earth%20Drillers,%20Except%20Oil%20and%20Gas&amp;location=United%20States"/>
    <n v="20400"/>
    <n v="20800"/>
    <n v="0.02"/>
    <s v="Median wage is between $46,900 to $71,990 per year"/>
    <n v="3"/>
    <s v="High school diploma or equivalent"/>
    <n v="2"/>
    <n v="422"/>
    <n v="27.24"/>
    <x v="192"/>
  </r>
  <r>
    <n v="526"/>
    <s v="Carpenters"/>
    <x v="13"/>
    <n v="518"/>
    <s v="https://www.careeronestop.org/toolkit/careers/occupations/Occupation-profile.aspx?keyword=Carpenters&amp;location=United%20States"/>
    <n v="956300"/>
    <n v="964900"/>
    <n v="0.01"/>
    <s v="Median wage is between $46,900 to $71,990 per year"/>
    <n v="3"/>
    <s v="High school diploma or equivalent"/>
    <n v="2"/>
    <n v="423"/>
    <n v="27.09"/>
    <x v="142"/>
  </r>
  <r>
    <n v="439"/>
    <s v="Security and Fire Alarm Systems Installers"/>
    <x v="7"/>
    <n v="361"/>
    <s v="https://www.careeronestop.org/toolkit/careers/occupations/Occupation-profile.aspx?keyword=Security%20and%20Fire%20Alarm%20Systems%20Installers&amp;location=United%20States"/>
    <n v="83000"/>
    <n v="85300"/>
    <n v="0.03"/>
    <s v="Median wage is between $46,900 to $71,990 per year"/>
    <n v="3"/>
    <s v="High school diploma or equivalent"/>
    <n v="2"/>
    <n v="423"/>
    <n v="27.13"/>
    <x v="142"/>
  </r>
  <r>
    <n v="576"/>
    <s v="Riggers"/>
    <x v="13"/>
    <n v="518"/>
    <s v="https://www.careeronestop.org/toolkit/careers/occupations/Occupation-profile.aspx?keyword=Riggers&amp;location=United%20States"/>
    <n v="19700"/>
    <n v="20000"/>
    <n v="0.01"/>
    <s v="Median wage is between $46,900 to $71,990 per year"/>
    <n v="3"/>
    <s v="High school diploma or equivalent"/>
    <n v="2"/>
    <n v="427"/>
    <n v="27.03"/>
    <x v="193"/>
  </r>
  <r>
    <n v="420"/>
    <s v="Operating Engineers and Other Construction Equipment Operators"/>
    <x v="13"/>
    <n v="361"/>
    <s v="https://www.careeronestop.org/toolkit/careers/occupations/Occupation-profile.aspx?keyword=Operating%20Engineers%20and%20Other%20Construction%20Equipment%20Operators&amp;location=United%20States"/>
    <n v="437600"/>
    <n v="449200"/>
    <n v="0.03"/>
    <s v="Median wage is between $46,900 to $71,990 per year"/>
    <n v="3"/>
    <s v="High school diploma or equivalent"/>
    <n v="2"/>
    <n v="427"/>
    <n v="27"/>
    <x v="193"/>
  </r>
  <r>
    <n v="392"/>
    <s v="First-Line Supervisors of Landscaping, Lawn Service, and Groundskeeping Workers"/>
    <x v="13"/>
    <n v="361"/>
    <s v="https://www.careeronestop.org/toolkit/careers/occupations/Occupation-profile.aspx?keyword=First-Line%20Supervisors%20of%20Landscaping,%20Lawn%20Service,%20and%20Groundskeeping%20Workers&amp;location=United%20States"/>
    <n v="230900"/>
    <n v="237000"/>
    <n v="0.03"/>
    <s v="Median wage is between $46,900 to $71,990 per year"/>
    <n v="3"/>
    <s v="High school diploma or equivalent"/>
    <n v="2"/>
    <n v="433"/>
    <n v="26.8"/>
    <x v="194"/>
  </r>
  <r>
    <n v="725"/>
    <s v="Water and Wastewater Treatment Plant and System Operators"/>
    <x v="3"/>
    <n v="712"/>
    <s v="https://www.careeronestop.org/toolkit/careers/occupations/Occupation-profile.aspx?keyword=Water%20and%20Wastewater%20Treatment%20Plant%20and%20System%20Operators&amp;location=United%20States"/>
    <n v="124800"/>
    <n v="116900"/>
    <n v="-0.06"/>
    <s v="Median wage is between $46,900 to $71,990 per year"/>
    <n v="3"/>
    <s v="High school diploma or equivalent"/>
    <n v="2"/>
    <n v="436"/>
    <n v="26.39"/>
    <x v="143"/>
  </r>
  <r>
    <n v="573"/>
    <s v="Reinforcing Iron and Rebar Workers"/>
    <x v="13"/>
    <n v="518"/>
    <s v="https://www.careeronestop.org/toolkit/careers/occupations/Occupation-profile.aspx?keyword=Reinforcing%20Iron%20and%20Rebar%20Workers&amp;location=United%20States"/>
    <n v="22800"/>
    <n v="23100"/>
    <n v="0.01"/>
    <s v="Median wage is between $46,900 to $71,990 per year"/>
    <n v="3"/>
    <s v="High school diploma or equivalent"/>
    <n v="2"/>
    <n v="436"/>
    <n v="26.37"/>
    <x v="143"/>
  </r>
  <r>
    <n v="342"/>
    <s v="Pump Operators, Except Wellhead Pumpers"/>
    <x v="6"/>
    <n v="270"/>
    <s v="https://www.careeronestop.org/toolkit/careers/occupations/Occupation-profile.aspx?keyword=Pump%20Operators,%20Except%20Wellhead%20Pumpers&amp;location=United%20States"/>
    <n v="11200"/>
    <n v="11600"/>
    <n v="0.04"/>
    <s v="Median wage is between $46,900 to $71,990 per year"/>
    <n v="3"/>
    <s v="High school diploma or equivalent"/>
    <n v="2"/>
    <n v="439"/>
    <n v="26.29"/>
    <x v="195"/>
  </r>
  <r>
    <n v="686"/>
    <s v="First-Line Supervisors of Security Workers"/>
    <x v="8"/>
    <n v="678"/>
    <s v="https://www.careeronestop.org/toolkit/careers/occupations/Occupation-profile.aspx?keyword=First-Line%20Supervisors%20of%20Security%20Workers&amp;location=United%20States"/>
    <n v="62200"/>
    <n v="59800"/>
    <n v="-0.04"/>
    <s v="Median wage is between $46,900 to $71,990 per year"/>
    <n v="3"/>
    <s v="High school diploma or equivalent"/>
    <n v="2"/>
    <n v="440"/>
    <n v="26.24"/>
    <x v="196"/>
  </r>
  <r>
    <n v="435"/>
    <s v="Real Estate Sales Agents"/>
    <x v="9"/>
    <n v="361"/>
    <s v="https://www.careeronestop.org/toolkit/careers/occupations/Occupation-profile.aspx?keyword=Real%20Estate%20Sales%20Agents&amp;location=United%20States"/>
    <n v="462600"/>
    <n v="477600"/>
    <n v="0.03"/>
    <s v="Median wage is between $46,900 to $71,990 per year"/>
    <n v="3"/>
    <s v="High school diploma or equivalent"/>
    <n v="2"/>
    <n v="441"/>
    <n v="26.11"/>
    <x v="144"/>
  </r>
  <r>
    <n v="699"/>
    <s v="Tire Builders"/>
    <x v="7"/>
    <n v="678"/>
    <s v="https://www.careeronestop.org/toolkit/careers/occupations/Occupation-profile.aspx?keyword=Tire%20Builders&amp;location=United%20States"/>
    <n v="18900"/>
    <n v="18100"/>
    <n v="-0.04"/>
    <s v="Median wage is between $46,900 to $71,990 per year"/>
    <n v="3"/>
    <s v="High school diploma or equivalent"/>
    <n v="2"/>
    <n v="444"/>
    <n v="26"/>
    <x v="97"/>
  </r>
  <r>
    <n v="40"/>
    <s v="Forest Fire Inspectors and Prevention Specialists"/>
    <x v="8"/>
    <n v="39"/>
    <s v="https://www.careeronestop.org/toolkit/careers/occupations/Occupation-profile.aspx?keyword=Forest%20Fire%20Inspectors%20and%20Prevention%20Specialists&amp;location=United%20States"/>
    <n v="2400"/>
    <n v="2800"/>
    <n v="0.15"/>
    <s v="Median wage is between $46,900 to $71,990 per year"/>
    <n v="3"/>
    <s v="High school diploma or equivalent"/>
    <n v="2"/>
    <n v="444"/>
    <n v="26"/>
    <x v="97"/>
  </r>
  <r>
    <n v="484"/>
    <s v="Insulation Workers, Mechanical"/>
    <x v="13"/>
    <n v="451"/>
    <s v="https://www.careeronestop.org/toolkit/careers/occupations/Occupation-profile.aspx?keyword=Insulation%20Workers,%20Mechanical&amp;location=United%20States"/>
    <n v="27200"/>
    <n v="27600"/>
    <n v="0.02"/>
    <s v="Median wage is between $46,900 to $71,990 per year"/>
    <n v="3"/>
    <s v="High school diploma or equivalent"/>
    <n v="2"/>
    <n v="448"/>
    <n v="25.92"/>
    <x v="145"/>
  </r>
  <r>
    <n v="341"/>
    <s v="Production, Planning, and Expediting Clerks"/>
    <x v="7"/>
    <n v="270"/>
    <s v="https://www.careeronestop.org/toolkit/careers/occupations/Occupation-profile.aspx?keyword=Production,%20Planning,%20and%20Expediting%20Clerks&amp;location=United%20States"/>
    <n v="396800"/>
    <n v="413300"/>
    <n v="0.04"/>
    <s v="Median wage is between $46,900 to $71,990 per year"/>
    <n v="3"/>
    <s v="High school diploma or equivalent"/>
    <n v="2"/>
    <n v="448"/>
    <n v="25.91"/>
    <x v="145"/>
  </r>
  <r>
    <n v="516"/>
    <s v="Title Examiners, Abstractors, and Searchers"/>
    <x v="8"/>
    <n v="451"/>
    <s v="https://www.careeronestop.org/toolkit/careers/occupations/Occupation-profile.aspx?keyword=Title%20Examiners,%20Abstractors,%20and%20Searchers&amp;location=United%20States"/>
    <n v="62200"/>
    <n v="63300"/>
    <n v="0.02"/>
    <s v="Median wage is between $46,900 to $71,990 per year"/>
    <n v="3"/>
    <s v="High school diploma or equivalent"/>
    <n v="2"/>
    <n v="452"/>
    <n v="25.74"/>
    <x v="197"/>
  </r>
  <r>
    <n v="739"/>
    <s v="Correctional Officers and Jailers"/>
    <x v="8"/>
    <n v="735"/>
    <s v="https://www.careeronestop.org/toolkit/careers/occupations/Occupation-profile.aspx?keyword=Correctional%20Officers%20and%20Jailers&amp;location=United%20States"/>
    <n v="378500"/>
    <n v="349900"/>
    <n v="-0.08"/>
    <s v="Median wage is between $46,900 to $71,990 per year"/>
    <n v="3"/>
    <s v="High school diploma or equivalent"/>
    <n v="2"/>
    <n v="454"/>
    <n v="25.63"/>
    <x v="198"/>
  </r>
  <r>
    <n v="750"/>
    <s v="Fallers"/>
    <x v="3"/>
    <n v="748"/>
    <s v="https://www.careeronestop.org/toolkit/careers/occupations/Occupation-profile.aspx?keyword=Fallers&amp;location=United%20States"/>
    <n v="6500"/>
    <n v="5900"/>
    <n v="-0.09"/>
    <s v="Median wage is between $46,900 to $71,990 per year"/>
    <n v="3"/>
    <s v="High school diploma or equivalent"/>
    <n v="2"/>
    <n v="455"/>
    <n v="25.56"/>
    <x v="199"/>
  </r>
  <r>
    <n v="639"/>
    <s v="Bailiffs"/>
    <x v="8"/>
    <n v="637"/>
    <s v="https://www.careeronestop.org/toolkit/careers/occupations/Occupation-profile.aspx?keyword=Bailiffs&amp;location=United%20States"/>
    <n v="17100"/>
    <n v="16800"/>
    <n v="-0.02"/>
    <s v="Median wage is between $46,900 to $71,990 per year"/>
    <n v="3"/>
    <s v="High school diploma or equivalent"/>
    <n v="2"/>
    <n v="457"/>
    <n v="25.5"/>
    <x v="200"/>
  </r>
  <r>
    <n v="730"/>
    <s v="Logging Workers, All Other"/>
    <x v="6"/>
    <n v="725"/>
    <s v="https://www.careeronestop.org/toolkit/careers/occupations/Occupation-profile.aspx?keyword=Logging%20Workers,%20All%20Other&amp;location=United%20States"/>
    <n v="4900"/>
    <n v="4600"/>
    <n v="-7.0000000000000007E-2"/>
    <s v="Median wage is between $46,900 to $71,990 per year"/>
    <n v="3"/>
    <s v="High school diploma or equivalent"/>
    <n v="2"/>
    <n v="459"/>
    <n v="25.23"/>
    <x v="201"/>
  </r>
  <r>
    <n v="221"/>
    <s v="Costume Attendants"/>
    <x v="0"/>
    <n v="196"/>
    <s v="https://www.careeronestop.org/toolkit/careers/occupations/Occupation-profile.aspx?keyword=Costume%20Attendants&amp;location=United%20States"/>
    <n v="6100"/>
    <n v="6400"/>
    <n v="0.05"/>
    <s v="Median wage is between $46,900 to $71,990 per year"/>
    <n v="3"/>
    <s v="High school diploma or equivalent"/>
    <n v="2"/>
    <n v="460"/>
    <n v="25.18"/>
    <x v="99"/>
  </r>
  <r>
    <n v="803"/>
    <s v="Payroll and Timekeeping Clerks"/>
    <x v="9"/>
    <n v="800"/>
    <s v="https://www.careeronestop.org/toolkit/careers/occupations/Occupation-profile.aspx?keyword=Payroll%20and%20Timekeeping%20Clerks&amp;location=United%20States"/>
    <n v="165400"/>
    <n v="138300"/>
    <n v="-0.16"/>
    <s v="Median wage is between $46,900 to $71,990 per year"/>
    <n v="3"/>
    <s v="High school diploma or equivalent"/>
    <n v="2"/>
    <n v="462"/>
    <n v="25.11"/>
    <x v="202"/>
  </r>
  <r>
    <n v="356"/>
    <s v="Traffic Technicians"/>
    <x v="6"/>
    <n v="270"/>
    <s v="https://www.careeronestop.org/toolkit/careers/occupations/Occupation-profile.aspx?keyword=Traffic%20Technicians&amp;location=United%20States"/>
    <n v="7600"/>
    <n v="7900"/>
    <n v="0.04"/>
    <s v="Median wage is between $46,900 to $71,990 per year"/>
    <n v="3"/>
    <s v="High school diploma or equivalent"/>
    <n v="2"/>
    <n v="462"/>
    <n v="25.12"/>
    <x v="202"/>
  </r>
  <r>
    <n v="212"/>
    <s v="Choreographers"/>
    <x v="0"/>
    <n v="196"/>
    <s v="https://www.careeronestop.org/toolkit/careers/occupations/Occupation-profile.aspx?keyword=Choreographers&amp;location=United%20States"/>
    <n v="6900"/>
    <n v="7300"/>
    <n v="0.05"/>
    <s v="Median wage is between $46,900 to $71,990 per year"/>
    <n v="3"/>
    <s v="High school diploma or equivalent"/>
    <n v="2"/>
    <n v="464"/>
    <n v="25"/>
    <x v="203"/>
  </r>
  <r>
    <n v="724"/>
    <s v="Stonemasons"/>
    <x v="13"/>
    <n v="712"/>
    <s v="https://www.careeronestop.org/toolkit/careers/occupations/Occupation-profile.aspx?keyword=Stonemasons&amp;location=United%20States"/>
    <n v="13500"/>
    <n v="12700"/>
    <n v="-0.06"/>
    <s v="Median wage is between $46,900 to $71,990 per year"/>
    <n v="3"/>
    <s v="High school diploma or equivalent"/>
    <n v="2"/>
    <n v="466"/>
    <n v="24.92"/>
    <x v="204"/>
  </r>
  <r>
    <n v="714"/>
    <s v="Chemical Equipment Operators and Tenders"/>
    <x v="7"/>
    <n v="712"/>
    <s v="https://www.careeronestop.org/toolkit/careers/occupations/Occupation-profile.aspx?keyword=Chemical%20Equipment%20Operators%20and%20Tenders&amp;location=United%20States"/>
    <n v="120200"/>
    <n v="113700"/>
    <n v="-0.06"/>
    <s v="Median wage is between $46,900 to $71,990 per year"/>
    <n v="3"/>
    <s v="High school diploma or equivalent"/>
    <n v="2"/>
    <n v="467"/>
    <n v="24.86"/>
    <x v="205"/>
  </r>
  <r>
    <n v="473"/>
    <s v="Glaziers"/>
    <x v="13"/>
    <n v="451"/>
    <s v="https://www.careeronestop.org/toolkit/careers/occupations/Occupation-profile.aspx?keyword=Glaziers&amp;location=United%20States"/>
    <n v="54500"/>
    <n v="55700"/>
    <n v="0.02"/>
    <s v="Median wage is between $46,900 to $71,990 per year"/>
    <n v="3"/>
    <s v="High school diploma or equivalent"/>
    <n v="2"/>
    <n v="471"/>
    <n v="24.57"/>
    <x v="206"/>
  </r>
  <r>
    <n v="200"/>
    <s v="Airfield Operations Specialists"/>
    <x v="6"/>
    <n v="196"/>
    <s v="https://www.careeronestop.org/toolkit/careers/occupations/Occupation-profile.aspx?keyword=Airfield%20Operations%20Specialists&amp;location=United%20States"/>
    <n v="15000"/>
    <n v="15800"/>
    <n v="0.05"/>
    <s v="Median wage is between $46,900 to $71,990 per year"/>
    <n v="3"/>
    <s v="High school diploma or equivalent"/>
    <n v="2"/>
    <n v="471"/>
    <n v="24.59"/>
    <x v="206"/>
  </r>
  <r>
    <n v="487"/>
    <s v="Machinists"/>
    <x v="7"/>
    <n v="451"/>
    <s v="https://www.careeronestop.org/toolkit/careers/occupations/Occupation-profile.aspx?keyword=Machinists&amp;location=United%20States"/>
    <n v="327000"/>
    <n v="333300"/>
    <n v="0.02"/>
    <s v="Median wage is between $46,900 to $71,990 per year"/>
    <n v="3"/>
    <s v="High school diploma or equivalent"/>
    <n v="2"/>
    <n v="474"/>
    <n v="24.44"/>
    <x v="207"/>
  </r>
  <r>
    <n v="822"/>
    <s v="Legal Secretaries and Administrative Assistants"/>
    <x v="8"/>
    <n v="821"/>
    <s v="https://www.careeronestop.org/toolkit/careers/occupations/Occupation-profile.aspx?keyword=Legal%20Secretaries%20and%20Administrative%20Assistants&amp;location=United%20States"/>
    <n v="161400"/>
    <n v="126200"/>
    <n v="-0.22"/>
    <s v="Median wage is between $46,900 to $71,990 per year"/>
    <n v="3"/>
    <s v="High school diploma or equivalent"/>
    <n v="2"/>
    <n v="475"/>
    <n v="24.37"/>
    <x v="103"/>
  </r>
  <r>
    <n v="594"/>
    <s v="Dredge Operators"/>
    <x v="13"/>
    <n v="587"/>
    <s v="https://www.careeronestop.org/toolkit/careers/occupations/Occupation-profile.aspx?keyword=Dredge%20Operators&amp;location=United%20States"/>
    <n v="1000"/>
    <n v="1100"/>
    <n v="0"/>
    <s v="Median wage is between $46,900 to $71,990 per year"/>
    <n v="3"/>
    <s v="High school diploma or equivalent"/>
    <n v="2"/>
    <n v="479"/>
    <n v="24.25"/>
    <x v="208"/>
  </r>
  <r>
    <n v="814"/>
    <s v="Engine and Other Machine Assemblers"/>
    <x v="7"/>
    <n v="813"/>
    <s v="https://www.careeronestop.org/toolkit/careers/occupations/Occupation-profile.aspx?keyword=Engine%20and%20Other%20Machine%20Assemblers&amp;location=United%20States"/>
    <n v="50900"/>
    <n v="41300"/>
    <n v="-0.19"/>
    <s v="Median wage is between $46,900 to $71,990 per year"/>
    <n v="3"/>
    <s v="High school diploma or equivalent"/>
    <n v="2"/>
    <n v="480"/>
    <n v="24.17"/>
    <x v="209"/>
  </r>
  <r>
    <n v="742"/>
    <s v="Metal-Refining Furnace Operators and Tenders"/>
    <x v="7"/>
    <n v="735"/>
    <s v="https://www.careeronestop.org/toolkit/careers/occupations/Occupation-profile.aspx?keyword=Metal-Refining%20Furnace%20Operators%20and%20Tenders&amp;location=United%20States"/>
    <n v="19700"/>
    <n v="18100"/>
    <n v="-0.08"/>
    <s v="Median wage is between $46,900 to $71,990 per year"/>
    <n v="3"/>
    <s v="High school diploma or equivalent"/>
    <n v="2"/>
    <n v="480"/>
    <n v="24.16"/>
    <x v="209"/>
  </r>
  <r>
    <n v="467"/>
    <s v="Eligibility Interviewers, Government Programs"/>
    <x v="1"/>
    <n v="451"/>
    <s v="https://www.careeronestop.org/toolkit/careers/occupations/Occupation-profile.aspx?keyword=Eligibility%20Interviewers,%20Government%20Programs&amp;location=United%20States"/>
    <n v="157500"/>
    <n v="161000"/>
    <n v="0.02"/>
    <s v="Median wage is between $46,900 to $71,990 per year"/>
    <n v="3"/>
    <s v="High school diploma or equivalent"/>
    <n v="2"/>
    <n v="480"/>
    <n v="24.17"/>
    <x v="209"/>
  </r>
  <r>
    <n v="685"/>
    <s v="Excavating and Loading Machine and Dragline Operators, Surface Mining"/>
    <x v="13"/>
    <n v="678"/>
    <s v="https://www.careeronestop.org/toolkit/careers/occupations/Occupation-profile.aspx?keyword=Excavating%20and%20Loading%20Machine%20and%20Dragline%20Operators,%20Surface%20Mining&amp;location=United%20States"/>
    <n v="36400"/>
    <n v="35000"/>
    <n v="-0.04"/>
    <s v="Median wage is between $46,900 to $71,990 per year"/>
    <n v="3"/>
    <s v="High school diploma or equivalent"/>
    <n v="2"/>
    <n v="483"/>
    <n v="24.06"/>
    <x v="149"/>
  </r>
  <r>
    <n v="617"/>
    <s v="Transportation Security Screeners"/>
    <x v="1"/>
    <n v="587"/>
    <s v="https://www.careeronestop.org/toolkit/careers/occupations/Occupation-profile.aspx?keyword=Transportation%20Security%20Screeners&amp;location=United%20States"/>
    <n v="51300"/>
    <n v="51300"/>
    <n v="0"/>
    <s v="Median wage is between $46,900 to $71,990 per year"/>
    <n v="3"/>
    <s v="High school diploma or equivalent"/>
    <n v="2"/>
    <n v="485"/>
    <n v="24.05"/>
    <x v="210"/>
  </r>
  <r>
    <n v="182"/>
    <s v="Motorboat Mechanics and Service Technicians"/>
    <x v="6"/>
    <n v="157"/>
    <s v="https://www.careeronestop.org/toolkit/careers/occupations/Occupation-profile.aspx?keyword=Motorboat%20Mechanics%20and%20Service%20Technicians&amp;location=United%20States"/>
    <n v="29300"/>
    <n v="31000"/>
    <n v="0.06"/>
    <s v="Median wage is between $46,900 to $71,990 per year"/>
    <n v="3"/>
    <s v="High school diploma or equivalent"/>
    <n v="2"/>
    <n v="485"/>
    <n v="24.04"/>
    <x v="210"/>
  </r>
  <r>
    <n v="539"/>
    <s v="Financial Clerks, All Other"/>
    <x v="1"/>
    <n v="518"/>
    <s v="https://www.careeronestop.org/toolkit/careers/occupations/Occupation-profile.aspx?keyword=Financial%20Clerks,%20All%20Other&amp;location=United%20States"/>
    <n v="43700"/>
    <n v="44200"/>
    <n v="0.01"/>
    <s v="Median wage is between $46,900 to $71,990 per year"/>
    <n v="3"/>
    <s v="High school diploma or equivalent"/>
    <n v="2"/>
    <n v="488"/>
    <n v="24.01"/>
    <x v="211"/>
  </r>
  <r>
    <n v="823"/>
    <s v="Patternmakers, Metal and Plastic"/>
    <x v="7"/>
    <n v="821"/>
    <s v="https://www.careeronestop.org/toolkit/careers/occupations/Occupation-profile.aspx?keyword=Patternmakers,%20Metal%20and%20Plastic&amp;location=United%20States"/>
    <n v="2300"/>
    <n v="1800"/>
    <n v="-0.22"/>
    <s v="Median wage is between $46,900 to $71,990 per year"/>
    <n v="3"/>
    <s v="High school diploma or equivalent"/>
    <n v="2"/>
    <n v="490"/>
    <n v="23.88"/>
    <x v="151"/>
  </r>
  <r>
    <n v="645"/>
    <s v="Extraction Workers, All Other"/>
    <x v="7"/>
    <n v="637"/>
    <s v="https://www.careeronestop.org/toolkit/careers/occupations/Occupation-profile.aspx?keyword=Extraction%20Workers,%20All%20Other&amp;location=United%20States"/>
    <n v="6600"/>
    <n v="6400"/>
    <n v="-0.02"/>
    <s v="Median wage is between $46,900 to $71,990 per year"/>
    <n v="3"/>
    <s v="High school diploma or equivalent"/>
    <n v="2"/>
    <n v="492"/>
    <n v="23.84"/>
    <x v="212"/>
  </r>
  <r>
    <n v="185"/>
    <s v="Private Detectives and Investigators"/>
    <x v="8"/>
    <n v="157"/>
    <s v="https://www.careeronestop.org/toolkit/careers/occupations/Occupation-profile.aspx?keyword=Private%20Detectives%20and%20Investigators&amp;location=United%20States"/>
    <n v="38300"/>
    <n v="40600"/>
    <n v="0.06"/>
    <s v="Median wage is between $46,900 to $71,990 per year"/>
    <n v="3"/>
    <s v="High school diploma or equivalent"/>
    <n v="2"/>
    <n v="493"/>
    <n v="23.82"/>
    <x v="213"/>
  </r>
  <r>
    <n v="165"/>
    <s v="Communications Equipment Operators, All Other"/>
    <x v="4"/>
    <n v="157"/>
    <s v="https://www.careeronestop.org/toolkit/careers/occupations/Occupation-profile.aspx?keyword=Communications%20Equipment%20Operators,%20All%20Other&amp;location=United%20States"/>
    <n v="1800"/>
    <n v="1900"/>
    <n v="0.06"/>
    <s v="Median wage is between $46,900 to $71,990 per year"/>
    <n v="3"/>
    <s v="High school diploma or equivalent"/>
    <n v="2"/>
    <n v="494"/>
    <n v="23.71"/>
    <x v="214"/>
  </r>
  <r>
    <n v="381"/>
    <s v="Electric Motor, Power Tool, and Related Repairers"/>
    <x v="7"/>
    <n v="361"/>
    <s v="https://www.careeronestop.org/toolkit/careers/occupations/Occupation-profile.aspx?keyword=Electric%20Motor,%20Power%20Tool,%20and%20Related%20Repairers&amp;location=United%20States"/>
    <n v="16100"/>
    <n v="16500"/>
    <n v="0.03"/>
    <s v="Median wage is between $46,900 to $71,990 per year"/>
    <n v="3"/>
    <s v="High school diploma or equivalent"/>
    <n v="2"/>
    <n v="495"/>
    <n v="23.67"/>
    <x v="215"/>
  </r>
  <r>
    <n v="107"/>
    <s v="Farm Equipment Mechanics and Service Technicians"/>
    <x v="3"/>
    <n v="100"/>
    <s v="https://www.careeronestop.org/toolkit/careers/occupations/Occupation-profile.aspx?keyword=Farm%20Equipment%20Mechanics%20and%20Service%20Technicians&amp;location=United%20States"/>
    <n v="45600"/>
    <n v="49300"/>
    <n v="0.08"/>
    <s v="Median wage is between $46,900 to $71,990 per year"/>
    <n v="3"/>
    <s v="High school diploma or equivalent"/>
    <n v="2"/>
    <n v="495"/>
    <n v="23.66"/>
    <x v="215"/>
  </r>
  <r>
    <n v="618"/>
    <s v="Bridge and Lock Tenders"/>
    <x v="6"/>
    <n v="617"/>
    <s v="https://www.careeronestop.org/toolkit/careers/occupations/Occupation-profile.aspx?keyword=Bridge%20and%20Lock%20Tenders&amp;location=United%20States"/>
    <n v="3800"/>
    <n v="3800"/>
    <n v="-0.01"/>
    <s v="Median wage is between $46,900 to $71,990 per year"/>
    <n v="3"/>
    <s v="High school diploma or equivalent"/>
    <n v="2"/>
    <n v="497"/>
    <n v="23.62"/>
    <x v="104"/>
  </r>
  <r>
    <n v="448"/>
    <s v="Tree Trimmers and Pruners"/>
    <x v="3"/>
    <n v="361"/>
    <s v="https://www.careeronestop.org/toolkit/careers/occupations/Occupation-profile.aspx?keyword=Tree%20Trimmers%20and%20Pruners&amp;location=United%20States"/>
    <n v="66000"/>
    <n v="67600"/>
    <n v="0.03"/>
    <s v="Median wage is between $46,900 to $71,990 per year"/>
    <n v="3"/>
    <s v="High school diploma or equivalent"/>
    <n v="2"/>
    <n v="497"/>
    <n v="23.59"/>
    <x v="104"/>
  </r>
  <r>
    <n v="514"/>
    <s v="Tax Preparers"/>
    <x v="14"/>
    <n v="451"/>
    <s v="https://www.careeronestop.org/toolkit/careers/occupations/Occupation-profile.aspx?keyword=Tax%20Preparers&amp;location=United%20States"/>
    <n v="109500"/>
    <n v="111100"/>
    <n v="0.02"/>
    <s v="Median wage is between $46,900 to $71,990 per year"/>
    <n v="3"/>
    <s v="High school diploma or equivalent"/>
    <n v="2"/>
    <n v="500"/>
    <n v="23.56"/>
    <x v="216"/>
  </r>
  <r>
    <n v="335"/>
    <s v="Paving, Surfacing, and Tamping Equipment Operators"/>
    <x v="13"/>
    <n v="270"/>
    <s v="https://www.careeronestop.org/toolkit/careers/occupations/Occupation-profile.aspx?keyword=Paving,%20Surfacing,%20and%20Tamping%20Equipment%20Operators&amp;location=United%20States"/>
    <n v="42300"/>
    <n v="43900"/>
    <n v="0.04"/>
    <s v="Median wage is between $46,900 to $71,990 per year"/>
    <n v="3"/>
    <s v="High school diploma or equivalent"/>
    <n v="2"/>
    <n v="500"/>
    <n v="23.55"/>
    <x v="216"/>
  </r>
  <r>
    <n v="786"/>
    <s v="Terrazzo Workers and Finishers"/>
    <x v="13"/>
    <n v="782"/>
    <s v="https://www.careeronestop.org/toolkit/careers/occupations/Occupation-profile.aspx?keyword=Terrazzo%20Workers%20and%20Finishers&amp;location=United%20States"/>
    <n v="1600"/>
    <n v="1400"/>
    <n v="-0.12"/>
    <s v="Median wage is between $46,900 to $71,990 per year"/>
    <n v="3"/>
    <s v="High school diploma or equivalent"/>
    <n v="2"/>
    <n v="502"/>
    <n v="23.51"/>
    <x v="217"/>
  </r>
  <r>
    <n v="586"/>
    <s v="Welders, Cutters, Solderers, and Brazers"/>
    <x v="7"/>
    <n v="518"/>
    <s v="https://www.careeronestop.org/toolkit/careers/occupations/Occupation-profile.aspx?keyword=Welders,%20Cutters,%20Solderers,%20and%20Brazers&amp;location=United%20States"/>
    <n v="431800"/>
    <n v="438000"/>
    <n v="0.01"/>
    <s v="Median wage is between $46,900 to $71,990 per year"/>
    <n v="3"/>
    <s v="High school diploma or equivalent"/>
    <n v="2"/>
    <n v="502"/>
    <n v="23.53"/>
    <x v="217"/>
  </r>
  <r>
    <n v="433"/>
    <s v="Public Safety Telecommunicators"/>
    <x v="8"/>
    <n v="361"/>
    <s v="https://www.careeronestop.org/toolkit/careers/occupations/Occupation-profile.aspx?keyword=Public%20Safety%20Telecommunicators&amp;location=United%20States"/>
    <n v="99500"/>
    <n v="102900"/>
    <n v="0.03"/>
    <s v="Median wage is between $46,900 to $71,990 per year"/>
    <n v="3"/>
    <s v="High school diploma or equivalent"/>
    <n v="2"/>
    <n v="502"/>
    <n v="23.51"/>
    <x v="217"/>
  </r>
  <r>
    <n v="445"/>
    <s v="Surveying and Mapping Technicians"/>
    <x v="13"/>
    <n v="361"/>
    <s v="https://www.careeronestop.org/toolkit/careers/occupations/Occupation-profile.aspx?keyword=Surveying%20and%20Mapping%20Technicians&amp;location=United%20States"/>
    <n v="64200"/>
    <n v="66300"/>
    <n v="0.03"/>
    <s v="Median wage is between $46,900 to $71,990 per year"/>
    <n v="3"/>
    <s v="High school diploma or equivalent"/>
    <n v="2"/>
    <n v="502"/>
    <n v="23.53"/>
    <x v="217"/>
  </r>
  <r>
    <n v="816"/>
    <s v="Timing Device Assemblers and Adjusters"/>
    <x v="7"/>
    <n v="813"/>
    <s v="https://www.careeronestop.org/toolkit/careers/occupations/Occupation-profile.aspx?keyword=Timing%20Device%20Assemblers%20and%20Adjusters&amp;location=United%20States"/>
    <n v="400"/>
    <n v="300"/>
    <n v="-0.19"/>
    <s v="Median wage is between $46,900 to $71,990 per year"/>
    <n v="3"/>
    <s v="High school diploma or equivalent"/>
    <n v="2"/>
    <n v="507"/>
    <n v="23.48"/>
    <x v="152"/>
  </r>
  <r>
    <n v="16"/>
    <s v="Solar Photovoltaic Installers"/>
    <x v="13"/>
    <n v="15"/>
    <s v="https://www.careeronestop.org/toolkit/careers/occupations/Occupation-profile.aspx?keyword=Solar%20Photovoltaic%20Installers&amp;location=United%20States"/>
    <n v="29400"/>
    <n v="35900"/>
    <n v="0.22"/>
    <s v="Median wage is between $46,900 to $71,990 per year"/>
    <n v="3"/>
    <s v="High school diploma or equivalent"/>
    <n v="2"/>
    <n v="507"/>
    <n v="23.46"/>
    <x v="152"/>
  </r>
  <r>
    <n v="757"/>
    <s v="Pourers and Casters, Metal"/>
    <x v="7"/>
    <n v="748"/>
    <s v="https://www.careeronestop.org/toolkit/careers/occupations/Occupation-profile.aspx?keyword=Pourers%20and%20Casters,%20Metal&amp;location=United%20States"/>
    <n v="6200"/>
    <n v="5600"/>
    <n v="-0.09"/>
    <s v="Median wage is between $46,900 to $71,990 per year"/>
    <n v="3"/>
    <s v="High school diploma or equivalent"/>
    <n v="2"/>
    <n v="512"/>
    <n v="23.41"/>
    <x v="153"/>
  </r>
  <r>
    <n v="521"/>
    <s v="Automotive Body and Related Repairers"/>
    <x v="6"/>
    <n v="518"/>
    <s v="https://www.careeronestop.org/toolkit/careers/occupations/Occupation-profile.aspx?keyword=Automotive%20Body%20and%20Related%20Repairers&amp;location=United%20States"/>
    <n v="153300"/>
    <n v="155200"/>
    <n v="0.01"/>
    <s v="Median wage is between $46,900 to $71,990 per year"/>
    <n v="3"/>
    <s v="High school diploma or equivalent"/>
    <n v="2"/>
    <n v="512"/>
    <n v="23.43"/>
    <x v="153"/>
  </r>
  <r>
    <n v="76"/>
    <s v="Mechanical Door Repairers"/>
    <x v="13"/>
    <n v="69"/>
    <s v="https://www.careeronestop.org/toolkit/careers/occupations/Occupation-profile.aspx?keyword=Mechanical%20Door%20Repairers&amp;location=United%20States"/>
    <n v="28000"/>
    <n v="30600"/>
    <n v="0.1"/>
    <s v="Median wage is between $46,900 to $71,990 per year"/>
    <n v="3"/>
    <s v="High school diploma or equivalent"/>
    <n v="2"/>
    <n v="512"/>
    <n v="23.39"/>
    <x v="153"/>
  </r>
  <r>
    <n v="738"/>
    <s v="Computer Numerically Controlled Tool Operators"/>
    <x v="7"/>
    <n v="735"/>
    <s v="https://www.careeronestop.org/toolkit/careers/occupations/Occupation-profile.aspx?keyword=Computer%20Numerically%20Controlled%20Tool%20Operators&amp;location=United%20States"/>
    <n v="181800"/>
    <n v="167200"/>
    <n v="-0.08"/>
    <s v="Median wage is between $46,900 to $71,990 per year"/>
    <n v="3"/>
    <s v="High school diploma or equivalent"/>
    <n v="2"/>
    <n v="516"/>
    <n v="23.34"/>
    <x v="154"/>
  </r>
  <r>
    <n v="711"/>
    <s v="Patternmakers, Wood"/>
    <x v="7"/>
    <n v="700"/>
    <s v="https://www.careeronestop.org/toolkit/careers/occupations/Occupation-profile.aspx?keyword=Patternmakers,%20Wood&amp;location=United%20States"/>
    <n v="500"/>
    <n v="500"/>
    <n v="-0.05"/>
    <s v="Median wage is between $46,900 to $71,990 per year"/>
    <n v="3"/>
    <s v="High school diploma or equivalent"/>
    <n v="2"/>
    <n v="516"/>
    <n v="23.38"/>
    <x v="154"/>
  </r>
  <r>
    <n v="806"/>
    <s v="Structural Metal Fabricators and Fitters"/>
    <x v="13"/>
    <n v="800"/>
    <s v="https://www.careeronestop.org/toolkit/careers/occupations/Occupation-profile.aspx?keyword=Structural%20Metal%20Fabricators%20and%20Fitters&amp;location=United%20States"/>
    <n v="59600"/>
    <n v="49800"/>
    <n v="-0.16"/>
    <s v="Median wage is between $46,900 to $71,990 per year"/>
    <n v="3"/>
    <s v="High school diploma or equivalent"/>
    <n v="2"/>
    <n v="519"/>
    <n v="23.31"/>
    <x v="218"/>
  </r>
  <r>
    <n v="820"/>
    <s v="Refractory Materials Repairers, Except Brickmasons"/>
    <x v="13"/>
    <n v="817"/>
    <s v="https://www.careeronestop.org/toolkit/careers/occupations/Occupation-profile.aspx?keyword=Refractory%20Materials%20Repairers,%20Except%20Brickmasons&amp;location=United%20States"/>
    <n v="600"/>
    <n v="500"/>
    <n v="-0.21"/>
    <s v="Median wage is between $46,900 to $71,990 per year"/>
    <n v="3"/>
    <s v="High school diploma or equivalent"/>
    <n v="2"/>
    <n v="521"/>
    <n v="23.27"/>
    <x v="219"/>
  </r>
  <r>
    <n v="775"/>
    <s v="Locksmiths and Safe Repairers"/>
    <x v="7"/>
    <n v="768"/>
    <s v="https://www.careeronestop.org/toolkit/careers/occupations/Occupation-profile.aspx?keyword=Locksmiths%20and%20Safe%20Repairers&amp;location=United%20States"/>
    <n v="18200"/>
    <n v="16100"/>
    <n v="-0.11"/>
    <s v="Median wage is between $46,900 to $71,990 per year"/>
    <n v="3"/>
    <s v="High school diploma or equivalent"/>
    <n v="2"/>
    <n v="521"/>
    <n v="23.26"/>
    <x v="219"/>
  </r>
  <r>
    <n v="69"/>
    <s v="Cargo and Freight Agents"/>
    <x v="6"/>
    <n v="69"/>
    <s v="https://www.careeronestop.org/toolkit/careers/occupations/Occupation-profile.aspx?keyword=Cargo%20and%20Freight%20Agents&amp;location=United%20States"/>
    <n v="95900"/>
    <n v="105200"/>
    <n v="0.1"/>
    <s v="Median wage is between $46,900 to $71,990 per year"/>
    <n v="3"/>
    <s v="High school diploma or equivalent"/>
    <n v="2"/>
    <n v="525"/>
    <n v="23.24"/>
    <x v="220"/>
  </r>
  <r>
    <n v="691"/>
    <s v="Logging Equipment Operators"/>
    <x v="3"/>
    <n v="678"/>
    <s v="https://www.careeronestop.org/toolkit/careers/occupations/Occupation-profile.aspx?keyword=Logging%20Equipment%20Operators&amp;location=United%20States"/>
    <n v="35300"/>
    <n v="34000"/>
    <n v="-0.04"/>
    <s v="Median wage is between $46,900 to $71,990 per year"/>
    <n v="3"/>
    <s v="High school diploma or equivalent"/>
    <n v="2"/>
    <n v="526"/>
    <n v="23.19"/>
    <x v="221"/>
  </r>
  <r>
    <n v="48"/>
    <s v="Community Health Workers"/>
    <x v="11"/>
    <n v="47"/>
    <s v="https://www.careeronestop.org/toolkit/careers/occupations/Occupation-profile.aspx?keyword=Community%20Health%20Workers&amp;location=United%20States"/>
    <n v="67200"/>
    <n v="76600"/>
    <n v="0.14000000000000001"/>
    <s v="Median wage is between $46,900 to $71,990 per year"/>
    <n v="3"/>
    <s v="High school diploma or equivalent"/>
    <n v="2"/>
    <n v="526"/>
    <n v="23.17"/>
    <x v="221"/>
  </r>
  <r>
    <n v="441"/>
    <s v="Separating, Filtering, Clarifying, Precipitating, and Still Machine Setters, Operators, and Tenders"/>
    <x v="7"/>
    <n v="361"/>
    <s v="https://www.careeronestop.org/toolkit/careers/occupations/Occupation-profile.aspx?keyword=Separating,%20Filtering,%20Clarifying,%20Precipitating,%20and%20Still%20Machine%20Setters,%20Operators,%20and%20Tenders&amp;location=United%20States"/>
    <n v="55600"/>
    <n v="57600"/>
    <n v="0.03"/>
    <s v="Median wage is between $46,900 to $71,990 per year"/>
    <n v="3"/>
    <s v="High school diploma or equivalent"/>
    <n v="2"/>
    <n v="528"/>
    <n v="23.13"/>
    <x v="222"/>
  </r>
  <r>
    <n v="718"/>
    <s v="Credit Authorizers, Checkers, and Clerks"/>
    <x v="14"/>
    <n v="712"/>
    <s v="https://www.careeronestop.org/toolkit/careers/occupations/Occupation-profile.aspx?keyword=Credit%20Authorizers,%20Checkers,%20and%20Clerks&amp;location=United%20States"/>
    <n v="16400"/>
    <n v="15500"/>
    <n v="-0.06"/>
    <s v="Median wage is between $46,900 to $71,990 per year"/>
    <n v="3"/>
    <s v="High school diploma or equivalent"/>
    <n v="2"/>
    <n v="529"/>
    <n v="23.08"/>
    <x v="155"/>
  </r>
  <r>
    <n v="82"/>
    <s v="Recreational Vehicle Service Technicians"/>
    <x v="6"/>
    <n v="69"/>
    <s v="https://www.careeronestop.org/toolkit/careers/occupations/Occupation-profile.aspx?keyword=Recreational%20Vehicle%20Service%20Technicians&amp;location=United%20States"/>
    <n v="17700"/>
    <n v="19400"/>
    <n v="0.1"/>
    <s v="Median wage is between $46,900 to $71,990 per year"/>
    <n v="3"/>
    <s v="High school diploma or equivalent"/>
    <n v="2"/>
    <n v="529"/>
    <n v="23.05"/>
    <x v="155"/>
  </r>
  <r>
    <n v="784"/>
    <s v="Meter Readers, Utilities"/>
    <x v="9"/>
    <n v="782"/>
    <s v="https://www.careeronestop.org/toolkit/careers/occupations/Occupation-profile.aspx?keyword=Meter%20Readers,%20Utilities&amp;location=United%20States"/>
    <n v="21100"/>
    <n v="18500"/>
    <n v="-0.12"/>
    <s v="Median wage is between $46,900 to $71,990 per year"/>
    <n v="3"/>
    <s v="High school diploma or equivalent"/>
    <n v="2"/>
    <n v="534"/>
    <n v="22.94"/>
    <x v="105"/>
  </r>
  <r>
    <n v="701"/>
    <s v="Dental Laboratory Technicians"/>
    <x v="7"/>
    <n v="700"/>
    <s v="https://www.careeronestop.org/toolkit/careers/occupations/Occupation-profile.aspx?keyword=Dental%20Laboratory%20Technicians&amp;location=United%20States"/>
    <n v="35400"/>
    <n v="33800"/>
    <n v="-0.05"/>
    <s v="Median wage is between $46,900 to $71,990 per year"/>
    <n v="3"/>
    <s v="High school diploma or equivalent"/>
    <n v="2"/>
    <n v="534"/>
    <n v="22.93"/>
    <x v="105"/>
  </r>
  <r>
    <n v="671"/>
    <s v="Jewelers and Precious Stone and Metal Workers"/>
    <x v="7"/>
    <n v="659"/>
    <s v="https://www.careeronestop.org/toolkit/careers/occupations/Occupation-profile.aspx?keyword=Jewelers%20and%20Precious%20Stone%20and%20Metal%20Workers&amp;location=United%20States"/>
    <n v="47200"/>
    <n v="45800"/>
    <n v="-0.03"/>
    <s v="Median wage is between $46,900 to $71,990 per year"/>
    <n v="3"/>
    <s v="High school diploma or equivalent"/>
    <n v="2"/>
    <n v="538"/>
    <n v="22.81"/>
    <x v="223"/>
  </r>
  <r>
    <n v="454"/>
    <s v="Animal Breeders"/>
    <x v="3"/>
    <n v="451"/>
    <s v="https://www.careeronestop.org/toolkit/careers/occupations/Occupation-profile.aspx?keyword=Animal%20Breeders&amp;location=United%20States"/>
    <n v="6500"/>
    <n v="6600"/>
    <n v="0.02"/>
    <s v="Median wage is between $46,900 to $71,990 per year"/>
    <n v="3"/>
    <s v="High school diploma or equivalent"/>
    <n v="2"/>
    <n v="538"/>
    <n v="22.86"/>
    <x v="223"/>
  </r>
  <r>
    <n v="630"/>
    <s v="Loan Interviewers and Clerks"/>
    <x v="14"/>
    <n v="617"/>
    <s v="https://www.careeronestop.org/toolkit/careers/occupations/Occupation-profile.aspx?keyword=Loan%20Interviewers%20and%20Clerks&amp;location=United%20States"/>
    <n v="247100"/>
    <n v="244600"/>
    <n v="-0.01"/>
    <s v="Median wage is between $46,900 to $71,990 per year"/>
    <n v="3"/>
    <s v="High school diploma or equivalent"/>
    <n v="2"/>
    <n v="543"/>
    <n v="22.78"/>
    <x v="224"/>
  </r>
  <r>
    <n v="358"/>
    <s v="Travel Agents"/>
    <x v="10"/>
    <n v="270"/>
    <s v="https://www.careeronestop.org/toolkit/careers/occupations/Occupation-profile.aspx?keyword=Travel%20Agents&amp;location=United%20States"/>
    <n v="66300"/>
    <n v="68600"/>
    <n v="0.04"/>
    <s v="Median wage is between $46,900 to $71,990 per year"/>
    <n v="3"/>
    <s v="High school diploma or equivalent"/>
    <n v="2"/>
    <n v="543"/>
    <n v="22.79"/>
    <x v="224"/>
  </r>
  <r>
    <n v="115"/>
    <s v="Highway Maintenance Workers"/>
    <x v="13"/>
    <n v="100"/>
    <s v="https://www.careeronestop.org/toolkit/careers/occupations/Occupation-profile.aspx?keyword=Highway%20Maintenance%20Workers&amp;location=United%20States"/>
    <n v="151200"/>
    <n v="163200"/>
    <n v="0.08"/>
    <s v="Median wage is between $46,900 to $71,990 per year"/>
    <n v="3"/>
    <s v="High school diploma or equivalent"/>
    <n v="2"/>
    <n v="543"/>
    <n v="22.77"/>
    <x v="224"/>
  </r>
  <r>
    <n v="776"/>
    <s v="Paper Goods Machine Setters, Operators, and Tenders"/>
    <x v="7"/>
    <n v="768"/>
    <s v="https://www.careeronestop.org/toolkit/careers/occupations/Occupation-profile.aspx?keyword=Paper%20Goods%20Machine%20Setters,%20Operators,%20and%20Tenders&amp;location=United%20States"/>
    <n v="92700"/>
    <n v="82500"/>
    <n v="-0.11"/>
    <s v="Median wage is between $46,900 to $71,990 per year"/>
    <n v="3"/>
    <s v="High school diploma or equivalent"/>
    <n v="2"/>
    <n v="549"/>
    <n v="22.71"/>
    <x v="156"/>
  </r>
  <r>
    <n v="547"/>
    <s v="Hazardous Materials Removal Workers"/>
    <x v="3"/>
    <n v="518"/>
    <s v="https://www.careeronestop.org/toolkit/careers/occupations/Occupation-profile.aspx?keyword=Hazardous%20Materials%20Removal%20Workers&amp;location=United%20States"/>
    <n v="48700"/>
    <n v="49100"/>
    <n v="0.01"/>
    <s v="Median wage is between $46,900 to $71,990 per year"/>
    <n v="3"/>
    <s v="High school diploma or equivalent"/>
    <n v="2"/>
    <n v="549"/>
    <n v="22.73"/>
    <x v="156"/>
  </r>
  <r>
    <n v="793"/>
    <s v="Milling and Planing Machine Setters, Operators, and Tenders, Metal and Plastic"/>
    <x v="7"/>
    <n v="790"/>
    <s v="https://www.careeronestop.org/toolkit/careers/occupations/Occupation-profile.aspx?keyword=Milling%20and%20Planing%20Machine%20Setters,%20Operators,%20and%20Tenders,%20Metal%20and%20Plastic&amp;location=United%20States"/>
    <n v="15700"/>
    <n v="13500"/>
    <n v="-0.14000000000000001"/>
    <s v="Median wage is between $46,900 to $71,990 per year"/>
    <n v="3"/>
    <s v="High school diploma or equivalent"/>
    <n v="2"/>
    <n v="553"/>
    <n v="22.69"/>
    <x v="225"/>
  </r>
  <r>
    <n v="689"/>
    <s v="Home Appliance Repairers"/>
    <x v="7"/>
    <n v="678"/>
    <s v="https://www.careeronestop.org/toolkit/careers/occupations/Occupation-profile.aspx?keyword=Home%20Appliance%20Repairers&amp;location=United%20States"/>
    <n v="36600"/>
    <n v="35100"/>
    <n v="-0.04"/>
    <s v="Median wage is between $46,900 to $71,990 per year"/>
    <n v="3"/>
    <s v="High school diploma or equivalent"/>
    <n v="2"/>
    <n v="553"/>
    <n v="22.68"/>
    <x v="225"/>
  </r>
  <r>
    <n v="754"/>
    <s v="Lathe and Turning Machine Tool Setters, Operators, and Tenders, Metal and Plastic"/>
    <x v="7"/>
    <n v="748"/>
    <s v="https://www.careeronestop.org/toolkit/careers/occupations/Occupation-profile.aspx?keyword=Lathe%20and%20Turning%20Machine%20Tool%20Setters,%20Operators,%20and%20Tenders,%20Metal%20and%20Plastic&amp;location=United%20States"/>
    <n v="19700"/>
    <n v="17800"/>
    <n v="-0.09"/>
    <s v="Median wage is between $46,900 to $71,990 per year"/>
    <n v="3"/>
    <s v="High school diploma or equivalent"/>
    <n v="2"/>
    <n v="555"/>
    <n v="22.65"/>
    <x v="226"/>
  </r>
  <r>
    <n v="491"/>
    <s v="Miscellaneous Construction and Related Workers"/>
    <x v="7"/>
    <n v="451"/>
    <s v="https://www.careeronestop.org/toolkit/careers/occupations/Occupation-profile.aspx?keyword=Miscellaneous%20Construction%20and%20Related%20Workers&amp;location=United%20States"/>
    <n v="32300"/>
    <n v="33000"/>
    <n v="0.02"/>
    <s v="Median wage is between $46,900 to $71,990 per year"/>
    <n v="3"/>
    <s v="High school diploma or equivalent"/>
    <n v="2"/>
    <n v="555"/>
    <n v="22.64"/>
    <x v="226"/>
  </r>
  <r>
    <n v="798"/>
    <s v="Forging Machine Setters, Operators, and Tenders, Metal and Plastic"/>
    <x v="7"/>
    <n v="796"/>
    <s v="https://www.careeronestop.org/toolkit/careers/occupations/Occupation-profile.aspx?keyword=Forging%20Machine%20Setters,%20Operators,%20and%20Tenders,%20Metal%20and%20Plastic&amp;location=United%20States"/>
    <n v="10900"/>
    <n v="9300"/>
    <n v="-0.15"/>
    <s v="Median wage is between $46,900 to $71,990 per year"/>
    <n v="3"/>
    <s v="High school diploma or equivalent"/>
    <n v="2"/>
    <n v="557"/>
    <n v="22.59"/>
    <x v="227"/>
  </r>
  <r>
    <n v="778"/>
    <s v="Rolling Machine Setters, Operators, and Tenders, Metal and Plastic"/>
    <x v="7"/>
    <n v="768"/>
    <s v="https://www.careeronestop.org/toolkit/careers/occupations/Occupation-profile.aspx?keyword=Rolling%20Machine%20Setters,%20Operators,%20and%20Tenders,%20Metal%20and%20Plastic&amp;location=United%20States"/>
    <n v="28200"/>
    <n v="25100"/>
    <n v="-0.11"/>
    <s v="Median wage is between $46,900 to $71,990 per year"/>
    <n v="3"/>
    <s v="High school diploma or equivalent"/>
    <n v="2"/>
    <n v="557"/>
    <n v="22.61"/>
    <x v="227"/>
  </r>
  <r>
    <n v="670"/>
    <s v="Insurance Claims and Policy Processing Clerks"/>
    <x v="14"/>
    <n v="659"/>
    <s v="https://www.careeronestop.org/toolkit/careers/occupations/Occupation-profile.aspx?keyword=Insurance%20Claims%20and%20Policy%20Processing%20Clerks&amp;location=United%20States"/>
    <n v="259000"/>
    <n v="250800"/>
    <n v="-0.03"/>
    <s v="Median wage is between $46,900 to $71,990 per year"/>
    <n v="3"/>
    <s v="High school diploma or equivalent"/>
    <n v="2"/>
    <n v="559"/>
    <n v="22.55"/>
    <x v="9"/>
  </r>
  <r>
    <n v="150"/>
    <s v="Septic Tank Servicers and Sewer Pipe Cleaners"/>
    <x v="13"/>
    <n v="127"/>
    <s v="https://www.careeronestop.org/toolkit/careers/occupations/Occupation-profile.aspx?keyword=Septic%20Tank%20Servicers%20and%20Sewer%20Pipe%20Cleaners&amp;location=United%20States"/>
    <n v="29500"/>
    <n v="31700"/>
    <n v="7.0000000000000007E-2"/>
    <s v="Median wage is between $46,900 to $71,990 per year"/>
    <n v="3"/>
    <s v="High school diploma or equivalent"/>
    <n v="2"/>
    <n v="559"/>
    <n v="22.56"/>
    <x v="9"/>
  </r>
  <r>
    <n v="409"/>
    <s v="Librarians and Media Collections Specialists"/>
    <x v="4"/>
    <n v="361"/>
    <s v="https://www.careeronestop.org/toolkit/careers/occupations/Occupation-profile.aspx?keyword=Librarians%20and%20Media%20Collections%20Specialists&amp;location=United%20States"/>
    <n v="141200"/>
    <n v="145500"/>
    <n v="0.03"/>
    <s v="Median wage is between $46,900 to $71,990 per year"/>
    <n v="3"/>
    <s v="Master's degree"/>
    <n v="6"/>
    <n v="307"/>
    <n v="30.95"/>
    <x v="122"/>
  </r>
  <r>
    <n v="275"/>
    <s v="Anthropologists and Archeologists"/>
    <x v="5"/>
    <n v="270"/>
    <s v="https://www.careeronestop.org/toolkit/careers/occupations/Occupation-profile.aspx?keyword=Anthropologists%20and%20Archeologists&amp;location=United%20States"/>
    <n v="8000"/>
    <n v="8300"/>
    <n v="0.04"/>
    <s v="Median wage is between $46,900 to $71,990 per year"/>
    <n v="3"/>
    <s v="Master's degree"/>
    <n v="6"/>
    <n v="319"/>
    <n v="30.67"/>
    <x v="126"/>
  </r>
  <r>
    <n v="74"/>
    <s v="Healthcare Social Workers"/>
    <x v="11"/>
    <n v="69"/>
    <s v="https://www.careeronestop.org/toolkit/careers/occupations/Occupation-profile.aspx?keyword=Healthcare%20Social%20Workers&amp;location=United%20States"/>
    <n v="191400"/>
    <n v="209800"/>
    <n v="0.1"/>
    <s v="Median wage is between $46,900 to $71,990 per year"/>
    <n v="3"/>
    <s v="Master's degree"/>
    <n v="6"/>
    <n v="333"/>
    <n v="30.26"/>
    <x v="128"/>
  </r>
  <r>
    <n v="65"/>
    <s v="Curators"/>
    <x v="4"/>
    <n v="63"/>
    <s v="https://www.careeronestop.org/toolkit/careers/occupations/Occupation-profile.aspx?keyword=Curators&amp;location=United%20States"/>
    <n v="13900"/>
    <n v="15400"/>
    <n v="0.11"/>
    <s v="Median wage is between $46,900 to $71,990 per year"/>
    <n v="3"/>
    <s v="Master's degree"/>
    <n v="6"/>
    <n v="350"/>
    <n v="29.69"/>
    <x v="88"/>
  </r>
  <r>
    <n v="224"/>
    <s v="Educational, Guidance, and Career Counselors and Advisors"/>
    <x v="4"/>
    <n v="196"/>
    <s v="https://www.careeronestop.org/toolkit/careers/occupations/Occupation-profile.aspx?keyword=Educational,%20Guidance,%20and%20Career%20Counselors%20and%20Advisors&amp;location=United%20States"/>
    <n v="342400"/>
    <n v="360800"/>
    <n v="0.05"/>
    <s v="Median wage is between $46,900 to $71,990 per year"/>
    <n v="3"/>
    <s v="Master's degree"/>
    <n v="6"/>
    <n v="356"/>
    <n v="29.67"/>
    <x v="228"/>
  </r>
  <r>
    <n v="698"/>
    <s v="Survey Researchers"/>
    <x v="5"/>
    <n v="678"/>
    <s v="https://www.careeronestop.org/toolkit/careers/occupations/Occupation-profile.aspx?keyword=Survey%20Researchers&amp;location=United%20States"/>
    <n v="8800"/>
    <n v="8400"/>
    <n v="-0.04"/>
    <s v="Median wage is between $46,900 to $71,990 per year"/>
    <n v="3"/>
    <s v="Master's degree"/>
    <n v="6"/>
    <n v="370"/>
    <n v="29.31"/>
    <x v="90"/>
  </r>
  <r>
    <n v="102"/>
    <s v="Archivists"/>
    <x v="4"/>
    <n v="100"/>
    <s v="https://www.careeronestop.org/toolkit/careers/occupations/Occupation-profile.aspx?keyword=Archivists&amp;location=United%20States"/>
    <n v="9400"/>
    <n v="10200"/>
    <n v="0.08"/>
    <s v="Median wage is between $46,900 to $71,990 per year"/>
    <n v="3"/>
    <s v="Master's degree"/>
    <n v="6"/>
    <n v="381"/>
    <n v="28.8"/>
    <x v="229"/>
  </r>
  <r>
    <n v="648"/>
    <s v="Farm and Home Management Educators"/>
    <x v="4"/>
    <n v="637"/>
    <s v="https://www.careeronestop.org/toolkit/careers/occupations/Occupation-profile.aspx?keyword=Farm%20and%20Home%20Management%20Educators&amp;location=United%20States"/>
    <n v="9700"/>
    <n v="9500"/>
    <n v="-0.02"/>
    <s v="Median wage is between $46,900 to $71,990 per year"/>
    <n v="3"/>
    <s v="Master's degree"/>
    <n v="6"/>
    <n v="382"/>
    <n v="28.73"/>
    <x v="230"/>
  </r>
  <r>
    <n v="43"/>
    <s v="Marriage and Family Therapists"/>
    <x v="11"/>
    <n v="39"/>
    <s v="https://www.careeronestop.org/toolkit/careers/occupations/Occupation-profile.aspx?keyword=Marriage%20and%20Family%20Therapists&amp;location=United%20States"/>
    <n v="71200"/>
    <n v="81800"/>
    <n v="0.15"/>
    <s v="Median wage is between $46,900 to $71,990 per year"/>
    <n v="3"/>
    <s v="Master's degree"/>
    <n v="6"/>
    <n v="401"/>
    <n v="28.13"/>
    <x v="138"/>
  </r>
  <r>
    <n v="47"/>
    <s v="Athletic Trainers"/>
    <x v="2"/>
    <n v="47"/>
    <s v="https://www.careeronestop.org/toolkit/careers/occupations/Occupation-profile.aspx?keyword=Athletic%20Trainers&amp;location=United%20States"/>
    <n v="33800"/>
    <n v="38500"/>
    <n v="0.14000000000000001"/>
    <s v="Median wage is between $46,900 to $71,990 per year"/>
    <n v="3"/>
    <s v="Master's degree"/>
    <n v="6"/>
    <n v="406"/>
    <e v="#N/A"/>
    <x v="188"/>
  </r>
  <r>
    <n v="67"/>
    <s v="Mental Health and Substance Abuse Social Workers"/>
    <x v="11"/>
    <n v="63"/>
    <s v="https://www.careeronestop.org/toolkit/careers/occupations/Occupation-profile.aspx?keyword=Mental%20Health%20and%20Substance%20Abuse%20Social%20Workers&amp;location=United%20States"/>
    <n v="113500"/>
    <n v="125500"/>
    <n v="0.11"/>
    <s v="Median wage is between $46,900 to $71,990 per year"/>
    <n v="3"/>
    <s v="Master's degree"/>
    <n v="6"/>
    <n v="429"/>
    <n v="26.9"/>
    <x v="231"/>
  </r>
  <r>
    <n v="86"/>
    <s v="Athletes and Sports Competitors"/>
    <x v="10"/>
    <n v="84"/>
    <s v="https://www.careeronestop.org/toolkit/careers/occupations/Occupation-profile.aspx?keyword=Athletes%20and%20Sports%20Competitors&amp;location=United%20States"/>
    <n v="14000"/>
    <n v="15200"/>
    <n v="0.09"/>
    <s v="Median wage is between $46,900 to $71,990 per year"/>
    <n v="3"/>
    <s v="No formal educational credential"/>
    <n v="1"/>
    <n v="264"/>
    <e v="#N/A"/>
    <x v="162"/>
  </r>
  <r>
    <n v="790"/>
    <s v="Underground Mining Machine Operators, All Other"/>
    <x v="7"/>
    <n v="786"/>
    <s v="https://www.careeronestop.org/toolkit/careers/occupations/Occupation-profile.aspx?keyword=Underground%20Mining%20Machine%20Operators,%20All%20Other&amp;location=United%20States"/>
    <n v="2300"/>
    <n v="2000"/>
    <n v="-0.13"/>
    <s v="Median wage is between $46,900 to $71,990 per year"/>
    <n v="3"/>
    <s v="No formal educational credential"/>
    <n v="1"/>
    <n v="272"/>
    <n v="33.130000000000003"/>
    <x v="232"/>
  </r>
  <r>
    <n v="812"/>
    <s v="Loading and Moving Machine Operators, Underground Mining"/>
    <x v="13"/>
    <n v="808"/>
    <s v="https://www.careeronestop.org/toolkit/careers/occupations/Occupation-profile.aspx?keyword=Loading%20and%20Moving%20Machine%20Operators,%20Underground%20Mining&amp;location=United%20States"/>
    <n v="5400"/>
    <n v="4400"/>
    <n v="-0.18"/>
    <s v="Median wage is between $46,900 to $71,990 per year"/>
    <n v="3"/>
    <s v="No formal educational credential"/>
    <n v="1"/>
    <n v="313"/>
    <n v="30.81"/>
    <x v="83"/>
  </r>
  <r>
    <n v="658"/>
    <s v="Tapers"/>
    <x v="13"/>
    <n v="637"/>
    <s v="https://www.careeronestop.org/toolkit/careers/occupations/Occupation-profile.aspx?keyword=Tapers&amp;location=United%20States"/>
    <n v="18100"/>
    <n v="17700"/>
    <n v="-0.02"/>
    <s v="Median wage is between $46,900 to $71,990 per year"/>
    <n v="3"/>
    <s v="No formal educational credential"/>
    <n v="1"/>
    <n v="327"/>
    <n v="30.46"/>
    <x v="233"/>
  </r>
  <r>
    <n v="610"/>
    <s v="Rotary Drill Operators, Oil and Gas"/>
    <x v="13"/>
    <n v="587"/>
    <s v="https://www.careeronestop.org/toolkit/careers/occupations/Occupation-profile.aspx?keyword=Rotary%20Drill%20Operators,%20Oil%20and%20Gas&amp;location=United%20States"/>
    <n v="13200"/>
    <n v="13200"/>
    <n v="0"/>
    <s v="Median wage is between $46,900 to $71,990 per year"/>
    <n v="3"/>
    <s v="No formal educational credential"/>
    <n v="1"/>
    <n v="350"/>
    <n v="29.7"/>
    <x v="88"/>
  </r>
  <r>
    <n v="662"/>
    <s v="Continuous Mining Machine Operators"/>
    <x v="13"/>
    <n v="659"/>
    <s v="https://www.careeronestop.org/toolkit/careers/occupations/Occupation-profile.aspx?keyword=Continuous%20Mining%20Machine%20Operators&amp;location=United%20States"/>
    <n v="13900"/>
    <n v="13500"/>
    <n v="-0.03"/>
    <s v="Median wage is between $46,900 to $71,990 per year"/>
    <n v="3"/>
    <s v="No formal educational credential"/>
    <n v="1"/>
    <n v="362"/>
    <n v="29.53"/>
    <x v="178"/>
  </r>
  <r>
    <n v="733"/>
    <s v="Postal Service Clerks"/>
    <x v="9"/>
    <n v="725"/>
    <s v="https://www.careeronestop.org/toolkit/careers/occupations/Occupation-profile.aspx?keyword=Postal%20Service%20Clerks&amp;location=United%20States"/>
    <n v="74800"/>
    <n v="69800"/>
    <n v="-7.0000000000000007E-2"/>
    <s v="Median wage is between $46,900 to $71,990 per year"/>
    <n v="3"/>
    <s v="No formal educational credential"/>
    <n v="1"/>
    <n v="384"/>
    <n v="28.64"/>
    <x v="182"/>
  </r>
  <r>
    <n v="513"/>
    <s v="Tank Car, Truck, and Ship Loaders"/>
    <x v="6"/>
    <n v="451"/>
    <s v="https://www.careeronestop.org/toolkit/careers/occupations/Occupation-profile.aspx?keyword=Tank%20Car,%20Truck,%20and%20Ship%20Loaders&amp;location=United%20States"/>
    <n v="13300"/>
    <n v="13500"/>
    <n v="0.02"/>
    <s v="Median wage is between $46,900 to $71,990 per year"/>
    <n v="3"/>
    <s v="No formal educational credential"/>
    <n v="1"/>
    <n v="400"/>
    <n v="28.18"/>
    <x v="234"/>
  </r>
  <r>
    <n v="530"/>
    <s v="Derrick Operators, Oil and Gas"/>
    <x v="13"/>
    <n v="518"/>
    <s v="https://www.careeronestop.org/toolkit/careers/occupations/Occupation-profile.aspx?keyword=Derrick%20Operators,%20Oil%20and%20Gas&amp;location=United%20States"/>
    <n v="11900"/>
    <n v="11900"/>
    <n v="0.01"/>
    <s v="Median wage is between $46,900 to $71,990 per year"/>
    <n v="3"/>
    <s v="No formal educational credential"/>
    <n v="1"/>
    <n v="404"/>
    <n v="27.99"/>
    <x v="235"/>
  </r>
  <r>
    <n v="734"/>
    <s v="Postal Service Mail Carriers"/>
    <x v="9"/>
    <n v="725"/>
    <s v="https://www.careeronestop.org/toolkit/careers/occupations/Occupation-profile.aspx?keyword=Postal%20Service%20Mail%20Carriers&amp;location=United%20States"/>
    <n v="314500"/>
    <n v="293500"/>
    <n v="-7.0000000000000007E-2"/>
    <s v="Median wage is between $46,900 to $71,990 per year"/>
    <n v="3"/>
    <s v="No formal educational credential"/>
    <n v="1"/>
    <n v="426"/>
    <n v="27.08"/>
    <x v="236"/>
  </r>
  <r>
    <n v="652"/>
    <s v="Hoist and Winch Operators"/>
    <x v="13"/>
    <n v="637"/>
    <s v="https://www.careeronestop.org/toolkit/careers/occupations/Occupation-profile.aspx?keyword=Hoist%20and%20Winch%20Operators&amp;location=United%20States"/>
    <n v="2800"/>
    <n v="2700"/>
    <n v="-0.02"/>
    <s v="Median wage is between $46,900 to $71,990 per year"/>
    <n v="3"/>
    <s v="No formal educational credential"/>
    <n v="1"/>
    <n v="429"/>
    <n v="26.9"/>
    <x v="231"/>
  </r>
  <r>
    <n v="612"/>
    <s v="Service Unit Operators, Oil and Gas"/>
    <x v="13"/>
    <n v="587"/>
    <s v="https://www.careeronestop.org/toolkit/careers/occupations/Occupation-profile.aspx?keyword=Service%20Unit%20Operators,%20Oil%20and%20Gas&amp;location=United%20States"/>
    <n v="39500"/>
    <n v="39500"/>
    <n v="0"/>
    <s v="Median wage is between $46,900 to $71,990 per year"/>
    <n v="3"/>
    <s v="No formal educational credential"/>
    <n v="1"/>
    <n v="432"/>
    <n v="26.8"/>
    <x v="237"/>
  </r>
  <r>
    <n v="463"/>
    <s v="Drywall and Ceiling Tile Installers"/>
    <x v="13"/>
    <n v="451"/>
    <s v="https://www.careeronestop.org/toolkit/careers/occupations/Occupation-profile.aspx?keyword=Drywall%20and%20Ceiling%20Tile%20Installers&amp;location=United%20States"/>
    <n v="116400"/>
    <n v="118200"/>
    <n v="0.02"/>
    <s v="Median wage is between $46,900 to $71,990 per year"/>
    <n v="3"/>
    <s v="No formal educational credential"/>
    <n v="1"/>
    <n v="433"/>
    <n v="26.78"/>
    <x v="194"/>
  </r>
  <r>
    <n v="777"/>
    <s v="Postal Service Mail Sorters, Processors, and Processing Machine Operators"/>
    <x v="9"/>
    <n v="768"/>
    <s v="https://www.careeronestop.org/toolkit/careers/occupations/Occupation-profile.aspx?keyword=Postal%20Service%20Mail%20Sorters,%20Processors,%20and%20Processing%20Machine%20Operators&amp;location=United%20States"/>
    <n v="115000"/>
    <n v="102100"/>
    <n v="-0.11"/>
    <s v="Median wage is between $46,900 to $71,990 per year"/>
    <n v="3"/>
    <s v="No formal educational credential"/>
    <n v="1"/>
    <n v="453"/>
    <n v="25.69"/>
    <x v="238"/>
  </r>
  <r>
    <n v="501"/>
    <s v="Plasterers and Stucco Masons"/>
    <x v="13"/>
    <n v="451"/>
    <s v="https://www.careeronestop.org/toolkit/careers/occupations/Occupation-profile.aspx?keyword=Plasterers%20and%20Stucco%20Masons&amp;location=United%20States"/>
    <n v="27300"/>
    <n v="27900"/>
    <n v="0.02"/>
    <s v="Median wage is between $46,900 to $71,990 per year"/>
    <n v="3"/>
    <s v="No formal educational credential"/>
    <n v="1"/>
    <n v="458"/>
    <n v="25.31"/>
    <x v="239"/>
  </r>
  <r>
    <n v="680"/>
    <s v="Cement Masons and Concrete Finishers"/>
    <x v="13"/>
    <n v="678"/>
    <s v="https://www.careeronestop.org/toolkit/careers/occupations/Occupation-profile.aspx?keyword=Cement%20Masons%20and%20Concrete%20Finishers&amp;location=United%20States"/>
    <n v="206200"/>
    <n v="197900"/>
    <n v="-0.04"/>
    <s v="Median wage is between $46,900 to $71,990 per year"/>
    <n v="3"/>
    <s v="No formal educational credential"/>
    <n v="1"/>
    <n v="475"/>
    <n v="24.38"/>
    <x v="103"/>
  </r>
  <r>
    <n v="508"/>
    <s v="Roofers"/>
    <x v="13"/>
    <n v="451"/>
    <s v="https://www.careeronestop.org/toolkit/careers/occupations/Occupation-profile.aspx?keyword=Roofers&amp;location=United%20States"/>
    <n v="154500"/>
    <n v="157600"/>
    <n v="0.02"/>
    <s v="Median wage is between $46,900 to $71,990 per year"/>
    <n v="3"/>
    <s v="No formal educational credential"/>
    <n v="1"/>
    <n v="485"/>
    <n v="24.05"/>
    <x v="210"/>
  </r>
  <r>
    <n v="155"/>
    <s v="Tile and Stone Setters"/>
    <x v="13"/>
    <n v="127"/>
    <s v="https://www.careeronestop.org/toolkit/careers/occupations/Occupation-profile.aspx?keyword=Tile%20and%20Stone%20Setters&amp;location=United%20States"/>
    <n v="59400"/>
    <n v="63500"/>
    <n v="7.0000000000000007E-2"/>
    <s v="Median wage is between $46,900 to $71,990 per year"/>
    <n v="3"/>
    <s v="No formal educational credential"/>
    <n v="1"/>
    <n v="502"/>
    <n v="23.52"/>
    <x v="217"/>
  </r>
  <r>
    <n v="139"/>
    <s v="Floor Layers, Except Carpet, Wood, and Hard Tiles"/>
    <x v="13"/>
    <n v="127"/>
    <s v="https://www.careeronestop.org/toolkit/careers/occupations/Occupation-profile.aspx?keyword=Floor%20Layers,%20Except%20Carpet,%20Wood,%20and%20Hard%20Tiles&amp;location=United%20States"/>
    <n v="30200"/>
    <n v="32300"/>
    <n v="7.0000000000000007E-2"/>
    <s v="Median wage is between $46,900 to $71,990 per year"/>
    <n v="3"/>
    <s v="No formal educational credential"/>
    <n v="1"/>
    <n v="507"/>
    <n v="23.48"/>
    <x v="152"/>
  </r>
  <r>
    <n v="332"/>
    <s v="Paperhangers"/>
    <x v="13"/>
    <n v="270"/>
    <s v="https://www.careeronestop.org/toolkit/careers/occupations/Occupation-profile.aspx?keyword=Paperhangers&amp;location=United%20States"/>
    <n v="3900"/>
    <n v="4000"/>
    <n v="0.04"/>
    <s v="Median wage is between $46,900 to $71,990 per year"/>
    <n v="3"/>
    <s v="No formal educational credential"/>
    <n v="1"/>
    <n v="519"/>
    <n v="23.3"/>
    <x v="218"/>
  </r>
  <r>
    <n v="509"/>
    <s v="Sailors and Marine Oilers"/>
    <x v="6"/>
    <n v="451"/>
    <s v="https://www.careeronestop.org/toolkit/careers/occupations/Occupation-profile.aspx?keyword=Sailors%20and%20Marine%20Oilers&amp;location=United%20States"/>
    <n v="30700"/>
    <n v="31300"/>
    <n v="0.02"/>
    <s v="Median wage is between $46,900 to $71,990 per year"/>
    <n v="3"/>
    <s v="No formal educational credential"/>
    <n v="1"/>
    <n v="521"/>
    <n v="23.27"/>
    <x v="219"/>
  </r>
  <r>
    <n v="599"/>
    <s v="Floor Sanders and Finishers"/>
    <x v="13"/>
    <n v="587"/>
    <s v="https://www.careeronestop.org/toolkit/careers/occupations/Occupation-profile.aspx?keyword=Floor%20Sanders%20and%20Finishers&amp;location=United%20States"/>
    <n v="6200"/>
    <n v="6200"/>
    <n v="0"/>
    <s v="Median wage is between $46,900 to $71,990 per year"/>
    <n v="3"/>
    <s v="No formal educational credential"/>
    <n v="1"/>
    <n v="532"/>
    <n v="22.96"/>
    <x v="240"/>
  </r>
  <r>
    <n v="497"/>
    <s v="Painters, Construction and Maintenance"/>
    <x v="13"/>
    <n v="451"/>
    <s v="https://www.careeronestop.org/toolkit/careers/occupations/Occupation-profile.aspx?keyword=Painters,%20Construction%20and%20Maintenance&amp;location=United%20States"/>
    <n v="372400"/>
    <n v="377900"/>
    <n v="0.02"/>
    <s v="Median wage is between $46,900 to $71,990 per year"/>
    <n v="3"/>
    <s v="No formal educational credential"/>
    <n v="1"/>
    <n v="534"/>
    <n v="22.94"/>
    <x v="105"/>
  </r>
  <r>
    <n v="770"/>
    <s v="Carpet Installers"/>
    <x v="13"/>
    <n v="768"/>
    <s v="https://www.careeronestop.org/toolkit/careers/occupations/Occupation-profile.aspx?keyword=Carpet%20Installers&amp;location=United%20States"/>
    <n v="25100"/>
    <n v="22300"/>
    <n v="-0.11"/>
    <s v="Median wage is between $46,900 to $71,990 per year"/>
    <n v="3"/>
    <s v="No formal educational credential"/>
    <n v="1"/>
    <n v="538"/>
    <n v="22.85"/>
    <x v="223"/>
  </r>
  <r>
    <n v="483"/>
    <s v="Insulation Workers, Floor, Ceiling, and Wall"/>
    <x v="13"/>
    <n v="451"/>
    <s v="https://www.careeronestop.org/toolkit/careers/occupations/Occupation-profile.aspx?keyword=Insulation%20Workers,%20Floor,%20Ceiling,%20and%20Wall&amp;location=United%20States"/>
    <n v="34400"/>
    <n v="35000"/>
    <n v="0.02"/>
    <s v="Median wage is between $46,900 to $71,990 per year"/>
    <n v="3"/>
    <s v="No formal educational credential"/>
    <n v="1"/>
    <n v="538"/>
    <n v="22.86"/>
    <x v="223"/>
  </r>
  <r>
    <n v="558"/>
    <s v="Models"/>
    <x v="7"/>
    <n v="518"/>
    <s v="https://www.careeronestop.org/toolkit/careers/occupations/Occupation-profile.aspx?keyword=Models&amp;location=United%20States"/>
    <n v="2200"/>
    <n v="2200"/>
    <n v="0.01"/>
    <s v="Median wage is between $46,900 to $71,990 per year"/>
    <n v="3"/>
    <s v="No formal educational credential"/>
    <n v="1"/>
    <n v="543"/>
    <n v="22.8"/>
    <x v="224"/>
  </r>
  <r>
    <n v="695"/>
    <s v="Pipelayers"/>
    <x v="13"/>
    <n v="678"/>
    <s v="https://www.careeronestop.org/toolkit/careers/occupations/Occupation-profile.aspx?keyword=Pipelayers&amp;location=United%20States"/>
    <n v="38000"/>
    <n v="36300"/>
    <n v="-0.04"/>
    <s v="Median wage is between $46,900 to $71,990 per year"/>
    <n v="3"/>
    <s v="No formal educational credential"/>
    <n v="1"/>
    <n v="549"/>
    <n v="22.76"/>
    <x v="156"/>
  </r>
  <r>
    <n v="624"/>
    <s v="Electrical and Electronics Repairers, Commercial and Industrial Equipment"/>
    <x v="7"/>
    <n v="617"/>
    <s v="https://www.careeronestop.org/toolkit/careers/occupations/Occupation-profile.aspx?keyword=Electrical%20and%20Electronics%20Repairers,%20Commercial%20and%20Industrial%20Equipment&amp;location=United%20States"/>
    <n v="53600"/>
    <n v="53200"/>
    <n v="-0.01"/>
    <s v="Median wage is between $46,900 to $71,990 per year"/>
    <n v="3"/>
    <s v="Postsecondary non-degree award"/>
    <n v="5"/>
    <n v="287"/>
    <n v="32.06"/>
    <x v="165"/>
  </r>
  <r>
    <n v="374"/>
    <s v="Court Reporters and Simultaneous Captioners"/>
    <x v="8"/>
    <n v="361"/>
    <s v="https://www.careeronestop.org/toolkit/careers/occupations/Occupation-profile.aspx?keyword=Court%20Reporters%20and%20Simultaneous%20Captioners&amp;location=United%20States"/>
    <n v="21300"/>
    <n v="21900"/>
    <n v="0.03"/>
    <s v="Median wage is between $46,900 to $71,990 per year"/>
    <n v="3"/>
    <s v="Postsecondary non-degree award"/>
    <n v="5"/>
    <n v="317"/>
    <n v="30.74"/>
    <x v="125"/>
  </r>
  <r>
    <n v="238"/>
    <s v="Healthcare Practitioners and Technical Workers, All Other"/>
    <x v="11"/>
    <n v="196"/>
    <s v="https://www.careeronestop.org/toolkit/careers/occupations/Occupation-profile.aspx?keyword=Healthcare%20Practitioners%20and%20Technical%20Workers,%20All%20Other&amp;location=United%20States"/>
    <n v="44400"/>
    <n v="46700"/>
    <n v="0.05"/>
    <s v="Median wage is between $46,900 to $71,990 per year"/>
    <n v="3"/>
    <s v="Postsecondary non-degree award"/>
    <n v="5"/>
    <n v="323"/>
    <n v="30.59"/>
    <x v="172"/>
  </r>
  <r>
    <n v="36"/>
    <s v="Computer Numerically Controlled Tool Programmers"/>
    <x v="7"/>
    <n v="34"/>
    <s v="https://www.careeronestop.org/toolkit/careers/occupations/Occupation-profile.aspx?keyword=Computer%20Numerically%20Controlled%20Tool%20Programmers&amp;location=United%20States"/>
    <n v="28500"/>
    <n v="33000"/>
    <n v="0.16"/>
    <s v="Median wage is between $46,900 to $71,990 per year"/>
    <n v="3"/>
    <s v="Postsecondary non-degree award"/>
    <n v="5"/>
    <n v="327"/>
    <n v="30.5"/>
    <x v="233"/>
  </r>
  <r>
    <n v="672"/>
    <s v="Lighting Technicians"/>
    <x v="0"/>
    <n v="659"/>
    <s v="https://www.careeronestop.org/toolkit/careers/occupations/Occupation-profile.aspx?keyword=Lighting%20Technicians&amp;location=United%20States"/>
    <n v="10500"/>
    <n v="10200"/>
    <n v="-0.03"/>
    <s v="Median wage is between $46,900 to $71,990 per year"/>
    <n v="3"/>
    <s v="Postsecondary non-degree award"/>
    <n v="5"/>
    <n v="344"/>
    <n v="29.92"/>
    <x v="241"/>
  </r>
  <r>
    <n v="2"/>
    <s v="Wind Turbine Service Technicians"/>
    <x v="12"/>
    <n v="1"/>
    <s v="https://www.careeronestop.org/toolkit/careers/occupations/Occupation-profile.aspx?keyword=Wind%20Turbine%20Service%20Technicians&amp;location=United%20States"/>
    <n v="11200"/>
    <n v="16200"/>
    <n v="0.45"/>
    <s v="Median wage is between $46,900 to $71,990 per year"/>
    <n v="3"/>
    <s v="Postsecondary non-degree award"/>
    <n v="5"/>
    <n v="350"/>
    <n v="29.7"/>
    <x v="88"/>
  </r>
  <r>
    <n v="761"/>
    <s v="Tool and Die Makers"/>
    <x v="7"/>
    <n v="748"/>
    <s v="https://www.careeronestop.org/toolkit/careers/occupations/Occupation-profile.aspx?keyword=Tool%20and%20Die%20Makers&amp;location=United%20States"/>
    <n v="62700"/>
    <n v="57400"/>
    <n v="-0.09"/>
    <s v="Median wage is between $46,900 to $71,990 per year"/>
    <n v="3"/>
    <s v="Postsecondary non-degree award"/>
    <n v="5"/>
    <n v="361"/>
    <n v="29.56"/>
    <x v="242"/>
  </r>
  <r>
    <n v="164"/>
    <s v="Commercial Divers"/>
    <x v="13"/>
    <n v="157"/>
    <s v="https://www.careeronestop.org/toolkit/careers/occupations/Occupation-profile.aspx?keyword=Commercial%20Divers&amp;location=United%20States"/>
    <n v="4400"/>
    <n v="4700"/>
    <n v="0.06"/>
    <s v="Median wage is between $46,900 to $71,990 per year"/>
    <n v="3"/>
    <s v="Postsecondary non-degree award"/>
    <n v="5"/>
    <n v="364"/>
    <n v="29.47"/>
    <x v="89"/>
  </r>
  <r>
    <n v="194"/>
    <s v="Telecommunications Equipment Installers and Repairers, Except Line Installers"/>
    <x v="0"/>
    <n v="157"/>
    <s v="https://www.careeronestop.org/toolkit/careers/occupations/Occupation-profile.aspx?keyword=Telecommunications%20Equipment%20Installers%20and%20Repairers,%20Except%20Line%20Installers&amp;location=United%20States"/>
    <n v="173700"/>
    <n v="184700"/>
    <n v="0.06"/>
    <s v="Median wage is between $46,900 to $71,990 per year"/>
    <n v="3"/>
    <s v="Postsecondary non-degree award"/>
    <n v="5"/>
    <n v="364"/>
    <n v="29.46"/>
    <x v="89"/>
  </r>
  <r>
    <n v="268"/>
    <s v="Surgical Technologists"/>
    <x v="2"/>
    <n v="196"/>
    <s v="https://www.careeronestop.org/toolkit/careers/occupations/Occupation-profile.aspx?keyword=Surgical%20Technologists&amp;location=United%20States"/>
    <n v="109200"/>
    <n v="115200"/>
    <n v="0.05"/>
    <s v="Median wage is between $46,900 to $71,990 per year"/>
    <n v="3"/>
    <s v="Postsecondary non-degree award"/>
    <n v="5"/>
    <n v="375"/>
    <n v="29.14"/>
    <x v="134"/>
  </r>
  <r>
    <n v="241"/>
    <s v="Licensed Practical and Licensed Vocational Nurses"/>
    <x v="2"/>
    <n v="196"/>
    <s v="https://www.careeronestop.org/toolkit/careers/occupations/Occupation-profile.aspx?keyword=Licensed%20Practical%20and%20Licensed%20Vocational%20Nurses&amp;location=United%20States"/>
    <n v="655000"/>
    <n v="689900"/>
    <n v="0.05"/>
    <s v="Median wage is between $46,900 to $71,990 per year"/>
    <n v="3"/>
    <s v="Postsecondary non-degree award"/>
    <n v="5"/>
    <n v="383"/>
    <n v="28.72"/>
    <x v="243"/>
  </r>
  <r>
    <n v="636"/>
    <s v="Sound Engineering Technicians"/>
    <x v="0"/>
    <n v="617"/>
    <s v="https://www.careeronestop.org/toolkit/careers/occupations/Occupation-profile.aspx?keyword=Sound%20Engineering%20Technicians&amp;location=United%20States"/>
    <n v="17600"/>
    <n v="17400"/>
    <n v="-0.01"/>
    <s v="Median wage is between $46,900 to $71,990 per year"/>
    <n v="3"/>
    <s v="Postsecondary non-degree award"/>
    <n v="5"/>
    <n v="387"/>
    <n v="28.57"/>
    <x v="244"/>
  </r>
  <r>
    <n v="267"/>
    <s v="Surgical Assistants"/>
    <x v="2"/>
    <n v="196"/>
    <s v="https://www.careeronestop.org/toolkit/careers/occupations/Occupation-profile.aspx?keyword=Surgical%20Assistants&amp;location=United%20States"/>
    <n v="19700"/>
    <n v="20700"/>
    <n v="0.05"/>
    <s v="Median wage is between $46,900 to $71,990 per year"/>
    <n v="3"/>
    <s v="Postsecondary non-degree award"/>
    <n v="5"/>
    <n v="390"/>
    <n v="28.44"/>
    <x v="245"/>
  </r>
  <r>
    <n v="175"/>
    <s v="Heating, Air Conditioning, and Refrigeration Mechanics and Installers"/>
    <x v="13"/>
    <n v="157"/>
    <s v="https://www.careeronestop.org/toolkit/careers/occupations/Occupation-profile.aspx?keyword=Heating,%20Air%20Conditioning,%20and%20Refrigeration%20Mechanics%20and%20Installers&amp;location=United%20States"/>
    <n v="415800"/>
    <n v="438800"/>
    <n v="0.06"/>
    <s v="Median wage is between $46,900 to $71,990 per year"/>
    <n v="3"/>
    <s v="Postsecondary non-degree award"/>
    <n v="5"/>
    <n v="413"/>
    <n v="27.55"/>
    <x v="191"/>
  </r>
  <r>
    <n v="311"/>
    <s v="Firefighters"/>
    <x v="8"/>
    <n v="270"/>
    <s v="https://www.careeronestop.org/toolkit/careers/occupations/Occupation-profile.aspx?keyword=Firefighters&amp;location=United%20States"/>
    <n v="334200"/>
    <n v="346200"/>
    <n v="0.04"/>
    <s v="Median wage is between $46,900 to $71,990 per year"/>
    <n v="3"/>
    <s v="Postsecondary non-degree award"/>
    <n v="5"/>
    <n v="415"/>
    <n v="27.46"/>
    <x v="140"/>
  </r>
  <r>
    <n v="28"/>
    <s v="Massage Therapists"/>
    <x v="11"/>
    <n v="27"/>
    <s v="https://www.careeronestop.org/toolkit/careers/occupations/Occupation-profile.aspx?keyword=Massage%20Therapists&amp;location=United%20States"/>
    <n v="134300"/>
    <n v="158900"/>
    <n v="0.18"/>
    <s v="Median wage is between $46,900 to $71,990 per year"/>
    <n v="3"/>
    <s v="Postsecondary non-degree award"/>
    <n v="5"/>
    <n v="435"/>
    <n v="26.59"/>
    <x v="246"/>
  </r>
  <r>
    <n v="318"/>
    <s v="Heavy and Tractor-Trailer Truck Drivers"/>
    <x v="6"/>
    <n v="270"/>
    <s v="https://www.careeronestop.org/toolkit/careers/occupations/Occupation-profile.aspx?keyword=Heavy%20and%20Tractor-Trailer%20Truck%20Drivers&amp;location=United%20States"/>
    <n v="2192300"/>
    <n v="2281500"/>
    <n v="0.04"/>
    <s v="Median wage is between $46,900 to $71,990 per year"/>
    <n v="3"/>
    <s v="Postsecondary non-degree award"/>
    <n v="5"/>
    <n v="441"/>
    <n v="26.12"/>
    <x v="144"/>
  </r>
  <r>
    <n v="253"/>
    <s v="Paramedics"/>
    <x v="5"/>
    <n v="196"/>
    <s v="https://www.careeronestop.org/toolkit/careers/occupations/Occupation-profile.aspx?keyword=Paramedics&amp;location=United%20States"/>
    <n v="98300"/>
    <n v="103600"/>
    <n v="0.05"/>
    <s v="Median wage is between $46,900 to $71,990 per year"/>
    <n v="3"/>
    <s v="Postsecondary non-degree award"/>
    <n v="5"/>
    <n v="455"/>
    <n v="25.57"/>
    <x v="199"/>
  </r>
  <r>
    <n v="204"/>
    <s v="Audio and Video Technicians"/>
    <x v="0"/>
    <n v="196"/>
    <s v="https://www.careeronestop.org/toolkit/careers/occupations/Occupation-profile.aspx?keyword=Audio%20and%20Video%20Technicians&amp;location=United%20States"/>
    <n v="74800"/>
    <n v="78300"/>
    <n v="0.05"/>
    <s v="Median wage is between $46,900 to $71,990 per year"/>
    <n v="3"/>
    <s v="Postsecondary non-degree award"/>
    <n v="5"/>
    <n v="468"/>
    <n v="24.83"/>
    <x v="247"/>
  </r>
  <r>
    <n v="94"/>
    <s v="Medical Records Specialists"/>
    <x v="2"/>
    <n v="84"/>
    <s v="https://www.careeronestop.org/toolkit/careers/occupations/Occupation-profile.aspx?keyword=Medical%20Records%20Specialists&amp;location=United%20States"/>
    <n v="194300"/>
    <n v="210900"/>
    <n v="0.09"/>
    <s v="Median wage is between $46,900 to $71,990 per year"/>
    <n v="3"/>
    <s v="Postsecondary non-degree award"/>
    <n v="5"/>
    <n v="507"/>
    <n v="23.45"/>
    <x v="152"/>
  </r>
  <r>
    <n v="727"/>
    <s v="Audiovisual Equipment Installers and Repairers"/>
    <x v="7"/>
    <n v="725"/>
    <s v="https://www.careeronestop.org/toolkit/careers/occupations/Occupation-profile.aspx?keyword=Audiovisual%20Equipment%20Installers%20and%20Repairers&amp;location=United%20States"/>
    <n v="26900"/>
    <n v="25200"/>
    <n v="-7.0000000000000007E-2"/>
    <s v="Median wage is between $46,900 to $71,990 per year"/>
    <n v="3"/>
    <s v="Postsecondary non-degree award"/>
    <n v="5"/>
    <n v="521"/>
    <n v="23.26"/>
    <x v="219"/>
  </r>
  <r>
    <n v="456"/>
    <s v="Automotive Service Technicians and Mechanics"/>
    <x v="6"/>
    <n v="451"/>
    <s v="https://www.careeronestop.org/toolkit/careers/occupations/Occupation-profile.aspx?keyword=Automotive%20Service%20Technicians%20and%20Mechanics&amp;location=United%20States"/>
    <n v="782200"/>
    <n v="795000"/>
    <n v="0.02"/>
    <s v="Median wage is between $46,900 to $71,990 per year"/>
    <n v="3"/>
    <s v="Postsecondary non-degree award"/>
    <n v="5"/>
    <n v="532"/>
    <n v="22.96"/>
    <x v="240"/>
  </r>
  <r>
    <n v="141"/>
    <s v="Health Technologists and Technicians, All Other"/>
    <x v="11"/>
    <n v="127"/>
    <s v="https://www.careeronestop.org/toolkit/careers/occupations/Occupation-profile.aspx?keyword=Health%20Technologists%20and%20Technicians,%20All%20Other&amp;location=United%20States"/>
    <n v="168000"/>
    <n v="179100"/>
    <n v="7.0000000000000007E-2"/>
    <s v="Median wage is between $46,900 to $71,990 per year"/>
    <n v="3"/>
    <s v="Postsecondary non-degree award"/>
    <n v="5"/>
    <n v="538"/>
    <n v="22.82"/>
    <x v="223"/>
  </r>
  <r>
    <n v="92"/>
    <s v="Makeup Artists, Theatrical and Performance"/>
    <x v="0"/>
    <n v="84"/>
    <s v="https://www.careeronestop.org/toolkit/careers/occupations/Occupation-profile.aspx?keyword=Makeup%20Artists,%20Theatrical%20and%20Performance&amp;location=United%20States"/>
    <n v="4600"/>
    <n v="4900"/>
    <n v="0.09"/>
    <s v="Median wage is between $46,900 to $71,990 per year"/>
    <n v="3"/>
    <s v="Postsecondary non-degree award"/>
    <n v="5"/>
    <n v="543"/>
    <n v="22.79"/>
    <x v="224"/>
  </r>
  <r>
    <n v="218"/>
    <s v="Computer User Support Specialists"/>
    <x v="15"/>
    <n v="196"/>
    <s v="https://www.careeronestop.org/toolkit/careers/occupations/Occupation-profile.aspx?keyword=Computer%20User%20Support%20Specialists&amp;location=United%20States"/>
    <n v="736200"/>
    <n v="772900"/>
    <n v="0.05"/>
    <s v="Median wage is between $46,900 to $71,990 per year"/>
    <n v="3"/>
    <s v="Some college, no degree"/>
    <n v="3"/>
    <n v="390"/>
    <n v="28.48"/>
    <x v="245"/>
  </r>
  <r>
    <n v="713"/>
    <s v="Bookkeeping, Accounting, and Auditing Clerks"/>
    <x v="9"/>
    <n v="712"/>
    <s v="https://www.careeronestop.org/toolkit/careers/occupations/Occupation-profile.aspx?keyword=Bookkeeping,%20Accounting,%20and%20Auditing%20Clerks&amp;location=United%20States"/>
    <n v="1735800"/>
    <n v="1627500"/>
    <n v="-0.06"/>
    <s v="Median wage is between $46,900 to $71,990 per year"/>
    <n v="3"/>
    <s v="Some college, no degree"/>
    <n v="3"/>
    <n v="543"/>
    <n v="22.81"/>
    <x v="224"/>
  </r>
  <r>
    <n v="519"/>
    <s v="Air Traffic Controllers"/>
    <x v="6"/>
    <n v="518"/>
    <s v="https://www.careeronestop.org/toolkit/careers/occupations/Occupation-profile.aspx?keyword=Air%20Traffic%20Controllers&amp;location=United%20States"/>
    <n v="23000"/>
    <n v="23300"/>
    <n v="0.01"/>
    <s v="Median wage is greater than $72,000 per year"/>
    <n v="4"/>
    <s v="Associate's degree"/>
    <n v="4"/>
    <n v="38"/>
    <n v="66.05"/>
    <x v="248"/>
  </r>
  <r>
    <n v="631"/>
    <s v="Nuclear Technicians"/>
    <x v="12"/>
    <n v="617"/>
    <s v="https://www.careeronestop.org/toolkit/careers/occupations/Occupation-profile.aspx?keyword=Nuclear%20Technicians&amp;location=United%20States"/>
    <n v="5900"/>
    <n v="5800"/>
    <n v="-0.01"/>
    <s v="Median wage is greater than $72,000 per year"/>
    <n v="4"/>
    <s v="Associate's degree"/>
    <n v="4"/>
    <n v="105"/>
    <n v="48.92"/>
    <x v="249"/>
  </r>
  <r>
    <n v="503"/>
    <s v="Radiation Therapists"/>
    <x v="2"/>
    <n v="451"/>
    <s v="https://www.careeronestop.org/toolkit/careers/occupations/Occupation-profile.aspx?keyword=Radiation%20Therapists&amp;location=United%20States"/>
    <n v="15900"/>
    <n v="16300"/>
    <n v="0.02"/>
    <s v="Median wage is greater than $72,000 per year"/>
    <n v="4"/>
    <s v="Associate's degree"/>
    <n v="4"/>
    <n v="127"/>
    <n v="47.26"/>
    <x v="250"/>
  </r>
  <r>
    <n v="605"/>
    <s v="Nuclear Medicine Technologists"/>
    <x v="2"/>
    <n v="587"/>
    <s v="https://www.careeronestop.org/toolkit/careers/occupations/Occupation-profile.aspx?keyword=Nuclear%20Medicine%20Technologists&amp;location=United%20States"/>
    <n v="18100"/>
    <n v="18200"/>
    <n v="0"/>
    <s v="Median wage is greater than $72,000 per year"/>
    <n v="4"/>
    <s v="Associate's degree"/>
    <n v="4"/>
    <n v="146"/>
    <n v="44.47"/>
    <x v="251"/>
  </r>
  <r>
    <n v="135"/>
    <s v="Dental Hygienists"/>
    <x v="2"/>
    <n v="127"/>
    <s v="https://www.careeronestop.org/toolkit/careers/occupations/Occupation-profile.aspx?keyword=Dental%20Hygienists&amp;location=United%20States"/>
    <n v="219400"/>
    <n v="235700"/>
    <n v="7.0000000000000007E-2"/>
    <s v="Median wage is greater than $72,000 per year"/>
    <n v="4"/>
    <s v="Associate's degree"/>
    <n v="4"/>
    <n v="159"/>
    <n v="42.08"/>
    <x v="252"/>
  </r>
  <r>
    <n v="49"/>
    <s v="Diagnostic Medical Sonographers"/>
    <x v="2"/>
    <n v="47"/>
    <s v="https://www.careeronestop.org/toolkit/careers/occupations/Occupation-profile.aspx?keyword=Diagnostic%20Medical%20Sonographers&amp;location=United%20States"/>
    <n v="83800"/>
    <n v="95800"/>
    <n v="0.14000000000000001"/>
    <s v="Median wage is greater than $72,000 per year"/>
    <n v="4"/>
    <s v="Associate's degree"/>
    <n v="4"/>
    <n v="176"/>
    <n v="40.61"/>
    <x v="253"/>
  </r>
  <r>
    <n v="118"/>
    <s v="Magnetic Resonance Imaging Technologists"/>
    <x v="2"/>
    <n v="100"/>
    <s v="https://www.careeronestop.org/toolkit/careers/occupations/Occupation-profile.aspx?keyword=Magnetic%20Resonance%20Imaging%20Technologists&amp;location=United%20States"/>
    <n v="41400"/>
    <n v="44600"/>
    <n v="0.08"/>
    <s v="Median wage is greater than $72,000 per year"/>
    <n v="4"/>
    <s v="Associate's degree"/>
    <n v="4"/>
    <n v="182"/>
    <n v="40.26"/>
    <x v="254"/>
  </r>
  <r>
    <n v="58"/>
    <s v="Respiratory Therapists"/>
    <x v="2"/>
    <n v="52"/>
    <s v="https://www.careeronestop.org/toolkit/careers/occupations/Occupation-profile.aspx?keyword=Respiratory%20Therapists&amp;location=United%20States"/>
    <n v="133100"/>
    <n v="149800"/>
    <n v="0.13"/>
    <s v="Median wage is greater than $72,000 per year"/>
    <n v="4"/>
    <s v="Associate's degree"/>
    <n v="4"/>
    <n v="218"/>
    <n v="37.479999999999997"/>
    <x v="255"/>
  </r>
  <r>
    <n v="100"/>
    <s v="Aerospace Engineering and Operations Technologists and Technicians"/>
    <x v="7"/>
    <n v="100"/>
    <s v="https://www.careeronestop.org/toolkit/careers/occupations/Occupation-profile.aspx?keyword=Aerospace%20Engineering%20and%20Operations%20Technologists%20and%20Technicians&amp;location=United%20States"/>
    <n v="10200"/>
    <n v="11000"/>
    <n v="0.08"/>
    <s v="Median wage is greater than $72,000 per year"/>
    <n v="4"/>
    <s v="Associate's degree"/>
    <n v="4"/>
    <n v="220"/>
    <n v="37.42"/>
    <x v="256"/>
  </r>
  <r>
    <n v="282"/>
    <s v="Avionics Technicians"/>
    <x v="6"/>
    <n v="270"/>
    <s v="https://www.careeronestop.org/toolkit/careers/occupations/Occupation-profile.aspx?keyword=Avionics%20Technicians&amp;location=United%20States"/>
    <n v="20800"/>
    <n v="21700"/>
    <n v="0.04"/>
    <s v="Median wage is greater than $72,000 per year"/>
    <n v="4"/>
    <s v="Associate's degree"/>
    <n v="4"/>
    <n v="222"/>
    <n v="37.22"/>
    <x v="257"/>
  </r>
  <r>
    <n v="472"/>
    <s v="Funeral Home Managers"/>
    <x v="11"/>
    <n v="451"/>
    <s v="https://www.careeronestop.org/toolkit/careers/occupations/Occupation-profile.aspx?keyword=Funeral%20Home%20Managers&amp;location=United%20States"/>
    <n v="36400"/>
    <n v="37200"/>
    <n v="0.02"/>
    <s v="Median wage is greater than $72,000 per year"/>
    <n v="4"/>
    <s v="Associate's degree"/>
    <n v="4"/>
    <n v="231"/>
    <n v="36.369999999999997"/>
    <x v="258"/>
  </r>
  <r>
    <n v="385"/>
    <s v="Engineering Technologists and Technicians, Except Drafters, All Other"/>
    <x v="4"/>
    <n v="361"/>
    <s v="https://www.careeronestop.org/toolkit/careers/occupations/Occupation-profile.aspx?keyword=Engineering%20Technologists%20and%20Technicians,%20Except%20Drafters,%20All%20Other&amp;location=United%20States"/>
    <n v="74100"/>
    <n v="76400"/>
    <n v="0.03"/>
    <s v="Median wage is greater than $72,000 per year"/>
    <n v="4"/>
    <s v="Associate's degree"/>
    <n v="4"/>
    <n v="246"/>
    <n v="35.340000000000003"/>
    <x v="259"/>
  </r>
  <r>
    <n v="190"/>
    <s v="Radiologic Technologists and Technicians"/>
    <x v="2"/>
    <n v="157"/>
    <s v="https://www.careeronestop.org/toolkit/careers/occupations/Occupation-profile.aspx?keyword=Radiologic%20Technologists%20and%20Technicians&amp;location=United%20States"/>
    <n v="222800"/>
    <n v="235000"/>
    <n v="0.06"/>
    <s v="Median wage is greater than $72,000 per year"/>
    <n v="4"/>
    <s v="Associate's degree"/>
    <n v="4"/>
    <n v="248"/>
    <n v="35.29"/>
    <x v="260"/>
  </r>
  <r>
    <n v="532"/>
    <s v="Electrical and Electronic Engineering Technologists and Technicians"/>
    <x v="7"/>
    <n v="518"/>
    <s v="https://www.careeronestop.org/toolkit/careers/occupations/Occupation-profile.aspx?keyword=Electrical%20and%20Electronic%20Engineering%20Technologists%20and%20Technicians&amp;location=United%20States"/>
    <n v="102500"/>
    <n v="103300"/>
    <n v="0.01"/>
    <s v="Median wage is greater than $72,000 per year"/>
    <n v="4"/>
    <s v="Associate's degree"/>
    <n v="4"/>
    <n v="251"/>
    <n v="35"/>
    <x v="261"/>
  </r>
  <r>
    <n v="272"/>
    <s v="Airline Pilots, Copilots, and Flight Engineers"/>
    <x v="6"/>
    <n v="270"/>
    <s v="https://www.careeronestop.org/toolkit/careers/occupations/Occupation-profile.aspx?keyword=Airline%20Pilots,%20Copilots,%20and%20Flight%20Engineers&amp;location=United%20States"/>
    <n v="91700"/>
    <n v="95200"/>
    <n v="0.04"/>
    <s v="Median wage is greater than $72,000 per year"/>
    <n v="4"/>
    <s v="Bachelor's degree"/>
    <n v="5"/>
    <n v="21"/>
    <e v="#N/A"/>
    <x v="262"/>
  </r>
  <r>
    <n v="737"/>
    <s v="Chief Executives"/>
    <x v="9"/>
    <n v="735"/>
    <s v="https://www.careeronestop.org/toolkit/careers/occupations/Occupation-profile.aspx?keyword=Chief%20Executives&amp;location=United%20States"/>
    <n v="280000"/>
    <n v="257000"/>
    <n v="-0.08"/>
    <s v="Median wage is greater than $72,000 per year"/>
    <n v="4"/>
    <s v="Bachelor's degree"/>
    <n v="5"/>
    <n v="23"/>
    <n v="99.37"/>
    <x v="263"/>
  </r>
  <r>
    <n v="39"/>
    <s v="Computer and Information Systems Managers"/>
    <x v="9"/>
    <n v="39"/>
    <s v="https://www.careeronestop.org/toolkit/careers/occupations/Occupation-profile.aspx?keyword=Computer%20and%20Information%20Systems%20Managers&amp;location=United%20States"/>
    <n v="557400"/>
    <n v="643300"/>
    <n v="0.15"/>
    <s v="Median wage is greater than $72,000 per year"/>
    <n v="4"/>
    <s v="Bachelor's degree"/>
    <n v="5"/>
    <n v="25"/>
    <n v="81.5"/>
    <x v="264"/>
  </r>
  <r>
    <n v="277"/>
    <s v="Architectural and Engineering Managers"/>
    <x v="5"/>
    <n v="270"/>
    <s v="https://www.careeronestop.org/toolkit/careers/occupations/Occupation-profile.aspx?keyword=Architectural%20and%20Engineering%20Managers&amp;location=United%20States"/>
    <n v="201500"/>
    <n v="209700"/>
    <n v="0.04"/>
    <s v="Median wage is greater than $72,000 per year"/>
    <n v="4"/>
    <s v="Bachelor's degree"/>
    <n v="5"/>
    <n v="27"/>
    <n v="79.5"/>
    <x v="265"/>
  </r>
  <r>
    <n v="248"/>
    <s v="Natural Sciences Managers"/>
    <x v="3"/>
    <n v="196"/>
    <s v="https://www.careeronestop.org/toolkit/careers/occupations/Occupation-profile.aspx?keyword=Natural%20Sciences%20Managers&amp;location=United%20States"/>
    <n v="86300"/>
    <n v="90500"/>
    <n v="0.05"/>
    <s v="Median wage is greater than $72,000 per year"/>
    <n v="4"/>
    <s v="Bachelor's degree"/>
    <n v="5"/>
    <n v="28"/>
    <n v="75.84"/>
    <x v="266"/>
  </r>
  <r>
    <n v="144"/>
    <s v="Marketing Managers"/>
    <x v="11"/>
    <n v="127"/>
    <s v="https://www.careeronestop.org/toolkit/careers/occupations/Occupation-profile.aspx?keyword=Marketing%20Managers&amp;location=United%20States"/>
    <n v="358200"/>
    <n v="381900"/>
    <n v="7.0000000000000007E-2"/>
    <s v="Median wage is greater than $72,000 per year"/>
    <n v="4"/>
    <s v="Bachelor's degree"/>
    <n v="5"/>
    <n v="29"/>
    <n v="75.78"/>
    <x v="267"/>
  </r>
  <r>
    <n v="37"/>
    <s v="Financial Managers"/>
    <x v="14"/>
    <n v="34"/>
    <s v="https://www.careeronestop.org/toolkit/careers/occupations/Occupation-profile.aspx?keyword=Financial%20Managers&amp;location=United%20States"/>
    <n v="792600"/>
    <n v="919200"/>
    <n v="0.16"/>
    <s v="Median wage is greater than $72,000 per year"/>
    <n v="4"/>
    <s v="Bachelor's degree"/>
    <n v="5"/>
    <n v="30"/>
    <n v="75.05"/>
    <x v="268"/>
  </r>
  <r>
    <n v="216"/>
    <s v="Computer Hardware Engineers"/>
    <x v="5"/>
    <n v="196"/>
    <s v="https://www.careeronestop.org/toolkit/careers/occupations/Occupation-profile.aspx?keyword=Computer%20Hardware%20Engineers&amp;location=United%20States"/>
    <n v="78100"/>
    <n v="81600"/>
    <n v="0.05"/>
    <s v="Median wage is greater than $72,000 per year"/>
    <n v="4"/>
    <s v="Bachelor's degree"/>
    <n v="5"/>
    <n v="37"/>
    <n v="66.38"/>
    <x v="269"/>
  </r>
  <r>
    <n v="459"/>
    <s v="Compensation and Benefits Managers"/>
    <x v="9"/>
    <n v="451"/>
    <s v="https://www.careeronestop.org/toolkit/careers/occupations/Occupation-profile.aspx?keyword=Compensation%20and%20Benefits%20Managers&amp;location=United%20States"/>
    <n v="17500"/>
    <n v="17800"/>
    <n v="0.02"/>
    <s v="Median wage is greater than $72,000 per year"/>
    <n v="4"/>
    <s v="Bachelor's degree"/>
    <n v="5"/>
    <n v="39"/>
    <n v="65.569999999999993"/>
    <x v="270"/>
  </r>
  <r>
    <n v="343"/>
    <s v="Purchasing Managers"/>
    <x v="9"/>
    <n v="270"/>
    <s v="https://www.careeronestop.org/toolkit/careers/occupations/Occupation-profile.aspx?keyword=Purchasing%20Managers&amp;location=United%20States"/>
    <n v="77500"/>
    <n v="80900"/>
    <n v="0.04"/>
    <s v="Median wage is greater than $72,000 per year"/>
    <n v="4"/>
    <s v="Bachelor's degree"/>
    <n v="5"/>
    <n v="39"/>
    <n v="65.569999999999993"/>
    <x v="270"/>
  </r>
  <r>
    <n v="239"/>
    <s v="Human Resources Managers"/>
    <x v="9"/>
    <n v="196"/>
    <s v="https://www.careeronestop.org/toolkit/careers/occupations/Occupation-profile.aspx?keyword=Human%20Resources%20Managers&amp;location=United%20States"/>
    <n v="191600"/>
    <n v="201600"/>
    <n v="0.05"/>
    <s v="Median wage is greater than $72,000 per year"/>
    <n v="4"/>
    <s v="Bachelor's degree"/>
    <n v="5"/>
    <n v="39"/>
    <n v="65.55"/>
    <x v="270"/>
  </r>
  <r>
    <n v="423"/>
    <s v="Petroleum Engineers"/>
    <x v="12"/>
    <n v="361"/>
    <s v="https://www.careeronestop.org/toolkit/careers/occupations/Occupation-profile.aspx?keyword=Petroleum%20Engineers&amp;location=United%20States"/>
    <n v="21400"/>
    <n v="21900"/>
    <n v="0.03"/>
    <s v="Median wage is greater than $72,000 per year"/>
    <n v="4"/>
    <s v="Bachelor's degree"/>
    <n v="5"/>
    <n v="43"/>
    <n v="65.23"/>
    <x v="271"/>
  </r>
  <r>
    <n v="348"/>
    <s v="Sales Managers"/>
    <x v="7"/>
    <n v="270"/>
    <s v="https://www.careeronestop.org/toolkit/careers/occupations/Occupation-profile.aspx?keyword=Sales%20Managers&amp;location=United%20States"/>
    <n v="554700"/>
    <n v="577200"/>
    <n v="0.04"/>
    <s v="Median wage is greater than $72,000 per year"/>
    <n v="4"/>
    <s v="Bachelor's degree"/>
    <n v="5"/>
    <n v="44"/>
    <n v="64.98"/>
    <x v="272"/>
  </r>
  <r>
    <n v="188"/>
    <s v="Public Relations Managers"/>
    <x v="8"/>
    <n v="157"/>
    <s v="https://www.careeronestop.org/toolkit/careers/occupations/Occupation-profile.aspx?keyword=Public%20Relations%20Managers&amp;location=United%20States"/>
    <n v="72000"/>
    <n v="76300"/>
    <n v="0.06"/>
    <s v="Median wage is greater than $72,000 per year"/>
    <n v="4"/>
    <s v="Bachelor's degree"/>
    <n v="5"/>
    <n v="45"/>
    <n v="64.790000000000006"/>
    <x v="273"/>
  </r>
  <r>
    <n v="72"/>
    <s v="Database Architects"/>
    <x v="15"/>
    <n v="69"/>
    <s v="https://www.careeronestop.org/toolkit/careers/occupations/Occupation-profile.aspx?keyword=Database%20Architects&amp;location=United%20States"/>
    <n v="64000"/>
    <n v="70400"/>
    <n v="0.1"/>
    <s v="Median wage is greater than $72,000 per year"/>
    <n v="4"/>
    <s v="Bachelor's degree"/>
    <n v="5"/>
    <n v="46"/>
    <n v="64.760000000000005"/>
    <x v="274"/>
  </r>
  <r>
    <n v="411"/>
    <s v="Managers, All Other"/>
    <x v="11"/>
    <n v="361"/>
    <s v="https://www.careeronestop.org/toolkit/careers/occupations/Occupation-profile.aspx?keyword=Managers,%20All%20Other&amp;location=United%20States"/>
    <n v="1228300"/>
    <n v="1269400"/>
    <n v="0.03"/>
    <s v="Median wage is greater than $72,000 per year"/>
    <n v="4"/>
    <s v="Bachelor's degree"/>
    <n v="5"/>
    <n v="47"/>
    <n v="64.209999999999994"/>
    <x v="275"/>
  </r>
  <r>
    <n v="415"/>
    <s v="Medical Dosimetrists"/>
    <x v="2"/>
    <n v="361"/>
    <s v="https://www.careeronestop.org/toolkit/careers/occupations/Occupation-profile.aspx?keyword=Medical%20Dosimetrists&amp;location=United%20States"/>
    <n v="3500"/>
    <n v="3600"/>
    <n v="0.03"/>
    <s v="Median wage is greater than $72,000 per year"/>
    <n v="4"/>
    <s v="Bachelor's degree"/>
    <n v="5"/>
    <n v="48"/>
    <n v="63.88"/>
    <x v="276"/>
  </r>
  <r>
    <n v="10"/>
    <s v="Software Developers"/>
    <x v="15"/>
    <n v="9"/>
    <s v="https://www.careeronestop.org/toolkit/careers/occupations/Occupation-profile.aspx?keyword=Software%20Developers&amp;location=United%20States"/>
    <n v="1594500"/>
    <n v="2004900"/>
    <n v="0.26"/>
    <s v="Median wage is greater than $72,000 per year"/>
    <n v="4"/>
    <s v="Bachelor's degree"/>
    <n v="5"/>
    <n v="50"/>
    <n v="63.59"/>
    <x v="277"/>
  </r>
  <r>
    <n v="451"/>
    <s v="Advertising and Promotions Managers"/>
    <x v="7"/>
    <n v="451"/>
    <s v="https://www.careeronestop.org/toolkit/careers/occupations/Occupation-profile.aspx?keyword=Advertising%20and%20Promotions%20Managers&amp;location=United%20States"/>
    <n v="30900"/>
    <n v="31400"/>
    <n v="0.02"/>
    <s v="Median wage is greater than $72,000 per year"/>
    <n v="4"/>
    <s v="Bachelor's degree"/>
    <n v="5"/>
    <n v="51"/>
    <n v="63.4"/>
    <x v="278"/>
  </r>
  <r>
    <n v="158"/>
    <s v="Aerospace Engineers"/>
    <x v="5"/>
    <n v="157"/>
    <s v="https://www.careeronestop.org/toolkit/careers/occupations/Occupation-profile.aspx?keyword=Aerospace%20Engineers&amp;location=United%20States"/>
    <n v="63800"/>
    <n v="67700"/>
    <n v="0.06"/>
    <s v="Median wage is greater than $72,000 per year"/>
    <n v="4"/>
    <s v="Bachelor's degree"/>
    <n v="5"/>
    <n v="53"/>
    <n v="62.85"/>
    <x v="279"/>
  </r>
  <r>
    <n v="292"/>
    <s v="Computer Network Architects"/>
    <x v="15"/>
    <n v="270"/>
    <s v="https://www.careeronestop.org/toolkit/careers/occupations/Occupation-profile.aspx?keyword=Computer%20Network%20Architects&amp;location=United%20States"/>
    <n v="180200"/>
    <n v="186600"/>
    <n v="0.04"/>
    <s v="Median wage is greater than $72,000 per year"/>
    <n v="4"/>
    <s v="Bachelor's degree"/>
    <n v="5"/>
    <n v="55"/>
    <n v="62.42"/>
    <x v="280"/>
  </r>
  <r>
    <n v="562"/>
    <s v="Nuclear Engineers"/>
    <x v="12"/>
    <n v="518"/>
    <s v="https://www.careeronestop.org/toolkit/careers/occupations/Occupation-profile.aspx?keyword=Nuclear%20Engineers&amp;location=United%20States"/>
    <n v="13800"/>
    <n v="13900"/>
    <n v="0.01"/>
    <s v="Median wage is greater than $72,000 per year"/>
    <n v="4"/>
    <s v="Bachelor's degree"/>
    <n v="5"/>
    <n v="60"/>
    <n v="60.32"/>
    <x v="281"/>
  </r>
  <r>
    <n v="156"/>
    <s v="Training and Development Managers"/>
    <x v="9"/>
    <n v="127"/>
    <s v="https://www.careeronestop.org/toolkit/careers/occupations/Occupation-profile.aspx?keyword=Training%20and%20Development%20Managers&amp;location=United%20States"/>
    <n v="41300"/>
    <n v="44000"/>
    <n v="7.0000000000000007E-2"/>
    <s v="Median wage is greater than $72,000 per year"/>
    <n v="4"/>
    <s v="Bachelor's degree"/>
    <n v="5"/>
    <n v="61"/>
    <n v="60.12"/>
    <x v="282"/>
  </r>
  <r>
    <n v="4"/>
    <s v="Information Security Analysts"/>
    <x v="12"/>
    <n v="4"/>
    <s v="https://www.careeronestop.org/toolkit/careers/occupations/Occupation-profile.aspx?keyword=Information%20Security%20Analysts&amp;location=United%20States"/>
    <n v="168900"/>
    <n v="222200"/>
    <n v="0.32"/>
    <s v="Median wage is greater than $72,000 per year"/>
    <n v="4"/>
    <s v="Bachelor's degree"/>
    <n v="5"/>
    <n v="62"/>
    <n v="57.87"/>
    <x v="283"/>
  </r>
  <r>
    <n v="12"/>
    <s v="Actuaries"/>
    <x v="14"/>
    <n v="12"/>
    <s v="https://www.careeronestop.org/toolkit/careers/occupations/Occupation-profile.aspx?keyword=Actuaries&amp;location=United%20States"/>
    <n v="30000"/>
    <n v="36900"/>
    <n v="0.23"/>
    <s v="Median wage is greater than $72,000 per year"/>
    <n v="4"/>
    <s v="Bachelor's degree"/>
    <n v="5"/>
    <n v="64"/>
    <n v="57.69"/>
    <x v="284"/>
  </r>
  <r>
    <n v="236"/>
    <s v="Fundraising Managers"/>
    <x v="11"/>
    <n v="196"/>
    <s v="https://www.careeronestop.org/toolkit/careers/occupations/Occupation-profile.aspx?keyword=Fundraising%20Managers&amp;location=United%20States"/>
    <n v="33700"/>
    <n v="35400"/>
    <n v="0.05"/>
    <s v="Median wage is greater than $72,000 per year"/>
    <n v="4"/>
    <s v="Bachelor's degree"/>
    <n v="5"/>
    <n v="65"/>
    <n v="57.31"/>
    <x v="285"/>
  </r>
  <r>
    <n v="137"/>
    <s v="Electronics Engineers, Except Computer"/>
    <x v="5"/>
    <n v="127"/>
    <s v="https://www.careeronestop.org/toolkit/careers/occupations/Occupation-profile.aspx?keyword=Electronics%20Engineers,%20Except%20Computer&amp;location=United%20States"/>
    <n v="110900"/>
    <n v="118900"/>
    <n v="7.0000000000000007E-2"/>
    <s v="Median wage is greater than $72,000 per year"/>
    <n v="4"/>
    <s v="Bachelor's degree"/>
    <n v="5"/>
    <n v="65"/>
    <n v="57.31"/>
    <x v="285"/>
  </r>
  <r>
    <n v="481"/>
    <s v="Industrial Production Managers"/>
    <x v="9"/>
    <n v="451"/>
    <s v="https://www.careeronestop.org/toolkit/careers/occupations/Occupation-profile.aspx?keyword=Industrial%20Production%20Managers&amp;location=United%20States"/>
    <n v="222100"/>
    <n v="225700"/>
    <n v="0.02"/>
    <s v="Median wage is greater than $72,000 per year"/>
    <n v="4"/>
    <s v="Bachelor's degree"/>
    <n v="5"/>
    <n v="69"/>
    <n v="56.24"/>
    <x v="286"/>
  </r>
  <r>
    <n v="262"/>
    <s v="Sales Engineers"/>
    <x v="7"/>
    <n v="196"/>
    <s v="https://www.careeronestop.org/toolkit/careers/occupations/Occupation-profile.aspx?keyword=Sales%20Engineers&amp;location=United%20States"/>
    <n v="60900"/>
    <n v="63800"/>
    <n v="0.05"/>
    <s v="Median wage is greater than $72,000 per year"/>
    <n v="4"/>
    <s v="Bachelor's degree"/>
    <n v="5"/>
    <n v="69"/>
    <n v="56.23"/>
    <x v="286"/>
  </r>
  <r>
    <n v="500"/>
    <s v="Physical Scientists, All Other"/>
    <x v="2"/>
    <n v="451"/>
    <s v="https://www.careeronestop.org/toolkit/careers/occupations/Occupation-profile.aspx?keyword=Physical%20Scientists,%20All%20Other&amp;location=United%20States"/>
    <n v="25400"/>
    <n v="25900"/>
    <n v="0.02"/>
    <s v="Median wage is greater than $72,000 per year"/>
    <n v="4"/>
    <s v="Bachelor's degree"/>
    <n v="5"/>
    <n v="75"/>
    <n v="53.98"/>
    <x v="287"/>
  </r>
  <r>
    <n v="103"/>
    <s v="Chemical Engineers"/>
    <x v="5"/>
    <n v="100"/>
    <s v="https://www.careeronestop.org/toolkit/careers/occupations/Occupation-profile.aspx?keyword=Chemical%20Engineers&amp;location=United%20States"/>
    <n v="20800"/>
    <n v="22500"/>
    <n v="0.08"/>
    <s v="Median wage is greater than $72,000 per year"/>
    <n v="4"/>
    <s v="Bachelor's degree"/>
    <n v="5"/>
    <n v="76"/>
    <n v="53.9"/>
    <x v="288"/>
  </r>
  <r>
    <n v="386"/>
    <s v="Engineers, All Other"/>
    <x v="4"/>
    <n v="361"/>
    <s v="https://www.careeronestop.org/toolkit/careers/occupations/Occupation-profile.aspx?keyword=Engineers,%20All%20Other&amp;location=United%20States"/>
    <n v="170300"/>
    <n v="176000"/>
    <n v="0.03"/>
    <s v="Median wage is greater than $72,000 per year"/>
    <n v="4"/>
    <s v="Bachelor's degree"/>
    <n v="5"/>
    <n v="77"/>
    <n v="53.83"/>
    <x v="289"/>
  </r>
  <r>
    <n v="6"/>
    <s v="Medical and Health Services Managers"/>
    <x v="2"/>
    <n v="6"/>
    <s v="https://www.careeronestop.org/toolkit/careers/occupations/Occupation-profile.aspx?keyword=Medical%20and%20Health%20Services%20Managers&amp;location=United%20States"/>
    <n v="509500"/>
    <n v="654200"/>
    <n v="0.28000000000000003"/>
    <s v="Median wage is greater than $72,000 per year"/>
    <n v="4"/>
    <s v="Bachelor's degree"/>
    <n v="5"/>
    <n v="79"/>
    <n v="53.21"/>
    <x v="290"/>
  </r>
  <r>
    <n v="3"/>
    <s v="Data Scientists"/>
    <x v="15"/>
    <n v="3"/>
    <s v="https://www.careeronestop.org/toolkit/careers/occupations/Occupation-profile.aspx?keyword=Data%20Scientists&amp;location=United%20States"/>
    <n v="168900"/>
    <n v="228200"/>
    <n v="0.35"/>
    <s v="Median wage is greater than $72,000 per year"/>
    <n v="4"/>
    <s v="Bachelor's degree"/>
    <n v="5"/>
    <n v="80"/>
    <n v="51.93"/>
    <x v="291"/>
  </r>
  <r>
    <n v="306"/>
    <s v="Electrical Engineers"/>
    <x v="5"/>
    <n v="270"/>
    <s v="https://www.careeronestop.org/toolkit/careers/occupations/Occupation-profile.aspx?keyword=Electrical%20Engineers&amp;location=United%20States"/>
    <n v="188800"/>
    <n v="196600"/>
    <n v="0.04"/>
    <s v="Median wage is greater than $72,000 per year"/>
    <n v="4"/>
    <s v="Bachelor's degree"/>
    <n v="5"/>
    <n v="83"/>
    <n v="51.42"/>
    <x v="292"/>
  </r>
  <r>
    <n v="157"/>
    <s v="Administrative Services Managers"/>
    <x v="9"/>
    <n v="157"/>
    <s v="https://www.careeronestop.org/toolkit/careers/occupations/Occupation-profile.aspx?keyword=Administrative%20Services%20Managers&amp;location=United%20States"/>
    <n v="250800"/>
    <n v="264900"/>
    <n v="0.06"/>
    <s v="Median wage is greater than $72,000 per year"/>
    <n v="4"/>
    <s v="Bachelor's degree"/>
    <n v="5"/>
    <n v="85"/>
    <n v="51.19"/>
    <x v="293"/>
  </r>
  <r>
    <n v="161"/>
    <s v="Art Directors"/>
    <x v="0"/>
    <n v="157"/>
    <s v="https://www.careeronestop.org/toolkit/careers/occupations/Occupation-profile.aspx?keyword=Art%20Directors&amp;location=United%20States"/>
    <n v="135100"/>
    <n v="143200"/>
    <n v="0.06"/>
    <s v="Median wage is greater than $72,000 per year"/>
    <n v="4"/>
    <s v="Bachelor's degree"/>
    <n v="5"/>
    <n v="85"/>
    <n v="51.2"/>
    <x v="293"/>
  </r>
  <r>
    <n v="244"/>
    <s v="Materials Scientists"/>
    <x v="5"/>
    <n v="196"/>
    <s v="https://www.careeronestop.org/toolkit/careers/occupations/Occupation-profile.aspx?keyword=Materials%20Scientists&amp;location=United%20States"/>
    <n v="7900"/>
    <n v="8300"/>
    <n v="0.05"/>
    <s v="Median wage is greater than $72,000 per year"/>
    <n v="4"/>
    <s v="Bachelor's degree"/>
    <n v="5"/>
    <n v="87"/>
    <n v="51.04"/>
    <x v="294"/>
  </r>
  <r>
    <n v="108"/>
    <s v="Financial Risk Specialists"/>
    <x v="14"/>
    <n v="100"/>
    <s v="https://www.careeronestop.org/toolkit/careers/occupations/Occupation-profile.aspx?keyword=Financial%20Risk%20Specialists&amp;location=United%20States"/>
    <n v="58900"/>
    <n v="63700"/>
    <n v="0.08"/>
    <s v="Median wage is greater than $72,000 per year"/>
    <n v="4"/>
    <s v="Bachelor's degree"/>
    <n v="5"/>
    <n v="88"/>
    <n v="51.01"/>
    <x v="295"/>
  </r>
  <r>
    <n v="219"/>
    <s v="Construction Managers"/>
    <x v="13"/>
    <n v="196"/>
    <s v="https://www.careeronestop.org/toolkit/careers/occupations/Occupation-profile.aspx?keyword=Construction%20Managers&amp;location=United%20States"/>
    <n v="505800"/>
    <n v="528700"/>
    <n v="0.05"/>
    <s v="Median wage is greater than $72,000 per year"/>
    <n v="4"/>
    <s v="Bachelor's degree"/>
    <n v="5"/>
    <n v="91"/>
    <n v="50.43"/>
    <x v="296"/>
  </r>
  <r>
    <n v="70"/>
    <s v="Computer Occupations, All Other"/>
    <x v="15"/>
    <n v="69"/>
    <s v="https://www.careeronestop.org/toolkit/careers/occupations/Occupation-profile.aspx?keyword=Computer%20Occupations,%20All%20Other&amp;location=United%20States"/>
    <n v="449400"/>
    <n v="493100"/>
    <n v="0.1"/>
    <s v="Median wage is greater than $72,000 per year"/>
    <n v="4"/>
    <s v="Bachelor's degree"/>
    <n v="5"/>
    <n v="91"/>
    <n v="50.44"/>
    <x v="296"/>
  </r>
  <r>
    <n v="243"/>
    <s v="Materials Engineers"/>
    <x v="5"/>
    <n v="196"/>
    <s v="https://www.careeronestop.org/toolkit/careers/occupations/Occupation-profile.aspx?keyword=Materials%20Engineers&amp;location=United%20States"/>
    <n v="22300"/>
    <n v="23500"/>
    <n v="0.05"/>
    <s v="Median wage is greater than $72,000 per year"/>
    <n v="4"/>
    <s v="Bachelor's degree"/>
    <n v="5"/>
    <n v="94"/>
    <n v="50.05"/>
    <x v="297"/>
  </r>
  <r>
    <n v="71"/>
    <s v="Computer Systems Analysts"/>
    <x v="15"/>
    <n v="69"/>
    <s v="https://www.careeronestop.org/toolkit/careers/occupations/Occupation-profile.aspx?keyword=Computer%20Systems%20Analysts&amp;location=United%20States"/>
    <n v="531400"/>
    <n v="582600"/>
    <n v="0.1"/>
    <s v="Median wage is greater than $72,000 per year"/>
    <n v="4"/>
    <s v="Bachelor's degree"/>
    <n v="5"/>
    <n v="96"/>
    <n v="49.9"/>
    <x v="298"/>
  </r>
  <r>
    <n v="317"/>
    <s v="Health and Safety Engineers, Except Mining Safety Engineers and Inspectors"/>
    <x v="5"/>
    <n v="270"/>
    <s v="https://www.careeronestop.org/toolkit/careers/occupations/Occupation-profile.aspx?keyword=Health%20and%20Safety%20Engineers,%20Except%20Mining%20Safety%20Engineers%20and%20Inspectors&amp;location=United%20States"/>
    <n v="22000"/>
    <n v="22800"/>
    <n v="0.04"/>
    <s v="Median wage is greater than $72,000 per year"/>
    <n v="4"/>
    <s v="Bachelor's degree"/>
    <n v="5"/>
    <n v="97"/>
    <n v="49.85"/>
    <x v="299"/>
  </r>
  <r>
    <n v="229"/>
    <s v="Facilities Managers"/>
    <x v="3"/>
    <n v="196"/>
    <s v="https://www.careeronestop.org/toolkit/careers/occupations/Occupation-profile.aspx?keyword=Facilities%20Managers&amp;location=United%20States"/>
    <n v="127000"/>
    <n v="132800"/>
    <n v="0.05"/>
    <s v="Median wage is greater than $72,000 per year"/>
    <n v="4"/>
    <s v="Bachelor's degree"/>
    <n v="5"/>
    <n v="101"/>
    <n v="49.2"/>
    <x v="300"/>
  </r>
  <r>
    <n v="23"/>
    <s v="Software Quality Assurance Analysts and Testers"/>
    <x v="15"/>
    <n v="21"/>
    <s v="https://www.careeronestop.org/toolkit/careers/occupations/Occupation-profile.aspx?keyword=Software%20Quality%20Assurance%20Analysts%20and%20Testers&amp;location=United%20States"/>
    <n v="200800"/>
    <n v="241600"/>
    <n v="0.2"/>
    <s v="Median wage is greater than $72,000 per year"/>
    <n v="4"/>
    <s v="Bachelor's degree"/>
    <n v="5"/>
    <n v="102"/>
    <n v="48.94"/>
    <x v="301"/>
  </r>
  <r>
    <n v="133"/>
    <s v="Database Administrators"/>
    <x v="15"/>
    <n v="127"/>
    <s v="https://www.careeronestop.org/toolkit/careers/occupations/Occupation-profile.aspx?keyword=Database%20Administrators&amp;location=United%20States"/>
    <n v="85200"/>
    <n v="91200"/>
    <n v="7.0000000000000007E-2"/>
    <s v="Median wage is greater than $72,000 per year"/>
    <n v="4"/>
    <s v="Bachelor's degree"/>
    <n v="5"/>
    <n v="107"/>
    <n v="48.8"/>
    <x v="302"/>
  </r>
  <r>
    <n v="315"/>
    <s v="General and Operations Managers"/>
    <x v="9"/>
    <n v="270"/>
    <s v="https://www.careeronestop.org/toolkit/careers/occupations/Occupation-profile.aspx?keyword=General%20and%20Operations%20Managers&amp;location=United%20States"/>
    <n v="3507800"/>
    <n v="3655100"/>
    <n v="0.04"/>
    <s v="Median wage is greater than $72,000 per year"/>
    <n v="4"/>
    <s v="Bachelor's degree"/>
    <n v="5"/>
    <n v="108"/>
    <n v="48.69"/>
    <x v="303"/>
  </r>
  <r>
    <n v="206"/>
    <s v="Bioengineers and Biomedical Engineers"/>
    <x v="2"/>
    <n v="196"/>
    <s v="https://www.careeronestop.org/toolkit/careers/occupations/Occupation-profile.aspx?keyword=Bioengineers%20and%20Biomedical%20Engineers&amp;location=United%20States"/>
    <n v="19700"/>
    <n v="20700"/>
    <n v="0.05"/>
    <s v="Median wage is greater than $72,000 per year"/>
    <n v="4"/>
    <s v="Bachelor's degree"/>
    <n v="5"/>
    <n v="110"/>
    <n v="48.43"/>
    <x v="304"/>
  </r>
  <r>
    <n v="604"/>
    <s v="Mining and Geological Engineers, Including Mining Safety Engineers"/>
    <x v="5"/>
    <n v="587"/>
    <s v="https://www.careeronestop.org/toolkit/careers/occupations/Occupation-profile.aspx?keyword=Mining%20and%20Geological%20Engineers,%20Including%20Mining%20Safety%20Engineers&amp;location=United%20States"/>
    <n v="7500"/>
    <n v="7600"/>
    <n v="0"/>
    <s v="Median wage is greater than $72,000 per year"/>
    <n v="4"/>
    <s v="Bachelor's degree"/>
    <n v="5"/>
    <n v="112"/>
    <n v="48.39"/>
    <x v="305"/>
  </r>
  <r>
    <n v="555"/>
    <s v="Marine Engineers and Naval Architects"/>
    <x v="5"/>
    <n v="518"/>
    <s v="https://www.careeronestop.org/toolkit/careers/occupations/Occupation-profile.aspx?keyword=Marine%20Engineers%20and%20Naval%20Architects&amp;location=United%20States"/>
    <n v="8000"/>
    <n v="8100"/>
    <n v="0.01"/>
    <s v="Median wage is greater than $72,000 per year"/>
    <n v="4"/>
    <s v="Bachelor's degree"/>
    <n v="5"/>
    <n v="113"/>
    <n v="48.21"/>
    <x v="306"/>
  </r>
  <r>
    <n v="170"/>
    <s v="Environmental Engineers"/>
    <x v="3"/>
    <n v="157"/>
    <s v="https://www.careeronestop.org/toolkit/careers/occupations/Occupation-profile.aspx?keyword=Environmental%20Engineers&amp;location=United%20States"/>
    <n v="47300"/>
    <n v="50200"/>
    <n v="0.06"/>
    <s v="Median wage is greater than $72,000 per year"/>
    <n v="4"/>
    <s v="Bachelor's degree"/>
    <n v="5"/>
    <n v="114"/>
    <n v="48.12"/>
    <x v="307"/>
  </r>
  <r>
    <n v="771"/>
    <s v="Computer Programmers"/>
    <x v="15"/>
    <n v="768"/>
    <s v="https://www.careeronestop.org/toolkit/careers/occupations/Occupation-profile.aspx?keyword=Computer%20Programmers&amp;location=United%20States"/>
    <n v="147400"/>
    <n v="130800"/>
    <n v="-0.11"/>
    <s v="Median wage is greater than $72,000 per year"/>
    <n v="4"/>
    <s v="Bachelor's degree"/>
    <n v="5"/>
    <n v="115"/>
    <n v="47.94"/>
    <x v="308"/>
  </r>
  <r>
    <n v="350"/>
    <s v="Sales Representatives, Wholesale and Manufacturing, Technical and Scientific Products"/>
    <x v="7"/>
    <n v="270"/>
    <s v="https://www.careeronestop.org/toolkit/careers/occupations/Occupation-profile.aspx?keyword=Sales%20Representatives,%20Wholesale%20and%20Manufacturing,%20Technical%20and%20Scientific%20Products&amp;location=United%20States"/>
    <n v="305600"/>
    <n v="317100"/>
    <n v="0.04"/>
    <s v="Median wage is greater than $72,000 per year"/>
    <n v="4"/>
    <s v="Bachelor's degree"/>
    <n v="5"/>
    <n v="115"/>
    <n v="47.94"/>
    <x v="308"/>
  </r>
  <r>
    <n v="57"/>
    <s v="Personal Financial Advisors"/>
    <x v="14"/>
    <n v="52"/>
    <s v="https://www.careeronestop.org/toolkit/careers/occupations/Occupation-profile.aspx?keyword=Personal%20Financial%20Advisors&amp;location=United%20States"/>
    <n v="327600"/>
    <n v="369600"/>
    <n v="0.13"/>
    <s v="Median wage is greater than $72,000 per year"/>
    <n v="4"/>
    <s v="Bachelor's degree"/>
    <n v="5"/>
    <n v="118"/>
    <n v="47.88"/>
    <x v="309"/>
  </r>
  <r>
    <n v="77"/>
    <s v="Mechanical Engineers"/>
    <x v="5"/>
    <n v="69"/>
    <s v="https://www.careeronestop.org/toolkit/careers/occupations/Occupation-profile.aspx?keyword=Mechanical%20Engineers&amp;location=United%20States"/>
    <n v="286100"/>
    <n v="314700"/>
    <n v="0.1"/>
    <s v="Median wage is greater than $72,000 per year"/>
    <n v="4"/>
    <s v="Bachelor's degree"/>
    <n v="5"/>
    <n v="119"/>
    <n v="47.84"/>
    <x v="310"/>
  </r>
  <r>
    <n v="75"/>
    <s v="Management Analysts"/>
    <x v="9"/>
    <n v="69"/>
    <s v="https://www.careeronestop.org/toolkit/careers/occupations/Occupation-profile.aspx?keyword=Management%20Analysts&amp;location=United%20States"/>
    <n v="987600"/>
    <n v="1083300"/>
    <n v="0.1"/>
    <s v="Median wage is greater than $72,000 per year"/>
    <n v="4"/>
    <s v="Bachelor's degree"/>
    <n v="5"/>
    <n v="120"/>
    <n v="47.8"/>
    <x v="311"/>
  </r>
  <r>
    <n v="59"/>
    <s v="Industrial Engineers"/>
    <x v="5"/>
    <n v="59"/>
    <s v="https://www.careeronestop.org/toolkit/careers/occupations/Occupation-profile.aspx?keyword=Industrial%20Engineers&amp;location=United%20States"/>
    <n v="327300"/>
    <n v="365700"/>
    <n v="0.12"/>
    <s v="Median wage is greater than $72,000 per year"/>
    <n v="4"/>
    <s v="Bachelor's degree"/>
    <n v="5"/>
    <n v="120"/>
    <n v="47.78"/>
    <x v="311"/>
  </r>
  <r>
    <n v="124"/>
    <s v="Special Effects Artists and Animators"/>
    <x v="0"/>
    <n v="100"/>
    <s v="https://www.careeronestop.org/toolkit/careers/occupations/Occupation-profile.aspx?keyword=Special%20Effects%20Artists%20and%20Animators&amp;location=United%20States"/>
    <n v="89300"/>
    <n v="96600"/>
    <n v="0.08"/>
    <s v="Median wage is greater than $72,000 per year"/>
    <n v="4"/>
    <s v="Bachelor's degree"/>
    <n v="5"/>
    <n v="123"/>
    <n v="47.63"/>
    <x v="312"/>
  </r>
  <r>
    <n v="109"/>
    <s v="Financial and Investment Analysts"/>
    <x v="14"/>
    <n v="100"/>
    <s v="https://www.careeronestop.org/toolkit/careers/occupations/Occupation-profile.aspx?keyword=Financial%20and%20Investment%20Analysts&amp;location=United%20States"/>
    <n v="317200"/>
    <n v="341400"/>
    <n v="0.08"/>
    <s v="Median wage is greater than $72,000 per year"/>
    <n v="4"/>
    <s v="Bachelor's degree"/>
    <n v="5"/>
    <n v="124"/>
    <n v="47.6"/>
    <x v="313"/>
  </r>
  <r>
    <n v="186"/>
    <s v="Project Management Specialists"/>
    <x v="0"/>
    <n v="157"/>
    <s v="https://www.careeronestop.org/toolkit/careers/occupations/Occupation-profile.aspx?keyword=Project%20Management%20Specialists&amp;location=United%20States"/>
    <n v="881300"/>
    <n v="936000"/>
    <n v="0.06"/>
    <s v="Median wage is greater than $72,000 per year"/>
    <n v="4"/>
    <s v="Bachelor's degree"/>
    <n v="5"/>
    <n v="125"/>
    <n v="47.39"/>
    <x v="314"/>
  </r>
  <r>
    <n v="46"/>
    <s v="Web and Digital Interface Designers"/>
    <x v="15"/>
    <n v="39"/>
    <s v="https://www.careeronestop.org/toolkit/careers/occupations/Occupation-profile.aspx?keyword=Web%20and%20Digital%20Interface%20Designers&amp;location=United%20States"/>
    <n v="117900"/>
    <n v="135800"/>
    <n v="0.15"/>
    <s v="Median wage is greater than $72,000 per year"/>
    <n v="4"/>
    <s v="Bachelor's degree"/>
    <n v="5"/>
    <n v="126"/>
    <n v="47.37"/>
    <x v="315"/>
  </r>
  <r>
    <n v="510"/>
    <s v="Social Scientists and Related Workers, All Other"/>
    <x v="4"/>
    <n v="451"/>
    <s v="https://www.careeronestop.org/toolkit/careers/occupations/Occupation-profile.aspx?keyword=Social%20Scientists%20and%20Related%20Workers,%20All%20Other&amp;location=United%20States"/>
    <n v="36500"/>
    <n v="37200"/>
    <n v="0.02"/>
    <s v="Median wage is greater than $72,000 per year"/>
    <n v="4"/>
    <s v="Bachelor's degree"/>
    <n v="5"/>
    <n v="135"/>
    <n v="46.1"/>
    <x v="316"/>
  </r>
  <r>
    <n v="213"/>
    <s v="Civil Engineers"/>
    <x v="13"/>
    <n v="196"/>
    <s v="https://www.careeronestop.org/toolkit/careers/occupations/Occupation-profile.aspx?keyword=Civil%20Engineers&amp;location=United%20States"/>
    <n v="326300"/>
    <n v="342500"/>
    <n v="0.05"/>
    <s v="Median wage is greater than $72,000 per year"/>
    <n v="4"/>
    <s v="Bachelor's degree"/>
    <n v="5"/>
    <n v="135"/>
    <n v="46.1"/>
    <x v="316"/>
  </r>
  <r>
    <n v="418"/>
    <s v="Network and Computer Systems Administrators"/>
    <x v="15"/>
    <n v="361"/>
    <s v="https://www.careeronestop.org/toolkit/careers/occupations/Occupation-profile.aspx?keyword=Network%20and%20Computer%20Systems%20Administrators&amp;location=United%20States"/>
    <n v="339900"/>
    <n v="348200"/>
    <n v="0.03"/>
    <s v="Median wage is greater than $72,000 per year"/>
    <n v="4"/>
    <s v="Bachelor's degree"/>
    <n v="5"/>
    <n v="138"/>
    <n v="45.84"/>
    <x v="317"/>
  </r>
  <r>
    <n v="202"/>
    <s v="Architects, Except Landscape and Naval"/>
    <x v="13"/>
    <n v="196"/>
    <s v="https://www.careeronestop.org/toolkit/careers/occupations/Occupation-profile.aspx?keyword=Architects,%20Except%20Landscape%20and%20Naval&amp;location=United%20States"/>
    <n v="123700"/>
    <n v="129700"/>
    <n v="0.05"/>
    <s v="Median wage is greater than $72,000 per year"/>
    <n v="4"/>
    <s v="Bachelor's degree"/>
    <n v="5"/>
    <n v="143"/>
    <n v="44.86"/>
    <x v="318"/>
  </r>
  <r>
    <n v="280"/>
    <s v="Atmospheric and Space Scientists"/>
    <x v="5"/>
    <n v="270"/>
    <s v="https://www.careeronestop.org/toolkit/careers/occupations/Occupation-profile.aspx?keyword=Atmospheric%20and%20Space%20Scientists&amp;location=United%20States"/>
    <n v="10500"/>
    <n v="11000"/>
    <n v="0.04"/>
    <s v="Median wage is greater than $72,000 per year"/>
    <n v="4"/>
    <s v="Bachelor's degree"/>
    <n v="5"/>
    <n v="144"/>
    <n v="44.65"/>
    <x v="319"/>
  </r>
  <r>
    <n v="237"/>
    <s v="Geoscientists, Except Hydrologists and Geographers"/>
    <x v="5"/>
    <n v="196"/>
    <s v="https://www.careeronestop.org/toolkit/careers/occupations/Occupation-profile.aspx?keyword=Geoscientists,%20Except%20Hydrologists%20and%20Geographers&amp;location=United%20States"/>
    <n v="26300"/>
    <n v="27600"/>
    <n v="0.05"/>
    <s v="Median wage is greater than $72,000 per year"/>
    <n v="4"/>
    <s v="Bachelor's degree"/>
    <n v="5"/>
    <n v="145"/>
    <n v="44.51"/>
    <x v="320"/>
  </r>
  <r>
    <n v="284"/>
    <s v="Biological Scientists, All Other"/>
    <x v="3"/>
    <n v="270"/>
    <s v="https://www.careeronestop.org/toolkit/careers/occupations/Occupation-profile.aspx?keyword=Biological%20Scientists,%20All%20Other&amp;location=United%20States"/>
    <n v="60400"/>
    <n v="62700"/>
    <n v="0.04"/>
    <s v="Median wage is greater than $72,000 per year"/>
    <n v="4"/>
    <s v="Bachelor's degree"/>
    <n v="5"/>
    <n v="147"/>
    <n v="43.8"/>
    <x v="321"/>
  </r>
  <r>
    <n v="546"/>
    <s v="Geographers"/>
    <x v="5"/>
    <n v="518"/>
    <s v="https://www.careeronestop.org/toolkit/careers/occupations/Occupation-profile.aspx?keyword=Geographers&amp;location=United%20States"/>
    <n v="1500"/>
    <n v="1500"/>
    <n v="0.01"/>
    <s v="Median wage is greater than $72,000 per year"/>
    <n v="4"/>
    <s v="Bachelor's degree"/>
    <n v="5"/>
    <n v="149"/>
    <n v="43.69"/>
    <x v="322"/>
  </r>
  <r>
    <n v="628"/>
    <s v="Labor Relations Specialists"/>
    <x v="9"/>
    <n v="617"/>
    <s v="https://www.careeronestop.org/toolkit/careers/occupations/Occupation-profile.aspx?keyword=Labor%20Relations%20Specialists&amp;location=United%20States"/>
    <n v="64600"/>
    <n v="64000"/>
    <n v="-0.01"/>
    <s v="Median wage is greater than $72,000 per year"/>
    <n v="4"/>
    <s v="Bachelor's degree"/>
    <n v="5"/>
    <n v="150"/>
    <n v="43.26"/>
    <x v="323"/>
  </r>
  <r>
    <n v="480"/>
    <s v="Hydrologists"/>
    <x v="5"/>
    <n v="451"/>
    <s v="https://www.careeronestop.org/toolkit/careers/occupations/Occupation-profile.aspx?keyword=Hydrologists&amp;location=United%20States"/>
    <n v="6600"/>
    <n v="6700"/>
    <n v="0.02"/>
    <s v="Median wage is greater than $72,000 per year"/>
    <n v="4"/>
    <s v="Bachelor's degree"/>
    <n v="5"/>
    <n v="152"/>
    <n v="42.68"/>
    <x v="324"/>
  </r>
  <r>
    <n v="159"/>
    <s v="Agricultural Engineers"/>
    <x v="3"/>
    <n v="157"/>
    <s v="https://www.careeronestop.org/toolkit/careers/occupations/Occupation-profile.aspx?keyword=Agricultural%20Engineers&amp;location=United%20States"/>
    <n v="1600"/>
    <n v="1700"/>
    <n v="0.06"/>
    <s v="Median wage is greater than $72,000 per year"/>
    <n v="4"/>
    <s v="Bachelor's degree"/>
    <n v="5"/>
    <n v="152"/>
    <n v="42.67"/>
    <x v="324"/>
  </r>
  <r>
    <n v="380"/>
    <s v="Education Administrators, All Other"/>
    <x v="4"/>
    <n v="361"/>
    <s v="https://www.careeronestop.org/toolkit/careers/occupations/Occupation-profile.aspx?keyword=Education%20Administrators,%20All%20Other&amp;location=United%20States"/>
    <n v="57600"/>
    <n v="59200"/>
    <n v="0.03"/>
    <s v="Median wage is greater than $72,000 per year"/>
    <n v="4"/>
    <s v="Bachelor's degree"/>
    <n v="5"/>
    <n v="156"/>
    <n v="42.53"/>
    <x v="325"/>
  </r>
  <r>
    <n v="242"/>
    <s v="Life Scientists, All Other"/>
    <x v="8"/>
    <n v="196"/>
    <s v="https://www.careeronestop.org/toolkit/careers/occupations/Occupation-profile.aspx?keyword=Life%20Scientists,%20All%20Other&amp;location=United%20States"/>
    <n v="9000"/>
    <n v="9400"/>
    <n v="0.05"/>
    <s v="Median wage is greater than $72,000 per year"/>
    <n v="4"/>
    <s v="Bachelor's degree"/>
    <n v="5"/>
    <n v="161"/>
    <n v="41.8"/>
    <x v="326"/>
  </r>
  <r>
    <n v="191"/>
    <s v="Registered Nurses"/>
    <x v="2"/>
    <n v="157"/>
    <s v="https://www.careeronestop.org/toolkit/careers/occupations/Occupation-profile.aspx?keyword=Registered%20Nurses&amp;location=United%20States"/>
    <n v="3172500"/>
    <n v="3349900"/>
    <n v="0.06"/>
    <s v="Median wage is greater than $72,000 per year"/>
    <n v="4"/>
    <s v="Bachelor's degree"/>
    <n v="5"/>
    <n v="163"/>
    <n v="41.38"/>
    <x v="327"/>
  </r>
  <r>
    <n v="246"/>
    <s v="Microbiologists"/>
    <x v="5"/>
    <n v="196"/>
    <s v="https://www.careeronestop.org/toolkit/careers/occupations/Occupation-profile.aspx?keyword=Microbiologists&amp;location=United%20States"/>
    <n v="20900"/>
    <n v="22000"/>
    <n v="0.05"/>
    <s v="Median wage is greater than $72,000 per year"/>
    <n v="4"/>
    <s v="Bachelor's degree"/>
    <n v="5"/>
    <n v="167"/>
    <n v="41.09"/>
    <x v="328"/>
  </r>
  <r>
    <n v="33"/>
    <s v="Web Developers"/>
    <x v="15"/>
    <n v="31"/>
    <s v="https://www.careeronestop.org/toolkit/careers/occupations/Occupation-profile.aspx?keyword=Web%20Developers&amp;location=United%20States"/>
    <n v="98800"/>
    <n v="115500"/>
    <n v="0.17"/>
    <s v="Median wage is greater than $72,000 per year"/>
    <n v="4"/>
    <s v="Bachelor's degree"/>
    <n v="5"/>
    <n v="170"/>
    <n v="40.840000000000003"/>
    <x v="329"/>
  </r>
  <r>
    <n v="366"/>
    <s v="Budget Analysts"/>
    <x v="14"/>
    <n v="361"/>
    <s v="https://www.careeronestop.org/toolkit/careers/occupations/Occupation-profile.aspx?keyword=Budget%20Analysts&amp;location=United%20States"/>
    <n v="51600"/>
    <n v="53300"/>
    <n v="0.03"/>
    <s v="Median wage is greater than $72,000 per year"/>
    <n v="4"/>
    <s v="Bachelor's degree"/>
    <n v="5"/>
    <n v="171"/>
    <n v="40.840000000000003"/>
    <x v="330"/>
  </r>
  <r>
    <n v="101"/>
    <s v="Agents and Business Managers of Artists, Performers, and Athletes"/>
    <x v="0"/>
    <n v="100"/>
    <s v="https://www.careeronestop.org/toolkit/careers/occupations/Occupation-profile.aspx?keyword=Agents%20and%20Business%20Managers%20of%20Artists,%20Performers,%20and%20Athletes&amp;location=United%20States"/>
    <n v="19900"/>
    <n v="21500"/>
    <n v="0.08"/>
    <s v="Median wage is greater than $72,000 per year"/>
    <n v="4"/>
    <s v="Bachelor's degree"/>
    <n v="5"/>
    <n v="171"/>
    <n v="40.82"/>
    <x v="330"/>
  </r>
  <r>
    <n v="163"/>
    <s v="Chemists"/>
    <x v="5"/>
    <n v="157"/>
    <s v="https://www.careeronestop.org/toolkit/careers/occupations/Occupation-profile.aspx?keyword=Chemists&amp;location=United%20States"/>
    <n v="87100"/>
    <n v="92500"/>
    <n v="0.06"/>
    <s v="Median wage is greater than $72,000 per year"/>
    <n v="4"/>
    <s v="Bachelor's degree"/>
    <n v="5"/>
    <n v="174"/>
    <n v="40.71"/>
    <x v="331"/>
  </r>
  <r>
    <n v="22"/>
    <s v="Financial Examiners"/>
    <x v="1"/>
    <n v="21"/>
    <s v="https://www.careeronestop.org/toolkit/careers/occupations/Occupation-profile.aspx?keyword=Financial%20Examiners&amp;location=United%20States"/>
    <n v="65600"/>
    <n v="78500"/>
    <n v="0.2"/>
    <s v="Median wage is greater than $72,000 per year"/>
    <n v="4"/>
    <s v="Bachelor's degree"/>
    <n v="5"/>
    <n v="177"/>
    <n v="40.53"/>
    <x v="332"/>
  </r>
  <r>
    <n v="383"/>
    <s v="Emergency Management Directors"/>
    <x v="1"/>
    <n v="361"/>
    <s v="https://www.careeronestop.org/toolkit/careers/occupations/Occupation-profile.aspx?keyword=Emergency%20Management%20Directors&amp;location=United%20States"/>
    <n v="11800"/>
    <n v="12200"/>
    <n v="0.03"/>
    <s v="Median wage is greater than $72,000 per year"/>
    <n v="4"/>
    <s v="Bachelor's degree"/>
    <n v="5"/>
    <n v="179"/>
    <n v="40.369999999999997"/>
    <x v="333"/>
  </r>
  <r>
    <n v="14"/>
    <s v="Operations Research Analysts"/>
    <x v="9"/>
    <n v="12"/>
    <s v="https://www.careeronestop.org/toolkit/careers/occupations/Occupation-profile.aspx?keyword=Operations%20Research%20Analysts&amp;location=United%20States"/>
    <n v="109900"/>
    <n v="134700"/>
    <n v="0.23"/>
    <s v="Median wage is greater than $72,000 per year"/>
    <n v="4"/>
    <s v="Bachelor's degree"/>
    <n v="5"/>
    <n v="183"/>
    <n v="40.21"/>
    <x v="334"/>
  </r>
  <r>
    <n v="147"/>
    <s v="Producers and Directors"/>
    <x v="0"/>
    <n v="127"/>
    <s v="https://www.careeronestop.org/toolkit/careers/occupations/Occupation-profile.aspx?keyword=Producers%20and%20Directors&amp;location=United%20States"/>
    <n v="175300"/>
    <n v="187000"/>
    <n v="7.0000000000000007E-2"/>
    <s v="Median wage is greater than $72,000 per year"/>
    <n v="4"/>
    <s v="Bachelor's degree"/>
    <n v="5"/>
    <n v="187"/>
    <n v="39.67"/>
    <x v="335"/>
  </r>
  <r>
    <n v="113"/>
    <s v="Food Scientists and Technologists"/>
    <x v="3"/>
    <n v="100"/>
    <s v="https://www.careeronestop.org/toolkit/careers/occupations/Occupation-profile.aspx?keyword=Food%20Scientists%20and%20Technologists&amp;location=United%20States"/>
    <n v="15300"/>
    <n v="16500"/>
    <n v="0.08"/>
    <s v="Median wage is greater than $72,000 per year"/>
    <n v="4"/>
    <s v="Bachelor's degree"/>
    <n v="5"/>
    <n v="189"/>
    <n v="39.47"/>
    <x v="336"/>
  </r>
  <r>
    <n v="55"/>
    <s v="Occupational Health and Safety Specialists"/>
    <x v="1"/>
    <n v="52"/>
    <s v="https://www.careeronestop.org/toolkit/careers/occupations/Occupation-profile.aspx?keyword=Occupational%20Health%20and%20Safety%20Specialists&amp;location=United%20States"/>
    <n v="113800"/>
    <n v="128900"/>
    <n v="0.13"/>
    <s v="Median wage is greater than $72,000 per year"/>
    <n v="4"/>
    <s v="Bachelor's degree"/>
    <n v="5"/>
    <n v="194"/>
    <n v="39.01"/>
    <x v="337"/>
  </r>
  <r>
    <n v="153"/>
    <s v="Technical Writers"/>
    <x v="0"/>
    <n v="127"/>
    <s v="https://www.careeronestop.org/toolkit/careers/occupations/Occupation-profile.aspx?keyword=Technical%20Writers&amp;location=United%20States"/>
    <n v="53300"/>
    <n v="57000"/>
    <n v="7.0000000000000007E-2"/>
    <s v="Median wage is greater than $72,000 per year"/>
    <n v="4"/>
    <s v="Bachelor's degree"/>
    <n v="5"/>
    <n v="199"/>
    <n v="38.49"/>
    <x v="338"/>
  </r>
  <r>
    <n v="270"/>
    <s v="Accountants and Auditors"/>
    <x v="14"/>
    <n v="270"/>
    <s v="https://www.careeronestop.org/toolkit/careers/occupations/Occupation-profile.aspx?keyword=Accountants%20and%20Auditors&amp;location=United%20States"/>
    <n v="1538400"/>
    <n v="1605800"/>
    <n v="0.04"/>
    <s v="Median wage is greater than $72,000 per year"/>
    <n v="4"/>
    <s v="Bachelor's degree"/>
    <n v="5"/>
    <n v="201"/>
    <n v="38.409999999999997"/>
    <x v="339"/>
  </r>
  <r>
    <n v="285"/>
    <s v="Business Operations Specialists, All Other"/>
    <x v="4"/>
    <n v="270"/>
    <s v="https://www.careeronestop.org/toolkit/careers/occupations/Occupation-profile.aspx?keyword=Business%20Operations%20Specialists,%20All%20Other&amp;location=United%20States"/>
    <n v="1174800"/>
    <n v="1223600"/>
    <n v="0.04"/>
    <s v="Median wage is greater than $72,000 per year"/>
    <n v="4"/>
    <s v="Bachelor's degree"/>
    <n v="5"/>
    <n v="205"/>
    <n v="38.26"/>
    <x v="340"/>
  </r>
  <r>
    <n v="681"/>
    <s v="Credit Analysts"/>
    <x v="14"/>
    <n v="678"/>
    <s v="https://www.careeronestop.org/toolkit/careers/occupations/Occupation-profile.aspx?keyword=Credit%20Analysts&amp;location=United%20States"/>
    <n v="73000"/>
    <n v="69900"/>
    <n v="-0.04"/>
    <s v="Median wage is greater than $72,000 per year"/>
    <n v="4"/>
    <s v="Bachelor's degree"/>
    <n v="5"/>
    <n v="206"/>
    <n v="38.18"/>
    <x v="341"/>
  </r>
  <r>
    <n v="27"/>
    <s v="Logisticians"/>
    <x v="6"/>
    <n v="27"/>
    <s v="https://www.careeronestop.org/toolkit/careers/occupations/Occupation-profile.aspx?keyword=Logisticians&amp;location=United%20States"/>
    <n v="208700"/>
    <n v="246900"/>
    <n v="0.18"/>
    <s v="Median wage is greater than $72,000 per year"/>
    <n v="4"/>
    <s v="Bachelor's degree"/>
    <n v="5"/>
    <n v="206"/>
    <n v="38.17"/>
    <x v="341"/>
  </r>
  <r>
    <n v="553"/>
    <s v="Landscape Architects"/>
    <x v="13"/>
    <n v="518"/>
    <s v="https://www.careeronestop.org/toolkit/careers/occupations/Occupation-profile.aspx?keyword=Landscape%20Architects&amp;location=United%20States"/>
    <n v="23600"/>
    <n v="23800"/>
    <n v="0.01"/>
    <s v="Median wage is greater than $72,000 per year"/>
    <n v="4"/>
    <s v="Bachelor's degree"/>
    <n v="5"/>
    <n v="208"/>
    <n v="38.130000000000003"/>
    <x v="342"/>
  </r>
  <r>
    <n v="387"/>
    <s v="Fashion Designers"/>
    <x v="0"/>
    <n v="361"/>
    <s v="https://www.careeronestop.org/toolkit/careers/occupations/Occupation-profile.aspx?keyword=Fashion%20Designers&amp;location=United%20States"/>
    <n v="24900"/>
    <n v="25700"/>
    <n v="0.03"/>
    <s v="Median wage is greater than $72,000 per year"/>
    <n v="4"/>
    <s v="Bachelor's degree"/>
    <n v="5"/>
    <n v="208"/>
    <n v="38.119999999999997"/>
    <x v="342"/>
  </r>
  <r>
    <n v="172"/>
    <s v="Environmental Scientists and Specialists, Including Health"/>
    <x v="5"/>
    <n v="157"/>
    <s v="https://www.careeronestop.org/toolkit/careers/occupations/Occupation-profile.aspx?keyword=Environmental%20Scientists%20and%20Specialists,%20Including%20Health&amp;location=United%20States"/>
    <n v="80500"/>
    <n v="85300"/>
    <n v="0.06"/>
    <s v="Median wage is greater than $72,000 per year"/>
    <n v="4"/>
    <s v="Bachelor's degree"/>
    <n v="5"/>
    <n v="211"/>
    <n v="37.97"/>
    <x v="343"/>
  </r>
  <r>
    <n v="173"/>
    <s v="Financial Specialists, All Other"/>
    <x v="0"/>
    <n v="157"/>
    <s v="https://www.careeronestop.org/toolkit/careers/occupations/Occupation-profile.aspx?keyword=Financial%20Specialists,%20All%20Other&amp;location=United%20States"/>
    <n v="136000"/>
    <n v="144200"/>
    <n v="0.06"/>
    <s v="Median wage is greater than $72,000 per year"/>
    <n v="4"/>
    <s v="Bachelor's degree"/>
    <n v="5"/>
    <n v="214"/>
    <n v="37.65"/>
    <x v="344"/>
  </r>
  <r>
    <n v="653"/>
    <s v="Insurance Underwriters"/>
    <x v="14"/>
    <n v="637"/>
    <s v="https://www.careeronestop.org/toolkit/careers/occupations/Occupation-profile.aspx?keyword=Insurance%20Underwriters&amp;location=United%20States"/>
    <n v="125500"/>
    <n v="122400"/>
    <n v="-0.02"/>
    <s v="Median wage is greater than $72,000 per year"/>
    <n v="4"/>
    <s v="Bachelor's degree"/>
    <n v="5"/>
    <n v="219"/>
    <n v="37.44"/>
    <x v="345"/>
  </r>
  <r>
    <n v="98"/>
    <s v="Social and Community Service Managers"/>
    <x v="11"/>
    <n v="84"/>
    <s v="https://www.careeronestop.org/toolkit/careers/occupations/Occupation-profile.aspx?keyword=Social%20and%20Community%20Service%20Managers&amp;location=United%20States"/>
    <n v="178400"/>
    <n v="194600"/>
    <n v="0.09"/>
    <s v="Median wage is greater than $72,000 per year"/>
    <n v="4"/>
    <s v="Bachelor's degree"/>
    <n v="5"/>
    <n v="223"/>
    <n v="37.03"/>
    <x v="346"/>
  </r>
  <r>
    <n v="149"/>
    <s v="Securities, Commodities, and Financial Services Sales Agents"/>
    <x v="14"/>
    <n v="127"/>
    <s v="https://www.careeronestop.org/toolkit/careers/occupations/Occupation-profile.aspx?keyword=Securities,%20Commodities,%20and%20Financial%20Services%20Sales%20Agents&amp;location=United%20States"/>
    <n v="482200"/>
    <n v="517700"/>
    <n v="7.0000000000000007E-2"/>
    <s v="Median wage is greater than $72,000 per year"/>
    <n v="4"/>
    <s v="Bachelor's degree"/>
    <n v="5"/>
    <n v="224"/>
    <n v="36.97"/>
    <x v="347"/>
  </r>
  <r>
    <n v="458"/>
    <s v="Commercial and Industrial Designers"/>
    <x v="0"/>
    <n v="451"/>
    <s v="https://www.careeronestop.org/toolkit/careers/occupations/Occupation-profile.aspx?keyword=Commercial%20and%20Industrial%20Designers&amp;location=United%20States"/>
    <n v="32400"/>
    <n v="33000"/>
    <n v="0.02"/>
    <s v="Median wage is greater than $72,000 per year"/>
    <n v="4"/>
    <s v="Bachelor's degree"/>
    <n v="5"/>
    <n v="227"/>
    <n v="36.659999999999997"/>
    <x v="348"/>
  </r>
  <r>
    <n v="209"/>
    <s v="Cartographers and Photogrammetrists"/>
    <x v="5"/>
    <n v="196"/>
    <s v="https://www.careeronestop.org/toolkit/careers/occupations/Occupation-profile.aspx?keyword=Cartographers%20and%20Photogrammetrists&amp;location=United%20States"/>
    <n v="14000"/>
    <n v="14700"/>
    <n v="0.05"/>
    <s v="Median wage is greater than $72,000 per year"/>
    <n v="4"/>
    <s v="Bachelor's degree"/>
    <n v="5"/>
    <n v="228"/>
    <n v="36.64"/>
    <x v="349"/>
  </r>
  <r>
    <n v="215"/>
    <s v="Compliance Officers"/>
    <x v="12"/>
    <n v="196"/>
    <s v="https://www.careeronestop.org/toolkit/careers/occupations/Occupation-profile.aspx?keyword=Compliance%20Officers&amp;location=United%20States"/>
    <n v="377500"/>
    <n v="394700"/>
    <n v="0.05"/>
    <s v="Median wage is greater than $72,000 per year"/>
    <n v="4"/>
    <s v="Bachelor's degree"/>
    <n v="5"/>
    <n v="231"/>
    <n v="36.380000000000003"/>
    <x v="258"/>
  </r>
  <r>
    <n v="684"/>
    <s v="Editors"/>
    <x v="0"/>
    <n v="678"/>
    <s v="https://www.careeronestop.org/toolkit/careers/occupations/Occupation-profile.aspx?keyword=Editors&amp;location=United%20States"/>
    <n v="122100"/>
    <n v="117300"/>
    <n v="-0.04"/>
    <s v="Median wage is greater than $72,000 per year"/>
    <n v="4"/>
    <s v="Bachelor's degree"/>
    <n v="5"/>
    <n v="234"/>
    <n v="36.07"/>
    <x v="350"/>
  </r>
  <r>
    <n v="663"/>
    <s v="Cost Estimators"/>
    <x v="13"/>
    <n v="659"/>
    <s v="https://www.careeronestop.org/toolkit/careers/occupations/Occupation-profile.aspx?keyword=Cost%20Estimators&amp;location=United%20States"/>
    <n v="231400"/>
    <n v="224900"/>
    <n v="-0.03"/>
    <s v="Median wage is greater than $72,000 per year"/>
    <n v="4"/>
    <s v="Bachelor's degree"/>
    <n v="5"/>
    <n v="239"/>
    <n v="35.94"/>
    <x v="351"/>
  </r>
  <r>
    <n v="53"/>
    <s v="Market Research Analysts and Marketing Specialists"/>
    <x v="11"/>
    <n v="52"/>
    <s v="https://www.careeronestop.org/toolkit/careers/occupations/Occupation-profile.aspx?keyword=Market%20Research%20Analysts%20and%20Marketing%20Specialists&amp;location=United%20States"/>
    <n v="868600"/>
    <n v="985200"/>
    <n v="0.13"/>
    <s v="Median wage is greater than $72,000 per year"/>
    <n v="4"/>
    <s v="Bachelor's degree"/>
    <n v="5"/>
    <n v="239"/>
    <n v="35.9"/>
    <x v="351"/>
  </r>
  <r>
    <n v="131"/>
    <s v="Compensation, Benefits, and Job Analysis Specialists"/>
    <x v="9"/>
    <n v="127"/>
    <s v="https://www.careeronestop.org/toolkit/careers/occupations/Occupation-profile.aspx?keyword=Compensation,%20Benefits,%20and%20Job%20Analysis%20Specialists&amp;location=United%20States"/>
    <n v="98200"/>
    <n v="105100"/>
    <n v="7.0000000000000007E-2"/>
    <s v="Median wage is greater than $72,000 per year"/>
    <n v="4"/>
    <s v="Bachelor's degree"/>
    <n v="5"/>
    <n v="242"/>
    <n v="35.83"/>
    <x v="352"/>
  </r>
  <r>
    <n v="360"/>
    <s v="Writers and Authors"/>
    <x v="0"/>
    <n v="270"/>
    <s v="https://www.careeronestop.org/toolkit/careers/occupations/Occupation-profile.aspx?keyword=Writers%20and%20Authors&amp;location=United%20States"/>
    <n v="151200"/>
    <n v="156800"/>
    <n v="0.04"/>
    <s v="Median wage is greater than $72,000 per year"/>
    <n v="4"/>
    <s v="Bachelor's degree"/>
    <n v="5"/>
    <n v="245"/>
    <n v="35.43"/>
    <x v="353"/>
  </r>
  <r>
    <n v="106"/>
    <s v="Entertainment and Recreation Managers, Except Gambling"/>
    <x v="1"/>
    <n v="100"/>
    <s v="https://www.careeronestop.org/toolkit/careers/occupations/Occupation-profile.aspx?keyword=Entertainment%20and%20Recreation%20Managers,%20Except%20Gambling&amp;location=United%20States"/>
    <n v="26400"/>
    <n v="28600"/>
    <n v="0.08"/>
    <s v="Median wage is greater than $72,000 per year"/>
    <n v="4"/>
    <s v="Bachelor's degree"/>
    <n v="5"/>
    <n v="246"/>
    <n v="35.32"/>
    <x v="259"/>
  </r>
  <r>
    <n v="566"/>
    <s v="Pediatric Surgeons"/>
    <x v="2"/>
    <n v="518"/>
    <s v="https://www.careeronestop.org/toolkit/careers/occupations/Occupation-profile.aspx?keyword=Pediatric%20Surgeons&amp;location=United%20States"/>
    <n v="800"/>
    <n v="800"/>
    <n v="0.01"/>
    <s v="Median wage is greater than $72,000 per year"/>
    <n v="4"/>
    <s v="Doctoral or professional degree"/>
    <n v="7"/>
    <n v="1"/>
    <n v="115"/>
    <x v="354"/>
  </r>
  <r>
    <n v="583"/>
    <s v="Surgeons, All Other"/>
    <x v="2"/>
    <n v="518"/>
    <s v="https://www.careeronestop.org/toolkit/careers/occupations/Occupation-profile.aspx?keyword=Surgeons,%20All%20Other&amp;location=United%20States"/>
    <n v="26500"/>
    <n v="26800"/>
    <n v="0.01"/>
    <s v="Median wage is greater than $72,000 per year"/>
    <n v="4"/>
    <s v="Doctoral or professional degree"/>
    <n v="7"/>
    <n v="1"/>
    <n v="115"/>
    <x v="354"/>
  </r>
  <r>
    <n v="495"/>
    <s v="Obstetricians and Gynecologists"/>
    <x v="2"/>
    <n v="451"/>
    <s v="https://www.careeronestop.org/toolkit/careers/occupations/Occupation-profile.aspx?keyword=Obstetricians%20and%20Gynecologists&amp;location=United%20States"/>
    <n v="22900"/>
    <n v="23400"/>
    <n v="0.02"/>
    <s v="Median wage is greater than $72,000 per year"/>
    <n v="4"/>
    <s v="Doctoral or professional degree"/>
    <n v="7"/>
    <n v="1"/>
    <n v="115"/>
    <x v="354"/>
  </r>
  <r>
    <n v="496"/>
    <s v="Orthopedic Surgeons, Except Pediatric"/>
    <x v="2"/>
    <n v="451"/>
    <s v="https://www.careeronestop.org/toolkit/careers/occupations/Occupation-profile.aspx?keyword=Orthopedic%20Surgeons,%20Except%20Pediatric&amp;location=United%20States"/>
    <n v="19400"/>
    <n v="19700"/>
    <n v="0.02"/>
    <s v="Median wage is greater than $72,000 per year"/>
    <n v="4"/>
    <s v="Doctoral or professional degree"/>
    <n v="7"/>
    <n v="1"/>
    <n v="115"/>
    <x v="354"/>
  </r>
  <r>
    <n v="362"/>
    <s v="Anesthesiologists"/>
    <x v="2"/>
    <n v="361"/>
    <s v="https://www.careeronestop.org/toolkit/careers/occupations/Occupation-profile.aspx?keyword=Anesthesiologists&amp;location=United%20States"/>
    <n v="40000"/>
    <n v="41100"/>
    <n v="0.03"/>
    <s v="Median wage is greater than $72,000 per year"/>
    <n v="4"/>
    <s v="Doctoral or professional degree"/>
    <n v="7"/>
    <n v="1"/>
    <n v="115"/>
    <x v="354"/>
  </r>
  <r>
    <n v="369"/>
    <s v="Cardiologists"/>
    <x v="2"/>
    <n v="361"/>
    <s v="https://www.careeronestop.org/toolkit/careers/occupations/Occupation-profile.aspx?keyword=Cardiologists&amp;location=United%20States"/>
    <n v="18000"/>
    <n v="18600"/>
    <n v="0.03"/>
    <s v="Median wage is greater than $72,000 per year"/>
    <n v="4"/>
    <s v="Doctoral or professional degree"/>
    <n v="7"/>
    <n v="1"/>
    <n v="115"/>
    <x v="354"/>
  </r>
  <r>
    <n v="378"/>
    <s v="Dermatologists"/>
    <x v="2"/>
    <n v="361"/>
    <s v="https://www.careeronestop.org/toolkit/careers/occupations/Occupation-profile.aspx?keyword=Dermatologists&amp;location=United%20States"/>
    <n v="12400"/>
    <n v="12800"/>
    <n v="0.03"/>
    <s v="Median wage is greater than $72,000 per year"/>
    <n v="4"/>
    <s v="Doctoral or professional degree"/>
    <n v="7"/>
    <n v="1"/>
    <n v="115"/>
    <x v="354"/>
  </r>
  <r>
    <n v="384"/>
    <s v="Emergency Medicine Physicians"/>
    <x v="2"/>
    <n v="361"/>
    <s v="https://www.careeronestop.org/toolkit/careers/occupations/Occupation-profile.aspx?keyword=Emergency%20Medicine%20Physicians&amp;location=United%20States"/>
    <n v="31300"/>
    <n v="32200"/>
    <n v="0.03"/>
    <s v="Median wage is greater than $72,000 per year"/>
    <n v="4"/>
    <s v="Doctoral or professional degree"/>
    <n v="7"/>
    <n v="1"/>
    <n v="115"/>
    <x v="354"/>
  </r>
  <r>
    <n v="419"/>
    <s v="Neurologists"/>
    <x v="2"/>
    <n v="361"/>
    <s v="https://www.careeronestop.org/toolkit/careers/occupations/Occupation-profile.aspx?keyword=Neurologists&amp;location=United%20States"/>
    <n v="12200"/>
    <n v="12500"/>
    <n v="0.03"/>
    <s v="Median wage is greater than $72,000 per year"/>
    <n v="4"/>
    <s v="Doctoral or professional degree"/>
    <n v="7"/>
    <n v="1"/>
    <n v="115"/>
    <x v="354"/>
  </r>
  <r>
    <n v="330"/>
    <s v="Ophthalmologists, Except Pediatric"/>
    <x v="2"/>
    <n v="270"/>
    <s v="https://www.careeronestop.org/toolkit/careers/occupations/Occupation-profile.aspx?keyword=Ophthalmologists,%20Except%20Pediatric&amp;location=United%20States"/>
    <n v="12800"/>
    <n v="13300"/>
    <n v="0.04"/>
    <s v="Median wage is greater than $72,000 per year"/>
    <n v="4"/>
    <s v="Doctoral or professional degree"/>
    <n v="7"/>
    <n v="1"/>
    <n v="115"/>
    <x v="354"/>
  </r>
  <r>
    <n v="344"/>
    <s v="Radiologists"/>
    <x v="2"/>
    <n v="270"/>
    <s v="https://www.careeronestop.org/toolkit/careers/occupations/Occupation-profile.aspx?keyword=Radiologists&amp;location=United%20States"/>
    <n v="31200"/>
    <n v="32400"/>
    <n v="0.04"/>
    <s v="Median wage is greater than $72,000 per year"/>
    <n v="4"/>
    <s v="Doctoral or professional degree"/>
    <n v="7"/>
    <n v="1"/>
    <n v="115"/>
    <x v="354"/>
  </r>
  <r>
    <n v="250"/>
    <s v="Oral and Maxillofacial Surgeons"/>
    <x v="2"/>
    <n v="196"/>
    <s v="https://www.careeronestop.org/toolkit/careers/occupations/Occupation-profile.aspx?keyword=Oral%20and%20Maxillofacial%20Surgeons&amp;location=United%20States"/>
    <n v="4900"/>
    <n v="5100"/>
    <n v="0.05"/>
    <s v="Median wage is greater than $72,000 per year"/>
    <n v="4"/>
    <s v="Doctoral or professional degree"/>
    <n v="7"/>
    <n v="1"/>
    <n v="115"/>
    <x v="354"/>
  </r>
  <r>
    <n v="251"/>
    <s v="Orthodontists"/>
    <x v="2"/>
    <n v="196"/>
    <s v="https://www.careeronestop.org/toolkit/careers/occupations/Occupation-profile.aspx?keyword=Orthodontists&amp;location=United%20States"/>
    <n v="7200"/>
    <n v="7500"/>
    <n v="0.05"/>
    <s v="Median wage is greater than $72,000 per year"/>
    <n v="4"/>
    <s v="Doctoral or professional degree"/>
    <n v="7"/>
    <n v="1"/>
    <n v="115"/>
    <x v="354"/>
  </r>
  <r>
    <n v="254"/>
    <s v="Physicians, Pathologists"/>
    <x v="2"/>
    <n v="196"/>
    <s v="https://www.careeronestop.org/toolkit/careers/occupations/Occupation-profile.aspx?keyword=Physicians,%20Pathologists&amp;location=United%20States"/>
    <n v="13200"/>
    <n v="13900"/>
    <n v="0.05"/>
    <s v="Median wage is greater than $72,000 per year"/>
    <n v="4"/>
    <s v="Doctoral or professional degree"/>
    <n v="7"/>
    <n v="1"/>
    <n v="115"/>
    <x v="354"/>
  </r>
  <r>
    <n v="148"/>
    <s v="Psychiatrists"/>
    <x v="2"/>
    <n v="127"/>
    <s v="https://www.careeronestop.org/toolkit/careers/occupations/Occupation-profile.aspx?keyword=Psychiatrists&amp;location=United%20States"/>
    <n v="28600"/>
    <n v="30500"/>
    <n v="7.0000000000000007E-2"/>
    <s v="Median wage is greater than $72,000 per year"/>
    <n v="4"/>
    <s v="Doctoral or professional degree"/>
    <n v="7"/>
    <n v="1"/>
    <n v="115"/>
    <x v="354"/>
  </r>
  <r>
    <n v="427"/>
    <s v="Physicians, All Other"/>
    <x v="2"/>
    <n v="361"/>
    <s v="https://www.careeronestop.org/toolkit/careers/occupations/Occupation-profile.aspx?keyword=Physicians,%20All%20Other&amp;location=United%20States"/>
    <n v="330900"/>
    <n v="341000"/>
    <n v="0.03"/>
    <s v="Median wage is greater than $72,000 per year"/>
    <n v="4"/>
    <s v="Doctoral or professional degree"/>
    <n v="7"/>
    <n v="16"/>
    <n v="113.46"/>
    <x v="355"/>
  </r>
  <r>
    <n v="187"/>
    <s v="Prosthodontists"/>
    <x v="2"/>
    <n v="157"/>
    <s v="https://www.careeronestop.org/toolkit/careers/occupations/Occupation-profile.aspx?keyword=Prosthodontists&amp;location=United%20States"/>
    <n v="400"/>
    <n v="500"/>
    <n v="0.06"/>
    <s v="Median wage is greater than $72,000 per year"/>
    <n v="4"/>
    <s v="Doctoral or professional degree"/>
    <n v="7"/>
    <n v="17"/>
    <n v="112.5"/>
    <x v="356"/>
  </r>
  <r>
    <n v="377"/>
    <s v="Dentists, All Other Specialists"/>
    <x v="2"/>
    <n v="361"/>
    <s v="https://www.careeronestop.org/toolkit/careers/occupations/Occupation-profile.aspx?keyword=Dentists,%20All%20Other%20Specialists&amp;location=United%20States"/>
    <n v="5800"/>
    <n v="6000"/>
    <n v="0.03"/>
    <s v="Median wage is greater than $72,000 per year"/>
    <n v="4"/>
    <s v="Doctoral or professional degree"/>
    <n v="7"/>
    <n v="18"/>
    <n v="109.47"/>
    <x v="357"/>
  </r>
  <r>
    <n v="308"/>
    <s v="Family Medicine Physicians"/>
    <x v="2"/>
    <n v="270"/>
    <s v="https://www.careeronestop.org/toolkit/careers/occupations/Occupation-profile.aspx?keyword=Family%20Medicine%20Physicians&amp;location=United%20States"/>
    <n v="108000"/>
    <n v="112000"/>
    <n v="0.04"/>
    <s v="Median wage is greater than $72,000 per year"/>
    <n v="4"/>
    <s v="Doctoral or professional degree"/>
    <n v="7"/>
    <n v="19"/>
    <n v="108"/>
    <x v="358"/>
  </r>
  <r>
    <n v="399"/>
    <s v="General Internal Medicine Physicians"/>
    <x v="2"/>
    <n v="361"/>
    <s v="https://www.careeronestop.org/toolkit/careers/occupations/Occupation-profile.aspx?keyword=General%20Internal%20Medicine%20Physicians&amp;location=United%20States"/>
    <n v="72600"/>
    <n v="74400"/>
    <n v="0.03"/>
    <s v="Median wage is greater than $72,000 per year"/>
    <n v="4"/>
    <s v="Doctoral or professional degree"/>
    <n v="7"/>
    <n v="20"/>
    <n v="107.36"/>
    <x v="359"/>
  </r>
  <r>
    <n v="567"/>
    <s v="Pediatricians, General"/>
    <x v="2"/>
    <n v="518"/>
    <s v="https://www.careeronestop.org/toolkit/careers/occupations/Occupation-profile.aspx?keyword=Pediatricians,%20General&amp;location=United%20States"/>
    <n v="35900"/>
    <n v="36200"/>
    <n v="0.01"/>
    <s v="Median wage is greater than $72,000 per year"/>
    <n v="4"/>
    <s v="Doctoral or professional degree"/>
    <n v="7"/>
    <n v="24"/>
    <n v="95.53"/>
    <x v="360"/>
  </r>
  <r>
    <n v="299"/>
    <s v="Dentists, General"/>
    <x v="2"/>
    <n v="270"/>
    <s v="https://www.careeronestop.org/toolkit/careers/occupations/Occupation-profile.aspx?keyword=Dentists,%20General&amp;location=United%20States"/>
    <n v="136700"/>
    <n v="142700"/>
    <n v="0.04"/>
    <s v="Median wage is greater than $72,000 per year"/>
    <n v="4"/>
    <s v="Doctoral or professional degree"/>
    <n v="7"/>
    <n v="26"/>
    <n v="79.95"/>
    <x v="361"/>
  </r>
  <r>
    <n v="255"/>
    <s v="Physicists"/>
    <x v="5"/>
    <n v="196"/>
    <s v="https://www.careeronestop.org/toolkit/careers/occupations/Occupation-profile.aspx?keyword=Physicists&amp;location=United%20States"/>
    <n v="21100"/>
    <n v="22100"/>
    <n v="0.05"/>
    <s v="Median wage is greater than $72,000 per year"/>
    <n v="4"/>
    <s v="Doctoral or professional degree"/>
    <n v="7"/>
    <n v="31"/>
    <n v="74.849999999999994"/>
    <x v="362"/>
  </r>
  <r>
    <n v="485"/>
    <s v="Judges, Magistrate Judges, and Magistrates"/>
    <x v="8"/>
    <n v="451"/>
    <s v="https://www.careeronestop.org/toolkit/careers/occupations/Occupation-profile.aspx?keyword=Judges,%20Magistrate%20Judges,%20and%20Magistrates&amp;location=United%20States"/>
    <n v="29600"/>
    <n v="30200"/>
    <n v="0.02"/>
    <s v="Median wage is greater than $72,000 per year"/>
    <n v="4"/>
    <s v="Doctoral or professional degree"/>
    <n v="7"/>
    <n v="32"/>
    <n v="71.59"/>
    <x v="363"/>
  </r>
  <r>
    <n v="117"/>
    <s v="Lawyers"/>
    <x v="8"/>
    <n v="100"/>
    <s v="https://www.careeronestop.org/toolkit/careers/occupations/Occupation-profile.aspx?keyword=Lawyers&amp;location=United%20States"/>
    <n v="826300"/>
    <n v="888700"/>
    <n v="0.08"/>
    <s v="Median wage is greater than $72,000 per year"/>
    <n v="4"/>
    <s v="Doctoral or professional degree"/>
    <n v="7"/>
    <n v="34"/>
    <n v="70.08"/>
    <x v="364"/>
  </r>
  <r>
    <n v="568"/>
    <s v="Podiatrists"/>
    <x v="2"/>
    <n v="518"/>
    <s v="https://www.careeronestop.org/toolkit/careers/occupations/Occupation-profile.aspx?keyword=Podiatrists&amp;location=United%20States"/>
    <n v="10600"/>
    <n v="10700"/>
    <n v="0.01"/>
    <s v="Median wage is greater than $72,000 per year"/>
    <n v="4"/>
    <s v="Doctoral or professional degree"/>
    <n v="7"/>
    <n v="36"/>
    <n v="68.099999999999994"/>
    <x v="365"/>
  </r>
  <r>
    <n v="424"/>
    <s v="Pharmacists"/>
    <x v="2"/>
    <n v="361"/>
    <s v="https://www.careeronestop.org/toolkit/careers/occupations/Occupation-profile.aspx?keyword=Pharmacists&amp;location=United%20States"/>
    <n v="334200"/>
    <n v="342900"/>
    <n v="0.03"/>
    <s v="Median wage is greater than $72,000 per year"/>
    <n v="4"/>
    <s v="Doctoral or professional degree"/>
    <n v="7"/>
    <n v="42"/>
    <n v="65.400000000000006"/>
    <x v="366"/>
  </r>
  <r>
    <n v="96"/>
    <s v="Optometrists"/>
    <x v="2"/>
    <n v="84"/>
    <s v="https://www.careeronestop.org/toolkit/careers/occupations/Occupation-profile.aspx?keyword=Optometrists&amp;location=United%20States"/>
    <n v="43400"/>
    <n v="47300"/>
    <n v="0.09"/>
    <s v="Median wage is greater than $72,000 per year"/>
    <n v="4"/>
    <s v="Doctoral or professional degree"/>
    <n v="7"/>
    <n v="51"/>
    <n v="63.39"/>
    <x v="278"/>
  </r>
  <r>
    <n v="203"/>
    <s v="Astronomers"/>
    <x v="5"/>
    <n v="196"/>
    <s v="https://www.careeronestop.org/toolkit/careers/occupations/Occupation-profile.aspx?keyword=Astronomers&amp;location=United%20States"/>
    <n v="2400"/>
    <n v="2600"/>
    <n v="0.05"/>
    <s v="Median wage is greater than $72,000 per year"/>
    <n v="4"/>
    <s v="Doctoral or professional degree"/>
    <n v="7"/>
    <n v="57"/>
    <n v="61.5"/>
    <x v="367"/>
  </r>
  <r>
    <n v="407"/>
    <s v="Law Teachers, Postsecondary"/>
    <x v="4"/>
    <n v="361"/>
    <s v="https://www.careeronestop.org/toolkit/careers/occupations/Occupation-profile.aspx?keyword=Law%20Teachers,%20Postsecondary&amp;location=United%20States"/>
    <n v="19800"/>
    <n v="20400"/>
    <n v="0.03"/>
    <s v="Median wage is greater than $72,000 per year"/>
    <n v="4"/>
    <s v="Doctoral or professional degree"/>
    <n v="7"/>
    <n v="58"/>
    <e v="#N/A"/>
    <x v="368"/>
  </r>
  <r>
    <n v="24"/>
    <s v="Veterinarians"/>
    <x v="2"/>
    <n v="21"/>
    <s v="https://www.careeronestop.org/toolkit/careers/occupations/Occupation-profile.aspx?keyword=Veterinarians&amp;location=United%20States"/>
    <n v="89500"/>
    <n v="107200"/>
    <n v="0.2"/>
    <s v="Median wage is greater than $72,000 per year"/>
    <n v="4"/>
    <s v="Doctoral or professional degree"/>
    <n v="7"/>
    <n v="67"/>
    <n v="57.26"/>
    <x v="369"/>
  </r>
  <r>
    <n v="303"/>
    <s v="Economics Teachers, Postsecondary"/>
    <x v="4"/>
    <n v="270"/>
    <s v="https://www.careeronestop.org/toolkit/careers/occupations/Occupation-profile.aspx?keyword=Economics%20Teachers,%20Postsecondary&amp;location=United%20States"/>
    <n v="14800"/>
    <n v="15400"/>
    <n v="0.04"/>
    <s v="Median wage is greater than $72,000 per year"/>
    <n v="4"/>
    <s v="Doctoral or professional degree"/>
    <n v="7"/>
    <n v="73"/>
    <e v="#N/A"/>
    <x v="370"/>
  </r>
  <r>
    <n v="518"/>
    <s v="Administrative Law Judges, Adjudicators, and Hearing Officers"/>
    <x v="8"/>
    <n v="518"/>
    <s v="https://www.careeronestop.org/toolkit/careers/occupations/Occupation-profile.aspx?keyword=Administrative%20Law%20Judges,%20Adjudicators,%20and%20Hearing%20Officers&amp;location=United%20States"/>
    <n v="13200"/>
    <n v="13400"/>
    <n v="0.01"/>
    <s v="Median wage is greater than $72,000 per year"/>
    <n v="4"/>
    <s v="Doctoral or professional degree"/>
    <n v="7"/>
    <n v="78"/>
    <n v="53.41"/>
    <x v="371"/>
  </r>
  <r>
    <n v="128"/>
    <s v="Biochemists and Biophysicists"/>
    <x v="5"/>
    <n v="127"/>
    <s v="https://www.careeronestop.org/toolkit/careers/occupations/Occupation-profile.aspx?keyword=Biochemists%20and%20Biophysicists&amp;location=United%20States"/>
    <n v="34500"/>
    <n v="36800"/>
    <n v="7.0000000000000007E-2"/>
    <s v="Median wage is greater than $72,000 per year"/>
    <n v="4"/>
    <s v="Doctoral or professional degree"/>
    <n v="7"/>
    <n v="82"/>
    <n v="51.66"/>
    <x v="372"/>
  </r>
  <r>
    <n v="90"/>
    <s v="Engineering Teachers, Postsecondary"/>
    <x v="4"/>
    <n v="84"/>
    <s v="https://www.careeronestop.org/toolkit/careers/occupations/Occupation-profile.aspx?keyword=Engineering%20Teachers,%20Postsecondary&amp;location=United%20States"/>
    <n v="45500"/>
    <n v="49700"/>
    <n v="0.09"/>
    <s v="Median wage is greater than $72,000 per year"/>
    <n v="4"/>
    <s v="Doctoral or professional degree"/>
    <n v="7"/>
    <n v="84"/>
    <e v="#N/A"/>
    <x v="373"/>
  </r>
  <r>
    <n v="278"/>
    <s v="Architecture Teachers, Postsecondary"/>
    <x v="4"/>
    <n v="270"/>
    <s v="https://www.careeronestop.org/toolkit/careers/occupations/Occupation-profile.aspx?keyword=Architecture%20Teachers,%20Postsecondary&amp;location=United%20States"/>
    <n v="8200"/>
    <n v="8500"/>
    <n v="0.04"/>
    <s v="Median wage is greater than $72,000 per year"/>
    <n v="4"/>
    <s v="Doctoral or professional degree"/>
    <n v="7"/>
    <n v="89"/>
    <e v="#N/A"/>
    <x v="374"/>
  </r>
  <r>
    <n v="25"/>
    <s v="Health Specialties Teachers, Postsecondary"/>
    <x v="4"/>
    <n v="25"/>
    <s v="https://www.careeronestop.org/toolkit/careers/occupations/Occupation-profile.aspx?keyword=Health%20Specialties%20Teachers,%20Postsecondary&amp;location=United%20States"/>
    <n v="262800"/>
    <n v="313000"/>
    <n v="0.19"/>
    <s v="Median wage is greater than $72,000 per year"/>
    <n v="4"/>
    <s v="Doctoral or professional degree"/>
    <n v="7"/>
    <n v="90"/>
    <e v="#N/A"/>
    <x v="375"/>
  </r>
  <r>
    <n v="234"/>
    <s v="Forestry and Conservation Science Teachers, Postsecondary"/>
    <x v="4"/>
    <n v="196"/>
    <s v="https://www.careeronestop.org/toolkit/careers/occupations/Occupation-profile.aspx?keyword=Forestry%20and%20Conservation%20Science%20Teachers,%20Postsecondary&amp;location=United%20States"/>
    <n v="1500"/>
    <n v="1600"/>
    <n v="0.05"/>
    <s v="Median wage is greater than $72,000 per year"/>
    <n v="4"/>
    <s v="Doctoral or professional degree"/>
    <n v="7"/>
    <n v="105"/>
    <e v="#N/A"/>
    <x v="249"/>
  </r>
  <r>
    <n v="78"/>
    <s v="Medical Scientists, Except Epidemiologists"/>
    <x v="2"/>
    <n v="69"/>
    <s v="https://www.careeronestop.org/toolkit/careers/occupations/Occupation-profile.aspx?keyword=Medical%20Scientists,%20Except%20Epidemiologists&amp;location=United%20States"/>
    <n v="119000"/>
    <n v="130700"/>
    <n v="0.1"/>
    <s v="Median wage is greater than $72,000 per year"/>
    <n v="4"/>
    <s v="Doctoral or professional degree"/>
    <n v="7"/>
    <n v="109"/>
    <n v="48.5"/>
    <x v="376"/>
  </r>
  <r>
    <n v="281"/>
    <s v="Atmospheric, Earth, Marine, and Space Sciences Teachers, Postsecondary"/>
    <x v="4"/>
    <n v="270"/>
    <s v="https://www.careeronestop.org/toolkit/careers/occupations/Occupation-profile.aspx?keyword=Atmospheric,%20Earth,%20Marine,%20and%20Space%20Sciences%20Teachers,%20Postsecondary&amp;location=United%20States"/>
    <n v="13600"/>
    <n v="14100"/>
    <n v="0.04"/>
    <s v="Median wage is greater than $72,000 per year"/>
    <n v="4"/>
    <s v="Doctoral or professional degree"/>
    <n v="7"/>
    <n v="110"/>
    <e v="#N/A"/>
    <x v="304"/>
  </r>
  <r>
    <n v="45"/>
    <s v="Physical Therapists"/>
    <x v="2"/>
    <n v="39"/>
    <s v="https://www.careeronestop.org/toolkit/careers/occupations/Occupation-profile.aspx?keyword=Physical%20Therapists&amp;location=United%20States"/>
    <n v="246800"/>
    <n v="284100"/>
    <n v="0.15"/>
    <s v="Median wage is greater than $72,000 per year"/>
    <n v="4"/>
    <s v="Doctoral or professional degree"/>
    <n v="7"/>
    <n v="115"/>
    <n v="47.94"/>
    <x v="308"/>
  </r>
  <r>
    <n v="338"/>
    <s v="Physics Teachers, Postsecondary"/>
    <x v="4"/>
    <n v="270"/>
    <s v="https://www.careeronestop.org/toolkit/careers/occupations/Occupation-profile.aspx?keyword=Physics%20Teachers,%20Postsecondary&amp;location=United%20States"/>
    <n v="16200"/>
    <n v="16800"/>
    <n v="0.04"/>
    <s v="Median wage is greater than $72,000 per year"/>
    <n v="4"/>
    <s v="Doctoral or professional degree"/>
    <n v="7"/>
    <n v="128"/>
    <e v="#N/A"/>
    <x v="377"/>
  </r>
  <r>
    <n v="129"/>
    <s v="Business Teachers, Postsecondary"/>
    <x v="4"/>
    <n v="127"/>
    <s v="https://www.careeronestop.org/toolkit/careers/occupations/Occupation-profile.aspx?keyword=Business%20Teachers,%20Postsecondary&amp;location=United%20States"/>
    <n v="99900"/>
    <n v="106900"/>
    <n v="7.0000000000000007E-2"/>
    <s v="Median wage is greater than $72,000 per year"/>
    <n v="4"/>
    <s v="Doctoral or professional degree"/>
    <n v="7"/>
    <n v="129"/>
    <e v="#N/A"/>
    <x v="378"/>
  </r>
  <r>
    <n v="217"/>
    <s v="Computer Science Teachers, Postsecondary"/>
    <x v="4"/>
    <n v="196"/>
    <s v="https://www.careeronestop.org/toolkit/careers/occupations/Occupation-profile.aspx?keyword=Computer%20Science%20Teachers,%20Postsecondary&amp;location=United%20States"/>
    <n v="42000"/>
    <n v="44300"/>
    <n v="0.05"/>
    <s v="Median wage is greater than $72,000 per year"/>
    <n v="4"/>
    <s v="Doctoral or professional degree"/>
    <n v="7"/>
    <n v="132"/>
    <e v="#N/A"/>
    <x v="379"/>
  </r>
  <r>
    <n v="64"/>
    <s v="Clinical and Counseling Psychologists"/>
    <x v="11"/>
    <n v="63"/>
    <s v="https://www.careeronestop.org/toolkit/careers/occupations/Occupation-profile.aspx?keyword=Clinical%20and%20Counseling%20Psychologists&amp;location=United%20States"/>
    <n v="67500"/>
    <n v="75200"/>
    <n v="0.11"/>
    <s v="Median wage is greater than $72,000 per year"/>
    <n v="4"/>
    <s v="Doctoral or professional degree"/>
    <n v="7"/>
    <n v="134"/>
    <n v="46.2"/>
    <x v="380"/>
  </r>
  <r>
    <n v="339"/>
    <s v="Political Science Teachers, Postsecondary"/>
    <x v="4"/>
    <n v="270"/>
    <s v="https://www.careeronestop.org/toolkit/careers/occupations/Occupation-profile.aspx?keyword=Political%20Science%20Teachers,%20Postsecondary&amp;location=United%20States"/>
    <n v="19300"/>
    <n v="20000"/>
    <n v="0.04"/>
    <s v="Median wage is greater than $72,000 per year"/>
    <n v="4"/>
    <s v="Doctoral or professional degree"/>
    <n v="7"/>
    <n v="141"/>
    <e v="#N/A"/>
    <x v="381"/>
  </r>
  <r>
    <n v="276"/>
    <s v="Anthropology and Archeology Teachers, Postsecondary"/>
    <x v="4"/>
    <n v="270"/>
    <s v="https://www.careeronestop.org/toolkit/careers/occupations/Occupation-profile.aspx?keyword=Anthropology%20and%20Archeology%20Teachers,%20Postsecondary&amp;location=United%20States"/>
    <n v="6200"/>
    <n v="6400"/>
    <n v="0.04"/>
    <s v="Median wage is greater than $72,000 per year"/>
    <n v="4"/>
    <s v="Doctoral or professional degree"/>
    <n v="7"/>
    <n v="142"/>
    <e v="#N/A"/>
    <x v="382"/>
  </r>
  <r>
    <n v="307"/>
    <s v="Environmental Science Teachers, Postsecondary"/>
    <x v="4"/>
    <n v="270"/>
    <s v="https://www.careeronestop.org/toolkit/careers/occupations/Occupation-profile.aspx?keyword=Environmental%20Science%20Teachers,%20Postsecondary&amp;location=United%20States"/>
    <n v="7900"/>
    <n v="8200"/>
    <n v="0.04"/>
    <s v="Median wage is greater than $72,000 per year"/>
    <n v="4"/>
    <s v="Doctoral or professional degree"/>
    <n v="7"/>
    <n v="157"/>
    <e v="#N/A"/>
    <x v="383"/>
  </r>
  <r>
    <n v="63"/>
    <s v="Audiologists"/>
    <x v="2"/>
    <n v="63"/>
    <s v="https://www.careeronestop.org/toolkit/careers/occupations/Occupation-profile.aspx?keyword=Audiologists&amp;location=United%20States"/>
    <n v="14400"/>
    <n v="15900"/>
    <n v="0.11"/>
    <s v="Median wage is greater than $72,000 per year"/>
    <n v="4"/>
    <s v="Doctoral or professional degree"/>
    <n v="7"/>
    <n v="158"/>
    <n v="42.19"/>
    <x v="384"/>
  </r>
  <r>
    <n v="279"/>
    <s v="Area, Ethnic, and Cultural Studies Teachers, Postsecondary"/>
    <x v="4"/>
    <n v="270"/>
    <s v="https://www.careeronestop.org/toolkit/careers/occupations/Occupation-profile.aspx?keyword=Area,%20Ethnic,%20and%20Cultural%20Studies%20Teachers,%20Postsecondary&amp;location=United%20States"/>
    <n v="11900"/>
    <n v="12400"/>
    <n v="0.04"/>
    <s v="Median wage is greater than $72,000 per year"/>
    <n v="4"/>
    <s v="Doctoral or professional degree"/>
    <n v="7"/>
    <n v="164"/>
    <e v="#N/A"/>
    <x v="385"/>
  </r>
  <r>
    <n v="288"/>
    <s v="Chemistry Teachers, Postsecondary"/>
    <x v="4"/>
    <n v="270"/>
    <s v="https://www.careeronestop.org/toolkit/careers/occupations/Occupation-profile.aspx?keyword=Chemistry%20Teachers,%20Postsecondary&amp;location=United%20States"/>
    <n v="25900"/>
    <n v="26800"/>
    <n v="0.04"/>
    <s v="Median wage is greater than $72,000 per year"/>
    <n v="4"/>
    <s v="Doctoral or professional degree"/>
    <n v="7"/>
    <n v="165"/>
    <e v="#N/A"/>
    <x v="386"/>
  </r>
  <r>
    <n v="316"/>
    <s v="Geography Teachers, Postsecondary"/>
    <x v="4"/>
    <n v="270"/>
    <s v="https://www.careeronestop.org/toolkit/careers/occupations/Occupation-profile.aspx?keyword=Geography%20Teachers,%20Postsecondary&amp;location=United%20States"/>
    <n v="4100"/>
    <n v="4300"/>
    <n v="0.04"/>
    <s v="Median wage is greater than $72,000 per year"/>
    <n v="4"/>
    <s v="Doctoral or professional degree"/>
    <n v="7"/>
    <n v="166"/>
    <e v="#N/A"/>
    <x v="387"/>
  </r>
  <r>
    <n v="197"/>
    <s v="Agricultural Sciences Teachers, Postsecondary"/>
    <x v="4"/>
    <n v="196"/>
    <s v="https://www.careeronestop.org/toolkit/careers/occupations/Occupation-profile.aspx?keyword=Agricultural%20Sciences%20Teachers,%20Postsecondary&amp;location=United%20States"/>
    <n v="10100"/>
    <n v="10500"/>
    <n v="0.05"/>
    <s v="Median wage is greater than $72,000 per year"/>
    <n v="4"/>
    <s v="Doctoral or professional degree"/>
    <n v="7"/>
    <n v="169"/>
    <e v="#N/A"/>
    <x v="388"/>
  </r>
  <r>
    <n v="87"/>
    <s v="Biological Science Teachers, Postsecondary"/>
    <x v="4"/>
    <n v="84"/>
    <s v="https://www.careeronestop.org/toolkit/careers/occupations/Occupation-profile.aspx?keyword=Biological%20Science%20Teachers,%20Postsecondary&amp;location=United%20States"/>
    <n v="62400"/>
    <n v="67700"/>
    <n v="0.09"/>
    <s v="Median wage is greater than $72,000 per year"/>
    <n v="4"/>
    <s v="Doctoral or professional degree"/>
    <n v="7"/>
    <n v="180"/>
    <e v="#N/A"/>
    <x v="389"/>
  </r>
  <r>
    <n v="352"/>
    <s v="Sociology Teachers, Postsecondary"/>
    <x v="4"/>
    <n v="270"/>
    <s v="https://www.careeronestop.org/toolkit/careers/occupations/Occupation-profile.aspx?keyword=Sociology%20Teachers,%20Postsecondary&amp;location=United%20States"/>
    <n v="15000"/>
    <n v="15500"/>
    <n v="0.04"/>
    <s v="Median wage is greater than $72,000 per year"/>
    <n v="4"/>
    <s v="Doctoral or professional degree"/>
    <n v="7"/>
    <n v="184"/>
    <e v="#N/A"/>
    <x v="390"/>
  </r>
  <r>
    <n v="549"/>
    <s v="History Teachers, Postsecondary"/>
    <x v="4"/>
    <n v="518"/>
    <s v="https://www.careeronestop.org/toolkit/careers/occupations/Occupation-profile.aspx?keyword=History%20Teachers,%20Postsecondary&amp;location=United%20States"/>
    <n v="22800"/>
    <n v="23100"/>
    <n v="0.01"/>
    <s v="Median wage is greater than $72,000 per year"/>
    <n v="4"/>
    <s v="Doctoral or professional degree"/>
    <n v="7"/>
    <n v="189"/>
    <e v="#N/A"/>
    <x v="336"/>
  </r>
  <r>
    <n v="260"/>
    <s v="Psychology Teachers, Postsecondary"/>
    <x v="4"/>
    <n v="196"/>
    <s v="https://www.careeronestop.org/toolkit/careers/occupations/Occupation-profile.aspx?keyword=Psychology%20Teachers,%20Postsecondary&amp;location=United%20States"/>
    <n v="50900"/>
    <n v="53600"/>
    <n v="0.05"/>
    <s v="Median wage is greater than $72,000 per year"/>
    <n v="4"/>
    <s v="Doctoral or professional degree"/>
    <n v="7"/>
    <n v="189"/>
    <e v="#N/A"/>
    <x v="336"/>
  </r>
  <r>
    <n v="412"/>
    <s v="Mathematical Science Teachers, Postsecondary"/>
    <x v="4"/>
    <n v="361"/>
    <s v="https://www.careeronestop.org/toolkit/careers/occupations/Occupation-profile.aspx?keyword=Mathematical%20Science%20Teachers,%20Postsecondary&amp;location=United%20States"/>
    <n v="55900"/>
    <n v="57700"/>
    <n v="0.03"/>
    <s v="Median wage is greater than $72,000 per year"/>
    <n v="4"/>
    <s v="Doctoral or professional degree"/>
    <n v="7"/>
    <n v="195"/>
    <e v="#N/A"/>
    <x v="391"/>
  </r>
  <r>
    <n v="29"/>
    <s v="Nursing Instructors and Teachers, Postsecondary"/>
    <x v="4"/>
    <n v="27"/>
    <s v="https://www.careeronestop.org/toolkit/careers/occupations/Occupation-profile.aspx?keyword=Nursing%20Instructors%20and%20Teachers,%20Postsecondary&amp;location=United%20States"/>
    <n v="85900"/>
    <n v="101500"/>
    <n v="0.18"/>
    <s v="Median wage is greater than $72,000 per year"/>
    <n v="4"/>
    <s v="Doctoral or professional degree"/>
    <n v="7"/>
    <n v="196"/>
    <e v="#N/A"/>
    <x v="392"/>
  </r>
  <r>
    <n v="323"/>
    <s v="Library Science Teachers, Postsecondary"/>
    <x v="4"/>
    <n v="270"/>
    <s v="https://www.careeronestop.org/toolkit/careers/occupations/Occupation-profile.aspx?keyword=Library%20Science%20Teachers,%20Postsecondary&amp;location=United%20States"/>
    <n v="5400"/>
    <n v="5600"/>
    <n v="0.04"/>
    <s v="Median wage is greater than $72,000 per year"/>
    <n v="4"/>
    <s v="Doctoral or professional degree"/>
    <n v="7"/>
    <n v="198"/>
    <e v="#N/A"/>
    <x v="393"/>
  </r>
  <r>
    <n v="371"/>
    <s v="Communications Teachers, Postsecondary"/>
    <x v="4"/>
    <n v="361"/>
    <s v="https://www.careeronestop.org/toolkit/careers/occupations/Occupation-profile.aspx?keyword=Communications%20Teachers,%20Postsecondary&amp;location=United%20States"/>
    <n v="33600"/>
    <n v="34800"/>
    <n v="0.03"/>
    <s v="Median wage is greater than $72,000 per year"/>
    <n v="4"/>
    <s v="Doctoral or professional degree"/>
    <n v="7"/>
    <n v="201"/>
    <e v="#N/A"/>
    <x v="339"/>
  </r>
  <r>
    <n v="425"/>
    <s v="Philosophy and Religion Teachers, Postsecondary"/>
    <x v="4"/>
    <n v="361"/>
    <s v="https://www.careeronestop.org/toolkit/careers/occupations/Occupation-profile.aspx?keyword=Philosophy%20and%20Religion%20Teachers,%20Postsecondary&amp;location=United%20States"/>
    <n v="29100"/>
    <n v="29900"/>
    <n v="0.03"/>
    <s v="Median wage is greater than $72,000 per year"/>
    <n v="4"/>
    <s v="Doctoral or professional degree"/>
    <n v="7"/>
    <n v="201"/>
    <e v="#N/A"/>
    <x v="339"/>
  </r>
  <r>
    <n v="340"/>
    <s v="Postsecondary Teachers, All Other"/>
    <x v="7"/>
    <n v="270"/>
    <s v="https://www.careeronestop.org/toolkit/careers/occupations/Occupation-profile.aspx?keyword=Postsecondary%20Teachers,%20All%20Other&amp;location=United%20States"/>
    <n v="262800"/>
    <n v="272300"/>
    <n v="0.04"/>
    <s v="Median wage is greater than $72,000 per year"/>
    <n v="4"/>
    <s v="Doctoral or professional degree"/>
    <n v="7"/>
    <n v="201"/>
    <e v="#N/A"/>
    <x v="339"/>
  </r>
  <r>
    <n v="541"/>
    <s v="Foreign Language and Literature Teachers, Postsecondary"/>
    <x v="4"/>
    <n v="518"/>
    <s v="https://www.careeronestop.org/toolkit/careers/occupations/Occupation-profile.aspx?keyword=Foreign%20Language%20and%20Literature%20Teachers,%20Postsecondary&amp;location=United%20States"/>
    <n v="24700"/>
    <n v="25000"/>
    <n v="0.01"/>
    <s v="Median wage is greater than $72,000 per year"/>
    <n v="4"/>
    <s v="Doctoral or professional degree"/>
    <n v="7"/>
    <n v="212"/>
    <e v="#N/A"/>
    <x v="394"/>
  </r>
  <r>
    <n v="309"/>
    <s v="Family and Consumer Sciences Teachers, Postsecondary"/>
    <x v="4"/>
    <n v="270"/>
    <s v="https://www.careeronestop.org/toolkit/careers/occupations/Occupation-profile.aspx?keyword=Family%20and%20Consumer%20Sciences%20Teachers,%20Postsecondary&amp;location=United%20States"/>
    <n v="2900"/>
    <n v="3000"/>
    <n v="0.04"/>
    <s v="Median wage is greater than $72,000 per year"/>
    <n v="4"/>
    <s v="Doctoral or professional degree"/>
    <n v="7"/>
    <n v="213"/>
    <e v="#N/A"/>
    <x v="395"/>
  </r>
  <r>
    <n v="536"/>
    <s v="English Language and Literature Teachers, Postsecondary"/>
    <x v="4"/>
    <n v="518"/>
    <s v="https://www.careeronestop.org/toolkit/careers/occupations/Occupation-profile.aspx?keyword=English%20Language%20and%20Literature%20Teachers,%20Postsecondary&amp;location=United%20States"/>
    <n v="70100"/>
    <n v="70900"/>
    <n v="0.01"/>
    <s v="Median wage is greater than $72,000 per year"/>
    <n v="4"/>
    <s v="Doctoral or professional degree"/>
    <n v="7"/>
    <n v="216"/>
    <e v="#N/A"/>
    <x v="396"/>
  </r>
  <r>
    <n v="442"/>
    <s v="Social Sciences Teachers, Postsecondary, All Other"/>
    <x v="4"/>
    <n v="361"/>
    <s v="https://www.careeronestop.org/toolkit/careers/occupations/Occupation-profile.aspx?keyword=Social%20Sciences%20Teachers,%20Postsecondary,%20All%20Other&amp;location=United%20States"/>
    <n v="19200"/>
    <n v="19700"/>
    <n v="0.03"/>
    <s v="Median wage is greater than $72,000 per year"/>
    <n v="4"/>
    <s v="Doctoral or professional degree"/>
    <n v="7"/>
    <n v="220"/>
    <e v="#N/A"/>
    <x v="256"/>
  </r>
  <r>
    <n v="88"/>
    <s v="Chiropractors"/>
    <x v="2"/>
    <n v="84"/>
    <s v="https://www.careeronestop.org/toolkit/careers/occupations/Occupation-profile.aspx?keyword=Chiropractors&amp;location=United%20States"/>
    <n v="55000"/>
    <n v="59800"/>
    <n v="0.09"/>
    <s v="Median wage is greater than $72,000 per year"/>
    <n v="4"/>
    <s v="Doctoral or professional degree"/>
    <n v="7"/>
    <n v="226"/>
    <n v="36.79"/>
    <x v="397"/>
  </r>
  <r>
    <n v="436"/>
    <s v="Recreation and Fitness Studies Teachers, Postsecondary"/>
    <x v="4"/>
    <n v="361"/>
    <s v="https://www.careeronestop.org/toolkit/careers/occupations/Occupation-profile.aspx?keyword=Recreation%20and%20Fitness%20Studies%20Teachers,%20Postsecondary&amp;location=United%20States"/>
    <n v="16300"/>
    <n v="16800"/>
    <n v="0.03"/>
    <s v="Median wage is greater than $72,000 per year"/>
    <n v="4"/>
    <s v="Doctoral or professional degree"/>
    <n v="7"/>
    <n v="229"/>
    <e v="#N/A"/>
    <x v="398"/>
  </r>
  <r>
    <n v="351"/>
    <s v="Social Work Teachers, Postsecondary"/>
    <x v="4"/>
    <n v="270"/>
    <s v="https://www.careeronestop.org/toolkit/careers/occupations/Occupation-profile.aspx?keyword=Social%20Work%20Teachers,%20Postsecondary&amp;location=United%20States"/>
    <n v="15500"/>
    <n v="16100"/>
    <n v="0.04"/>
    <s v="Median wage is greater than $72,000 per year"/>
    <n v="4"/>
    <s v="Doctoral or professional degree"/>
    <n v="7"/>
    <n v="234"/>
    <e v="#N/A"/>
    <x v="350"/>
  </r>
  <r>
    <n v="305"/>
    <s v="Education Teachers, Postsecondary"/>
    <x v="4"/>
    <n v="270"/>
    <s v="https://www.careeronestop.org/toolkit/careers/occupations/Occupation-profile.aspx?keyword=Education%20Teachers,%20Postsecondary&amp;location=United%20States"/>
    <n v="74300"/>
    <n v="77100"/>
    <n v="0.04"/>
    <s v="Median wage is greater than $72,000 per year"/>
    <n v="4"/>
    <s v="Doctoral or professional degree"/>
    <n v="7"/>
    <n v="249"/>
    <e v="#N/A"/>
    <x v="399"/>
  </r>
  <r>
    <n v="674"/>
    <s v="Nuclear Power Reactor Operators"/>
    <x v="12"/>
    <n v="659"/>
    <s v="https://www.careeronestop.org/toolkit/careers/occupations/Occupation-profile.aspx?keyword=Nuclear%20Power%20Reactor%20Operators&amp;location=United%20States"/>
    <n v="5500"/>
    <n v="5300"/>
    <n v="-0.03"/>
    <s v="Median wage is greater than $72,000 per year"/>
    <n v="4"/>
    <s v="High school diploma or equivalent"/>
    <n v="2"/>
    <n v="62"/>
    <n v="57.86"/>
    <x v="283"/>
  </r>
  <r>
    <n v="712"/>
    <s v="Power Distributors and Dispatchers"/>
    <x v="12"/>
    <n v="700"/>
    <s v="https://www.careeronestop.org/toolkit/careers/occupations/Occupation-profile.aspx?keyword=Power%20Distributors%20and%20Dispatchers&amp;location=United%20States"/>
    <n v="9600"/>
    <n v="9100"/>
    <n v="-0.05"/>
    <s v="Median wage is greater than $72,000 per year"/>
    <n v="4"/>
    <s v="High school diploma or equivalent"/>
    <n v="2"/>
    <n v="93"/>
    <n v="50.36"/>
    <x v="400"/>
  </r>
  <r>
    <n v="466"/>
    <s v="Elevator and Escalator Installers and Repairers"/>
    <x v="13"/>
    <n v="451"/>
    <s v="https://www.careeronestop.org/toolkit/careers/occupations/Occupation-profile.aspx?keyword=Elevator%20and%20Escalator%20Installers%20and%20Repairers&amp;location=United%20States"/>
    <n v="25100"/>
    <n v="25500"/>
    <n v="0.02"/>
    <s v="Median wage is greater than $72,000 per year"/>
    <n v="4"/>
    <s v="High school diploma or equivalent"/>
    <n v="2"/>
    <n v="100"/>
    <n v="49.24"/>
    <x v="401"/>
  </r>
  <r>
    <n v="393"/>
    <s v="First-Line Supervisors of Police and Detectives"/>
    <x v="8"/>
    <n v="361"/>
    <s v="https://www.careeronestop.org/toolkit/careers/occupations/Occupation-profile.aspx?keyword=First-Line%20Supervisors%20of%20Police%20and%20Detectives&amp;location=United%20States"/>
    <n v="137900"/>
    <n v="142200"/>
    <n v="0.03"/>
    <s v="Median wage is greater than $72,000 per year"/>
    <n v="4"/>
    <s v="High school diploma or equivalent"/>
    <n v="2"/>
    <n v="102"/>
    <n v="48.92"/>
    <x v="301"/>
  </r>
  <r>
    <n v="126"/>
    <s v="Transportation, Storage, and Distribution Managers"/>
    <x v="6"/>
    <n v="100"/>
    <s v="https://www.careeronestop.org/toolkit/careers/occupations/Occupation-profile.aspx?keyword=Transportation,%20Storage,%20and%20Distribution%20Managers&amp;location=United%20States"/>
    <n v="177700"/>
    <n v="192300"/>
    <n v="0.08"/>
    <s v="Median wage is greater than $72,000 per year"/>
    <n v="4"/>
    <s v="High school diploma or equivalent"/>
    <n v="2"/>
    <n v="122"/>
    <n v="47.69"/>
    <x v="402"/>
  </r>
  <r>
    <n v="789"/>
    <s v="Power Plant Operators"/>
    <x v="12"/>
    <n v="786"/>
    <s v="https://www.careeronestop.org/toolkit/careers/occupations/Occupation-profile.aspx?keyword=Power%20Plant%20Operators&amp;location=United%20States"/>
    <n v="32200"/>
    <n v="28200"/>
    <n v="-0.13"/>
    <s v="Median wage is greater than $72,000 per year"/>
    <n v="4"/>
    <s v="High school diploma or equivalent"/>
    <n v="2"/>
    <n v="130"/>
    <n v="46.64"/>
    <x v="403"/>
  </r>
  <r>
    <n v="655"/>
    <s v="Petroleum Pump System Operators, Refinery Operators, and Gaugers"/>
    <x v="12"/>
    <n v="637"/>
    <s v="https://www.careeronestop.org/toolkit/careers/occupations/Occupation-profile.aspx?keyword=Petroleum%20Pump%20System%20Operators,%20Refinery%20Operators,%20and%20Gaugers&amp;location=United%20States"/>
    <n v="32200"/>
    <n v="31500"/>
    <n v="-0.02"/>
    <s v="Median wage is greater than $72,000 per year"/>
    <n v="4"/>
    <s v="High school diploma or equivalent"/>
    <n v="2"/>
    <n v="139"/>
    <n v="45.47"/>
    <x v="404"/>
  </r>
  <r>
    <n v="462"/>
    <s v="Detectives and Criminal Investigators"/>
    <x v="8"/>
    <n v="451"/>
    <s v="https://www.careeronestop.org/toolkit/careers/occupations/Occupation-profile.aspx?keyword=Detectives%20and%20Criminal%20Investigators&amp;location=United%20States"/>
    <n v="114400"/>
    <n v="116100"/>
    <n v="0.02"/>
    <s v="Median wage is greater than $72,000 per year"/>
    <n v="4"/>
    <s v="High school diploma or equivalent"/>
    <n v="2"/>
    <n v="147"/>
    <n v="43.8"/>
    <x v="321"/>
  </r>
  <r>
    <n v="735"/>
    <s v="Postmasters and Mail Superintendents"/>
    <x v="1"/>
    <n v="725"/>
    <s v="https://www.careeronestop.org/toolkit/careers/occupations/Occupation-profile.aspx?keyword=Postmasters%20and%20Mail%20Superintendents&amp;location=United%20States"/>
    <n v="13000"/>
    <n v="12100"/>
    <n v="-7.0000000000000007E-2"/>
    <s v="Median wage is greater than $72,000 per year"/>
    <n v="4"/>
    <s v="High school diploma or equivalent"/>
    <n v="2"/>
    <n v="154"/>
    <n v="42.63"/>
    <x v="405"/>
  </r>
  <r>
    <n v="447"/>
    <s v="Transportation Inspectors"/>
    <x v="1"/>
    <n v="361"/>
    <s v="https://www.careeronestop.org/toolkit/careers/occupations/Occupation-profile.aspx?keyword=Transportation%20Inspectors&amp;location=United%20States"/>
    <n v="25700"/>
    <n v="26400"/>
    <n v="0.03"/>
    <s v="Median wage is greater than $72,000 per year"/>
    <n v="4"/>
    <s v="High school diploma or equivalent"/>
    <n v="2"/>
    <n v="160"/>
    <n v="41.96"/>
    <x v="406"/>
  </r>
  <r>
    <n v="382"/>
    <s v="Electrical Power-Line Installers and Repairers"/>
    <x v="13"/>
    <n v="361"/>
    <s v="https://www.careeronestop.org/toolkit/careers/occupations/Occupation-profile.aspx?keyword=Electrical%20Power-Line%20Installers%20and%20Repairers&amp;location=United%20States"/>
    <n v="122400"/>
    <n v="125800"/>
    <n v="0.03"/>
    <s v="Median wage is greater than $72,000 per year"/>
    <n v="4"/>
    <s v="High school diploma or equivalent"/>
    <n v="2"/>
    <n v="168"/>
    <n v="41.07"/>
    <x v="407"/>
  </r>
  <r>
    <n v="650"/>
    <s v="First-Line Supervisors of Non-Retail Sales Workers"/>
    <x v="9"/>
    <n v="637"/>
    <s v="https://www.careeronestop.org/toolkit/careers/occupations/Occupation-profile.aspx?keyword=First-Line%20Supervisors%20of%20Non-Retail%20Sales%20Workers&amp;location=United%20States"/>
    <n v="364400"/>
    <n v="356400"/>
    <n v="-0.02"/>
    <s v="Median wage is greater than $72,000 per year"/>
    <n v="4"/>
    <s v="High school diploma or equivalent"/>
    <n v="2"/>
    <n v="175"/>
    <n v="40.659999999999997"/>
    <x v="408"/>
  </r>
  <r>
    <n v="354"/>
    <s v="Subway and Streetcar Operators"/>
    <x v="6"/>
    <n v="270"/>
    <s v="https://www.careeronestop.org/toolkit/careers/occupations/Occupation-profile.aspx?keyword=Subway%20and%20Streetcar%20Operators&amp;location=United%20States"/>
    <n v="9500"/>
    <n v="9800"/>
    <n v="0.04"/>
    <s v="Median wage is greater than $72,000 per year"/>
    <n v="4"/>
    <s v="High school diploma or equivalent"/>
    <n v="2"/>
    <n v="177"/>
    <n v="40.51"/>
    <x v="332"/>
  </r>
  <r>
    <n v="702"/>
    <s v="Farmers, Ranchers, and Other Agricultural Managers"/>
    <x v="3"/>
    <n v="700"/>
    <s v="https://www.careeronestop.org/toolkit/careers/occupations/Occupation-profile.aspx?keyword=Farmers,%20Ranchers,%20and%20Other%20Agricultural%20Managers&amp;location=United%20States"/>
    <n v="922900"/>
    <n v="880600"/>
    <n v="-0.05"/>
    <s v="Median wage is greater than $72,000 per year"/>
    <n v="4"/>
    <s v="High school diploma or equivalent"/>
    <n v="2"/>
    <n v="181"/>
    <n v="40.270000000000003"/>
    <x v="409"/>
  </r>
  <r>
    <n v="581"/>
    <s v="Signal and Track Switch Repairers"/>
    <x v="6"/>
    <n v="518"/>
    <s v="https://www.careeronestop.org/toolkit/careers/occupations/Occupation-profile.aspx?keyword=Signal%20and%20Track%20Switch%20Repairers&amp;location=United%20States"/>
    <n v="6600"/>
    <n v="6700"/>
    <n v="0.01"/>
    <s v="Median wage is greater than $72,000 per year"/>
    <n v="4"/>
    <s v="High school diploma or equivalent"/>
    <n v="2"/>
    <n v="184"/>
    <n v="39.76"/>
    <x v="390"/>
  </r>
  <r>
    <n v="783"/>
    <s v="Gas Plant Operators"/>
    <x v="7"/>
    <n v="782"/>
    <s v="https://www.careeronestop.org/toolkit/careers/occupations/Occupation-profile.aspx?keyword=Gas%20Plant%20Operators&amp;location=United%20States"/>
    <n v="14800"/>
    <n v="13000"/>
    <n v="-0.12"/>
    <s v="Median wage is greater than $72,000 per year"/>
    <n v="4"/>
    <s v="High school diploma or equivalent"/>
    <n v="2"/>
    <n v="186"/>
    <n v="39.69"/>
    <x v="410"/>
  </r>
  <r>
    <n v="398"/>
    <s v="Gambling Managers"/>
    <x v="10"/>
    <n v="361"/>
    <s v="https://www.careeronestop.org/toolkit/careers/occupations/Occupation-profile.aspx?keyword=Gambling%20Managers&amp;location=United%20States"/>
    <n v="5300"/>
    <n v="5400"/>
    <n v="0.03"/>
    <s v="Median wage is greater than $72,000 per year"/>
    <n v="4"/>
    <s v="High school diploma or equivalent"/>
    <n v="2"/>
    <n v="188"/>
    <n v="39.61"/>
    <x v="411"/>
  </r>
  <r>
    <n v="660"/>
    <s v="Chemical Plant and System Operators"/>
    <x v="7"/>
    <n v="659"/>
    <s v="https://www.careeronestop.org/toolkit/careers/occupations/Occupation-profile.aspx?keyword=Chemical%20Plant%20and%20System%20Operators&amp;location=United%20States"/>
    <n v="19300"/>
    <n v="18600"/>
    <n v="-0.03"/>
    <s v="Median wage is greater than $72,000 per year"/>
    <n v="4"/>
    <s v="High school diploma or equivalent"/>
    <n v="2"/>
    <n v="200"/>
    <n v="38.479999999999997"/>
    <x v="412"/>
  </r>
  <r>
    <n v="388"/>
    <s v="First-Line Supervisors of Construction Trades and Extraction Workers"/>
    <x v="13"/>
    <n v="361"/>
    <s v="https://www.careeronestop.org/toolkit/careers/occupations/Occupation-profile.aspx?keyword=First-Line%20Supervisors%20of%20Construction%20Trades%20and%20Extraction%20Workers&amp;location=United%20States"/>
    <n v="809900"/>
    <n v="830300"/>
    <n v="0.03"/>
    <s v="Median wage is greater than $72,000 per year"/>
    <n v="4"/>
    <s v="High school diploma or equivalent"/>
    <n v="2"/>
    <n v="225"/>
    <n v="36.9"/>
    <x v="413"/>
  </r>
  <r>
    <n v="469"/>
    <s v="First-Line Supervisors of Mechanics, Installers, and Repairers"/>
    <x v="7"/>
    <n v="451"/>
    <s v="https://www.careeronestop.org/toolkit/careers/occupations/Occupation-profile.aspx?keyword=First-Line%20Supervisors%20of%20Mechanics,%20Installers,%20and%20Repairers&amp;location=United%20States"/>
    <n v="576200"/>
    <n v="590200"/>
    <n v="0.02"/>
    <s v="Median wage is greater than $72,000 per year"/>
    <n v="4"/>
    <s v="High school diploma or equivalent"/>
    <n v="2"/>
    <n v="229"/>
    <n v="36.450000000000003"/>
    <x v="398"/>
  </r>
  <r>
    <n v="661"/>
    <s v="Claims Adjusters, Examiners, and Investigators"/>
    <x v="14"/>
    <n v="659"/>
    <s v="https://www.careeronestop.org/toolkit/careers/occupations/Occupation-profile.aspx?keyword=Claims%20Adjusters,%20Examiners,%20and%20Investigators&amp;location=United%20States"/>
    <n v="329000"/>
    <n v="318700"/>
    <n v="-0.03"/>
    <s v="Median wage is greater than $72,000 per year"/>
    <n v="4"/>
    <s v="High school diploma or equivalent"/>
    <n v="2"/>
    <n v="233"/>
    <n v="36.08"/>
    <x v="414"/>
  </r>
  <r>
    <n v="554"/>
    <s v="Locomotive Engineers"/>
    <x v="6"/>
    <n v="518"/>
    <s v="https://www.careeronestop.org/toolkit/careers/occupations/Occupation-profile.aspx?keyword=Locomotive%20Engineers&amp;location=United%20States"/>
    <n v="29700"/>
    <n v="29900"/>
    <n v="0.01"/>
    <s v="Median wage is greater than $72,000 per year"/>
    <n v="4"/>
    <s v="High school diploma or equivalent"/>
    <n v="2"/>
    <n v="237"/>
    <n v="35.950000000000003"/>
    <x v="415"/>
  </r>
  <r>
    <n v="429"/>
    <s v="Police and Sheriff'S Patrol Officers"/>
    <x v="8"/>
    <n v="361"/>
    <s v="https://www.careeronestop.org/toolkit/careers/occupations/Occupation-profile.aspx?keyword=Police%20and%20Sheriff'S%20Patrol%20Officers&amp;location=United%20States"/>
    <n v="684000"/>
    <n v="706500"/>
    <n v="0.03"/>
    <s v="Median wage is greater than $72,000 per year"/>
    <n v="4"/>
    <s v="High school diploma or equivalent"/>
    <n v="2"/>
    <n v="252"/>
    <n v="34.75"/>
    <x v="416"/>
  </r>
  <r>
    <n v="446"/>
    <s v="Transit and Railroad Police"/>
    <x v="8"/>
    <n v="361"/>
    <s v="https://www.careeronestop.org/toolkit/careers/occupations/Occupation-profile.aspx?keyword=Transit%20and%20Railroad%20Police&amp;location=United%20States"/>
    <n v="3400"/>
    <n v="3500"/>
    <n v="0.03"/>
    <s v="Median wage is greater than $72,000 per year"/>
    <n v="4"/>
    <s v="High school diploma or equivalent"/>
    <n v="2"/>
    <n v="252"/>
    <n v="34.729999999999997"/>
    <x v="416"/>
  </r>
  <r>
    <n v="95"/>
    <s v="Nurse Anesthetists"/>
    <x v="2"/>
    <n v="84"/>
    <s v="https://www.careeronestop.org/toolkit/careers/occupations/Occupation-profile.aspx?keyword=Nurse%20Anesthetists&amp;location=United%20States"/>
    <n v="49400"/>
    <n v="53800"/>
    <n v="0.09"/>
    <s v="Median wage is greater than $72,000 per year"/>
    <n v="4"/>
    <s v="Master's degree"/>
    <n v="6"/>
    <n v="22"/>
    <n v="102.24"/>
    <x v="417"/>
  </r>
  <r>
    <n v="177"/>
    <s v="Industrial-Organizational Psychologists"/>
    <x v="11"/>
    <n v="157"/>
    <s v="https://www.careeronestop.org/toolkit/careers/occupations/Occupation-profile.aspx?keyword=Industrial-Organizational%20Psychologists&amp;location=United%20States"/>
    <n v="10100"/>
    <n v="10600"/>
    <n v="0.06"/>
    <s v="Median wage is greater than $72,000 per year"/>
    <n v="4"/>
    <s v="Master's degree"/>
    <n v="6"/>
    <n v="33"/>
    <n v="70.87"/>
    <x v="418"/>
  </r>
  <r>
    <n v="13"/>
    <s v="Computer and Information Research Scientists"/>
    <x v="5"/>
    <n v="12"/>
    <s v="https://www.careeronestop.org/toolkit/careers/occupations/Occupation-profile.aspx?keyword=Computer%20and%20Information%20Research%20Scientists&amp;location=United%20States"/>
    <n v="36500"/>
    <n v="44800"/>
    <n v="0.23"/>
    <s v="Median wage is greater than $72,000 per year"/>
    <n v="4"/>
    <s v="Master's degree"/>
    <n v="6"/>
    <n v="35"/>
    <n v="69.75"/>
    <x v="419"/>
  </r>
  <r>
    <n v="146"/>
    <s v="Political Scientists"/>
    <x v="5"/>
    <n v="127"/>
    <s v="https://www.careeronestop.org/toolkit/careers/occupations/Occupation-profile.aspx?keyword=Political%20Scientists&amp;location=United%20States"/>
    <n v="6200"/>
    <n v="6600"/>
    <n v="7.0000000000000007E-2"/>
    <s v="Median wage is greater than $72,000 per year"/>
    <n v="4"/>
    <s v="Master's degree"/>
    <n v="6"/>
    <n v="49"/>
    <n v="63.63"/>
    <x v="420"/>
  </r>
  <r>
    <n v="8"/>
    <s v="Physician Assistants"/>
    <x v="2"/>
    <n v="7"/>
    <s v="https://www.careeronestop.org/toolkit/careers/occupations/Occupation-profile.aspx?keyword=Physician%20Assistants&amp;location=United%20States"/>
    <n v="148000"/>
    <n v="187300"/>
    <n v="0.27"/>
    <s v="Median wage is greater than $72,000 per year"/>
    <n v="4"/>
    <s v="Master's degree"/>
    <n v="6"/>
    <n v="54"/>
    <n v="62.51"/>
    <x v="421"/>
  </r>
  <r>
    <n v="183"/>
    <s v="Nurse Midwives"/>
    <x v="2"/>
    <n v="157"/>
    <s v="https://www.careeronestop.org/toolkit/careers/occupations/Occupation-profile.aspx?keyword=Nurse%20Midwives&amp;location=United%20States"/>
    <n v="8200"/>
    <n v="8700"/>
    <n v="0.06"/>
    <s v="Median wage is greater than $72,000 per year"/>
    <n v="4"/>
    <s v="Master's degree"/>
    <n v="6"/>
    <n v="56"/>
    <n v="62.33"/>
    <x v="422"/>
  </r>
  <r>
    <n v="1"/>
    <s v="Nurse Practitioners"/>
    <x v="2"/>
    <n v="1"/>
    <s v="https://www.careeronestop.org/toolkit/careers/occupations/Occupation-profile.aspx?keyword=Nurse%20Practitioners&amp;location=United%20States"/>
    <n v="266300"/>
    <n v="384900"/>
    <n v="0.45"/>
    <s v="Median wage is greater than $72,000 per year"/>
    <n v="4"/>
    <s v="Master's degree"/>
    <n v="6"/>
    <n v="59"/>
    <n v="60.7"/>
    <x v="423"/>
  </r>
  <r>
    <n v="259"/>
    <s v="Psychologists, All Other"/>
    <x v="4"/>
    <n v="196"/>
    <s v="https://www.careeronestop.org/toolkit/careers/occupations/Occupation-profile.aspx?keyword=Psychologists,%20All%20Other&amp;location=United%20States"/>
    <n v="56300"/>
    <n v="59100"/>
    <n v="0.05"/>
    <s v="Median wage is greater than $72,000 per year"/>
    <n v="4"/>
    <s v="Master's degree"/>
    <n v="6"/>
    <n v="68"/>
    <n v="56.61"/>
    <x v="424"/>
  </r>
  <r>
    <n v="488"/>
    <s v="Mathematicians"/>
    <x v="5"/>
    <n v="451"/>
    <s v="https://www.careeronestop.org/toolkit/careers/occupations/Occupation-profile.aspx?keyword=Mathematicians&amp;location=United%20States"/>
    <n v="2300"/>
    <n v="2300"/>
    <n v="0.02"/>
    <s v="Median wage is greater than $72,000 per year"/>
    <n v="4"/>
    <s v="Master's degree"/>
    <n v="6"/>
    <n v="71"/>
    <n v="55.98"/>
    <x v="425"/>
  </r>
  <r>
    <n v="168"/>
    <s v="Economists"/>
    <x v="5"/>
    <n v="157"/>
    <s v="https://www.careeronestop.org/toolkit/careers/occupations/Occupation-profile.aspx?keyword=Economists&amp;location=United%20States"/>
    <n v="17600"/>
    <n v="18700"/>
    <n v="0.06"/>
    <s v="Median wage is greater than $72,000 per year"/>
    <n v="4"/>
    <s v="Master's degree"/>
    <n v="6"/>
    <n v="72"/>
    <n v="55.64"/>
    <x v="426"/>
  </r>
  <r>
    <n v="475"/>
    <s v="Healthcare Diagnosing or Treating Practitioners, All Other"/>
    <x v="11"/>
    <n v="451"/>
    <s v="https://www.careeronestop.org/toolkit/careers/occupations/Occupation-profile.aspx?keyword=Healthcare%20Diagnosing%20or%20Treating%20Practitioners,%20All%20Other&amp;location=United%20States"/>
    <n v="35200"/>
    <n v="35900"/>
    <n v="0.02"/>
    <s v="Median wage is greater than $72,000 per year"/>
    <n v="4"/>
    <s v="Master's degree"/>
    <n v="6"/>
    <n v="80"/>
    <n v="51.92"/>
    <x v="291"/>
  </r>
  <r>
    <n v="5"/>
    <s v="Statisticians"/>
    <x v="5"/>
    <n v="4"/>
    <s v="https://www.careeronestop.org/toolkit/careers/occupations/Occupation-profile.aspx?keyword=Statisticians&amp;location=United%20States"/>
    <n v="33300"/>
    <n v="43900"/>
    <n v="0.32"/>
    <s v="Median wage is greater than $72,000 per year"/>
    <n v="4"/>
    <s v="Master's degree"/>
    <n v="6"/>
    <n v="94"/>
    <n v="50.05"/>
    <x v="297"/>
  </r>
  <r>
    <n v="531"/>
    <s v="Education Administrators, Kindergarten Through Secondary"/>
    <x v="4"/>
    <n v="518"/>
    <s v="https://www.careeronestop.org/toolkit/careers/occupations/Occupation-profile.aspx?keyword=Education%20Administrators,%20Kindergarten%20Through%20Secondary&amp;location=United%20States"/>
    <n v="300400"/>
    <n v="303700"/>
    <n v="0.01"/>
    <s v="Median wage is greater than $72,000 per year"/>
    <n v="4"/>
    <s v="Master's degree"/>
    <n v="6"/>
    <n v="98"/>
    <e v="#N/A"/>
    <x v="427"/>
  </r>
  <r>
    <n v="304"/>
    <s v="Education Administrators, Postsecondary"/>
    <x v="4"/>
    <n v="270"/>
    <s v="https://www.careeronestop.org/toolkit/careers/occupations/Occupation-profile.aspx?keyword=Education%20Administrators,%20Postsecondary&amp;location=United%20States"/>
    <n v="218200"/>
    <n v="225900"/>
    <n v="0.04"/>
    <s v="Median wage is greater than $72,000 per year"/>
    <n v="4"/>
    <s v="Master's degree"/>
    <n v="6"/>
    <n v="99"/>
    <n v="49.33"/>
    <x v="428"/>
  </r>
  <r>
    <n v="265"/>
    <s v="Sociologists"/>
    <x v="5"/>
    <n v="196"/>
    <s v="https://www.careeronestop.org/toolkit/careers/occupations/Occupation-profile.aspx?keyword=Sociologists&amp;location=United%20States"/>
    <n v="3300"/>
    <n v="3400"/>
    <n v="0.05"/>
    <s v="Median wage is greater than $72,000 per year"/>
    <n v="4"/>
    <s v="Master's degree"/>
    <n v="6"/>
    <n v="102"/>
    <n v="48.93"/>
    <x v="301"/>
  </r>
  <r>
    <n v="61"/>
    <s v="Occupational Therapists"/>
    <x v="2"/>
    <n v="59"/>
    <s v="https://www.careeronestop.org/toolkit/careers/occupations/Occupation-profile.aspx?keyword=Occupational%20Therapists&amp;location=United%20States"/>
    <n v="139600"/>
    <n v="155600"/>
    <n v="0.12"/>
    <s v="Median wage is greater than $72,000 per year"/>
    <n v="4"/>
    <s v="Master's degree"/>
    <n v="6"/>
    <n v="132"/>
    <n v="46.33"/>
    <x v="379"/>
  </r>
  <r>
    <n v="38"/>
    <s v="Genetic Counselors"/>
    <x v="2"/>
    <n v="34"/>
    <s v="https://www.careeronestop.org/toolkit/careers/occupations/Occupation-profile.aspx?keyword=Genetic%20Counselors&amp;location=United%20States"/>
    <n v="3500"/>
    <n v="4000"/>
    <n v="0.16"/>
    <s v="Median wage is greater than $72,000 per year"/>
    <n v="4"/>
    <s v="Master's degree"/>
    <n v="6"/>
    <n v="137"/>
    <n v="46.05"/>
    <x v="429"/>
  </r>
  <r>
    <n v="26"/>
    <s v="Speech-Language Pathologists"/>
    <x v="2"/>
    <n v="25"/>
    <s v="https://www.careeronestop.org/toolkit/careers/occupations/Occupation-profile.aspx?keyword=Speech-Language%20Pathologists&amp;location=United%20States"/>
    <n v="171400"/>
    <n v="204500"/>
    <n v="0.19"/>
    <s v="Median wage is greater than $72,000 per year"/>
    <n v="4"/>
    <s v="Master's degree"/>
    <n v="6"/>
    <n v="151"/>
    <n v="42.93"/>
    <x v="430"/>
  </r>
  <r>
    <n v="578"/>
    <s v="School Psychologists"/>
    <x v="11"/>
    <n v="518"/>
    <s v="https://www.careeronestop.org/toolkit/careers/occupations/Occupation-profile.aspx?keyword=School%20Psychologists&amp;location=United%20States"/>
    <n v="62200"/>
    <n v="63000"/>
    <n v="0.01"/>
    <s v="Median wage is greater than $72,000 per year"/>
    <n v="4"/>
    <s v="Master's degree"/>
    <n v="6"/>
    <n v="171"/>
    <n v="40.840000000000003"/>
    <x v="330"/>
  </r>
  <r>
    <n v="359"/>
    <s v="Urban and Regional Planners"/>
    <x v="1"/>
    <n v="270"/>
    <s v="https://www.careeronestop.org/toolkit/careers/occupations/Occupation-profile.aspx?keyword=Urban%20and%20Regional%20Planners&amp;location=United%20States"/>
    <n v="44700"/>
    <n v="46400"/>
    <n v="0.04"/>
    <s v="Median wage is greater than $72,000 per year"/>
    <n v="4"/>
    <s v="Master's degree"/>
    <n v="6"/>
    <n v="192"/>
    <n v="39.33"/>
    <x v="431"/>
  </r>
  <r>
    <n v="7"/>
    <s v="Epidemiologists"/>
    <x v="2"/>
    <n v="7"/>
    <s v="https://www.careeronestop.org/toolkit/careers/occupations/Occupation-profile.aspx?keyword=Epidemiologists&amp;location=United%20States"/>
    <n v="10000"/>
    <n v="12700"/>
    <n v="0.27"/>
    <s v="Median wage is greater than $72,000 per year"/>
    <n v="4"/>
    <s v="Master's degree"/>
    <n v="6"/>
    <n v="193"/>
    <n v="39.130000000000003"/>
    <x v="432"/>
  </r>
  <r>
    <n v="363"/>
    <s v="Art, Drama, and Music Teachers, Postsecondary"/>
    <x v="4"/>
    <n v="361"/>
    <s v="https://www.careeronestop.org/toolkit/careers/occupations/Occupation-profile.aspx?keyword=Art,%20Drama,%20and%20Music%20Teachers,%20Postsecondary&amp;location=United%20States"/>
    <n v="123900"/>
    <n v="127800"/>
    <n v="0.03"/>
    <s v="Median wage is greater than $72,000 per year"/>
    <n v="4"/>
    <s v="Master's degree"/>
    <n v="6"/>
    <n v="197"/>
    <e v="#N/A"/>
    <x v="433"/>
  </r>
  <r>
    <n v="196"/>
    <s v="Acupuncturists"/>
    <x v="2"/>
    <n v="196"/>
    <s v="https://www.careeronestop.org/toolkit/careers/occupations/Occupation-profile.aspx?keyword=Acupuncturists&amp;location=United%20States"/>
    <n v="26600"/>
    <n v="28000"/>
    <n v="0.05"/>
    <s v="Median wage is greater than $72,000 per year"/>
    <n v="4"/>
    <s v="Master's degree"/>
    <n v="6"/>
    <n v="215"/>
    <n v="37.6"/>
    <x v="434"/>
  </r>
  <r>
    <n v="44"/>
    <s v="Orthotists and Prosthetists"/>
    <x v="2"/>
    <n v="39"/>
    <s v="https://www.careeronestop.org/toolkit/careers/occupations/Occupation-profile.aspx?keyword=Orthotists%20and%20Prosthetists&amp;location=United%20States"/>
    <n v="9500"/>
    <n v="10900"/>
    <n v="0.15"/>
    <s v="Median wage is greater than $72,000 per year"/>
    <n v="4"/>
    <s v="Master's degree"/>
    <n v="6"/>
    <n v="216"/>
    <n v="37.549999999999997"/>
    <x v="396"/>
  </r>
  <r>
    <n v="406"/>
    <s v="Instructional Coordinators"/>
    <x v="4"/>
    <n v="361"/>
    <s v="https://www.careeronestop.org/toolkit/careers/occupations/Occupation-profile.aspx?keyword=Instructional%20Coordinators&amp;location=United%20States"/>
    <n v="216600"/>
    <n v="222000"/>
    <n v="0.03"/>
    <s v="Median wage is greater than $72,000 per year"/>
    <n v="4"/>
    <s v="Master's degree"/>
    <n v="6"/>
    <n v="241"/>
    <n v="35.869999999999997"/>
    <x v="435"/>
  </r>
  <r>
    <n v="403"/>
    <s v="Historians"/>
    <x v="5"/>
    <n v="361"/>
    <s v="https://www.careeronestop.org/toolkit/careers/occupations/Occupation-profile.aspx?keyword=Historians&amp;location=United%20States"/>
    <n v="3500"/>
    <n v="3600"/>
    <n v="0.03"/>
    <s v="Median wage is greater than $72,000 per year"/>
    <n v="4"/>
    <s v="Master's degree"/>
    <n v="6"/>
    <n v="250"/>
    <n v="35.04"/>
    <x v="436"/>
  </r>
  <r>
    <n v="364"/>
    <s v="Artists and Related Workers, All Other"/>
    <x v="5"/>
    <n v="361"/>
    <s v="https://www.careeronestop.org/toolkit/careers/occupations/Occupation-profile.aspx?keyword=Artists%20and%20Related%20Workers,%20All%20Other&amp;location=United%20States"/>
    <n v="14000"/>
    <n v="14500"/>
    <n v="0.03"/>
    <s v="Median wage is greater than $72,000 per year"/>
    <n v="4"/>
    <s v="No formal educational credential"/>
    <n v="1"/>
    <n v="237"/>
    <n v="35.94"/>
    <x v="415"/>
  </r>
  <r>
    <n v="291"/>
    <s v="Commercial Pilots"/>
    <x v="6"/>
    <n v="270"/>
    <s v="https://www.careeronestop.org/toolkit/careers/occupations/Occupation-profile.aspx?keyword=Commercial%20Pilots&amp;location=United%20States"/>
    <n v="50900"/>
    <n v="52900"/>
    <n v="0.04"/>
    <s v="Median wage is greater than $72,000 per year"/>
    <n v="4"/>
    <s v="Postsecondary non-degree award"/>
    <n v="5"/>
    <n v="74"/>
    <e v="#N/A"/>
    <x v="437"/>
  </r>
  <r>
    <n v="665"/>
    <s v="Electrical and Electronics Repairers, Powerhouse, Substation, and Relay"/>
    <x v="12"/>
    <n v="659"/>
    <s v="https://www.careeronestop.org/toolkit/careers/occupations/Occupation-profile.aspx?keyword=Electrical%20and%20Electronics%20Repairers,%20Powerhouse,%20Substation,%20and%20Relay&amp;location=United%20States"/>
    <n v="26100"/>
    <n v="25400"/>
    <n v="-0.03"/>
    <s v="Median wage is greater than $72,000 per year"/>
    <n v="4"/>
    <s v="Postsecondary non-degree award"/>
    <n v="5"/>
    <n v="131"/>
    <n v="46.44"/>
    <x v="438"/>
  </r>
  <r>
    <n v="580"/>
    <s v="Ship Engineers"/>
    <x v="6"/>
    <n v="518"/>
    <s v="https://www.careeronestop.org/toolkit/careers/occupations/Occupation-profile.aspx?keyword=Ship%20Engineers&amp;location=United%20States"/>
    <n v="9300"/>
    <n v="9400"/>
    <n v="0.01"/>
    <s v="Median wage is greater than $72,000 per year"/>
    <n v="4"/>
    <s v="Postsecondary non-degree award"/>
    <n v="5"/>
    <n v="140"/>
    <n v="45.32"/>
    <x v="439"/>
  </r>
  <r>
    <n v="457"/>
    <s v="Captains, Mates, and Pilots of Water Vessels"/>
    <x v="6"/>
    <n v="451"/>
    <s v="https://www.careeronestop.org/toolkit/careers/occupations/Occupation-profile.aspx?keyword=Captains,%20Mates,%20and%20Pilots%20of%20Water%20Vessels&amp;location=United%20States"/>
    <n v="39600"/>
    <n v="40300"/>
    <n v="0.02"/>
    <s v="Median wage is greater than $72,000 per year"/>
    <n v="4"/>
    <s v="Postsecondary non-degree award"/>
    <n v="5"/>
    <n v="154"/>
    <n v="42.66"/>
    <x v="405"/>
  </r>
  <r>
    <n v="312"/>
    <s v="First-Line Supervisors of Firefighting and Prevention Workers"/>
    <x v="8"/>
    <n v="270"/>
    <s v="https://www.careeronestop.org/toolkit/careers/occupations/Occupation-profile.aspx?keyword=First-Line%20Supervisors%20of%20Firefighting%20and%20Prevention%20Workers&amp;location=United%20States"/>
    <n v="87100"/>
    <n v="90200"/>
    <n v="0.04"/>
    <s v="Median wage is greater than $72,000 per year"/>
    <n v="4"/>
    <s v="Postsecondary non-degree award"/>
    <n v="5"/>
    <n v="162"/>
    <n v="41.45"/>
    <x v="440"/>
  </r>
  <r>
    <n v="225"/>
    <s v="Electrical and Electronics Installers and Repairers, Transportation Equipment"/>
    <x v="6"/>
    <n v="196"/>
    <s v="https://www.careeronestop.org/toolkit/careers/occupations/Occupation-profile.aspx?keyword=Electrical%20and%20Electronics%20Installers%20and%20Repairers,%20Transportation%20Equipment&amp;location=United%20States"/>
    <n v="7900"/>
    <n v="8300"/>
    <n v="0.05"/>
    <s v="Median wage is greater than $72,000 per year"/>
    <n v="4"/>
    <s v="Postsecondary non-degree award"/>
    <n v="5"/>
    <n v="210"/>
    <n v="38.06"/>
    <x v="441"/>
  </r>
  <r>
    <n v="271"/>
    <s v="Aircraft Mechanics and Service Technicians"/>
    <x v="6"/>
    <n v="270"/>
    <s v="https://www.careeronestop.org/toolkit/careers/occupations/Occupation-profile.aspx?keyword=Aircraft%20Mechanics%20and%20Service%20Technicians&amp;location=United%20States"/>
    <n v="140200"/>
    <n v="146200"/>
    <n v="0.04"/>
    <s v="Median wage is greater than $72,000 per year"/>
    <n v="4"/>
    <s v="Postsecondary non-degree award"/>
    <n v="5"/>
    <n v="234"/>
    <n v="36.07"/>
    <x v="350"/>
  </r>
  <r>
    <n v="669"/>
    <s v="Insurance Appraisers, Auto Damage"/>
    <x v="14"/>
    <n v="659"/>
    <s v="https://www.careeronestop.org/toolkit/careers/occupations/Occupation-profile.aspx?keyword=Insurance%20Appraisers,%20Auto%20Damage&amp;location=United%20States"/>
    <n v="13600"/>
    <n v="13300"/>
    <n v="-0.03"/>
    <s v="Median wage is greater than $72,000 per year"/>
    <n v="4"/>
    <s v="Postsecondary non-degree award"/>
    <n v="5"/>
    <n v="242"/>
    <n v="35.83"/>
    <x v="352"/>
  </r>
  <r>
    <n v="310"/>
    <s v="Fire Inspectors and Investigators"/>
    <x v="8"/>
    <n v="270"/>
    <s v="https://www.careeronestop.org/toolkit/careers/occupations/Occupation-profile.aspx?keyword=Fire%20Inspectors%20and%20Investigators&amp;location=United%20States"/>
    <n v="15000"/>
    <n v="15600"/>
    <n v="0.04"/>
    <s v="Median wage is greater than $72,000 per year"/>
    <n v="4"/>
    <s v="Postsecondary non-degree award"/>
    <n v="5"/>
    <n v="244"/>
    <n v="35.65"/>
    <x v="442"/>
  </r>
  <r>
    <n v="300"/>
    <s v="Dietetic Technicians"/>
    <x v="2"/>
    <n v="270"/>
    <s v="https://www.careeronestop.org/toolkit/careers/occupations/Occupation-profile.aspx?keyword=Dietetic%20Technicians&amp;location=United%20States"/>
    <n v="20200"/>
    <n v="20900"/>
    <n v="0.04"/>
    <s v="Median wage is less than $36,850 per year"/>
    <n v="1"/>
    <s v="Associate's degree"/>
    <n v="4"/>
    <n v="745"/>
    <n v="17.559999999999999"/>
    <x v="443"/>
  </r>
  <r>
    <n v="826"/>
    <s v="Switchboard Operators, Including Answering Service"/>
    <x v="9"/>
    <n v="825"/>
    <s v="https://www.careeronestop.org/toolkit/careers/occupations/Occupation-profile.aspx?keyword=Switchboard%20Operators,%20Including%20Answering%20Service&amp;location=United%20States"/>
    <n v="48400"/>
    <n v="36200"/>
    <n v="-0.25"/>
    <s v="Median wage is less than $36,850 per year"/>
    <n v="1"/>
    <s v="High school diploma or equivalent"/>
    <n v="2"/>
    <n v="737"/>
    <n v="17.670000000000002"/>
    <x v="444"/>
  </r>
  <r>
    <n v="331"/>
    <s v="Orderlies"/>
    <x v="2"/>
    <n v="270"/>
    <s v="https://www.careeronestop.org/toolkit/careers/occupations/Occupation-profile.aspx?keyword=Orderlies&amp;location=United%20States"/>
    <n v="45500"/>
    <n v="47400"/>
    <n v="0.04"/>
    <s v="Median wage is less than $36,850 per year"/>
    <n v="1"/>
    <s v="High school diploma or equivalent"/>
    <n v="2"/>
    <n v="737"/>
    <n v="17.71"/>
    <x v="444"/>
  </r>
  <r>
    <n v="753"/>
    <s v="Helpers--Production Workers"/>
    <x v="7"/>
    <n v="748"/>
    <s v="https://www.careeronestop.org/toolkit/careers/occupations/Occupation-profile.aspx?keyword=Helpers--Production%20Workers&amp;location=United%20States"/>
    <n v="193000"/>
    <n v="175100"/>
    <n v="-0.09"/>
    <s v="Median wage is less than $36,850 per year"/>
    <n v="1"/>
    <s v="High school diploma or equivalent"/>
    <n v="2"/>
    <n v="739"/>
    <n v="17.649999999999999"/>
    <x v="445"/>
  </r>
  <r>
    <n v="461"/>
    <s v="Couriers and Messengers"/>
    <x v="6"/>
    <n v="451"/>
    <s v="https://www.careeronestop.org/toolkit/careers/occupations/Occupation-profile.aspx?keyword=Couriers%20and%20Messengers&amp;location=United%20States"/>
    <n v="217100"/>
    <n v="220600"/>
    <n v="0.02"/>
    <s v="Median wage is less than $36,850 per year"/>
    <n v="1"/>
    <s v="High school diploma or equivalent"/>
    <n v="2"/>
    <n v="739"/>
    <n v="17.649999999999999"/>
    <x v="445"/>
  </r>
  <r>
    <n v="402"/>
    <s v="Helpers--Installation, Maintenance, and Repair Workers"/>
    <x v="13"/>
    <n v="361"/>
    <s v="https://www.careeronestop.org/toolkit/careers/occupations/Occupation-profile.aspx?keyword=Helpers--Installation,%20Maintenance,%20and%20Repair%20Workers&amp;location=United%20States"/>
    <n v="96500"/>
    <n v="98900"/>
    <n v="0.03"/>
    <s v="Median wage is less than $36,850 per year"/>
    <n v="1"/>
    <s v="High school diploma or equivalent"/>
    <n v="2"/>
    <n v="739"/>
    <n v="17.649999999999999"/>
    <x v="445"/>
  </r>
  <r>
    <n v="781"/>
    <s v="Textile Cutting Machine Setters, Operators, and Tenders"/>
    <x v="7"/>
    <n v="768"/>
    <s v="https://www.careeronestop.org/toolkit/careers/occupations/Occupation-profile.aspx?keyword=Textile%20Cutting%20Machine%20Setters,%20Operators,%20and%20Tenders&amp;location=United%20States"/>
    <n v="11100"/>
    <n v="9900"/>
    <n v="-0.11"/>
    <s v="Median wage is less than $36,850 per year"/>
    <n v="1"/>
    <s v="High school diploma or equivalent"/>
    <n v="2"/>
    <n v="743"/>
    <n v="17.61"/>
    <x v="446"/>
  </r>
  <r>
    <n v="193"/>
    <s v="Stockers and Order Fillers"/>
    <x v="9"/>
    <n v="157"/>
    <s v="https://www.careeronestop.org/toolkit/careers/occupations/Occupation-profile.aspx?keyword=Stockers%20and%20Order%20Fillers&amp;location=United%20States"/>
    <n v="2851600"/>
    <n v="3030300"/>
    <n v="0.06"/>
    <s v="Median wage is less than $36,850 per year"/>
    <n v="1"/>
    <s v="High school diploma or equivalent"/>
    <n v="2"/>
    <n v="746"/>
    <n v="17.5"/>
    <x v="447"/>
  </r>
  <r>
    <n v="19"/>
    <s v="Veterinary Assistants and Laboratory Animal Caretakers"/>
    <x v="2"/>
    <n v="17"/>
    <s v="https://www.careeronestop.org/toolkit/careers/occupations/Occupation-profile.aspx?keyword=Veterinary%20Assistants%20and%20Laboratory%20Animal%20Caretakers&amp;location=United%20States"/>
    <n v="114800"/>
    <n v="138300"/>
    <n v="0.21"/>
    <s v="Median wage is less than $36,850 per year"/>
    <n v="1"/>
    <s v="High school diploma or equivalent"/>
    <n v="2"/>
    <n v="746"/>
    <n v="17.52"/>
    <x v="447"/>
  </r>
  <r>
    <n v="675"/>
    <s v="Pharmacy Aides"/>
    <x v="2"/>
    <n v="659"/>
    <s v="https://www.careeronestop.org/toolkit/careers/occupations/Occupation-profile.aspx?keyword=Pharmacy%20Aides&amp;location=United%20States"/>
    <n v="43700"/>
    <n v="42400"/>
    <n v="-0.03"/>
    <s v="Median wage is less than $36,850 per year"/>
    <n v="1"/>
    <s v="High school diploma or equivalent"/>
    <n v="2"/>
    <n v="750"/>
    <n v="17.41"/>
    <x v="448"/>
  </r>
  <r>
    <n v="490"/>
    <s v="Merchandise Displayers and Window Trimmers"/>
    <x v="7"/>
    <n v="451"/>
    <s v="https://www.careeronestop.org/toolkit/careers/occupations/Occupation-profile.aspx?keyword=Merchandise%20Displayers%20and%20Window%20Trimmers&amp;location=United%20States"/>
    <n v="173400"/>
    <n v="177500"/>
    <n v="0.02"/>
    <s v="Median wage is less than $36,850 per year"/>
    <n v="1"/>
    <s v="High school diploma or equivalent"/>
    <n v="2"/>
    <n v="750"/>
    <n v="17.420000000000002"/>
    <x v="448"/>
  </r>
  <r>
    <n v="706"/>
    <s v="Gambling Cage Workers"/>
    <x v="10"/>
    <n v="700"/>
    <s v="https://www.careeronestop.org/toolkit/careers/occupations/Occupation-profile.aspx?keyword=Gambling%20Cage%20Workers&amp;location=United%20States"/>
    <n v="12200"/>
    <n v="11500"/>
    <n v="-0.05"/>
    <s v="Median wage is less than $36,850 per year"/>
    <n v="1"/>
    <s v="High school diploma or equivalent"/>
    <n v="2"/>
    <n v="753"/>
    <n v="17.36"/>
    <x v="449"/>
  </r>
  <r>
    <n v="125"/>
    <s v="Tour and Travel Guides"/>
    <x v="10"/>
    <n v="100"/>
    <s v="https://www.careeronestop.org/toolkit/careers/occupations/Occupation-profile.aspx?keyword=Tour%20and%20Travel%20Guides&amp;location=United%20States"/>
    <n v="53600"/>
    <n v="58000"/>
    <n v="0.08"/>
    <s v="Median wage is less than $36,850 per year"/>
    <n v="1"/>
    <s v="High school diploma or equivalent"/>
    <n v="2"/>
    <n v="753"/>
    <n v="17.34"/>
    <x v="449"/>
  </r>
  <r>
    <n v="780"/>
    <s v="Shoe and Leather Workers and Repairers"/>
    <x v="7"/>
    <n v="768"/>
    <s v="https://www.careeronestop.org/toolkit/careers/occupations/Occupation-profile.aspx?keyword=Shoe%20and%20Leather%20Workers%20and%20Repairers&amp;location=United%20States"/>
    <n v="9800"/>
    <n v="8700"/>
    <n v="-0.11"/>
    <s v="Median wage is less than $36,850 per year"/>
    <n v="1"/>
    <s v="High school diploma or equivalent"/>
    <n v="2"/>
    <n v="755"/>
    <n v="17.32"/>
    <x v="450"/>
  </r>
  <r>
    <n v="609"/>
    <s v="Receptionists and Information Clerks"/>
    <x v="9"/>
    <n v="587"/>
    <s v="https://www.careeronestop.org/toolkit/careers/occupations/Occupation-profile.aspx?keyword=Receptionists%20and%20Information%20Clerks&amp;location=United%20States"/>
    <n v="1068800"/>
    <n v="1072700"/>
    <n v="0"/>
    <s v="Median wage is less than $36,850 per year"/>
    <n v="1"/>
    <s v="High school diploma or equivalent"/>
    <n v="2"/>
    <n v="757"/>
    <n v="17.23"/>
    <x v="451"/>
  </r>
  <r>
    <n v="585"/>
    <s v="Tire Repairers and Changers"/>
    <x v="6"/>
    <n v="518"/>
    <s v="https://www.careeronestop.org/toolkit/careers/occupations/Occupation-profile.aspx?keyword=Tire%20Repairers%20and%20Changers&amp;location=United%20States"/>
    <n v="103800"/>
    <n v="105000"/>
    <n v="0.01"/>
    <s v="Median wage is less than $36,850 per year"/>
    <n v="1"/>
    <s v="High school diploma or equivalent"/>
    <n v="2"/>
    <n v="757"/>
    <n v="17.21"/>
    <x v="451"/>
  </r>
  <r>
    <n v="83"/>
    <s v="Umpires, Referees, and Other Sports Officials"/>
    <x v="10"/>
    <n v="69"/>
    <s v="https://www.careeronestop.org/toolkit/careers/occupations/Occupation-profile.aspx?keyword=Umpires,%20Referees,%20and%20Other%20Sports%20Officials&amp;location=United%20States"/>
    <n v="20400"/>
    <n v="22400"/>
    <n v="0.1"/>
    <s v="Median wage is less than $36,850 per year"/>
    <n v="1"/>
    <s v="High school diploma or equivalent"/>
    <n v="2"/>
    <n v="757"/>
    <e v="#N/A"/>
    <x v="451"/>
  </r>
  <r>
    <n v="788"/>
    <s v="Photographic Process Workers and Processing Machine Operators"/>
    <x v="7"/>
    <n v="786"/>
    <s v="https://www.careeronestop.org/toolkit/careers/occupations/Occupation-profile.aspx?keyword=Photographic%20Process%20Workers%20and%20Processing%20Machine%20Operators&amp;location=United%20States"/>
    <n v="6400"/>
    <n v="5600"/>
    <n v="-0.13"/>
    <s v="Median wage is less than $36,850 per year"/>
    <n v="1"/>
    <s v="High school diploma or equivalent"/>
    <n v="2"/>
    <n v="762"/>
    <n v="17.12"/>
    <x v="452"/>
  </r>
  <r>
    <n v="334"/>
    <s v="Passenger Attendants"/>
    <x v="6"/>
    <n v="270"/>
    <s v="https://www.careeronestop.org/toolkit/careers/occupations/Occupation-profile.aspx?keyword=Passenger%20Attendants&amp;location=United%20States"/>
    <n v="13500"/>
    <n v="14000"/>
    <n v="0.04"/>
    <s v="Median wage is less than $36,850 per year"/>
    <n v="1"/>
    <s v="High school diploma or equivalent"/>
    <n v="2"/>
    <n v="762"/>
    <n v="17.12"/>
    <x v="452"/>
  </r>
  <r>
    <n v="759"/>
    <s v="Textile Winding, Twisting, and Drawing Out Machine Setters, Operators, and Tenders"/>
    <x v="7"/>
    <n v="748"/>
    <s v="https://www.careeronestop.org/toolkit/careers/occupations/Occupation-profile.aspx?keyword=Textile%20Winding,%20Twisting,%20and%20Drawing%20Out%20Machine%20Setters,%20Operators,%20and%20Tenders&amp;location=United%20States"/>
    <n v="25000"/>
    <n v="22900"/>
    <n v="-0.09"/>
    <s v="Median wage is less than $36,850 per year"/>
    <n v="1"/>
    <s v="High school diploma or equivalent"/>
    <n v="2"/>
    <n v="765"/>
    <n v="17.079999999999998"/>
    <x v="453"/>
  </r>
  <r>
    <n v="104"/>
    <s v="Driver/Sales Workers"/>
    <x v="13"/>
    <n v="100"/>
    <s v="https://www.careeronestop.org/toolkit/careers/occupations/Occupation-profile.aspx?keyword=Driver/Sales%20Workers&amp;location=United%20States"/>
    <n v="541000"/>
    <n v="582900"/>
    <n v="0.08"/>
    <s v="Median wage is less than $36,850 per year"/>
    <n v="1"/>
    <s v="High school diploma or equivalent"/>
    <n v="2"/>
    <n v="766"/>
    <n v="17.03"/>
    <x v="454"/>
  </r>
  <r>
    <n v="768"/>
    <s v="Textile Bleaching and Dyeing Machine Operators and Tenders"/>
    <x v="7"/>
    <n v="761"/>
    <s v="https://www.careeronestop.org/toolkit/careers/occupations/Occupation-profile.aspx?keyword=Textile%20Bleaching%20and%20Dyeing%20Machine%20Operators%20and%20Tenders&amp;location=United%20States"/>
    <n v="7000"/>
    <n v="6400"/>
    <n v="-0.1"/>
    <s v="Median wage is less than $36,850 per year"/>
    <n v="1"/>
    <s v="High school diploma or equivalent"/>
    <n v="2"/>
    <n v="767"/>
    <n v="16.989999999999998"/>
    <x v="455"/>
  </r>
  <r>
    <n v="747"/>
    <s v="Textile, Apparel, and Furnishings Workers, All Other"/>
    <x v="13"/>
    <n v="735"/>
    <s v="https://www.careeronestop.org/toolkit/careers/occupations/Occupation-profile.aspx?keyword=Textile,%20Apparel,%20and%20Furnishings%20Workers,%20All%20Other&amp;location=United%20States"/>
    <n v="14300"/>
    <n v="13200"/>
    <n v="-0.08"/>
    <s v="Median wage is less than $36,850 per year"/>
    <n v="1"/>
    <s v="High school diploma or equivalent"/>
    <n v="2"/>
    <n v="771"/>
    <n v="16.89"/>
    <x v="456"/>
  </r>
  <r>
    <n v="162"/>
    <s v="Baggage Porters and Bellhops"/>
    <x v="10"/>
    <n v="157"/>
    <s v="https://www.careeronestop.org/toolkit/careers/occupations/Occupation-profile.aspx?keyword=Baggage%20Porters%20and%20Bellhops&amp;location=United%20States"/>
    <n v="27700"/>
    <n v="29400"/>
    <n v="0.06"/>
    <s v="Median wage is less than $36,850 per year"/>
    <n v="1"/>
    <s v="High school diploma or equivalent"/>
    <n v="2"/>
    <n v="777"/>
    <n v="16.75"/>
    <x v="457"/>
  </r>
  <r>
    <n v="811"/>
    <s v="Floral Designers"/>
    <x v="0"/>
    <n v="808"/>
    <s v="https://www.careeronestop.org/toolkit/careers/occupations/Occupation-profile.aspx?keyword=Floral%20Designers&amp;location=United%20States"/>
    <n v="54500"/>
    <n v="44700"/>
    <n v="-0.18"/>
    <s v="Median wage is less than $36,850 per year"/>
    <n v="1"/>
    <s v="High school diploma or equivalent"/>
    <n v="2"/>
    <n v="779"/>
    <n v="16.68"/>
    <x v="458"/>
  </r>
  <r>
    <n v="261"/>
    <s v="Recreation Workers"/>
    <x v="10"/>
    <n v="196"/>
    <s v="https://www.careeronestop.org/toolkit/careers/occupations/Occupation-profile.aspx?keyword=Recreation%20Workers&amp;location=United%20States"/>
    <n v="289400"/>
    <n v="302700"/>
    <n v="0.05"/>
    <s v="Median wage is less than $36,850 per year"/>
    <n v="1"/>
    <s v="High school diploma or equivalent"/>
    <n v="2"/>
    <n v="783"/>
    <n v="16.55"/>
    <x v="459"/>
  </r>
  <r>
    <n v="722"/>
    <s v="Library Assistants, Clerical"/>
    <x v="9"/>
    <n v="712"/>
    <s v="https://www.careeronestop.org/toolkit/careers/occupations/Occupation-profile.aspx?keyword=Library%20Assistants,%20Clerical&amp;location=United%20States"/>
    <n v="82900"/>
    <n v="78200"/>
    <n v="-0.06"/>
    <s v="Median wage is less than $36,850 per year"/>
    <n v="1"/>
    <s v="High school diploma or equivalent"/>
    <n v="2"/>
    <n v="789"/>
    <n v="16.36"/>
    <x v="460"/>
  </r>
  <r>
    <n v="751"/>
    <s v="Forest and Conservation Workers"/>
    <x v="3"/>
    <n v="748"/>
    <s v="https://www.careeronestop.org/toolkit/careers/occupations/Occupation-profile.aspx?keyword=Forest%20and%20Conservation%20Workers&amp;location=United%20States"/>
    <n v="11300"/>
    <n v="10300"/>
    <n v="-0.09"/>
    <s v="Median wage is less than $36,850 per year"/>
    <n v="1"/>
    <s v="High school diploma or equivalent"/>
    <n v="2"/>
    <n v="790"/>
    <n v="16.32"/>
    <x v="461"/>
  </r>
  <r>
    <n v="397"/>
    <s v="Funeral Attendants"/>
    <x v="11"/>
    <n v="361"/>
    <s v="https://www.careeronestop.org/toolkit/careers/occupations/Occupation-profile.aspx?keyword=Funeral%20Attendants&amp;location=United%20States"/>
    <n v="33200"/>
    <n v="34200"/>
    <n v="0.03"/>
    <s v="Median wage is less than $36,850 per year"/>
    <n v="1"/>
    <s v="High school diploma or equivalent"/>
    <n v="2"/>
    <n v="790"/>
    <n v="16.27"/>
    <x v="461"/>
  </r>
  <r>
    <n v="426"/>
    <s v="Physical Therapist Aides"/>
    <x v="2"/>
    <n v="361"/>
    <s v="https://www.careeronestop.org/toolkit/careers/occupations/Occupation-profile.aspx?keyword=Physical%20Therapist%20Aides&amp;location=United%20States"/>
    <n v="44500"/>
    <n v="45800"/>
    <n v="0.03"/>
    <s v="Median wage is less than $36,850 per year"/>
    <n v="1"/>
    <s v="High school diploma or equivalent"/>
    <n v="2"/>
    <n v="795"/>
    <n v="16.11"/>
    <x v="462"/>
  </r>
  <r>
    <n v="142"/>
    <s v="Locker Room, Coatroom, and Dressing Room Attendants"/>
    <x v="11"/>
    <n v="127"/>
    <s v="https://www.careeronestop.org/toolkit/careers/occupations/Occupation-profile.aspx?keyword=Locker%20Room,%20Coatroom,%20and%20Dressing%20Room%20Attendants&amp;location=United%20States"/>
    <n v="12900"/>
    <n v="13800"/>
    <n v="7.0000000000000007E-2"/>
    <s v="Median wage is less than $36,850 per year"/>
    <n v="1"/>
    <s v="High school diploma or equivalent"/>
    <n v="2"/>
    <n v="795"/>
    <n v="16.079999999999998"/>
    <x v="462"/>
  </r>
  <r>
    <n v="15"/>
    <s v="Home Health and Personal Care Aides"/>
    <x v="2"/>
    <n v="15"/>
    <s v="https://www.careeronestop.org/toolkit/careers/occupations/Occupation-profile.aspx?keyword=Home%20Health%20and%20Personal%20Care%20Aides&amp;location=United%20States"/>
    <n v="3715500"/>
    <n v="4520100"/>
    <n v="0.22"/>
    <s v="Median wage is less than $36,850 per year"/>
    <n v="1"/>
    <s v="High school diploma or equivalent"/>
    <n v="2"/>
    <n v="795"/>
    <n v="16.12"/>
    <x v="462"/>
  </r>
  <r>
    <n v="228"/>
    <s v="Entertainment Attendants and Related Workers, All Other"/>
    <x v="1"/>
    <n v="196"/>
    <s v="https://www.careeronestop.org/toolkit/careers/occupations/Occupation-profile.aspx?keyword=Entertainment%20Attendants%20and%20Related%20Workers,%20All%20Other&amp;location=United%20States"/>
    <n v="5200"/>
    <n v="5500"/>
    <n v="0.05"/>
    <s v="Median wage is less than $36,850 per year"/>
    <n v="1"/>
    <s v="High school diploma or equivalent"/>
    <n v="2"/>
    <n v="799"/>
    <n v="16"/>
    <x v="463"/>
  </r>
  <r>
    <n v="697"/>
    <s v="School Bus Monitors"/>
    <x v="11"/>
    <n v="678"/>
    <s v="https://www.careeronestop.org/toolkit/careers/occupations/Occupation-profile.aspx?keyword=School%20Bus%20Monitors&amp;location=United%20States"/>
    <n v="62400"/>
    <n v="60100"/>
    <n v="-0.04"/>
    <s v="Median wage is less than $36,850 per year"/>
    <n v="1"/>
    <s v="High school diploma or equivalent"/>
    <n v="2"/>
    <n v="801"/>
    <n v="15.93"/>
    <x v="464"/>
  </r>
  <r>
    <n v="544"/>
    <s v="Gambling Service Workers, All Other"/>
    <x v="8"/>
    <n v="518"/>
    <s v="https://www.careeronestop.org/toolkit/careers/occupations/Occupation-profile.aspx?keyword=Gambling%20Service%20Workers,%20All%20Other&amp;location=United%20States"/>
    <n v="13100"/>
    <n v="13200"/>
    <n v="0.01"/>
    <s v="Median wage is less than $36,850 per year"/>
    <n v="1"/>
    <s v="High school diploma or equivalent"/>
    <n v="2"/>
    <n v="804"/>
    <n v="15.72"/>
    <x v="465"/>
  </r>
  <r>
    <n v="587"/>
    <s v="Ambulance Drivers and Attendants, Except Emergency Medical Technicians"/>
    <x v="6"/>
    <n v="587"/>
    <s v="https://www.careeronestop.org/toolkit/careers/occupations/Occupation-profile.aspx?keyword=Ambulance%20Drivers%20and%20Attendants,%20Except%20Emergency%20Medical%20Technicians&amp;location=United%20States"/>
    <n v="10100"/>
    <n v="10100"/>
    <n v="0"/>
    <s v="Median wage is less than $36,850 per year"/>
    <n v="1"/>
    <s v="High school diploma or equivalent"/>
    <n v="2"/>
    <n v="805"/>
    <n v="15.66"/>
    <x v="466"/>
  </r>
  <r>
    <n v="543"/>
    <s v="Gambling Dealers"/>
    <x v="10"/>
    <n v="518"/>
    <s v="https://www.careeronestop.org/toolkit/careers/occupations/Occupation-profile.aspx?keyword=Gambling%20Dealers&amp;location=United%20States"/>
    <n v="75600"/>
    <n v="76400"/>
    <n v="0.01"/>
    <s v="Median wage is less than $36,850 per year"/>
    <n v="1"/>
    <s v="High school diploma or equivalent"/>
    <n v="2"/>
    <n v="807"/>
    <n v="15.5"/>
    <x v="467"/>
  </r>
  <r>
    <n v="34"/>
    <s v="Animal Caretakers"/>
    <x v="3"/>
    <n v="34"/>
    <s v="https://www.careeronestop.org/toolkit/careers/occupations/Occupation-profile.aspx?keyword=Animal%20Caretakers&amp;location=United%20States"/>
    <n v="339000"/>
    <n v="391500"/>
    <n v="0.16"/>
    <s v="Median wage is less than $36,850 per year"/>
    <n v="1"/>
    <s v="High school diploma or equivalent"/>
    <n v="2"/>
    <n v="812"/>
    <n v="15"/>
    <x v="468"/>
  </r>
  <r>
    <n v="668"/>
    <s v="Hotel, Motel, and Resort Desk Clerks"/>
    <x v="10"/>
    <n v="659"/>
    <s v="https://www.careeronestop.org/toolkit/careers/occupations/Occupation-profile.aspx?keyword=Hotel,%20Motel,%20and%20Resort%20Desk%20Clerks&amp;location=United%20States"/>
    <n v="257700"/>
    <n v="251100"/>
    <n v="-0.03"/>
    <s v="Median wage is less than $36,850 per year"/>
    <n v="1"/>
    <s v="High school diploma or equivalent"/>
    <n v="2"/>
    <n v="816"/>
    <n v="14.8"/>
    <x v="469"/>
  </r>
  <r>
    <n v="641"/>
    <s v="Childcare Workers"/>
    <x v="11"/>
    <n v="637"/>
    <s v="https://www.careeronestop.org/toolkit/careers/occupations/Occupation-profile.aspx?keyword=Childcare%20Workers&amp;location=United%20States"/>
    <n v="945900"/>
    <n v="927400"/>
    <n v="-0.02"/>
    <s v="Median wage is less than $36,850 per year"/>
    <n v="1"/>
    <s v="High school diploma or equivalent"/>
    <n v="2"/>
    <n v="817"/>
    <n v="14.6"/>
    <x v="470"/>
  </r>
  <r>
    <n v="687"/>
    <s v="Gambling and Sports Book Writers and Runners"/>
    <x v="10"/>
    <n v="678"/>
    <s v="https://www.careeronestop.org/toolkit/careers/occupations/Occupation-profile.aspx?keyword=Gambling%20and%20Sports%20Book%20Writers%20and%20Runners&amp;location=United%20States"/>
    <n v="8400"/>
    <n v="8100"/>
    <n v="-0.04"/>
    <s v="Median wage is less than $36,850 per year"/>
    <n v="1"/>
    <s v="High school diploma or equivalent"/>
    <n v="2"/>
    <n v="825"/>
    <n v="14.02"/>
    <x v="471"/>
  </r>
  <r>
    <n v="796"/>
    <s v="Tailors, Dressmakers, and Custom Sewers"/>
    <x v="11"/>
    <n v="790"/>
    <s v="https://www.careeronestop.org/toolkit/careers/occupations/Occupation-profile.aspx?keyword=Tailors,%20Dressmakers,%20and%20Custom%20Sewers&amp;location=United%20States"/>
    <n v="33900"/>
    <n v="29300"/>
    <n v="-0.14000000000000001"/>
    <s v="Median wage is less than $36,850 per year"/>
    <n v="1"/>
    <s v="No formal educational credential"/>
    <n v="1"/>
    <n v="739"/>
    <n v="17.62"/>
    <x v="445"/>
  </r>
  <r>
    <n v="295"/>
    <s v="Craft Artists"/>
    <x v="0"/>
    <n v="270"/>
    <s v="https://www.careeronestop.org/toolkit/careers/occupations/Occupation-profile.aspx?keyword=Craft%20Artists&amp;location=United%20States"/>
    <n v="11500"/>
    <n v="12000"/>
    <n v="0.04"/>
    <s v="Median wage is less than $36,850 per year"/>
    <n v="1"/>
    <s v="No formal educational credential"/>
    <n v="1"/>
    <n v="743"/>
    <n v="17.59"/>
    <x v="446"/>
  </r>
  <r>
    <n v="297"/>
    <s v="Crossing Guards and Flaggers"/>
    <x v="8"/>
    <n v="270"/>
    <s v="https://www.careeronestop.org/toolkit/careers/occupations/Occupation-profile.aspx?keyword=Crossing%20Guards%20and%20Flaggers&amp;location=United%20States"/>
    <n v="94100"/>
    <n v="98000"/>
    <n v="0.04"/>
    <s v="Median wage is less than $36,850 per year"/>
    <n v="1"/>
    <s v="No formal educational credential"/>
    <n v="1"/>
    <n v="746"/>
    <n v="17.48"/>
    <x v="447"/>
  </r>
  <r>
    <n v="489"/>
    <s v="Meat, Poultry, and Fish Cutters and Trimmers"/>
    <x v="7"/>
    <n v="451"/>
    <s v="https://www.careeronestop.org/toolkit/careers/occupations/Occupation-profile.aspx?keyword=Meat,%20Poultry,%20and%20Fish%20Cutters%20and%20Trimmers&amp;location=United%20States"/>
    <n v="141000"/>
    <n v="143800"/>
    <n v="0.02"/>
    <s v="Median wage is less than $36,850 per year"/>
    <n v="1"/>
    <s v="No formal educational credential"/>
    <n v="1"/>
    <n v="749"/>
    <n v="17.45"/>
    <x v="472"/>
  </r>
  <r>
    <n v="372"/>
    <s v="Cooks, All Other"/>
    <x v="10"/>
    <n v="361"/>
    <s v="https://www.careeronestop.org/toolkit/careers/occupations/Occupation-profile.aspx?keyword=Cooks,%20All%20Other&amp;location=United%20States"/>
    <n v="20200"/>
    <n v="20800"/>
    <n v="0.03"/>
    <s v="Median wage is less than $36,850 per year"/>
    <n v="1"/>
    <s v="No formal educational credential"/>
    <n v="1"/>
    <n v="756"/>
    <n v="17.27"/>
    <x v="473"/>
  </r>
  <r>
    <n v="21"/>
    <s v="Cooks, Restaurant"/>
    <x v="10"/>
    <n v="21"/>
    <s v="https://www.careeronestop.org/toolkit/careers/occupations/Occupation-profile.aspx?keyword=Cooks,%20Restaurant&amp;location=United%20States"/>
    <n v="1361200"/>
    <n v="1638900"/>
    <n v="0.2"/>
    <s v="Median wage is less than $36,850 per year"/>
    <n v="1"/>
    <s v="No formal educational credential"/>
    <n v="1"/>
    <n v="757"/>
    <n v="17.2"/>
    <x v="451"/>
  </r>
  <r>
    <n v="120"/>
    <s v="Motor Vehicle Operators, All Other"/>
    <x v="6"/>
    <n v="100"/>
    <s v="https://www.careeronestop.org/toolkit/careers/occupations/Occupation-profile.aspx?keyword=Motor%20Vehicle%20Operators,%20All%20Other&amp;location=United%20States"/>
    <n v="68300"/>
    <n v="73700"/>
    <n v="0.08"/>
    <s v="Median wage is less than $36,850 per year"/>
    <n v="1"/>
    <s v="No formal educational credential"/>
    <n v="1"/>
    <n v="761"/>
    <n v="17.16"/>
    <x v="474"/>
  </r>
  <r>
    <n v="460"/>
    <s v="Cooks, Institution and Cafeteria"/>
    <x v="10"/>
    <n v="451"/>
    <s v="https://www.careeronestop.org/toolkit/careers/occupations/Occupation-profile.aspx?keyword=Cooks,%20Institution%20and%20Cafeteria&amp;location=United%20States"/>
    <n v="434500"/>
    <n v="443400"/>
    <n v="0.02"/>
    <s v="Median wage is less than $36,850 per year"/>
    <n v="1"/>
    <s v="No formal educational credential"/>
    <n v="1"/>
    <n v="767"/>
    <n v="16.98"/>
    <x v="455"/>
  </r>
  <r>
    <n v="767"/>
    <s v="Motion Picture Projectionists"/>
    <x v="10"/>
    <n v="761"/>
    <s v="https://www.careeronestop.org/toolkit/careers/occupations/Occupation-profile.aspx?keyword=Motion%20Picture%20Projectionists&amp;location=United%20States"/>
    <n v="2100"/>
    <n v="1900"/>
    <n v="-0.1"/>
    <s v="Median wage is less than $36,850 per year"/>
    <n v="1"/>
    <s v="No formal educational credential"/>
    <n v="1"/>
    <n v="769"/>
    <n v="16.899999999999999"/>
    <x v="475"/>
  </r>
  <r>
    <n v="123"/>
    <s v="Shuttle Drivers and Chauffeurs"/>
    <x v="6"/>
    <n v="100"/>
    <s v="https://www.careeronestop.org/toolkit/careers/occupations/Occupation-profile.aspx?keyword=Shuttle%20Drivers%20and%20Chauffeurs&amp;location=United%20States"/>
    <n v="218400"/>
    <n v="235900"/>
    <n v="0.08"/>
    <s v="Median wage is less than $36,850 per year"/>
    <n v="1"/>
    <s v="No formal educational credential"/>
    <n v="1"/>
    <n v="769"/>
    <n v="16.940000000000001"/>
    <x v="475"/>
  </r>
  <r>
    <n v="703"/>
    <s v="Farmworkers, Farm, Ranch, and Aquacultural Animals"/>
    <x v="3"/>
    <n v="700"/>
    <s v="https://www.careeronestop.org/toolkit/careers/occupations/Occupation-profile.aspx?keyword=Farmworkers,%20Farm,%20Ranch,%20and%20Aquacultural%20Animals&amp;location=United%20States"/>
    <n v="199400"/>
    <n v="188900"/>
    <n v="-0.05"/>
    <s v="Median wage is less than $36,850 per year"/>
    <n v="1"/>
    <s v="No formal educational credential"/>
    <n v="1"/>
    <n v="771"/>
    <n v="16.88"/>
    <x v="456"/>
  </r>
  <r>
    <n v="551"/>
    <s v="Janitors and Cleaners, Except Maids and Housekeeping Cleaners"/>
    <x v="10"/>
    <n v="518"/>
    <s v="https://www.careeronestop.org/toolkit/careers/occupations/Occupation-profile.aspx?keyword=Janitors%20and%20Cleaners,%20Except%20Maids%20and%20Housekeeping%20Cleaners&amp;location=United%20States"/>
    <n v="2382900"/>
    <n v="2412800"/>
    <n v="0.01"/>
    <s v="Median wage is less than $36,850 per year"/>
    <n v="1"/>
    <s v="No formal educational credential"/>
    <n v="1"/>
    <n v="773"/>
    <n v="16.84"/>
    <x v="476"/>
  </r>
  <r>
    <n v="205"/>
    <s v="Bakers"/>
    <x v="10"/>
    <n v="196"/>
    <s v="https://www.careeronestop.org/toolkit/careers/occupations/Occupation-profile.aspx?keyword=Bakers&amp;location=United%20States"/>
    <n v="218800"/>
    <n v="229600"/>
    <n v="0.05"/>
    <s v="Median wage is less than $36,850 per year"/>
    <n v="1"/>
    <s v="No formal educational credential"/>
    <n v="1"/>
    <n v="773"/>
    <n v="16.8"/>
    <x v="476"/>
  </r>
  <r>
    <n v="801"/>
    <s v="Door-To-Door Sales Workers, News and Street Vendors, and Related Workers"/>
    <x v="13"/>
    <n v="800"/>
    <s v="https://www.careeronestop.org/toolkit/careers/occupations/Occupation-profile.aspx?keyword=Door-To-Door%20Sales%20Workers,%20News%20and%20Street%20Vendors,%20and%20Related%20Workers&amp;location=United%20States"/>
    <n v="36400"/>
    <n v="30600"/>
    <n v="-0.16"/>
    <s v="Median wage is less than $36,850 per year"/>
    <n v="1"/>
    <s v="No formal educational credential"/>
    <n v="1"/>
    <n v="776"/>
    <n v="16.78"/>
    <x v="477"/>
  </r>
  <r>
    <n v="632"/>
    <s v="Packers and Packagers, Hand"/>
    <x v="6"/>
    <n v="617"/>
    <s v="https://www.careeronestop.org/toolkit/careers/occupations/Occupation-profile.aspx?keyword=Packers%20and%20Packagers,%20Hand&amp;location=United%20States"/>
    <n v="659600"/>
    <n v="652900"/>
    <n v="-0.01"/>
    <s v="Median wage is less than $36,850 per year"/>
    <n v="1"/>
    <s v="No formal educational credential"/>
    <n v="1"/>
    <n v="777"/>
    <n v="16.739999999999998"/>
    <x v="457"/>
  </r>
  <r>
    <n v="18"/>
    <s v="Taxi Drivers"/>
    <x v="6"/>
    <n v="17"/>
    <s v="https://www.careeronestop.org/toolkit/careers/occupations/Occupation-profile.aspx?keyword=Taxi%20Drivers&amp;location=United%20States"/>
    <n v="177300"/>
    <n v="213700"/>
    <n v="0.21"/>
    <s v="Median wage is less than $36,850 per year"/>
    <n v="1"/>
    <s v="No formal educational credential"/>
    <n v="1"/>
    <n v="779"/>
    <n v="16.670000000000002"/>
    <x v="458"/>
  </r>
  <r>
    <n v="821"/>
    <s v="Telemarketers"/>
    <x v="9"/>
    <n v="817"/>
    <s v="https://www.careeronestop.org/toolkit/careers/occupations/Occupation-profile.aspx?keyword=Telemarketers&amp;location=United%20States"/>
    <n v="97700"/>
    <n v="77600"/>
    <n v="-0.21"/>
    <s v="Median wage is less than $36,850 per year"/>
    <n v="1"/>
    <s v="No formal educational credential"/>
    <n v="1"/>
    <n v="781"/>
    <n v="16.579999999999998"/>
    <x v="478"/>
  </r>
  <r>
    <n v="649"/>
    <s v="Farmworkers and Laborers, Crop, Nursery, and Greenhouse"/>
    <x v="3"/>
    <n v="637"/>
    <s v="https://www.careeronestop.org/toolkit/careers/occupations/Occupation-profile.aspx?keyword=Farmworkers%20and%20Laborers,%20Crop,%20Nursery,%20and%20Greenhouse&amp;location=United%20States"/>
    <n v="523500"/>
    <n v="512200"/>
    <n v="-0.02"/>
    <s v="Median wage is less than $36,850 per year"/>
    <n v="1"/>
    <s v="No formal educational credential"/>
    <n v="1"/>
    <n v="781"/>
    <n v="16.57"/>
    <x v="478"/>
  </r>
  <r>
    <n v="799"/>
    <s v="Sewing Machine Operators"/>
    <x v="7"/>
    <n v="796"/>
    <s v="https://www.careeronestop.org/toolkit/careers/occupations/Occupation-profile.aspx?keyword=Sewing%20Machine%20Operators&amp;location=United%20States"/>
    <n v="141900"/>
    <n v="120300"/>
    <n v="-0.15"/>
    <s v="Median wage is less than $36,850 per year"/>
    <n v="1"/>
    <s v="No formal educational credential"/>
    <n v="1"/>
    <n v="783"/>
    <n v="16.559999999999999"/>
    <x v="459"/>
  </r>
  <r>
    <n v="707"/>
    <s v="Graders and Sorters, Agricultural Products"/>
    <x v="3"/>
    <n v="700"/>
    <s v="https://www.careeronestop.org/toolkit/careers/occupations/Occupation-profile.aspx?keyword=Graders%20and%20Sorters,%20Agricultural%20Products&amp;location=United%20States"/>
    <n v="30100"/>
    <n v="28500"/>
    <n v="-0.05"/>
    <s v="Median wage is less than $36,850 per year"/>
    <n v="1"/>
    <s v="No formal educational credential"/>
    <n v="1"/>
    <n v="783"/>
    <n v="16.52"/>
    <x v="459"/>
  </r>
  <r>
    <n v="289"/>
    <s v="Cleaners of Vehicles and Equipment"/>
    <x v="6"/>
    <n v="270"/>
    <s v="https://www.careeronestop.org/toolkit/careers/occupations/Occupation-profile.aspx?keyword=Cleaners%20of%20Vehicles%20and%20Equipment&amp;location=United%20States"/>
    <n v="401800"/>
    <n v="416800"/>
    <n v="0.04"/>
    <s v="Median wage is less than $36,850 per year"/>
    <n v="1"/>
    <s v="No formal educational credential"/>
    <n v="1"/>
    <n v="787"/>
    <n v="16.420000000000002"/>
    <x v="479"/>
  </r>
  <r>
    <n v="716"/>
    <s v="Cooks, Short Order"/>
    <x v="10"/>
    <n v="712"/>
    <s v="https://www.careeronestop.org/toolkit/careers/occupations/Occupation-profile.aspx?keyword=Cooks,%20Short%20Order&amp;location=United%20States"/>
    <n v="137400"/>
    <n v="128900"/>
    <n v="-0.06"/>
    <s v="Median wage is less than $36,850 per year"/>
    <n v="1"/>
    <s v="No formal educational credential"/>
    <n v="1"/>
    <n v="788"/>
    <n v="16.41"/>
    <x v="480"/>
  </r>
  <r>
    <n v="313"/>
    <s v="Food Preparation and Serving Related Workers, All Other"/>
    <x v="10"/>
    <n v="270"/>
    <s v="https://www.careeronestop.org/toolkit/careers/occupations/Occupation-profile.aspx?keyword=Food%20Preparation%20and%20Serving%20Related%20Workers,%20All%20Other&amp;location=United%20States"/>
    <n v="85400"/>
    <n v="89100"/>
    <n v="0.04"/>
    <s v="Median wage is less than $36,850 per year"/>
    <n v="1"/>
    <s v="No formal educational credential"/>
    <n v="1"/>
    <n v="790"/>
    <n v="16.29"/>
    <x v="461"/>
  </r>
  <r>
    <n v="588"/>
    <s v="Automotive and Watercraft Service Attendants"/>
    <x v="6"/>
    <n v="587"/>
    <s v="https://www.careeronestop.org/toolkit/careers/occupations/Occupation-profile.aspx?keyword=Automotive%20and%20Watercraft%20Service%20Attendants&amp;location=United%20States"/>
    <n v="100700"/>
    <n v="100900"/>
    <n v="0"/>
    <s v="Median wage is less than $36,850 per year"/>
    <n v="1"/>
    <s v="No formal educational credential"/>
    <n v="1"/>
    <n v="793"/>
    <n v="16.260000000000002"/>
    <x v="481"/>
  </r>
  <r>
    <n v="656"/>
    <s v="Retail Salespersons"/>
    <x v="13"/>
    <n v="637"/>
    <s v="https://www.careeronestop.org/toolkit/careers/occupations/Occupation-profile.aspx?keyword=Retail%20Salespersons&amp;location=United%20States"/>
    <n v="3765600"/>
    <n v="3686400"/>
    <n v="-0.02"/>
    <s v="Median wage is less than $36,850 per year"/>
    <n v="1"/>
    <s v="No formal educational credential"/>
    <n v="1"/>
    <n v="794"/>
    <n v="16.190000000000001"/>
    <x v="482"/>
  </r>
  <r>
    <n v="603"/>
    <s v="Maids and Housekeeping Cleaners"/>
    <x v="10"/>
    <n v="587"/>
    <s v="https://www.careeronestop.org/toolkit/careers/occupations/Occupation-profile.aspx?keyword=Maids%20and%20Housekeeping%20Cleaners&amp;location=United%20States"/>
    <n v="1238800"/>
    <n v="1240400"/>
    <n v="0"/>
    <s v="Median wage is less than $36,850 per year"/>
    <n v="1"/>
    <s v="No formal educational credential"/>
    <n v="1"/>
    <n v="795"/>
    <n v="16.079999999999998"/>
    <x v="462"/>
  </r>
  <r>
    <n v="721"/>
    <s v="Gambling Change Persons and Booth Cashiers"/>
    <x v="10"/>
    <n v="712"/>
    <s v="https://www.careeronestop.org/toolkit/careers/occupations/Occupation-profile.aspx?keyword=Gambling%20Change%20Persons%20and%20Booth%20Cashiers&amp;location=United%20States"/>
    <n v="19400"/>
    <n v="18300"/>
    <n v="-0.06"/>
    <s v="Median wage is less than $36,850 per year"/>
    <n v="1"/>
    <s v="No formal educational credential"/>
    <n v="1"/>
    <n v="800"/>
    <n v="15.98"/>
    <x v="483"/>
  </r>
  <r>
    <n v="395"/>
    <s v="Food Servers, Nonrestaurant"/>
    <x v="10"/>
    <n v="361"/>
    <s v="https://www.careeronestop.org/toolkit/careers/occupations/Occupation-profile.aspx?keyword=Food%20Servers,%20Nonrestaurant&amp;location=United%20States"/>
    <n v="258600"/>
    <n v="266600"/>
    <n v="0.03"/>
    <s v="Median wage is less than $36,850 per year"/>
    <n v="1"/>
    <s v="No formal educational credential"/>
    <n v="1"/>
    <n v="801"/>
    <n v="15.92"/>
    <x v="464"/>
  </r>
  <r>
    <n v="498"/>
    <s v="Parking Attendants"/>
    <x v="6"/>
    <n v="451"/>
    <s v="https://www.careeronestop.org/toolkit/careers/occupations/Occupation-profile.aspx?keyword=Parking%20Attendants&amp;location=United%20States"/>
    <n v="108400"/>
    <n v="110000"/>
    <n v="0.02"/>
    <s v="Median wage is less than $36,850 per year"/>
    <n v="1"/>
    <s v="No formal educational credential"/>
    <n v="1"/>
    <n v="803"/>
    <n v="15.79"/>
    <x v="484"/>
  </r>
  <r>
    <n v="705"/>
    <s v="Food Preparation Workers"/>
    <x v="10"/>
    <n v="700"/>
    <s v="https://www.careeronestop.org/toolkit/careers/occupations/Occupation-profile.aspx?keyword=Food%20Preparation%20Workers&amp;location=United%20States"/>
    <n v="931800"/>
    <n v="887000"/>
    <n v="-0.05"/>
    <s v="Median wage is less than $36,850 per year"/>
    <n v="1"/>
    <s v="No formal educational credential"/>
    <n v="1"/>
    <n v="806"/>
    <n v="15.59"/>
    <x v="485"/>
  </r>
  <r>
    <n v="824"/>
    <s v="Pressers, Textile, Garment, and Related Materials"/>
    <x v="11"/>
    <n v="821"/>
    <s v="https://www.careeronestop.org/toolkit/careers/occupations/Occupation-profile.aspx?keyword=Pressers,%20Textile,%20Garment,%20and%20Related%20Materials&amp;location=United%20States"/>
    <n v="29800"/>
    <n v="23300"/>
    <n v="-0.22"/>
    <s v="Median wage is less than $36,850 per year"/>
    <n v="1"/>
    <s v="No formal educational credential"/>
    <n v="1"/>
    <n v="807"/>
    <n v="15.5"/>
    <x v="467"/>
  </r>
  <r>
    <n v="805"/>
    <s v="Sewers, Hand"/>
    <x v="7"/>
    <n v="800"/>
    <s v="https://www.careeronestop.org/toolkit/careers/occupations/Occupation-profile.aspx?keyword=Sewers,%20Hand&amp;location=United%20States"/>
    <n v="6900"/>
    <n v="5800"/>
    <n v="-0.16"/>
    <s v="Median wage is less than $36,850 per year"/>
    <n v="1"/>
    <s v="No formal educational credential"/>
    <n v="1"/>
    <n v="807"/>
    <n v="15.5"/>
    <x v="467"/>
  </r>
  <r>
    <n v="677"/>
    <s v="Waiters and Waitresses"/>
    <x v="10"/>
    <n v="659"/>
    <s v="https://www.careeronestop.org/toolkit/careers/occupations/Occupation-profile.aspx?keyword=Waiters%20and%20Waitresses&amp;location=United%20States"/>
    <n v="2194100"/>
    <n v="2125500"/>
    <n v="-0.03"/>
    <s v="Median wage is less than $36,850 per year"/>
    <n v="1"/>
    <s v="No formal educational credential"/>
    <n v="1"/>
    <n v="810"/>
    <n v="15.36"/>
    <x v="486"/>
  </r>
  <r>
    <n v="365"/>
    <s v="Bartenders"/>
    <x v="10"/>
    <n v="361"/>
    <s v="https://www.careeronestop.org/toolkit/careers/occupations/Occupation-profile.aspx?keyword=Bartenders&amp;location=United%20States"/>
    <n v="641300"/>
    <n v="662600"/>
    <n v="0.03"/>
    <s v="Median wage is less than $36,850 per year"/>
    <n v="1"/>
    <s v="No formal educational credential"/>
    <n v="1"/>
    <n v="811"/>
    <n v="15.15"/>
    <x v="487"/>
  </r>
  <r>
    <n v="644"/>
    <s v="Dishwashers"/>
    <x v="10"/>
    <n v="637"/>
    <s v="https://www.careeronestop.org/toolkit/careers/occupations/Occupation-profile.aspx?keyword=Dishwashers&amp;location=United%20States"/>
    <n v="447100"/>
    <n v="436900"/>
    <n v="-0.02"/>
    <s v="Median wage is less than $36,850 per year"/>
    <n v="1"/>
    <s v="No formal educational credential"/>
    <n v="1"/>
    <n v="812"/>
    <n v="15"/>
    <x v="468"/>
  </r>
  <r>
    <n v="301"/>
    <s v="Dining Room and Cafeteria Attendants and Bartender Helpers"/>
    <x v="10"/>
    <n v="270"/>
    <s v="https://www.careeronestop.org/toolkit/careers/occupations/Occupation-profile.aspx?keyword=Dining%20Room%20and%20Cafeteria%20Attendants%20and%20Bartender%20Helpers&amp;location=United%20States"/>
    <n v="459200"/>
    <n v="478400"/>
    <n v="0.04"/>
    <s v="Median wage is less than $36,850 per year"/>
    <n v="1"/>
    <s v="No formal educational credential"/>
    <n v="1"/>
    <n v="812"/>
    <n v="14.99"/>
    <x v="468"/>
  </r>
  <r>
    <n v="629"/>
    <s v="Laundry and Dry-Cleaning Workers"/>
    <x v="11"/>
    <n v="617"/>
    <s v="https://www.careeronestop.org/toolkit/careers/occupations/Occupation-profile.aspx?keyword=Laundry%20and%20Dry-Cleaning%20Workers&amp;location=United%20States"/>
    <n v="184400"/>
    <n v="182000"/>
    <n v="-0.01"/>
    <s v="Median wage is less than $36,850 per year"/>
    <n v="1"/>
    <s v="No formal educational credential"/>
    <n v="1"/>
    <n v="815"/>
    <n v="14.93"/>
    <x v="488"/>
  </r>
  <r>
    <n v="178"/>
    <s v="Lifeguards, Ski Patrol, and Other Recreational Protective Service Workers"/>
    <x v="8"/>
    <n v="157"/>
    <s v="https://www.careeronestop.org/toolkit/careers/occupations/Occupation-profile.aspx?keyword=Lifeguards,%20Ski%20Patrol,%20and%20Other%20Recreational%20Protective%20Service%20Workers&amp;location=United%20States"/>
    <n v="113500"/>
    <n v="120500"/>
    <n v="0.06"/>
    <s v="Median wage is less than $36,850 per year"/>
    <n v="1"/>
    <s v="No formal educational credential"/>
    <n v="1"/>
    <n v="817"/>
    <n v="14.6"/>
    <x v="470"/>
  </r>
  <r>
    <n v="517"/>
    <s v="Ushers, Lobby Attendants, and Ticket Takers"/>
    <x v="10"/>
    <n v="451"/>
    <s v="https://www.careeronestop.org/toolkit/careers/occupations/Occupation-profile.aspx?keyword=Ushers,%20Lobby%20Attendants,%20and%20Ticket%20Takers&amp;location=United%20States"/>
    <n v="106600"/>
    <n v="108300"/>
    <n v="0.02"/>
    <s v="Median wage is less than $36,850 per year"/>
    <n v="1"/>
    <s v="No formal educational credential"/>
    <n v="1"/>
    <n v="819"/>
    <n v="14.32"/>
    <x v="489"/>
  </r>
  <r>
    <n v="763"/>
    <s v="Cashiers"/>
    <x v="13"/>
    <n v="761"/>
    <s v="https://www.careeronestop.org/toolkit/careers/occupations/Occupation-profile.aspx?keyword=Cashiers&amp;location=United%20States"/>
    <n v="3345800"/>
    <n v="2997700"/>
    <n v="-0.1"/>
    <s v="Median wage is less than $36,850 per year"/>
    <n v="1"/>
    <s v="No formal educational credential"/>
    <n v="1"/>
    <n v="820"/>
    <n v="14.29"/>
    <x v="490"/>
  </r>
  <r>
    <n v="468"/>
    <s v="Fast Food and Counter Workers"/>
    <x v="10"/>
    <n v="451"/>
    <s v="https://www.careeronestop.org/toolkit/careers/occupations/Occupation-profile.aspx?keyword=Fast%20Food%20and%20Counter%20Workers&amp;location=United%20States"/>
    <n v="3410100"/>
    <n v="3460500"/>
    <n v="0.02"/>
    <s v="Median wage is less than $36,850 per year"/>
    <n v="1"/>
    <s v="No formal educational credential"/>
    <n v="1"/>
    <n v="821"/>
    <n v="14.2"/>
    <x v="491"/>
  </r>
  <r>
    <n v="68"/>
    <s v="Shampooers"/>
    <x v="11"/>
    <n v="63"/>
    <s v="https://www.careeronestop.org/toolkit/careers/occupations/Occupation-profile.aspx?keyword=Shampooers&amp;location=United%20States"/>
    <n v="11300"/>
    <n v="12600"/>
    <n v="0.11"/>
    <s v="Median wage is less than $36,850 per year"/>
    <n v="1"/>
    <s v="No formal educational credential"/>
    <n v="1"/>
    <n v="821"/>
    <n v="14.2"/>
    <x v="491"/>
  </r>
  <r>
    <n v="273"/>
    <s v="Amusement and Recreation Attendants"/>
    <x v="10"/>
    <n v="270"/>
    <s v="https://www.careeronestop.org/toolkit/careers/occupations/Occupation-profile.aspx?keyword=Amusement%20and%20Recreation%20Attendants&amp;location=United%20States"/>
    <n v="343800"/>
    <n v="358100"/>
    <n v="0.04"/>
    <s v="Median wage is less than $36,850 per year"/>
    <n v="1"/>
    <s v="No formal educational credential"/>
    <n v="1"/>
    <n v="823"/>
    <n v="14.13"/>
    <x v="492"/>
  </r>
  <r>
    <n v="791"/>
    <s v="Cooks, Fast Food"/>
    <x v="10"/>
    <n v="790"/>
    <s v="https://www.careeronestop.org/toolkit/careers/occupations/Occupation-profile.aspx?keyword=Cooks,%20Fast%20Food&amp;location=United%20States"/>
    <n v="742000"/>
    <n v="640400"/>
    <n v="-0.14000000000000001"/>
    <s v="Median wage is less than $36,850 per year"/>
    <n v="1"/>
    <s v="No formal educational credential"/>
    <n v="1"/>
    <n v="824"/>
    <n v="14.07"/>
    <x v="493"/>
  </r>
  <r>
    <n v="550"/>
    <s v="Hosts and Hostesses, Restaurant, Lounge, and Coffee Shop"/>
    <x v="10"/>
    <n v="518"/>
    <s v="https://www.careeronestop.org/toolkit/careers/occupations/Occupation-profile.aspx?keyword=Hosts%20and%20Hostesses,%20Restaurant,%20Lounge,%20and%20Coffee%20Shop&amp;location=United%20States"/>
    <n v="412800"/>
    <n v="414900"/>
    <n v="0.01"/>
    <s v="Median wage is less than $36,850 per year"/>
    <n v="1"/>
    <s v="No formal educational credential"/>
    <n v="1"/>
    <n v="825"/>
    <n v="14.05"/>
    <x v="471"/>
  </r>
  <r>
    <n v="127"/>
    <s v="Barbers"/>
    <x v="11"/>
    <n v="127"/>
    <s v="https://www.careeronestop.org/toolkit/careers/occupations/Occupation-profile.aspx?keyword=Barbers&amp;location=United%20States"/>
    <n v="63100"/>
    <n v="67600"/>
    <n v="7.0000000000000007E-2"/>
    <s v="Median wage is less than $36,850 per year"/>
    <n v="1"/>
    <s v="Postsecondary non-degree award"/>
    <n v="5"/>
    <n v="750"/>
    <n v="17.38"/>
    <x v="448"/>
  </r>
  <r>
    <n v="114"/>
    <s v="Hairdressers, Hairstylists, and Cosmetologists"/>
    <x v="11"/>
    <n v="100"/>
    <s v="https://www.careeronestop.org/toolkit/careers/occupations/Occupation-profile.aspx?keyword=Hairdressers,%20Hairstylists,%20and%20Cosmetologists&amp;location=United%20States"/>
    <n v="555800"/>
    <n v="598600"/>
    <n v="0.08"/>
    <s v="Median wage is less than $36,850 per year"/>
    <n v="1"/>
    <s v="Postsecondary non-degree award"/>
    <n v="5"/>
    <n v="773"/>
    <n v="16.809999999999999"/>
    <x v="476"/>
  </r>
  <r>
    <n v="93"/>
    <s v="Manicurists and Pedicurists"/>
    <x v="11"/>
    <n v="84"/>
    <s v="https://www.careeronestop.org/toolkit/careers/occupations/Occupation-profile.aspx?keyword=Manicurists%20and%20Pedicurists&amp;location=United%20States"/>
    <n v="196900"/>
    <n v="214000"/>
    <n v="0.09"/>
    <s v="Median wage is less than $36,850 per year"/>
    <n v="1"/>
    <s v="Postsecondary non-degree award"/>
    <n v="5"/>
    <n v="786"/>
    <n v="16.47"/>
    <x v="494"/>
  </r>
  <r>
    <n v="616"/>
    <s v="Teaching Assistants, Except Postsecondary"/>
    <x v="4"/>
    <n v="587"/>
    <s v="https://www.careeronestop.org/toolkit/careers/occupations/Occupation-profile.aspx?keyword=Teaching%20Assistants,%20Except%20Postsecondary&amp;location=United%20States"/>
    <n v="1298900"/>
    <n v="1299800"/>
    <n v="0"/>
    <s v="Median wage is less than $36,850 per year"/>
    <n v="1"/>
    <s v="Some college, no degree"/>
    <n v="3"/>
    <n v="762"/>
    <e v="#N/A"/>
    <x v="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C78FC-C2C9-4F73-A856-FC054AD0E9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 rowPageCount="1" colPageCount="1"/>
  <pivotFields count="15">
    <pivotField showAll="0"/>
    <pivotField showAll="0"/>
    <pivotField axis="axisRow" showAll="0" sortType="descending">
      <items count="17">
        <item x="3"/>
        <item x="13"/>
        <item x="0"/>
        <item x="9"/>
        <item x="4"/>
        <item x="12"/>
        <item x="14"/>
        <item x="1"/>
        <item x="2"/>
        <item x="10"/>
        <item x="11"/>
        <item x="15"/>
        <item x="8"/>
        <item x="7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dataField="1" showAll="0"/>
    <pivotField showAll="0"/>
    <pivotField showAll="0"/>
    <pivotField axis="axisPage" dataField="1" multipleItemSelectionAllowed="1" showAll="0">
      <items count="496">
        <item x="471"/>
        <item x="493"/>
        <item x="492"/>
        <item x="491"/>
        <item x="490"/>
        <item x="489"/>
        <item x="470"/>
        <item x="469"/>
        <item x="488"/>
        <item x="468"/>
        <item x="487"/>
        <item x="486"/>
        <item x="467"/>
        <item x="485"/>
        <item x="466"/>
        <item x="465"/>
        <item x="484"/>
        <item x="464"/>
        <item x="483"/>
        <item x="463"/>
        <item x="462"/>
        <item x="482"/>
        <item x="481"/>
        <item x="461"/>
        <item x="460"/>
        <item x="480"/>
        <item x="479"/>
        <item x="494"/>
        <item x="459"/>
        <item x="478"/>
        <item x="458"/>
        <item x="457"/>
        <item x="477"/>
        <item x="476"/>
        <item x="456"/>
        <item x="475"/>
        <item x="455"/>
        <item x="454"/>
        <item x="453"/>
        <item x="452"/>
        <item x="474"/>
        <item x="451"/>
        <item x="473"/>
        <item x="450"/>
        <item x="449"/>
        <item x="448"/>
        <item x="472"/>
        <item x="447"/>
        <item x="443"/>
        <item x="446"/>
        <item x="445"/>
        <item x="444"/>
        <item x="68"/>
        <item x="67"/>
        <item x="3"/>
        <item x="66"/>
        <item x="8"/>
        <item x="65"/>
        <item x="64"/>
        <item x="63"/>
        <item x="62"/>
        <item x="7"/>
        <item x="61"/>
        <item x="72"/>
        <item x="60"/>
        <item x="59"/>
        <item x="58"/>
        <item x="57"/>
        <item x="56"/>
        <item x="55"/>
        <item x="54"/>
        <item x="53"/>
        <item x="52"/>
        <item x="51"/>
        <item x="76"/>
        <item x="50"/>
        <item x="49"/>
        <item x="71"/>
        <item x="48"/>
        <item x="47"/>
        <item x="46"/>
        <item x="45"/>
        <item x="44"/>
        <item x="43"/>
        <item x="42"/>
        <item x="41"/>
        <item x="40"/>
        <item x="39"/>
        <item x="75"/>
        <item x="38"/>
        <item x="74"/>
        <item x="37"/>
        <item x="36"/>
        <item x="35"/>
        <item x="34"/>
        <item x="33"/>
        <item x="32"/>
        <item x="2"/>
        <item x="31"/>
        <item x="30"/>
        <item x="1"/>
        <item x="6"/>
        <item x="29"/>
        <item x="28"/>
        <item x="27"/>
        <item x="26"/>
        <item x="25"/>
        <item x="24"/>
        <item x="23"/>
        <item x="22"/>
        <item x="5"/>
        <item x="21"/>
        <item x="73"/>
        <item x="20"/>
        <item x="19"/>
        <item x="18"/>
        <item x="17"/>
        <item x="16"/>
        <item x="70"/>
        <item x="4"/>
        <item x="15"/>
        <item x="14"/>
        <item x="69"/>
        <item x="13"/>
        <item x="12"/>
        <item x="11"/>
        <item x="10"/>
        <item x="9"/>
        <item x="227"/>
        <item x="226"/>
        <item x="225"/>
        <item x="156"/>
        <item x="224"/>
        <item x="223"/>
        <item x="105"/>
        <item x="240"/>
        <item x="155"/>
        <item x="222"/>
        <item x="221"/>
        <item x="220"/>
        <item x="219"/>
        <item x="218"/>
        <item x="154"/>
        <item x="153"/>
        <item x="152"/>
        <item x="217"/>
        <item x="216"/>
        <item x="104"/>
        <item x="215"/>
        <item x="214"/>
        <item x="213"/>
        <item x="212"/>
        <item x="151"/>
        <item x="150"/>
        <item x="211"/>
        <item x="210"/>
        <item x="149"/>
        <item x="209"/>
        <item x="208"/>
        <item x="148"/>
        <item x="103"/>
        <item x="207"/>
        <item x="102"/>
        <item x="206"/>
        <item x="101"/>
        <item x="147"/>
        <item x="247"/>
        <item x="205"/>
        <item x="204"/>
        <item x="100"/>
        <item x="203"/>
        <item x="202"/>
        <item x="99"/>
        <item x="201"/>
        <item x="239"/>
        <item x="200"/>
        <item x="199"/>
        <item x="198"/>
        <item x="238"/>
        <item x="197"/>
        <item x="146"/>
        <item x="145"/>
        <item x="98"/>
        <item x="97"/>
        <item x="144"/>
        <item x="196"/>
        <item x="195"/>
        <item x="143"/>
        <item x="246"/>
        <item x="194"/>
        <item x="237"/>
        <item x="96"/>
        <item x="231"/>
        <item x="193"/>
        <item x="236"/>
        <item x="142"/>
        <item x="192"/>
        <item x="95"/>
        <item x="141"/>
        <item x="140"/>
        <item x="191"/>
        <item x="190"/>
        <item x="139"/>
        <item x="189"/>
        <item x="94"/>
        <item x="188"/>
        <item x="187"/>
        <item x="235"/>
        <item x="93"/>
        <item x="138"/>
        <item x="234"/>
        <item x="186"/>
        <item x="185"/>
        <item x="137"/>
        <item x="184"/>
        <item x="183"/>
        <item x="245"/>
        <item x="92"/>
        <item x="244"/>
        <item x="136"/>
        <item x="182"/>
        <item x="243"/>
        <item x="230"/>
        <item x="229"/>
        <item x="181"/>
        <item x="135"/>
        <item x="180"/>
        <item x="134"/>
        <item x="91"/>
        <item x="133"/>
        <item x="90"/>
        <item x="179"/>
        <item x="89"/>
        <item x="178"/>
        <item x="242"/>
        <item x="132"/>
        <item x="228"/>
        <item x="88"/>
        <item x="177"/>
        <item x="176"/>
        <item x="131"/>
        <item x="241"/>
        <item x="175"/>
        <item x="130"/>
        <item x="87"/>
        <item x="129"/>
        <item x="86"/>
        <item x="128"/>
        <item x="85"/>
        <item x="174"/>
        <item x="233"/>
        <item x="173"/>
        <item x="172"/>
        <item x="127"/>
        <item x="126"/>
        <item x="125"/>
        <item x="84"/>
        <item x="83"/>
        <item x="124"/>
        <item x="123"/>
        <item x="122"/>
        <item x="171"/>
        <item x="170"/>
        <item x="121"/>
        <item x="169"/>
        <item x="82"/>
        <item x="120"/>
        <item x="119"/>
        <item x="168"/>
        <item x="167"/>
        <item x="166"/>
        <item x="81"/>
        <item x="118"/>
        <item x="165"/>
        <item x="117"/>
        <item x="80"/>
        <item x="116"/>
        <item x="115"/>
        <item x="114"/>
        <item x="164"/>
        <item x="79"/>
        <item x="113"/>
        <item x="163"/>
        <item x="112"/>
        <item x="111"/>
        <item x="232"/>
        <item x="157"/>
        <item x="78"/>
        <item x="110"/>
        <item x="109"/>
        <item x="108"/>
        <item x="162"/>
        <item x="161"/>
        <item x="107"/>
        <item x="160"/>
        <item x="159"/>
        <item x="77"/>
        <item x="158"/>
        <item x="106"/>
        <item x="416"/>
        <item x="261"/>
        <item x="436"/>
        <item x="399"/>
        <item x="260"/>
        <item x="259"/>
        <item x="353"/>
        <item x="442"/>
        <item x="352"/>
        <item x="435"/>
        <item x="351"/>
        <item x="415"/>
        <item x="350"/>
        <item x="414"/>
        <item x="258"/>
        <item x="398"/>
        <item x="349"/>
        <item x="348"/>
        <item x="397"/>
        <item x="413"/>
        <item x="347"/>
        <item x="346"/>
        <item x="257"/>
        <item x="256"/>
        <item x="345"/>
        <item x="255"/>
        <item x="396"/>
        <item x="434"/>
        <item x="344"/>
        <item x="395"/>
        <item x="394"/>
        <item x="343"/>
        <item x="441"/>
        <item x="342"/>
        <item x="341"/>
        <item x="340"/>
        <item x="339"/>
        <item x="412"/>
        <item x="338"/>
        <item x="393"/>
        <item x="433"/>
        <item x="392"/>
        <item x="391"/>
        <item x="337"/>
        <item x="432"/>
        <item x="431"/>
        <item x="336"/>
        <item x="411"/>
        <item x="335"/>
        <item x="410"/>
        <item x="390"/>
        <item x="334"/>
        <item x="254"/>
        <item x="409"/>
        <item x="389"/>
        <item x="333"/>
        <item x="332"/>
        <item x="253"/>
        <item x="408"/>
        <item x="331"/>
        <item x="330"/>
        <item x="329"/>
        <item x="388"/>
        <item x="407"/>
        <item x="328"/>
        <item x="387"/>
        <item x="386"/>
        <item x="385"/>
        <item x="327"/>
        <item x="440"/>
        <item x="326"/>
        <item x="406"/>
        <item x="252"/>
        <item x="384"/>
        <item x="383"/>
        <item x="325"/>
        <item x="405"/>
        <item x="324"/>
        <item x="430"/>
        <item x="323"/>
        <item x="322"/>
        <item x="321"/>
        <item x="251"/>
        <item x="320"/>
        <item x="319"/>
        <item x="318"/>
        <item x="382"/>
        <item x="381"/>
        <item x="439"/>
        <item x="404"/>
        <item x="317"/>
        <item x="429"/>
        <item x="316"/>
        <item x="380"/>
        <item x="379"/>
        <item x="438"/>
        <item x="403"/>
        <item x="378"/>
        <item x="377"/>
        <item x="250"/>
        <item x="315"/>
        <item x="314"/>
        <item x="313"/>
        <item x="312"/>
        <item x="402"/>
        <item x="311"/>
        <item x="310"/>
        <item x="309"/>
        <item x="308"/>
        <item x="307"/>
        <item x="306"/>
        <item x="305"/>
        <item x="304"/>
        <item x="376"/>
        <item x="303"/>
        <item x="302"/>
        <item x="249"/>
        <item x="301"/>
        <item x="300"/>
        <item x="401"/>
        <item x="428"/>
        <item x="427"/>
        <item x="299"/>
        <item x="298"/>
        <item x="297"/>
        <item x="400"/>
        <item x="296"/>
        <item x="375"/>
        <item x="374"/>
        <item x="295"/>
        <item x="294"/>
        <item x="293"/>
        <item x="373"/>
        <item x="292"/>
        <item x="372"/>
        <item x="291"/>
        <item x="290"/>
        <item x="371"/>
        <item x="289"/>
        <item x="288"/>
        <item x="287"/>
        <item x="437"/>
        <item x="370"/>
        <item x="426"/>
        <item x="425"/>
        <item x="286"/>
        <item x="424"/>
        <item x="369"/>
        <item x="285"/>
        <item x="284"/>
        <item x="283"/>
        <item x="282"/>
        <item x="281"/>
        <item x="423"/>
        <item x="368"/>
        <item x="367"/>
        <item x="422"/>
        <item x="280"/>
        <item x="421"/>
        <item x="279"/>
        <item x="278"/>
        <item x="277"/>
        <item x="420"/>
        <item x="276"/>
        <item x="275"/>
        <item x="274"/>
        <item x="273"/>
        <item x="272"/>
        <item x="271"/>
        <item x="366"/>
        <item x="270"/>
        <item x="248"/>
        <item x="269"/>
        <item x="365"/>
        <item x="419"/>
        <item x="364"/>
        <item x="418"/>
        <item x="363"/>
        <item x="362"/>
        <item x="268"/>
        <item x="267"/>
        <item x="266"/>
        <item x="265"/>
        <item x="361"/>
        <item x="264"/>
        <item x="360"/>
        <item x="263"/>
        <item x="417"/>
        <item x="262"/>
        <item x="359"/>
        <item x="358"/>
        <item x="357"/>
        <item x="356"/>
        <item x="355"/>
        <item x="354"/>
        <item h="1" x="0"/>
        <item t="default"/>
      </items>
    </pivotField>
  </pivotFields>
  <rowFields count="1">
    <field x="2"/>
  </rowFields>
  <rowItems count="17">
    <i>
      <x v="8"/>
    </i>
    <i>
      <x v="11"/>
    </i>
    <i>
      <x v="14"/>
    </i>
    <i>
      <x v="5"/>
    </i>
    <i>
      <x v="4"/>
    </i>
    <i>
      <x v="6"/>
    </i>
    <i>
      <x v="3"/>
    </i>
    <i>
      <x v="12"/>
    </i>
    <i>
      <x v="7"/>
    </i>
    <i>
      <x v="2"/>
    </i>
    <i>
      <x v="10"/>
    </i>
    <i>
      <x/>
    </i>
    <i>
      <x v="15"/>
    </i>
    <i>
      <x v="1"/>
    </i>
    <i>
      <x v="13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hier="-1"/>
  </pageFields>
  <dataFields count="3">
    <dataField name="Average of Percent_Change" fld="7" subtotal="average" baseField="2" baseItem="0"/>
    <dataField name="Average of Annual" fld="14" subtotal="average" baseField="2" baseItem="10"/>
    <dataField name="Average of Typical Education Level" fld="11" subtotal="average" baseField="2" baseItem="0" numFmtId="2"/>
  </dataFields>
  <formats count="4">
    <format dxfId="33">
      <pivotArea collapsedLevelsAreSubtotals="1" fieldPosition="0">
        <references count="1">
          <reference field="2" count="0"/>
        </references>
      </pivotArea>
    </format>
    <format dxfId="32">
      <pivotArea grandRow="1" outline="0" collapsedLevelsAreSubtotals="1" fieldPosition="0"/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2DF85-E793-40F1-B43F-427310F9E29B}" name="Table1" displayName="Table1" ref="A1:P832" totalsRowShown="0" headerRowCellStyle="Normal" dataCellStyle="Normal">
  <autoFilter ref="A1:P832" xr:uid="{9B92DF85-E793-40F1-B43F-427310F9E29B}"/>
  <sortState xmlns:xlrd2="http://schemas.microsoft.com/office/spreadsheetml/2017/richdata2" ref="A2:P832">
    <sortCondition ref="A1:A832"/>
  </sortState>
  <tableColumns count="16">
    <tableColumn id="8" xr3:uid="{EB3372DA-63C5-478F-BC8B-DC3EA58E0D5B}" name="ID" dataCellStyle="Normal"/>
    <tableColumn id="2" xr3:uid="{09D35861-4C26-49D2-9324-1743D26CC36E}" name="Occupation" dataCellStyle="Normal"/>
    <tableColumn id="15" xr3:uid="{347C55C1-D2EE-46AF-A8B0-E393FC4D366C}" name="Occupation (Singular)" dataDxfId="0">
      <calculatedColumnFormula>LEFT(Table1[[#This Row],[Occupation]],LEN(Table1[[#This Row],[Occupation]])-1)</calculatedColumnFormula>
    </tableColumn>
    <tableColumn id="17" xr3:uid="{68658649-18BC-43B8-9603-932742D7187E}" name="Cluster" dataDxfId="29">
      <calculatedColumnFormula>_xlfn.XLOOKUP(Table1[[#This Row],[Occupation]],Table2[Name],Table2[Cluster],#N/A,1)</calculatedColumnFormula>
    </tableColumn>
    <tableColumn id="1" xr3:uid="{9EA7CB6C-ED50-4C52-9477-AA3EB8569BCF}" name="Rank" dataCellStyle="Normal"/>
    <tableColumn id="16" xr3:uid="{0DB357C4-0418-45AA-8DF4-0E4798CDB7B2}" name="URL" dataDxfId="28"/>
    <tableColumn id="3" xr3:uid="{0C7BABEB-3838-41AF-8076-742A54E8CDC6}" name="2022_Employment" dataCellStyle="Normal"/>
    <tableColumn id="4" xr3:uid="{434568AC-9670-407F-847A-B9DB57807D2D}" name="2032_Employment" dataCellStyle="Normal"/>
    <tableColumn id="5" xr3:uid="{17FB3E95-C744-4FB2-95D4-32168AA2C417}" name="Percent_Change" dataCellStyle="Percent"/>
    <tableColumn id="6" xr3:uid="{0DE08217-5936-4042-9231-C440E67DB001}" name="Earnings" dataCellStyle="Normal"/>
    <tableColumn id="10" xr3:uid="{6682B24F-9E43-4A2F-941F-4F7E6437CDF1}" name="Earnings Level"/>
    <tableColumn id="7" xr3:uid="{21848265-15AF-4241-81DE-2F0566024FD3}" name="Typical Education" dataCellStyle="Normal"/>
    <tableColumn id="9" xr3:uid="{7C130617-0718-4FF8-BB74-A89B913CFEBA}" name="Typical Education Level"/>
    <tableColumn id="11" xr3:uid="{744728F6-AC82-4B37-85AD-37FA236C3518}" name="Pay_Rank" dataCellStyle="Normal"/>
    <tableColumn id="13" xr3:uid="{610A954D-5720-4200-8324-A8D73623FBCF}" name="Hourly" dataDxfId="27" dataCellStyle="Normal"/>
    <tableColumn id="14" xr3:uid="{88724F79-496B-4C07-9706-EDAF8232C272}" name="Annual" dataDxfId="26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8211E2-A714-4900-A18D-94932082BB80}" name="Table36" displayName="Table36" ref="A1:I17" totalsRowShown="0">
  <autoFilter ref="A1:I17" xr:uid="{4413311F-43DA-4A2C-8505-B16F7B343CF5}"/>
  <sortState xmlns:xlrd2="http://schemas.microsoft.com/office/spreadsheetml/2017/richdata2" ref="A2:I17">
    <sortCondition descending="1" ref="C1:C17"/>
  </sortState>
  <tableColumns count="9">
    <tableColumn id="1" xr3:uid="{FF72FB8E-4D8E-458B-BF6B-22D1E84DB97B}" name="ID">
      <calculatedColumnFormula>ROW()-1</calculatedColumnFormula>
    </tableColumn>
    <tableColumn id="2" xr3:uid="{61D82D08-CEAC-415B-8A8E-30FB31D2B1FE}" name="Cluster"/>
    <tableColumn id="3" xr3:uid="{6C88998D-1E8D-4403-A8C2-1E63FD20AD80}" name="No Formal" dataDxfId="25" dataCellStyle="Currency">
      <calculatedColumnFormula>IFERROR(AVERAGEIFS(Table1[Percent_Change],Table1[Annual],"&lt;&gt;#N/A",Table1[Cluster],Table36[[#This Row],[Cluster]],Table1[Typical Education Level],1),-1)</calculatedColumnFormula>
    </tableColumn>
    <tableColumn id="4" xr3:uid="{8117BFF5-799C-4D25-8781-6A7D4ABFFE20}" name="High School" dataDxfId="24" dataCellStyle="Currency">
      <calculatedColumnFormula>IFERROR(AVERAGEIFS(Table1[Percent_Change],Table1[Annual],"&lt;&gt;#N/A",Table1[Cluster],Table36[[#This Row],[Cluster]],Table1[Typical Education Level],2),-1)</calculatedColumnFormula>
    </tableColumn>
    <tableColumn id="5" xr3:uid="{7060267F-069B-4EF5-A66D-6E1719C22A98}" name="Some College" dataDxfId="23" dataCellStyle="Currency">
      <calculatedColumnFormula>IFERROR(AVERAGEIFS(Table1[Percent_Change],Table1[Annual],"&lt;&gt;#N/A",Table1[Cluster],Table36[[#This Row],[Cluster]],Table1[Typical Education Level],3),-1)</calculatedColumnFormula>
    </tableColumn>
    <tableColumn id="6" xr3:uid="{744CD388-4E81-45FF-BC09-62782B233E20}" name="Associate's" dataDxfId="22" dataCellStyle="Currency">
      <calculatedColumnFormula>IFERROR(AVERAGEIFS(Table1[Percent_Change],Table1[Annual],"&lt;&gt;#N/A",Table1[Cluster],Table36[[#This Row],[Cluster]],Table1[Typical Education Level],4),-1)</calculatedColumnFormula>
    </tableColumn>
    <tableColumn id="7" xr3:uid="{A219B87D-1D97-4983-806E-DBAF6CB359D1}" name="Bachelor's or Postsecondary" dataDxfId="21" dataCellStyle="Currency">
      <calculatedColumnFormula>IFERROR(AVERAGEIFS(Table1[Percent_Change],Table1[Annual],"&lt;&gt;#N/A",Table1[Cluster],Table36[[#This Row],[Cluster]],Table1[Typical Education Level],5),-1)</calculatedColumnFormula>
    </tableColumn>
    <tableColumn id="9" xr3:uid="{84A37492-F767-4FB1-B0F5-93F3A2E9DB2E}" name="Master's" dataDxfId="20" dataCellStyle="Currency">
      <calculatedColumnFormula>IFERROR(AVERAGEIFS(Table1[Percent_Change],Table1[Annual],"&lt;&gt;#N/A",Table1[Cluster],Table36[[#This Row],[Cluster]],Table1[Typical Education Level],6),-1)</calculatedColumnFormula>
    </tableColumn>
    <tableColumn id="10" xr3:uid="{C3BA99F1-34CA-43B6-81AE-795B85BA2E53}" name="Doctoral" dataDxfId="19" dataCellStyle="Currency">
      <calculatedColumnFormula>IFERROR(AVERAGEIFS(Table1[Percent_Change],Table1[Annual],"&lt;&gt;#N/A",Table1[Cluster],Table36[[#This Row],[Cluster]],Table1[Typical Education Level],7),-1)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3311F-43DA-4A2C-8505-B16F7B343CF5}" name="Table3" displayName="Table3" ref="A1:I17" totalsRowShown="0">
  <autoFilter ref="A1:I17" xr:uid="{4413311F-43DA-4A2C-8505-B16F7B343CF5}"/>
  <sortState xmlns:xlrd2="http://schemas.microsoft.com/office/spreadsheetml/2017/richdata2" ref="A2:I17">
    <sortCondition descending="1" ref="C1:C17"/>
  </sortState>
  <tableColumns count="9">
    <tableColumn id="1" xr3:uid="{0A9ABD87-CD48-409C-8AC3-BFE56458DE4E}" name="ID">
      <calculatedColumnFormula>ROW()-1</calculatedColumnFormula>
    </tableColumn>
    <tableColumn id="2" xr3:uid="{D32699CF-F545-476A-B209-5788ABD5A6D9}" name="Cluster"/>
    <tableColumn id="3" xr3:uid="{AD4F52A8-186F-4727-BE7C-D9E0A7548A4B}" name="No Formal" dataDxfId="18" dataCellStyle="Currency">
      <calculatedColumnFormula>IFERROR(AVERAGEIFS(Table1[Annual],Table1[Annual],"&lt;&gt;#N/A",Table1[Cluster],Table3[[#This Row],[Cluster]],Table1[Typical Education Level],1),-1)</calculatedColumnFormula>
    </tableColumn>
    <tableColumn id="4" xr3:uid="{2C6E804F-B487-4E13-BEA0-6B19944E0C71}" name="High School" dataDxfId="17" dataCellStyle="Currency">
      <calculatedColumnFormula>IFERROR(AVERAGEIFS(Table1[Annual],Table1[Annual],"&lt;&gt;#N/A",Table1[Cluster],Table3[[#This Row],[Cluster]],Table1[Typical Education Level],2),-1)</calculatedColumnFormula>
    </tableColumn>
    <tableColumn id="5" xr3:uid="{C252D0AC-32F2-420C-8214-9EB0770D9F46}" name="Some College" dataDxfId="16" dataCellStyle="Currency">
      <calculatedColumnFormula>IFERROR(AVERAGEIFS(Table1[Annual],Table1[Annual],"&lt;&gt;#N/A",Table1[Cluster],Table3[[#This Row],[Cluster]],Table1[Typical Education Level],3),-1)</calculatedColumnFormula>
    </tableColumn>
    <tableColumn id="6" xr3:uid="{378EB8FB-BBA3-448A-8ABE-22B6A4C3C189}" name="Associate's" dataDxfId="15" dataCellStyle="Currency">
      <calculatedColumnFormula>IFERROR(AVERAGEIFS(Table1[Annual],Table1[Annual],"&lt;&gt;#N/A",Table1[Cluster],Table3[[#This Row],[Cluster]],Table1[Typical Education Level],4),-1)</calculatedColumnFormula>
    </tableColumn>
    <tableColumn id="7" xr3:uid="{F2DD3DE1-6001-4017-9E46-90473A3C671C}" name="Bachelor's or Postsecondary" dataDxfId="14" dataCellStyle="Currency">
      <calculatedColumnFormula>IFERROR(AVERAGEIFS(Table1[Annual],Table1[Annual],"&lt;&gt;#N/A",Table1[Cluster],Table3[[#This Row],[Cluster]],Table1[Typical Education Level],5),-1)</calculatedColumnFormula>
    </tableColumn>
    <tableColumn id="9" xr3:uid="{DB417C74-85A2-4E8B-BD40-2F889759C622}" name="Master's" dataDxfId="13" dataCellStyle="Currency">
      <calculatedColumnFormula>IFERROR(AVERAGEIFS(Table1[Annual],Table1[Annual],"&lt;&gt;#N/A",Table1[Cluster],Table3[[#This Row],[Cluster]],Table1[Typical Education Level],6),-1)</calculatedColumnFormula>
    </tableColumn>
    <tableColumn id="10" xr3:uid="{B459C77F-B0C0-4A1F-9766-8683E67079C5}" name="Doctoral" dataDxfId="12" dataCellStyle="Currency">
      <calculatedColumnFormula>IFERROR(AVERAGEIFS(Table1[Annual],Table1[Annual],"&lt;&gt;#N/A",Table1[Cluster],Table3[[#This Row],[Cluster]],Table1[Typical Education Level],7),-1)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1A25B-2D58-40B5-9BEA-566A65EA4558}" name="Table4" displayName="Table4" ref="A1:J17" totalsRowShown="0">
  <autoFilter ref="A1:J17" xr:uid="{1281A25B-2D58-40B5-9BEA-566A65EA4558}"/>
  <tableColumns count="10">
    <tableColumn id="1" xr3:uid="{D74C2B9A-3618-476F-BA68-5B62182830C4}" name="ID" dataDxfId="11">
      <calculatedColumnFormula>ROW()-1</calculatedColumnFormula>
    </tableColumn>
    <tableColumn id="2" xr3:uid="{795FEC23-670D-4D54-92D5-D105E08829AB}" name="Cluster" dataDxfId="10"/>
    <tableColumn id="3" xr3:uid="{3E08A071-1DBB-4B25-A6D6-2AF5E3C57234}" name="Earning Level 1" dataDxfId="9">
      <calculatedColumnFormula>IFERROR(AVERAGEIFS(Table1[Typical Education Level],Table1[Typical Education Level],"&lt;&gt;#N/A",Table1[Cluster],Table4[[#This Row],[Cluster]],Table1[Earnings Level],1),-1)</calculatedColumnFormula>
    </tableColumn>
    <tableColumn id="10" xr3:uid="{C15FE359-0695-4E28-88B1-1AD188BC12AE}" name="Earning Level 1 Education" dataDxfId="8">
      <calculatedColumnFormula>_xlfn.XLOOKUP(Table4[[#This Row],[Earning Level 1]],Table1[Typical Education Level],Table1[Typical Education],#N/A,1)</calculatedColumnFormula>
    </tableColumn>
    <tableColumn id="4" xr3:uid="{6ED83C22-12B0-4331-B182-31CAC3E9B1C9}" name="Earning Level 2" dataDxfId="7">
      <calculatedColumnFormula>IFERROR(AVERAGEIFS(Table1[Typical Education Level],Table1[Typical Education Level],"&lt;&gt;#N/A",Table1[Cluster],Table4[[#This Row],[Cluster]],Table1[Earnings Level],2),-1)</calculatedColumnFormula>
    </tableColumn>
    <tableColumn id="11" xr3:uid="{90883390-C3A2-435B-A5F5-943BEB0FD4E1}" name="Earning Level 2 Education" dataDxfId="6">
      <calculatedColumnFormula>_xlfn.XLOOKUP(Table4[[#This Row],[Earning Level 2]],Table1[Typical Education Level],Table1[Typical Education],#N/A,1)</calculatedColumnFormula>
    </tableColumn>
    <tableColumn id="5" xr3:uid="{A6F53857-54FF-4B6A-8CC2-995B9CE41D90}" name="Earning Level 3" dataDxfId="5">
      <calculatedColumnFormula>IFERROR(AVERAGEIFS(Table1[Typical Education Level],Table1[Typical Education Level],"&lt;&gt;#N/A",Table1[Cluster],Table4[[#This Row],[Cluster]],Table1[Earnings Level],3),-1)</calculatedColumnFormula>
    </tableColumn>
    <tableColumn id="12" xr3:uid="{3369633F-90D7-4916-A005-E88FA360A87B}" name="Earning Level 3 Education" dataDxfId="4">
      <calculatedColumnFormula>_xlfn.XLOOKUP(Table4[[#This Row],[Earning Level 3]],Table1[Typical Education Level],Table1[Typical Education],#N/A,1)</calculatedColumnFormula>
    </tableColumn>
    <tableColumn id="6" xr3:uid="{71CE608B-FFFE-4AA3-B4A6-8C9815D067E2}" name="Earning Level 4" dataDxfId="3">
      <calculatedColumnFormula>IFERROR(AVERAGEIFS(Table1[Typical Education Level],Table1[Typical Education Level],"&lt;&gt;#N/A",Table1[Cluster],Table4[[#This Row],[Cluster]],Table1[Earnings Level],4),-1)</calculatedColumnFormula>
    </tableColumn>
    <tableColumn id="13" xr3:uid="{0584A2EE-E63C-407B-A831-45D344D33283}" name="Earning Level 4 Education" dataDxfId="2">
      <calculatedColumnFormula>_xlfn.XLOOKUP(Table4[[#This Row],[Earning Level 4]],Table1[Typical Education Level],Table1[Typical Education],#N/A,1)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188DB4-2782-4788-8480-C92501BAFA71}" name="Table2" displayName="Table2" ref="A1:D898" totalsRowShown="0" headerRowDxfId="1">
  <autoFilter ref="A1:D898" xr:uid="{F9188DB4-2782-4788-8480-C92501BAFA71}"/>
  <tableColumns count="4">
    <tableColumn id="1" xr3:uid="{94074C5A-70CE-4011-A6F7-1D734B25D47E}" name="ID" dataCellStyle="Normal">
      <calculatedColumnFormula>ROW()-1</calculatedColumnFormula>
    </tableColumn>
    <tableColumn id="2" xr3:uid="{9E8F1FB1-85A2-4332-99E2-E5CD851C9381}" name="Name"/>
    <tableColumn id="3" xr3:uid="{0DBA681C-DBB0-45C9-937E-EB8E465F4F64}" name="Cluster"/>
    <tableColumn id="4" xr3:uid="{457B86B8-3F0F-45AE-8E2A-F0B6BF2483F0}" name="Edu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eeronestop.org/toolkit/careers/occupations/Occupation-profile.aspx?keyword=Lawyers&amp;location=United%20States" TargetMode="External"/><Relationship Id="rId671" Type="http://schemas.openxmlformats.org/officeDocument/2006/relationships/hyperlink" Target="https://www.careeronestop.org/toolkit/careers/occupations/Occupation-profile.aspx?keyword=Buyers%20and%20Purchasing%20Agents&amp;location=United%20States" TargetMode="External"/><Relationship Id="rId769" Type="http://schemas.openxmlformats.org/officeDocument/2006/relationships/hyperlink" Target="https://www.careeronestop.org/toolkit/careers/occupations/Occupation-profile.aspx?keyword=Extruding%20and%20Forming%20Machine%20Setters,%20Operators,%20and%20Tenders,%20Synthetic%20and%20Glass%20Fibers&amp;location=United%20States" TargetMode="External"/><Relationship Id="rId21" Type="http://schemas.openxmlformats.org/officeDocument/2006/relationships/hyperlink" Target="https://www.careeronestop.org/toolkit/careers/occupations/Occupation-profile.aspx?keyword=Cooks,%20Restaurant&amp;location=United%20States" TargetMode="External"/><Relationship Id="rId324" Type="http://schemas.openxmlformats.org/officeDocument/2006/relationships/hyperlink" Target="https://www.careeronestop.org/toolkit/careers/occupations/Occupation-profile.aspx?keyword=Life,%20Physical,%20and%20Social%20Science%20Technicians,%20All%20Other&amp;location=United%20States" TargetMode="External"/><Relationship Id="rId531" Type="http://schemas.openxmlformats.org/officeDocument/2006/relationships/hyperlink" Target="https://www.careeronestop.org/toolkit/careers/occupations/Occupation-profile.aspx?keyword=Education%20Administrators,%20Kindergarten%20Through%20Secondary&amp;location=United%20States" TargetMode="External"/><Relationship Id="rId629" Type="http://schemas.openxmlformats.org/officeDocument/2006/relationships/hyperlink" Target="https://www.careeronestop.org/toolkit/careers/occupations/Occupation-profile.aspx?keyword=Adult%20Basic%20Education,%20Adult%20Secondary%20Education,%20and%20English%20As%20A%20Second%20Language%20Instructors&amp;location=United%20States" TargetMode="External"/><Relationship Id="rId170" Type="http://schemas.openxmlformats.org/officeDocument/2006/relationships/hyperlink" Target="https://www.careeronestop.org/toolkit/careers/occupations/Occupation-profile.aspx?keyword=Environmental%20Engineers&amp;location=United%20States" TargetMode="External"/><Relationship Id="rId268" Type="http://schemas.openxmlformats.org/officeDocument/2006/relationships/hyperlink" Target="https://www.careeronestop.org/toolkit/careers/occupations/Occupation-profile.aspx?keyword=Surgical%20Technologists&amp;location=United%20States" TargetMode="External"/><Relationship Id="rId475" Type="http://schemas.openxmlformats.org/officeDocument/2006/relationships/hyperlink" Target="https://www.careeronestop.org/toolkit/careers/occupations/Occupation-profile.aspx?keyword=Healthcare%20Diagnosing%20or%20Treating%20Practitioners,%20All%20Other&amp;location=United%20States" TargetMode="External"/><Relationship Id="rId682" Type="http://schemas.openxmlformats.org/officeDocument/2006/relationships/hyperlink" Target="https://www.careeronestop.org/toolkit/careers/occupations/Occupation-profile.aspx?keyword=Textile,%20Apparel,%20and%20Furnishings%20Workers,%20All%20Other&amp;location=United%20States" TargetMode="External"/><Relationship Id="rId32" Type="http://schemas.openxmlformats.org/officeDocument/2006/relationships/hyperlink" Target="https://www.careeronestop.org/toolkit/careers/occupations/Occupation-profile.aspx?keyword=Health%20Information%20Technologists%20and%20Medical%20Registrars&amp;location=United%20States" TargetMode="External"/><Relationship Id="rId128" Type="http://schemas.openxmlformats.org/officeDocument/2006/relationships/hyperlink" Target="https://www.careeronestop.org/toolkit/careers/occupations/Occupation-profile.aspx?keyword=Biochemists%20and%20Biophysicists&amp;location=United%20States" TargetMode="External"/><Relationship Id="rId335" Type="http://schemas.openxmlformats.org/officeDocument/2006/relationships/hyperlink" Target="https://www.careeronestop.org/toolkit/careers/occupations/Occupation-profile.aspx?keyword=Paving,%20Surfacing,%20and%20Tamping%20Equipment%20Operators&amp;location=United%20States" TargetMode="External"/><Relationship Id="rId542" Type="http://schemas.openxmlformats.org/officeDocument/2006/relationships/hyperlink" Target="https://www.careeronestop.org/toolkit/careers/occupations/Occupation-profile.aspx?keyword=Forest%20and%20Conservation%20Technicians&amp;location=United%20States" TargetMode="External"/><Relationship Id="rId181" Type="http://schemas.openxmlformats.org/officeDocument/2006/relationships/hyperlink" Target="https://www.careeronestop.org/toolkit/careers/occupations/Occupation-profile.aspx?keyword=Mathematical%20Science%20Occupations,%20All%20Other&amp;location=United%20States" TargetMode="External"/><Relationship Id="rId402" Type="http://schemas.openxmlformats.org/officeDocument/2006/relationships/hyperlink" Target="https://www.careeronestop.org/toolkit/careers/occupations/Occupation-profile.aspx?keyword=Helpers--Installation,%20Maintenance,%20and%20Repair%20Workers&amp;location=United%20States" TargetMode="External"/><Relationship Id="rId279" Type="http://schemas.openxmlformats.org/officeDocument/2006/relationships/hyperlink" Target="https://www.careeronestop.org/toolkit/careers/occupations/Occupation-profile.aspx?keyword=Area,%20Ethnic,%20and%20Cultural%20Studies%20Teachers,%20Postsecondary&amp;location=United%20States" TargetMode="External"/><Relationship Id="rId486" Type="http://schemas.openxmlformats.org/officeDocument/2006/relationships/hyperlink" Target="https://www.careeronestop.org/toolkit/careers/occupations/Occupation-profile.aspx?keyword=Judicial%20Law%20Clerks&amp;location=United%20States" TargetMode="External"/><Relationship Id="rId693" Type="http://schemas.openxmlformats.org/officeDocument/2006/relationships/hyperlink" Target="https://www.careeronestop.org/toolkit/careers/occupations/Occupation-profile.aspx?keyword=Postmasters%20and%20Mail%20Superintendents&amp;location=United%20States" TargetMode="External"/><Relationship Id="rId707" Type="http://schemas.openxmlformats.org/officeDocument/2006/relationships/hyperlink" Target="https://www.careeronestop.org/toolkit/careers/occupations/Occupation-profile.aspx?keyword=Dental%20Laboratory%20Technicians&amp;location=United%20States" TargetMode="External"/><Relationship Id="rId43" Type="http://schemas.openxmlformats.org/officeDocument/2006/relationships/hyperlink" Target="https://www.careeronestop.org/toolkit/careers/occupations/Occupation-profile.aspx?keyword=Marriage%20and%20Family%20Therapists&amp;location=United%20States" TargetMode="External"/><Relationship Id="rId139" Type="http://schemas.openxmlformats.org/officeDocument/2006/relationships/hyperlink" Target="https://www.careeronestop.org/toolkit/careers/occupations/Occupation-profile.aspx?keyword=Floor%20Layers,%20Except%20Carpet,%20Wood,%20and%20Hard%20Tiles&amp;location=United%20States" TargetMode="External"/><Relationship Id="rId346" Type="http://schemas.openxmlformats.org/officeDocument/2006/relationships/hyperlink" Target="https://www.careeronestop.org/toolkit/careers/occupations/Occupation-profile.aspx?keyword=Real%20Estate%20Brokers&amp;location=United%20States" TargetMode="External"/><Relationship Id="rId553" Type="http://schemas.openxmlformats.org/officeDocument/2006/relationships/hyperlink" Target="https://www.careeronestop.org/toolkit/careers/occupations/Occupation-profile.aspx?keyword=Landscape%20Architects&amp;location=United%20States" TargetMode="External"/><Relationship Id="rId760" Type="http://schemas.openxmlformats.org/officeDocument/2006/relationships/hyperlink" Target="https://www.careeronestop.org/toolkit/careers/occupations/Occupation-profile.aspx?keyword=Adhesive%20Bonding%20Machine%20Operators%20and%20Tenders&amp;location=United%20States" TargetMode="External"/><Relationship Id="rId192" Type="http://schemas.openxmlformats.org/officeDocument/2006/relationships/hyperlink" Target="https://www.careeronestop.org/toolkit/careers/occupations/Occupation-profile.aspx?keyword=Residential%20Advisors&amp;location=United%20States" TargetMode="External"/><Relationship Id="rId206" Type="http://schemas.openxmlformats.org/officeDocument/2006/relationships/hyperlink" Target="https://www.careeronestop.org/toolkit/careers/occupations/Occupation-profile.aspx?keyword=Bioengineers%20and%20Biomedical%20Engineers&amp;location=United%20States" TargetMode="External"/><Relationship Id="rId413" Type="http://schemas.openxmlformats.org/officeDocument/2006/relationships/hyperlink" Target="https://www.careeronestop.org/toolkit/careers/occupations/Occupation-profile.aspx?keyword=Media%20and%20Communication%20Equipment%20Workers,%20All%20Other&amp;location=United%20States" TargetMode="External"/><Relationship Id="rId497" Type="http://schemas.openxmlformats.org/officeDocument/2006/relationships/hyperlink" Target="https://www.careeronestop.org/toolkit/careers/occupations/Occupation-profile.aspx?keyword=Painters,%20Construction%20and%20Maintenance&amp;location=United%20States" TargetMode="External"/><Relationship Id="rId620" Type="http://schemas.openxmlformats.org/officeDocument/2006/relationships/hyperlink" Target="https://www.careeronestop.org/toolkit/careers/occupations/Occupation-profile.aspx?keyword=Forging%20Machine%20Setters,%20Operators,%20and%20Tenders,%20Metal%20and%20Plastic&amp;location=United%20States" TargetMode="External"/><Relationship Id="rId718" Type="http://schemas.openxmlformats.org/officeDocument/2006/relationships/hyperlink" Target="https://www.careeronestop.org/toolkit/careers/occupations/Occupation-profile.aspx?keyword=Power%20Distributors%20and%20Dispatchers&amp;location=United%20States" TargetMode="External"/><Relationship Id="rId357" Type="http://schemas.openxmlformats.org/officeDocument/2006/relationships/hyperlink" Target="https://www.careeronestop.org/toolkit/careers/occupations/Occupation-profile.aspx?keyword=Transportation%20Workers,%20All%20Other&amp;location=United%20States" TargetMode="External"/><Relationship Id="rId54" Type="http://schemas.openxmlformats.org/officeDocument/2006/relationships/hyperlink" Target="https://www.careeronestop.org/toolkit/careers/occupations/Occupation-profile.aspx?keyword=Medical%20Equipment%20Repairers&amp;location=United%20States" TargetMode="External"/><Relationship Id="rId217" Type="http://schemas.openxmlformats.org/officeDocument/2006/relationships/hyperlink" Target="https://www.careeronestop.org/toolkit/careers/occupations/Occupation-profile.aspx?keyword=Computer%20Science%20Teachers,%20Postsecondary&amp;location=United%20States" TargetMode="External"/><Relationship Id="rId564" Type="http://schemas.openxmlformats.org/officeDocument/2006/relationships/hyperlink" Target="https://www.careeronestop.org/toolkit/careers/occupations/Occupation-profile.aspx?keyword=Outdoor%20Power%20Equipment%20and%20Other%20Small%20Engine%20Mechanics&amp;location=United%20States" TargetMode="External"/><Relationship Id="rId771" Type="http://schemas.openxmlformats.org/officeDocument/2006/relationships/hyperlink" Target="https://www.careeronestop.org/toolkit/careers/occupations/Occupation-profile.aspx?keyword=Farmworkers%20and%20Laborers,%20Crop,%20Nursery,%20and%20Greenhouse&amp;location=United%20States" TargetMode="External"/><Relationship Id="rId424" Type="http://schemas.openxmlformats.org/officeDocument/2006/relationships/hyperlink" Target="https://www.careeronestop.org/toolkit/careers/occupations/Occupation-profile.aspx?keyword=Pharmacists&amp;location=United%20States" TargetMode="External"/><Relationship Id="rId631" Type="http://schemas.openxmlformats.org/officeDocument/2006/relationships/hyperlink" Target="https://www.careeronestop.org/toolkit/careers/occupations/Occupation-profile.aspx?keyword=Power%20Plant%20Operators&amp;location=United%20States" TargetMode="External"/><Relationship Id="rId729" Type="http://schemas.openxmlformats.org/officeDocument/2006/relationships/hyperlink" Target="https://www.careeronestop.org/toolkit/careers/occupations/Occupation-profile.aspx?keyword=Home%20Appliance%20Repairers&amp;location=United%20States" TargetMode="External"/><Relationship Id="rId270" Type="http://schemas.openxmlformats.org/officeDocument/2006/relationships/hyperlink" Target="https://www.careeronestop.org/toolkit/careers/occupations/Occupation-profile.aspx?keyword=Accountants%20and%20Auditors&amp;location=United%20States" TargetMode="External"/><Relationship Id="rId65" Type="http://schemas.openxmlformats.org/officeDocument/2006/relationships/hyperlink" Target="https://www.careeronestop.org/toolkit/careers/occupations/Occupation-profile.aspx?keyword=Curators&amp;location=United%20States" TargetMode="External"/><Relationship Id="rId130" Type="http://schemas.openxmlformats.org/officeDocument/2006/relationships/hyperlink" Target="https://www.careeronestop.org/toolkit/careers/occupations/Occupation-profile.aspx?keyword=Community%20and%20Social%20Service%20Specialists,%20All%20Other&amp;location=United%20States" TargetMode="External"/><Relationship Id="rId368" Type="http://schemas.openxmlformats.org/officeDocument/2006/relationships/hyperlink" Target="https://www.careeronestop.org/toolkit/careers/occupations/Occupation-profile.aspx?keyword=Camera%20Operators,%20Television,%20Video,%20and%20Film&amp;location=United%20States" TargetMode="External"/><Relationship Id="rId575" Type="http://schemas.openxmlformats.org/officeDocument/2006/relationships/hyperlink" Target="https://www.careeronestop.org/toolkit/careers/occupations/Occupation-profile.aspx?keyword=Reservation%20and%20Transportation%20Ticket%20Agents%20and%20Travel%20Clerks&amp;location=United%20States" TargetMode="External"/><Relationship Id="rId782" Type="http://schemas.openxmlformats.org/officeDocument/2006/relationships/hyperlink" Target="https://www.careeronestop.org/toolkit/careers/occupations/Occupation-profile.aspx?keyword=Bridge%20and%20Lock%20Tenders&amp;location=United%20States" TargetMode="External"/><Relationship Id="rId228" Type="http://schemas.openxmlformats.org/officeDocument/2006/relationships/hyperlink" Target="https://www.careeronestop.org/toolkit/careers/occupations/Occupation-profile.aspx?keyword=Entertainment%20Attendants%20and%20Related%20Workers,%20All%20Other&amp;location=United%20States" TargetMode="External"/><Relationship Id="rId435" Type="http://schemas.openxmlformats.org/officeDocument/2006/relationships/hyperlink" Target="https://www.careeronestop.org/toolkit/careers/occupations/Occupation-profile.aspx?keyword=Real%20Estate%20Sales%20Agents&amp;location=United%20States" TargetMode="External"/><Relationship Id="rId642" Type="http://schemas.openxmlformats.org/officeDocument/2006/relationships/hyperlink" Target="https://www.careeronestop.org/toolkit/careers/occupations/Occupation-profile.aspx?keyword=Helpers--Brickmasons,%20Blockmasons,%20Stonemasons,%20and%20Tile%20and%20Marble%20Setters&amp;location=United%20States" TargetMode="External"/><Relationship Id="rId281" Type="http://schemas.openxmlformats.org/officeDocument/2006/relationships/hyperlink" Target="https://www.careeronestop.org/toolkit/careers/occupations/Occupation-profile.aspx?keyword=Atmospheric,%20Earth,%20Marine,%20and%20Space%20Sciences%20Teachers,%20Postsecondary&amp;location=United%20States" TargetMode="External"/><Relationship Id="rId502" Type="http://schemas.openxmlformats.org/officeDocument/2006/relationships/hyperlink" Target="https://www.careeronestop.org/toolkit/careers/occupations/Occupation-profile.aspx?keyword=Plumbers,%20Pipefitters,%20and%20Steamfitters&amp;location=United%20States" TargetMode="External"/><Relationship Id="rId76" Type="http://schemas.openxmlformats.org/officeDocument/2006/relationships/hyperlink" Target="https://www.careeronestop.org/toolkit/careers/occupations/Occupation-profile.aspx?keyword=Mechanical%20Door%20Repairers&amp;location=United%20States" TargetMode="External"/><Relationship Id="rId141" Type="http://schemas.openxmlformats.org/officeDocument/2006/relationships/hyperlink" Target="https://www.careeronestop.org/toolkit/careers/occupations/Occupation-profile.aspx?keyword=Health%20Technologists%20and%20Technicians,%20All%20Other&amp;location=United%20States" TargetMode="External"/><Relationship Id="rId379" Type="http://schemas.openxmlformats.org/officeDocument/2006/relationships/hyperlink" Target="https://www.careeronestop.org/toolkit/careers/occupations/Occupation-profile.aspx?keyword=Designers,%20All%20Other&amp;location=United%20States" TargetMode="External"/><Relationship Id="rId586" Type="http://schemas.openxmlformats.org/officeDocument/2006/relationships/hyperlink" Target="https://www.careeronestop.org/toolkit/careers/occupations/Occupation-profile.aspx?keyword=Welders,%20Cutters,%20Solderers,%20and%20Brazers&amp;location=United%20States" TargetMode="External"/><Relationship Id="rId793" Type="http://schemas.openxmlformats.org/officeDocument/2006/relationships/hyperlink" Target="https://www.careeronestop.org/toolkit/careers/occupations/Occupation-profile.aspx?keyword=Laundry%20and%20Dry-Cleaning%20Workers&amp;location=United%20States" TargetMode="External"/><Relationship Id="rId807" Type="http://schemas.openxmlformats.org/officeDocument/2006/relationships/hyperlink" Target="https://www.careeronestop.org/toolkit/careers/occupations/Occupation-profile.aspx?keyword=Crane%20and%20Tower%20Operators&amp;location=United%20States" TargetMode="External"/><Relationship Id="rId7" Type="http://schemas.openxmlformats.org/officeDocument/2006/relationships/hyperlink" Target="https://www.careeronestop.org/toolkit/careers/occupations/Occupation-profile.aspx?keyword=Epidemiologists&amp;location=United%20States" TargetMode="External"/><Relationship Id="rId239" Type="http://schemas.openxmlformats.org/officeDocument/2006/relationships/hyperlink" Target="https://www.careeronestop.org/toolkit/careers/occupations/Occupation-profile.aspx?keyword=Human%20Resources%20Managers&amp;location=United%20States" TargetMode="External"/><Relationship Id="rId446" Type="http://schemas.openxmlformats.org/officeDocument/2006/relationships/hyperlink" Target="https://www.careeronestop.org/toolkit/careers/occupations/Occupation-profile.aspx?keyword=Transit%20and%20Railroad%20Police&amp;location=United%20States" TargetMode="External"/><Relationship Id="rId653" Type="http://schemas.openxmlformats.org/officeDocument/2006/relationships/hyperlink" Target="https://www.careeronestop.org/toolkit/careers/occupations/Occupation-profile.aspx?keyword=Grinding,%20Lapping,%20Polishing,%20and%20Buffing%20Machine%20Tool%20Setters,%20Operators,%20and%20Tenders,%20Metal%20and%20Plastic&amp;location=United%20States" TargetMode="External"/><Relationship Id="rId292" Type="http://schemas.openxmlformats.org/officeDocument/2006/relationships/hyperlink" Target="https://www.careeronestop.org/toolkit/careers/occupations/Occupation-profile.aspx?keyword=Computer%20Network%20Architects&amp;location=United%20States" TargetMode="External"/><Relationship Id="rId306" Type="http://schemas.openxmlformats.org/officeDocument/2006/relationships/hyperlink" Target="https://www.careeronestop.org/toolkit/careers/occupations/Occupation-profile.aspx?keyword=Electrical%20Engineers&amp;location=United%20States" TargetMode="External"/><Relationship Id="rId87" Type="http://schemas.openxmlformats.org/officeDocument/2006/relationships/hyperlink" Target="https://www.careeronestop.org/toolkit/careers/occupations/Occupation-profile.aspx?keyword=Biological%20Science%20Teachers,%20Postsecondary&amp;location=United%20States" TargetMode="External"/><Relationship Id="rId513" Type="http://schemas.openxmlformats.org/officeDocument/2006/relationships/hyperlink" Target="https://www.careeronestop.org/toolkit/careers/occupations/Occupation-profile.aspx?keyword=Tank%20Car,%20Truck,%20and%20Ship%20Loaders&amp;location=United%20States" TargetMode="External"/><Relationship Id="rId597" Type="http://schemas.openxmlformats.org/officeDocument/2006/relationships/hyperlink" Target="https://www.careeronestop.org/toolkit/careers/occupations/Occupation-profile.aspx?keyword=Pressers,%20Textile,%20Garment,%20and%20Related%20Materials&amp;location=United%20States" TargetMode="External"/><Relationship Id="rId720" Type="http://schemas.openxmlformats.org/officeDocument/2006/relationships/hyperlink" Target="https://www.careeronestop.org/toolkit/careers/occupations/Occupation-profile.aspx?keyword=Cement%20Masons%20and%20Concrete%20Finishers&amp;location=United%20States" TargetMode="External"/><Relationship Id="rId818" Type="http://schemas.openxmlformats.org/officeDocument/2006/relationships/hyperlink" Target="https://www.careeronestop.org/toolkit/careers/occupations/Occupation-profile.aspx?keyword=Mining%20and%20Geological%20Engineers,%20Including%20Mining%20Safety%20Engineers&amp;location=United%20States" TargetMode="External"/><Relationship Id="rId152" Type="http://schemas.openxmlformats.org/officeDocument/2006/relationships/hyperlink" Target="https://www.careeronestop.org/toolkit/careers/occupations/Occupation-profile.aspx?keyword=Social%20Workers,%20All%20Other&amp;location=United%20States" TargetMode="External"/><Relationship Id="rId457" Type="http://schemas.openxmlformats.org/officeDocument/2006/relationships/hyperlink" Target="https://www.careeronestop.org/toolkit/careers/occupations/Occupation-profile.aspx?keyword=Captains,%20Mates,%20and%20Pilots%20of%20Water%20Vessels&amp;location=United%20States" TargetMode="External"/><Relationship Id="rId664" Type="http://schemas.openxmlformats.org/officeDocument/2006/relationships/hyperlink" Target="https://www.careeronestop.org/toolkit/careers/occupations/Occupation-profile.aspx?keyword=Musical%20Instrument%20Repairers%20and%20Tuners&amp;location=United%20States" TargetMode="External"/><Relationship Id="rId14" Type="http://schemas.openxmlformats.org/officeDocument/2006/relationships/hyperlink" Target="https://www.careeronestop.org/toolkit/careers/occupations/Occupation-profile.aspx?keyword=Operations%20Research%20Analysts&amp;location=United%20States" TargetMode="External"/><Relationship Id="rId317" Type="http://schemas.openxmlformats.org/officeDocument/2006/relationships/hyperlink" Target="https://www.careeronestop.org/toolkit/careers/occupations/Occupation-profile.aspx?keyword=Health%20and%20Safety%20Engineers,%20Except%20Mining%20Safety%20Engineers%20and%20Inspectors&amp;location=United%20States" TargetMode="External"/><Relationship Id="rId524" Type="http://schemas.openxmlformats.org/officeDocument/2006/relationships/hyperlink" Target="https://www.careeronestop.org/toolkit/careers/occupations/Occupation-profile.aspx?keyword=Bus%20and%20Truck%20Mechanics%20and%20Diesel%20Engine%20Specialists&amp;location=United%20States" TargetMode="External"/><Relationship Id="rId731" Type="http://schemas.openxmlformats.org/officeDocument/2006/relationships/hyperlink" Target="https://www.careeronestop.org/toolkit/careers/occupations/Occupation-profile.aspx?keyword=Logging%20Equipment%20Operators&amp;location=United%20States" TargetMode="External"/><Relationship Id="rId98" Type="http://schemas.openxmlformats.org/officeDocument/2006/relationships/hyperlink" Target="https://www.careeronestop.org/toolkit/careers/occupations/Occupation-profile.aspx?keyword=Social%20and%20Community%20Service%20Managers&amp;location=United%20States" TargetMode="External"/><Relationship Id="rId163" Type="http://schemas.openxmlformats.org/officeDocument/2006/relationships/hyperlink" Target="https://www.careeronestop.org/toolkit/careers/occupations/Occupation-profile.aspx?keyword=Chemists&amp;location=United%20States" TargetMode="External"/><Relationship Id="rId370" Type="http://schemas.openxmlformats.org/officeDocument/2006/relationships/hyperlink" Target="https://www.careeronestop.org/toolkit/careers/occupations/Occupation-profile.aspx?keyword=Chemical%20Technicians&amp;location=United%20States" TargetMode="External"/><Relationship Id="rId829" Type="http://schemas.openxmlformats.org/officeDocument/2006/relationships/hyperlink" Target="https://www.careeronestop.org/toolkit/careers/occupations/Occupation-profile.aspx?keyword=Special%20Education%20Teachers,%20Middle%20School&amp;location=United%20States" TargetMode="External"/><Relationship Id="rId230" Type="http://schemas.openxmlformats.org/officeDocument/2006/relationships/hyperlink" Target="https://www.careeronestop.org/toolkit/careers/occupations/Occupation-profile.aspx?keyword=Fine%20Artists,%20Including%20Painters,%20Sculptors,%20and%20Illustrators&amp;location=United%20States" TargetMode="External"/><Relationship Id="rId468" Type="http://schemas.openxmlformats.org/officeDocument/2006/relationships/hyperlink" Target="https://www.careeronestop.org/toolkit/careers/occupations/Occupation-profile.aspx?keyword=Fast%20Food%20and%20Counter%20Workers&amp;location=United%20States" TargetMode="External"/><Relationship Id="rId675" Type="http://schemas.openxmlformats.org/officeDocument/2006/relationships/hyperlink" Target="https://www.careeronestop.org/toolkit/careers/occupations/Occupation-profile.aspx?keyword=Drafters,%20All%20Other&amp;location=United%20States" TargetMode="External"/><Relationship Id="rId25" Type="http://schemas.openxmlformats.org/officeDocument/2006/relationships/hyperlink" Target="https://www.careeronestop.org/toolkit/careers/occupations/Occupation-profile.aspx?keyword=Health%20Specialties%20Teachers,%20Postsecondary&amp;location=United%20States" TargetMode="External"/><Relationship Id="rId328" Type="http://schemas.openxmlformats.org/officeDocument/2006/relationships/hyperlink" Target="https://www.careeronestop.org/toolkit/careers/occupations/Occupation-profile.aspx?keyword=Morticians,%20Undertakers,%20and%20Funeral%20Arrangers&amp;location=United%20States" TargetMode="External"/><Relationship Id="rId535" Type="http://schemas.openxmlformats.org/officeDocument/2006/relationships/hyperlink" Target="https://www.careeronestop.org/toolkit/careers/occupations/Occupation-profile.aspx?keyword=Embalmers&amp;location=United%20States" TargetMode="External"/><Relationship Id="rId742" Type="http://schemas.openxmlformats.org/officeDocument/2006/relationships/hyperlink" Target="https://www.careeronestop.org/toolkit/careers/occupations/Occupation-profile.aspx?keyword=Claims%20Adjusters,%20Examiners,%20and%20Investigators&amp;location=United%20States" TargetMode="External"/><Relationship Id="rId174" Type="http://schemas.openxmlformats.org/officeDocument/2006/relationships/hyperlink" Target="https://www.careeronestop.org/toolkit/careers/occupations/Occupation-profile.aspx?keyword=Healthcare%20Support%20Workers,%20All%20Other&amp;location=United%20States" TargetMode="External"/><Relationship Id="rId381" Type="http://schemas.openxmlformats.org/officeDocument/2006/relationships/hyperlink" Target="https://www.careeronestop.org/toolkit/careers/occupations/Occupation-profile.aspx?keyword=Electric%20Motor,%20Power%20Tool,%20and%20Related%20Repairers&amp;location=United%20States" TargetMode="External"/><Relationship Id="rId602" Type="http://schemas.openxmlformats.org/officeDocument/2006/relationships/hyperlink" Target="https://www.careeronestop.org/toolkit/careers/occupations/Occupation-profile.aspx?keyword=Grinding%20and%20Polishing%20Workers,%20Hand&amp;location=United%20States" TargetMode="External"/><Relationship Id="rId241" Type="http://schemas.openxmlformats.org/officeDocument/2006/relationships/hyperlink" Target="https://www.careeronestop.org/toolkit/careers/occupations/Occupation-profile.aspx?keyword=Licensed%20Practical%20and%20Licensed%20Vocational%20Nurses&amp;location=United%20States" TargetMode="External"/><Relationship Id="rId479" Type="http://schemas.openxmlformats.org/officeDocument/2006/relationships/hyperlink" Target="https://www.careeronestop.org/toolkit/careers/occupations/Occupation-profile.aspx?keyword=Helpers--Roofers&amp;location=United%20States" TargetMode="External"/><Relationship Id="rId686" Type="http://schemas.openxmlformats.org/officeDocument/2006/relationships/hyperlink" Target="https://www.careeronestop.org/toolkit/careers/occupations/Occupation-profile.aspx?keyword=Fabric%20and%20Apparel%20Patternmakers&amp;location=United%20States" TargetMode="External"/><Relationship Id="rId36" Type="http://schemas.openxmlformats.org/officeDocument/2006/relationships/hyperlink" Target="https://www.careeronestop.org/toolkit/careers/occupations/Occupation-profile.aspx?keyword=Computer%20Numerically%20Controlled%20Tool%20Programmers&amp;location=United%20States" TargetMode="External"/><Relationship Id="rId339" Type="http://schemas.openxmlformats.org/officeDocument/2006/relationships/hyperlink" Target="https://www.careeronestop.org/toolkit/careers/occupations/Occupation-profile.aspx?keyword=Political%20Science%20Teachers,%20Postsecondary&amp;location=United%20States" TargetMode="External"/><Relationship Id="rId546" Type="http://schemas.openxmlformats.org/officeDocument/2006/relationships/hyperlink" Target="https://www.careeronestop.org/toolkit/careers/occupations/Occupation-profile.aspx?keyword=Geographers&amp;location=United%20States" TargetMode="External"/><Relationship Id="rId753" Type="http://schemas.openxmlformats.org/officeDocument/2006/relationships/hyperlink" Target="https://www.careeronestop.org/toolkit/careers/occupations/Occupation-profile.aspx?keyword=Lighting%20Technicians&amp;location=United%20States" TargetMode="External"/><Relationship Id="rId101" Type="http://schemas.openxmlformats.org/officeDocument/2006/relationships/hyperlink" Target="https://www.careeronestop.org/toolkit/careers/occupations/Occupation-profile.aspx?keyword=Agents%20and%20Business%20Managers%20of%20Artists,%20Performers,%20and%20Athletes&amp;location=United%20States" TargetMode="External"/><Relationship Id="rId185" Type="http://schemas.openxmlformats.org/officeDocument/2006/relationships/hyperlink" Target="https://www.careeronestop.org/toolkit/careers/occupations/Occupation-profile.aspx?keyword=Private%20Detectives%20and%20Investigators&amp;location=United%20States" TargetMode="External"/><Relationship Id="rId406" Type="http://schemas.openxmlformats.org/officeDocument/2006/relationships/hyperlink" Target="https://www.careeronestop.org/toolkit/careers/occupations/Occupation-profile.aspx?keyword=Instructional%20Coordinators&amp;location=United%20States" TargetMode="External"/><Relationship Id="rId392" Type="http://schemas.openxmlformats.org/officeDocument/2006/relationships/hyperlink" Target="https://www.careeronestop.org/toolkit/careers/occupations/Occupation-profile.aspx?keyword=First-Line%20Supervisors%20of%20Landscaping,%20Lawn%20Service,%20and%20Groundskeeping%20Workers&amp;location=United%20States" TargetMode="External"/><Relationship Id="rId613" Type="http://schemas.openxmlformats.org/officeDocument/2006/relationships/hyperlink" Target="https://www.careeronestop.org/toolkit/careers/occupations/Occupation-profile.aspx?keyword=Door-To-Door%20Sales%20Workers,%20News%20and%20Street%20Vendors,%20and%20Related%20Workers&amp;location=United%20States" TargetMode="External"/><Relationship Id="rId697" Type="http://schemas.openxmlformats.org/officeDocument/2006/relationships/hyperlink" Target="https://www.careeronestop.org/toolkit/careers/occupations/Occupation-profile.aspx?keyword=Cooks,%20Short%20Order&amp;location=United%20States" TargetMode="External"/><Relationship Id="rId820" Type="http://schemas.openxmlformats.org/officeDocument/2006/relationships/hyperlink" Target="https://www.careeronestop.org/toolkit/careers/occupations/Occupation-profile.aspx?keyword=Painting,%20Coating,%20and%20Decorating%20Workers&amp;location=United%20States" TargetMode="External"/><Relationship Id="rId252" Type="http://schemas.openxmlformats.org/officeDocument/2006/relationships/hyperlink" Target="https://www.careeronestop.org/toolkit/careers/occupations/Occupation-profile.aspx?keyword=Packaging%20and%20Filling%20Machine%20Operators%20and%20Tenders&amp;location=United%20States" TargetMode="External"/><Relationship Id="rId47" Type="http://schemas.openxmlformats.org/officeDocument/2006/relationships/hyperlink" Target="https://www.careeronestop.org/toolkit/careers/occupations/Occupation-profile.aspx?keyword=Athletic%20Trainers&amp;location=United%20States" TargetMode="External"/><Relationship Id="rId112" Type="http://schemas.openxmlformats.org/officeDocument/2006/relationships/hyperlink" Target="https://www.careeronestop.org/toolkit/careers/occupations/Occupation-profile.aspx?keyword=Food%20Batchmakers&amp;location=United%20States" TargetMode="External"/><Relationship Id="rId557" Type="http://schemas.openxmlformats.org/officeDocument/2006/relationships/hyperlink" Target="https://www.careeronestop.org/toolkit/careers/occupations/Occupation-profile.aspx?keyword=Middle%20School%20Teachers,%20Except%20Special%20and%20Career/Technical%20Education&amp;location=United%20States" TargetMode="External"/><Relationship Id="rId764" Type="http://schemas.openxmlformats.org/officeDocument/2006/relationships/hyperlink" Target="https://www.careeronestop.org/toolkit/careers/occupations/Occupation-profile.aspx?keyword=Coin,%20Vending,%20and%20Amusement%20Machine%20Servicers%20and%20Repairers&amp;location=United%20States" TargetMode="External"/><Relationship Id="rId196" Type="http://schemas.openxmlformats.org/officeDocument/2006/relationships/hyperlink" Target="https://www.careeronestop.org/toolkit/careers/occupations/Occupation-profile.aspx?keyword=Acupuncturists&amp;location=United%20States" TargetMode="External"/><Relationship Id="rId417" Type="http://schemas.openxmlformats.org/officeDocument/2006/relationships/hyperlink" Target="https://www.careeronestop.org/toolkit/careers/occupations/Occupation-profile.aspx?keyword=Motorboat%20Operators&amp;location=United%20States" TargetMode="External"/><Relationship Id="rId624" Type="http://schemas.openxmlformats.org/officeDocument/2006/relationships/hyperlink" Target="https://www.careeronestop.org/toolkit/careers/occupations/Occupation-profile.aspx?keyword=Desktop%20Publishers&amp;location=United%20States" TargetMode="External"/><Relationship Id="rId831" Type="http://schemas.openxmlformats.org/officeDocument/2006/relationships/hyperlink" Target="https://www.careeronestop.org/toolkit/careers/occupations/Occupation-profile.aspx?keyword=Transportation%20Security%20Screeners&amp;location=United%20States" TargetMode="External"/><Relationship Id="rId263" Type="http://schemas.openxmlformats.org/officeDocument/2006/relationships/hyperlink" Target="https://www.careeronestop.org/toolkit/careers/occupations/Occupation-profile.aspx?keyword=Sales%20and%20Related%20Workers,%20All%20Other&amp;location=United%20States" TargetMode="External"/><Relationship Id="rId470" Type="http://schemas.openxmlformats.org/officeDocument/2006/relationships/hyperlink" Target="https://www.careeronestop.org/toolkit/careers/occupations/Occupation-profile.aspx?keyword=Food%20Cooking%20Machine%20Operators%20and%20Tenders&amp;location=United%20States" TargetMode="External"/><Relationship Id="rId58" Type="http://schemas.openxmlformats.org/officeDocument/2006/relationships/hyperlink" Target="https://www.careeronestop.org/toolkit/careers/occupations/Occupation-profile.aspx?keyword=Respiratory%20Therapists&amp;location=United%20States" TargetMode="External"/><Relationship Id="rId123" Type="http://schemas.openxmlformats.org/officeDocument/2006/relationships/hyperlink" Target="https://www.careeronestop.org/toolkit/careers/occupations/Occupation-profile.aspx?keyword=Shuttle%20Drivers%20and%20Chauffeurs&amp;location=United%20States" TargetMode="External"/><Relationship Id="rId330" Type="http://schemas.openxmlformats.org/officeDocument/2006/relationships/hyperlink" Target="https://www.careeronestop.org/toolkit/careers/occupations/Occupation-profile.aspx?keyword=Ophthalmologists,%20Except%20Pediatric&amp;location=United%20States" TargetMode="External"/><Relationship Id="rId568" Type="http://schemas.openxmlformats.org/officeDocument/2006/relationships/hyperlink" Target="https://www.careeronestop.org/toolkit/careers/occupations/Occupation-profile.aspx?keyword=Podiatrists&amp;location=United%20States" TargetMode="External"/><Relationship Id="rId775" Type="http://schemas.openxmlformats.org/officeDocument/2006/relationships/hyperlink" Target="https://www.careeronestop.org/toolkit/careers/occupations/Occupation-profile.aspx?keyword=Insurance%20Underwriters&amp;location=United%20States" TargetMode="External"/><Relationship Id="rId428" Type="http://schemas.openxmlformats.org/officeDocument/2006/relationships/hyperlink" Target="https://www.careeronestop.org/toolkit/careers/occupations/Occupation-profile.aspx?keyword=Pile%20Driver%20Operators&amp;location=United%20States" TargetMode="External"/><Relationship Id="rId635" Type="http://schemas.openxmlformats.org/officeDocument/2006/relationships/hyperlink" Target="https://www.careeronestop.org/toolkit/careers/occupations/Occupation-profile.aspx?keyword=Secretaries%20and%20Administrative%20Assistants,%20Except%20Legal,%20Medical,%20and%20Executive&amp;location=United%20States" TargetMode="External"/><Relationship Id="rId274" Type="http://schemas.openxmlformats.org/officeDocument/2006/relationships/hyperlink" Target="https://www.careeronestop.org/toolkit/careers/occupations/Occupation-profile.aspx?keyword=Animal%20Control%20Workers&amp;location=United%20States" TargetMode="External"/><Relationship Id="rId481" Type="http://schemas.openxmlformats.org/officeDocument/2006/relationships/hyperlink" Target="https://www.careeronestop.org/toolkit/careers/occupations/Occupation-profile.aspx?keyword=Industrial%20Production%20Managers&amp;location=United%20States" TargetMode="External"/><Relationship Id="rId702" Type="http://schemas.openxmlformats.org/officeDocument/2006/relationships/hyperlink" Target="https://www.careeronestop.org/toolkit/careers/occupations/Occupation-profile.aspx?keyword=Gambling%20Change%20Persons%20and%20Booth%20Cashiers&amp;location=United%20States" TargetMode="External"/><Relationship Id="rId69" Type="http://schemas.openxmlformats.org/officeDocument/2006/relationships/hyperlink" Target="https://www.careeronestop.org/toolkit/careers/occupations/Occupation-profile.aspx?keyword=Cargo%20and%20Freight%20Agents&amp;location=United%20States" TargetMode="External"/><Relationship Id="rId134" Type="http://schemas.openxmlformats.org/officeDocument/2006/relationships/hyperlink" Target="https://www.careeronestop.org/toolkit/careers/occupations/Occupation-profile.aspx?keyword=Dental%20Assistants&amp;location=United%20States" TargetMode="External"/><Relationship Id="rId579" Type="http://schemas.openxmlformats.org/officeDocument/2006/relationships/hyperlink" Target="https://www.careeronestop.org/toolkit/careers/occupations/Occupation-profile.aspx?keyword=Secondary%20School%20Teachers,%20Except%20Special%20and%20Career/Technical%20Education&amp;location=United%20States" TargetMode="External"/><Relationship Id="rId786" Type="http://schemas.openxmlformats.org/officeDocument/2006/relationships/hyperlink" Target="https://www.careeronestop.org/toolkit/careers/occupations/Occupation-profile.aspx?keyword=Control%20and%20Valve%20Installers%20and%20Repairers,%20Except%20Mechanical%20Door&amp;location=United%20States" TargetMode="External"/><Relationship Id="rId341" Type="http://schemas.openxmlformats.org/officeDocument/2006/relationships/hyperlink" Target="https://www.careeronestop.org/toolkit/careers/occupations/Occupation-profile.aspx?keyword=Production,%20Planning,%20and%20Expediting%20Clerks&amp;location=United%20States" TargetMode="External"/><Relationship Id="rId439" Type="http://schemas.openxmlformats.org/officeDocument/2006/relationships/hyperlink" Target="https://www.careeronestop.org/toolkit/careers/occupations/Occupation-profile.aspx?keyword=Security%20and%20Fire%20Alarm%20Systems%20Installers&amp;location=United%20States" TargetMode="External"/><Relationship Id="rId646" Type="http://schemas.openxmlformats.org/officeDocument/2006/relationships/hyperlink" Target="https://www.careeronestop.org/toolkit/careers/occupations/Occupation-profile.aspx?keyword=Rolling%20Machine%20Setters,%20Operators,%20and%20Tenders,%20Metal%20and%20Plastic&amp;location=United%20States" TargetMode="External"/><Relationship Id="rId201" Type="http://schemas.openxmlformats.org/officeDocument/2006/relationships/hyperlink" Target="https://www.careeronestop.org/toolkit/careers/occupations/Occupation-profile.aspx?keyword=Arbitrators,%20Mediators,%20and%20Conciliators&amp;location=United%20States" TargetMode="External"/><Relationship Id="rId285" Type="http://schemas.openxmlformats.org/officeDocument/2006/relationships/hyperlink" Target="https://www.careeronestop.org/toolkit/careers/occupations/Occupation-profile.aspx?keyword=Business%20Operations%20Specialists,%20All%20Other&amp;location=United%20States" TargetMode="External"/><Relationship Id="rId506" Type="http://schemas.openxmlformats.org/officeDocument/2006/relationships/hyperlink" Target="https://www.careeronestop.org/toolkit/careers/occupations/Occupation-profile.aspx?keyword=Rehabilitation%20Counselors&amp;location=United%20States" TargetMode="External"/><Relationship Id="rId492" Type="http://schemas.openxmlformats.org/officeDocument/2006/relationships/hyperlink" Target="https://www.careeronestop.org/toolkit/careers/occupations/Occupation-profile.aspx?keyword=Mixing%20and%20Blending%20Machine%20Setters,%20Operators,%20and%20Tenders&amp;location=United%20States" TargetMode="External"/><Relationship Id="rId713" Type="http://schemas.openxmlformats.org/officeDocument/2006/relationships/hyperlink" Target="https://www.careeronestop.org/toolkit/careers/occupations/Occupation-profile.aspx?keyword=Graders%20and%20Sorters,%20Agricultural%20Products&amp;location=United%20States" TargetMode="External"/><Relationship Id="rId797" Type="http://schemas.openxmlformats.org/officeDocument/2006/relationships/hyperlink" Target="https://www.careeronestop.org/toolkit/careers/occupations/Occupation-profile.aspx?keyword=Parking%20Enforcement%20Workers&amp;location=United%20States" TargetMode="External"/><Relationship Id="rId145" Type="http://schemas.openxmlformats.org/officeDocument/2006/relationships/hyperlink" Target="https://www.careeronestop.org/toolkit/careers/occupations/Occupation-profile.aspx?keyword=Medical%20Secretaries%20and%20Administrative%20Assistants&amp;location=United%20States" TargetMode="External"/><Relationship Id="rId352" Type="http://schemas.openxmlformats.org/officeDocument/2006/relationships/hyperlink" Target="https://www.careeronestop.org/toolkit/careers/occupations/Occupation-profile.aspx?keyword=Sociology%20Teachers,%20Postsecondary&amp;location=United%20States" TargetMode="External"/><Relationship Id="rId212" Type="http://schemas.openxmlformats.org/officeDocument/2006/relationships/hyperlink" Target="https://www.careeronestop.org/toolkit/careers/occupations/Occupation-profile.aspx?keyword=Choreographers&amp;location=United%20States" TargetMode="External"/><Relationship Id="rId657" Type="http://schemas.openxmlformats.org/officeDocument/2006/relationships/hyperlink" Target="https://www.careeronestop.org/toolkit/careers/occupations/Occupation-profile.aspx?keyword=Textile%20Bleaching%20and%20Dyeing%20Machine%20Operators%20and%20Tenders&amp;location=United%20States" TargetMode="External"/><Relationship Id="rId296" Type="http://schemas.openxmlformats.org/officeDocument/2006/relationships/hyperlink" Target="https://www.careeronestop.org/toolkit/careers/occupations/Occupation-profile.aspx?keyword=Crematory%20Operators&amp;location=United%20States" TargetMode="External"/><Relationship Id="rId517" Type="http://schemas.openxmlformats.org/officeDocument/2006/relationships/hyperlink" Target="https://www.careeronestop.org/toolkit/careers/occupations/Occupation-profile.aspx?keyword=Ushers,%20Lobby%20Attendants,%20and%20Ticket%20Takers&amp;location=United%20States" TargetMode="External"/><Relationship Id="rId724" Type="http://schemas.openxmlformats.org/officeDocument/2006/relationships/hyperlink" Target="https://www.careeronestop.org/toolkit/careers/occupations/Occupation-profile.aspx?keyword=Editors&amp;location=United%20States" TargetMode="External"/><Relationship Id="rId60" Type="http://schemas.openxmlformats.org/officeDocument/2006/relationships/hyperlink" Target="https://www.careeronestop.org/toolkit/careers/occupations/Occupation-profile.aspx?keyword=Light%20Truck%20Drivers&amp;location=United%20States" TargetMode="External"/><Relationship Id="rId156" Type="http://schemas.openxmlformats.org/officeDocument/2006/relationships/hyperlink" Target="https://www.careeronestop.org/toolkit/careers/occupations/Occupation-profile.aspx?keyword=Training%20and%20Development%20Managers&amp;location=United%20States" TargetMode="External"/><Relationship Id="rId363" Type="http://schemas.openxmlformats.org/officeDocument/2006/relationships/hyperlink" Target="https://www.careeronestop.org/toolkit/careers/occupations/Occupation-profile.aspx?keyword=Art,%20Drama,%20and%20Music%20Teachers,%20Postsecondary&amp;location=United%20States" TargetMode="External"/><Relationship Id="rId570" Type="http://schemas.openxmlformats.org/officeDocument/2006/relationships/hyperlink" Target="https://www.careeronestop.org/toolkit/careers/occupations/Occupation-profile.aspx?keyword=Rail-Track%20Laying%20and%20Maintenance%20Equipment%20Operators&amp;location=United%20States" TargetMode="External"/><Relationship Id="rId223" Type="http://schemas.openxmlformats.org/officeDocument/2006/relationships/hyperlink" Target="https://www.careeronestop.org/toolkit/careers/occupations/Occupation-profile.aspx?keyword=Dancers&amp;location=United%20States" TargetMode="External"/><Relationship Id="rId430" Type="http://schemas.openxmlformats.org/officeDocument/2006/relationships/hyperlink" Target="https://www.careeronestop.org/toolkit/careers/occupations/Occupation-profile.aspx?keyword=Preschool%20Teachers,%20Except%20Special%20Education&amp;location=United%20States" TargetMode="External"/><Relationship Id="rId668" Type="http://schemas.openxmlformats.org/officeDocument/2006/relationships/hyperlink" Target="https://www.careeronestop.org/toolkit/careers/occupations/Occupation-profile.aspx?keyword=Textile%20Winding,%20Twisting,%20and%20Drawing%20Out%20Machine%20Setters,%20Operators,%20and%20Tenders&amp;location=United%20States" TargetMode="External"/><Relationship Id="rId18" Type="http://schemas.openxmlformats.org/officeDocument/2006/relationships/hyperlink" Target="https://www.careeronestop.org/toolkit/careers/occupations/Occupation-profile.aspx?keyword=Taxi%20Drivers&amp;location=United%20States" TargetMode="External"/><Relationship Id="rId528" Type="http://schemas.openxmlformats.org/officeDocument/2006/relationships/hyperlink" Target="https://www.careeronestop.org/toolkit/careers/occupations/Occupation-profile.aspx?keyword=Clergy&amp;location=United%20States" TargetMode="External"/><Relationship Id="rId735" Type="http://schemas.openxmlformats.org/officeDocument/2006/relationships/hyperlink" Target="https://www.careeronestop.org/toolkit/careers/occupations/Occupation-profile.aspx?keyword=Pipelayers&amp;location=United%20States" TargetMode="External"/><Relationship Id="rId167" Type="http://schemas.openxmlformats.org/officeDocument/2006/relationships/hyperlink" Target="https://www.careeronestop.org/toolkit/careers/occupations/Occupation-profile.aspx?keyword=Conveyor%20Operators%20and%20Tenders&amp;location=United%20States" TargetMode="External"/><Relationship Id="rId374" Type="http://schemas.openxmlformats.org/officeDocument/2006/relationships/hyperlink" Target="https://www.careeronestop.org/toolkit/careers/occupations/Occupation-profile.aspx?keyword=Court%20Reporters%20and%20Simultaneous%20Captioners&amp;location=United%20States" TargetMode="External"/><Relationship Id="rId581" Type="http://schemas.openxmlformats.org/officeDocument/2006/relationships/hyperlink" Target="https://www.careeronestop.org/toolkit/careers/occupations/Occupation-profile.aspx?keyword=Signal%20and%20Track%20Switch%20Repairers&amp;location=United%20States" TargetMode="External"/><Relationship Id="rId71" Type="http://schemas.openxmlformats.org/officeDocument/2006/relationships/hyperlink" Target="https://www.careeronestop.org/toolkit/careers/occupations/Occupation-profile.aspx?keyword=Computer%20Systems%20Analysts&amp;location=United%20States" TargetMode="External"/><Relationship Id="rId234" Type="http://schemas.openxmlformats.org/officeDocument/2006/relationships/hyperlink" Target="https://www.careeronestop.org/toolkit/careers/occupations/Occupation-profile.aspx?keyword=Forestry%20and%20Conservation%20Science%20Teachers,%20Postsecondary&amp;location=United%20States" TargetMode="External"/><Relationship Id="rId679" Type="http://schemas.openxmlformats.org/officeDocument/2006/relationships/hyperlink" Target="https://www.careeronestop.org/toolkit/careers/occupations/Occupation-profile.aspx?keyword=Office%20and%20Administrative%20Support%20Workers,%20All%20Other&amp;location=United%20States" TargetMode="External"/><Relationship Id="rId802" Type="http://schemas.openxmlformats.org/officeDocument/2006/relationships/hyperlink" Target="https://www.careeronestop.org/toolkit/careers/occupations/Occupation-profile.aspx?keyword=Ambulance%20Drivers%20and%20Attendants,%20Except%20Emergency%20Medical%20Technicians&amp;location=United%20States" TargetMode="External"/><Relationship Id="rId2" Type="http://schemas.openxmlformats.org/officeDocument/2006/relationships/hyperlink" Target="https://www.careeronestop.org/toolkit/careers/occupations/Occupation-profile.aspx?keyword=Wind%20Turbine%20Service%20Technicians&amp;location=United%20States" TargetMode="External"/><Relationship Id="rId29" Type="http://schemas.openxmlformats.org/officeDocument/2006/relationships/hyperlink" Target="https://www.careeronestop.org/toolkit/careers/occupations/Occupation-profile.aspx?keyword=Nursing%20Instructors%20and%20Teachers,%20Postsecondary&amp;location=United%20States" TargetMode="External"/><Relationship Id="rId441" Type="http://schemas.openxmlformats.org/officeDocument/2006/relationships/hyperlink" Target="https://www.careeronestop.org/toolkit/careers/occupations/Occupation-profile.aspx?keyword=Separating,%20Filtering,%20Clarifying,%20Precipitating,%20and%20Still%20Machine%20Setters,%20Operators,%20and%20Tenders&amp;location=United%20States" TargetMode="External"/><Relationship Id="rId539" Type="http://schemas.openxmlformats.org/officeDocument/2006/relationships/hyperlink" Target="https://www.careeronestop.org/toolkit/careers/occupations/Occupation-profile.aspx?keyword=Financial%20Clerks,%20All%20Other&amp;location=United%20States" TargetMode="External"/><Relationship Id="rId746" Type="http://schemas.openxmlformats.org/officeDocument/2006/relationships/hyperlink" Target="https://www.careeronestop.org/toolkit/careers/occupations/Occupation-profile.aspx?keyword=Electrical%20and%20Electronics%20Repairers,%20Powerhouse,%20Substation,%20and%20Relay&amp;location=United%20States" TargetMode="External"/><Relationship Id="rId178" Type="http://schemas.openxmlformats.org/officeDocument/2006/relationships/hyperlink" Target="https://www.careeronestop.org/toolkit/careers/occupations/Occupation-profile.aspx?keyword=Lifeguards,%20Ski%20Patrol,%20and%20Other%20Recreational%20Protective%20Service%20Workers&amp;location=United%20States" TargetMode="External"/><Relationship Id="rId301" Type="http://schemas.openxmlformats.org/officeDocument/2006/relationships/hyperlink" Target="https://www.careeronestop.org/toolkit/careers/occupations/Occupation-profile.aspx?keyword=Dining%20Room%20and%20Cafeteria%20Attendants%20and%20Bartender%20Helpers&amp;location=United%20States" TargetMode="External"/><Relationship Id="rId82" Type="http://schemas.openxmlformats.org/officeDocument/2006/relationships/hyperlink" Target="https://www.careeronestop.org/toolkit/careers/occupations/Occupation-profile.aspx?keyword=Recreational%20Vehicle%20Service%20Technicians&amp;location=United%20States" TargetMode="External"/><Relationship Id="rId385" Type="http://schemas.openxmlformats.org/officeDocument/2006/relationships/hyperlink" Target="https://www.careeronestop.org/toolkit/careers/occupations/Occupation-profile.aspx?keyword=Engineering%20Technologists%20and%20Technicians,%20Except%20Drafters,%20All%20Other&amp;location=United%20States" TargetMode="External"/><Relationship Id="rId592" Type="http://schemas.openxmlformats.org/officeDocument/2006/relationships/hyperlink" Target="https://www.careeronestop.org/toolkit/careers/occupations/Occupation-profile.aspx?keyword=Data%20Entry%20Keyers&amp;location=United%20States" TargetMode="External"/><Relationship Id="rId606" Type="http://schemas.openxmlformats.org/officeDocument/2006/relationships/hyperlink" Target="https://www.careeronestop.org/toolkit/careers/occupations/Occupation-profile.aspx?keyword=Drilling%20and%20Boring%20Machine%20Tool%20Setters,%20Operators,%20and%20Tenders,%20Metal%20and%20Plastic&amp;location=United%20States" TargetMode="External"/><Relationship Id="rId813" Type="http://schemas.openxmlformats.org/officeDocument/2006/relationships/hyperlink" Target="https://www.careeronestop.org/toolkit/careers/occupations/Occupation-profile.aspx?keyword=Floor%20Sanders%20and%20Finishers&amp;location=United%20States" TargetMode="External"/><Relationship Id="rId245" Type="http://schemas.openxmlformats.org/officeDocument/2006/relationships/hyperlink" Target="https://www.careeronestop.org/toolkit/careers/occupations/Occupation-profile.aspx?keyword=Medical%20Equipment%20Preparers&amp;location=United%20States" TargetMode="External"/><Relationship Id="rId452" Type="http://schemas.openxmlformats.org/officeDocument/2006/relationships/hyperlink" Target="https://www.careeronestop.org/toolkit/careers/occupations/Occupation-profile.aspx?keyword=Agricultural%20Inspectors&amp;location=United%20States" TargetMode="External"/><Relationship Id="rId105" Type="http://schemas.openxmlformats.org/officeDocument/2006/relationships/hyperlink" Target="https://www.careeronestop.org/toolkit/careers/occupations/Occupation-profile.aspx?keyword=Entertainers%20and%20Performers,%20Sports%20and%20Related%20Workers,%20All%20Other&amp;location=United%20States" TargetMode="External"/><Relationship Id="rId312" Type="http://schemas.openxmlformats.org/officeDocument/2006/relationships/hyperlink" Target="https://www.careeronestop.org/toolkit/careers/occupations/Occupation-profile.aspx?keyword=First-Line%20Supervisors%20of%20Firefighting%20and%20Prevention%20Workers&amp;location=United%20States" TargetMode="External"/><Relationship Id="rId757" Type="http://schemas.openxmlformats.org/officeDocument/2006/relationships/hyperlink" Target="https://www.careeronestop.org/toolkit/careers/occupations/Occupation-profile.aspx?keyword=Upholsterers&amp;location=United%20States" TargetMode="External"/><Relationship Id="rId93" Type="http://schemas.openxmlformats.org/officeDocument/2006/relationships/hyperlink" Target="https://www.careeronestop.org/toolkit/careers/occupations/Occupation-profile.aspx?keyword=Manicurists%20and%20Pedicurists&amp;location=United%20States" TargetMode="External"/><Relationship Id="rId189" Type="http://schemas.openxmlformats.org/officeDocument/2006/relationships/hyperlink" Target="https://www.careeronestop.org/toolkit/careers/occupations/Occupation-profile.aspx?keyword=Public%20Relations%20Specialists&amp;location=United%20States" TargetMode="External"/><Relationship Id="rId396" Type="http://schemas.openxmlformats.org/officeDocument/2006/relationships/hyperlink" Target="https://www.careeronestop.org/toolkit/careers/occupations/Occupation-profile.aspx?keyword=Food%20and%20Tobacco%20Roasting,%20Baking,%20and%20Drying%20Machine%20Operators%20and%20Tenders&amp;location=United%20States" TargetMode="External"/><Relationship Id="rId617" Type="http://schemas.openxmlformats.org/officeDocument/2006/relationships/hyperlink" Target="https://www.careeronestop.org/toolkit/careers/occupations/Occupation-profile.aspx?keyword=Sewers,%20Hand&amp;location=United%20States" TargetMode="External"/><Relationship Id="rId824" Type="http://schemas.openxmlformats.org/officeDocument/2006/relationships/hyperlink" Target="https://www.careeronestop.org/toolkit/careers/occupations/Occupation-profile.aspx?keyword=Rotary%20Drill%20Operators,%20Oil%20and%20Gas&amp;location=United%20States" TargetMode="External"/><Relationship Id="rId256" Type="http://schemas.openxmlformats.org/officeDocument/2006/relationships/hyperlink" Target="https://www.careeronestop.org/toolkit/careers/occupations/Occupation-profile.aspx?keyword=Property%20Appraisers%20and%20Assessors&amp;location=United%20States" TargetMode="External"/><Relationship Id="rId463" Type="http://schemas.openxmlformats.org/officeDocument/2006/relationships/hyperlink" Target="https://www.careeronestop.org/toolkit/careers/occupations/Occupation-profile.aspx?keyword=Drywall%20and%20Ceiling%20Tile%20Installers&amp;location=United%20States" TargetMode="External"/><Relationship Id="rId670" Type="http://schemas.openxmlformats.org/officeDocument/2006/relationships/hyperlink" Target="https://www.careeronestop.org/toolkit/careers/occupations/Occupation-profile.aspx?keyword=Tool%20and%20Die%20Makers&amp;location=United%20States" TargetMode="External"/><Relationship Id="rId116" Type="http://schemas.openxmlformats.org/officeDocument/2006/relationships/hyperlink" Target="https://www.careeronestop.org/toolkit/careers/occupations/Occupation-profile.aspx?keyword=Insurance%20Sales%20Agents&amp;location=United%20States" TargetMode="External"/><Relationship Id="rId323" Type="http://schemas.openxmlformats.org/officeDocument/2006/relationships/hyperlink" Target="https://www.careeronestop.org/toolkit/careers/occupations/Occupation-profile.aspx?keyword=Library%20Science%20Teachers,%20Postsecondary&amp;location=United%20States" TargetMode="External"/><Relationship Id="rId530" Type="http://schemas.openxmlformats.org/officeDocument/2006/relationships/hyperlink" Target="https://www.careeronestop.org/toolkit/careers/occupations/Occupation-profile.aspx?keyword=Derrick%20Operators,%20Oil%20and%20Gas&amp;location=United%20States" TargetMode="External"/><Relationship Id="rId768" Type="http://schemas.openxmlformats.org/officeDocument/2006/relationships/hyperlink" Target="https://www.careeronestop.org/toolkit/careers/occupations/Occupation-profile.aspx?keyword=Extruding%20and%20Drawing%20Machine%20Setters,%20Operators,%20and%20Tenders,%20Metal%20and%20Plastic&amp;location=United%20States" TargetMode="External"/><Relationship Id="rId20" Type="http://schemas.openxmlformats.org/officeDocument/2006/relationships/hyperlink" Target="https://www.careeronestop.org/toolkit/careers/occupations/Occupation-profile.aspx?keyword=Veterinary%20Technologists%20and%20Technicians&amp;location=United%20States" TargetMode="External"/><Relationship Id="rId628" Type="http://schemas.openxmlformats.org/officeDocument/2006/relationships/hyperlink" Target="https://www.careeronestop.org/toolkit/careers/occupations/Occupation-profile.aspx?keyword=Tailors,%20Dressmakers,%20and%20Custom%20Sewers&amp;location=United%20States" TargetMode="External"/><Relationship Id="rId267" Type="http://schemas.openxmlformats.org/officeDocument/2006/relationships/hyperlink" Target="https://www.careeronestop.org/toolkit/careers/occupations/Occupation-profile.aspx?keyword=Surgical%20Assistants&amp;location=United%20States" TargetMode="External"/><Relationship Id="rId474" Type="http://schemas.openxmlformats.org/officeDocument/2006/relationships/hyperlink" Target="https://www.careeronestop.org/toolkit/careers/occupations/Occupation-profile.aspx?keyword=Grounds%20Maintenance%20Workers,%20All%20Other&amp;location=United%20States" TargetMode="External"/><Relationship Id="rId127" Type="http://schemas.openxmlformats.org/officeDocument/2006/relationships/hyperlink" Target="https://www.careeronestop.org/toolkit/careers/occupations/Occupation-profile.aspx?keyword=Barbers&amp;location=United%20States" TargetMode="External"/><Relationship Id="rId681" Type="http://schemas.openxmlformats.org/officeDocument/2006/relationships/hyperlink" Target="https://www.careeronestop.org/toolkit/careers/occupations/Occupation-profile.aspx?keyword=Shipping,%20Receiving,%20and%20Inventory%20Clerks&amp;location=United%20States" TargetMode="External"/><Relationship Id="rId779" Type="http://schemas.openxmlformats.org/officeDocument/2006/relationships/hyperlink" Target="https://www.careeronestop.org/toolkit/careers/occupations/Occupation-profile.aspx?keyword=Statistical%20Assistants&amp;location=United%20States" TargetMode="External"/><Relationship Id="rId31" Type="http://schemas.openxmlformats.org/officeDocument/2006/relationships/hyperlink" Target="https://www.careeronestop.org/toolkit/careers/occupations/Occupation-profile.aspx?keyword=Counselors,%20All%20Other&amp;location=United%20States" TargetMode="External"/><Relationship Id="rId334" Type="http://schemas.openxmlformats.org/officeDocument/2006/relationships/hyperlink" Target="https://www.careeronestop.org/toolkit/careers/occupations/Occupation-profile.aspx?keyword=Passenger%20Attendants&amp;location=United%20States" TargetMode="External"/><Relationship Id="rId541" Type="http://schemas.openxmlformats.org/officeDocument/2006/relationships/hyperlink" Target="https://www.careeronestop.org/toolkit/careers/occupations/Occupation-profile.aspx?keyword=Foreign%20Language%20and%20Literature%20Teachers,%20Postsecondary&amp;location=United%20States" TargetMode="External"/><Relationship Id="rId639" Type="http://schemas.openxmlformats.org/officeDocument/2006/relationships/hyperlink" Target="https://www.careeronestop.org/toolkit/careers/occupations/Occupation-profile.aspx?keyword=Computer%20Programmers&amp;location=United%20States" TargetMode="External"/><Relationship Id="rId180" Type="http://schemas.openxmlformats.org/officeDocument/2006/relationships/hyperlink" Target="https://www.careeronestop.org/toolkit/careers/occupations/Occupation-profile.aspx?keyword=Maintenance%20Workers,%20Machinery&amp;location=United%20States" TargetMode="External"/><Relationship Id="rId278" Type="http://schemas.openxmlformats.org/officeDocument/2006/relationships/hyperlink" Target="https://www.careeronestop.org/toolkit/careers/occupations/Occupation-profile.aspx?keyword=Architecture%20Teachers,%20Postsecondary&amp;location=United%20States" TargetMode="External"/><Relationship Id="rId401" Type="http://schemas.openxmlformats.org/officeDocument/2006/relationships/hyperlink" Target="https://www.careeronestop.org/toolkit/careers/occupations/Occupation-profile.aspx?keyword=Graphic%20Designers&amp;location=United%20States" TargetMode="External"/><Relationship Id="rId485" Type="http://schemas.openxmlformats.org/officeDocument/2006/relationships/hyperlink" Target="https://www.careeronestop.org/toolkit/careers/occupations/Occupation-profile.aspx?keyword=Judges,%20Magistrate%20Judges,%20and%20Magistrates&amp;location=United%20States" TargetMode="External"/><Relationship Id="rId692" Type="http://schemas.openxmlformats.org/officeDocument/2006/relationships/hyperlink" Target="https://www.careeronestop.org/toolkit/careers/occupations/Occupation-profile.aspx?keyword=Postal%20Service%20Mail%20Carriers&amp;location=United%20States" TargetMode="External"/><Relationship Id="rId706" Type="http://schemas.openxmlformats.org/officeDocument/2006/relationships/hyperlink" Target="https://www.careeronestop.org/toolkit/careers/occupations/Occupation-profile.aspx?keyword=Water%20and%20Wastewater%20Treatment%20Plant%20and%20System%20Operators&amp;location=United%20States" TargetMode="External"/><Relationship Id="rId42" Type="http://schemas.openxmlformats.org/officeDocument/2006/relationships/hyperlink" Target="https://www.careeronestop.org/toolkit/careers/occupations/Occupation-profile.aspx?keyword=Industrial%20Machinery%20Mechanics&amp;location=United%20States" TargetMode="External"/><Relationship Id="rId138" Type="http://schemas.openxmlformats.org/officeDocument/2006/relationships/hyperlink" Target="https://www.careeronestop.org/toolkit/careers/occupations/Occupation-profile.aspx?keyword=Farm%20Labor%20Contractors&amp;location=United%20States" TargetMode="External"/><Relationship Id="rId345" Type="http://schemas.openxmlformats.org/officeDocument/2006/relationships/hyperlink" Target="https://www.careeronestop.org/toolkit/careers/occupations/Occupation-profile.aspx?keyword=Rail%20Car%20Repairers&amp;location=United%20States" TargetMode="External"/><Relationship Id="rId552" Type="http://schemas.openxmlformats.org/officeDocument/2006/relationships/hyperlink" Target="https://www.careeronestop.org/toolkit/careers/occupations/Occupation-profile.aspx?keyword=Kindergarten%20Teachers,%20Except%20Special%20Education&amp;location=United%20States" TargetMode="External"/><Relationship Id="rId191" Type="http://schemas.openxmlformats.org/officeDocument/2006/relationships/hyperlink" Target="https://www.careeronestop.org/toolkit/careers/occupations/Occupation-profile.aspx?keyword=Registered%20Nurses&amp;location=United%20States" TargetMode="External"/><Relationship Id="rId205" Type="http://schemas.openxmlformats.org/officeDocument/2006/relationships/hyperlink" Target="https://www.careeronestop.org/toolkit/careers/occupations/Occupation-profile.aspx?keyword=Bakers&amp;location=United%20States" TargetMode="External"/><Relationship Id="rId412" Type="http://schemas.openxmlformats.org/officeDocument/2006/relationships/hyperlink" Target="https://www.careeronestop.org/toolkit/careers/occupations/Occupation-profile.aspx?keyword=Mathematical%20Science%20Teachers,%20Postsecondary&amp;location=United%20States" TargetMode="External"/><Relationship Id="rId289" Type="http://schemas.openxmlformats.org/officeDocument/2006/relationships/hyperlink" Target="https://www.careeronestop.org/toolkit/careers/occupations/Occupation-profile.aspx?keyword=Cleaners%20of%20Vehicles%20and%20Equipment&amp;location=United%20States" TargetMode="External"/><Relationship Id="rId496" Type="http://schemas.openxmlformats.org/officeDocument/2006/relationships/hyperlink" Target="https://www.careeronestop.org/toolkit/careers/occupations/Occupation-profile.aspx?keyword=Orthopedic%20Surgeons,%20Except%20Pediatric&amp;location=United%20States" TargetMode="External"/><Relationship Id="rId717" Type="http://schemas.openxmlformats.org/officeDocument/2006/relationships/hyperlink" Target="https://www.careeronestop.org/toolkit/careers/occupations/Occupation-profile.aspx?keyword=Patternmakers,%20Wood&amp;location=United%20States" TargetMode="External"/><Relationship Id="rId53" Type="http://schemas.openxmlformats.org/officeDocument/2006/relationships/hyperlink" Target="https://www.careeronestop.org/toolkit/careers/occupations/Occupation-profile.aspx?keyword=Market%20Research%20Analysts%20and%20Marketing%20Specialists&amp;location=United%20States" TargetMode="External"/><Relationship Id="rId149" Type="http://schemas.openxmlformats.org/officeDocument/2006/relationships/hyperlink" Target="https://www.careeronestop.org/toolkit/careers/occupations/Occupation-profile.aspx?keyword=Securities,%20Commodities,%20and%20Financial%20Services%20Sales%20Agents&amp;location=United%20States" TargetMode="External"/><Relationship Id="rId356" Type="http://schemas.openxmlformats.org/officeDocument/2006/relationships/hyperlink" Target="https://www.careeronestop.org/toolkit/careers/occupations/Occupation-profile.aspx?keyword=Traffic%20Technicians&amp;location=United%20States" TargetMode="External"/><Relationship Id="rId563" Type="http://schemas.openxmlformats.org/officeDocument/2006/relationships/hyperlink" Target="https://www.careeronestop.org/toolkit/careers/occupations/Occupation-profile.aspx?keyword=Ophthalmic%20Laboratory%20Technicians&amp;location=United%20States" TargetMode="External"/><Relationship Id="rId770" Type="http://schemas.openxmlformats.org/officeDocument/2006/relationships/hyperlink" Target="https://www.careeronestop.org/toolkit/careers/occupations/Occupation-profile.aspx?keyword=Farm%20and%20Home%20Management%20Educators&amp;location=United%20States" TargetMode="External"/><Relationship Id="rId216" Type="http://schemas.openxmlformats.org/officeDocument/2006/relationships/hyperlink" Target="https://www.careeronestop.org/toolkit/careers/occupations/Occupation-profile.aspx?keyword=Computer%20Hardware%20Engineers&amp;location=United%20States" TargetMode="External"/><Relationship Id="rId423" Type="http://schemas.openxmlformats.org/officeDocument/2006/relationships/hyperlink" Target="https://www.careeronestop.org/toolkit/careers/occupations/Occupation-profile.aspx?keyword=Petroleum%20Engineers&amp;location=United%20States" TargetMode="External"/><Relationship Id="rId630" Type="http://schemas.openxmlformats.org/officeDocument/2006/relationships/hyperlink" Target="https://www.careeronestop.org/toolkit/careers/occupations/Occupation-profile.aspx?keyword=Photographic%20Process%20Workers%20and%20Processing%20Machine%20Operators&amp;location=United%20States" TargetMode="External"/><Relationship Id="rId728" Type="http://schemas.openxmlformats.org/officeDocument/2006/relationships/hyperlink" Target="https://www.careeronestop.org/toolkit/careers/occupations/Occupation-profile.aspx?keyword=Helpers--Electricians&amp;location=United%20States" TargetMode="External"/><Relationship Id="rId64" Type="http://schemas.openxmlformats.org/officeDocument/2006/relationships/hyperlink" Target="https://www.careeronestop.org/toolkit/careers/occupations/Occupation-profile.aspx?keyword=Clinical%20and%20Counseling%20Psychologists&amp;location=United%20States" TargetMode="External"/><Relationship Id="rId367" Type="http://schemas.openxmlformats.org/officeDocument/2006/relationships/hyperlink" Target="https://www.careeronestop.org/toolkit/careers/occupations/Occupation-profile.aspx?keyword=Building%20Cleaning%20Workers,%20All%20Other&amp;location=United%20States" TargetMode="External"/><Relationship Id="rId574" Type="http://schemas.openxmlformats.org/officeDocument/2006/relationships/hyperlink" Target="https://www.careeronestop.org/toolkit/careers/occupations/Occupation-profile.aspx?keyword=Religious%20Workers,%20All%20Other&amp;location=United%20States" TargetMode="External"/><Relationship Id="rId227" Type="http://schemas.openxmlformats.org/officeDocument/2006/relationships/hyperlink" Target="https://www.careeronestop.org/toolkit/careers/occupations/Occupation-profile.aspx?keyword=Emergency%20Medical%20Technicians&amp;location=United%20States" TargetMode="External"/><Relationship Id="rId781" Type="http://schemas.openxmlformats.org/officeDocument/2006/relationships/hyperlink" Target="https://www.careeronestop.org/toolkit/careers/occupations/Occupation-profile.aspx?keyword=Wellhead%20Pumpers&amp;location=United%20States" TargetMode="External"/><Relationship Id="rId434" Type="http://schemas.openxmlformats.org/officeDocument/2006/relationships/hyperlink" Target="https://www.careeronestop.org/toolkit/careers/occupations/Occupation-profile.aspx?keyword=Radio,%20Cellular,%20and%20Tower%20Equipment%20Installers%20and%20Repairers&amp;location=United%20States" TargetMode="External"/><Relationship Id="rId641" Type="http://schemas.openxmlformats.org/officeDocument/2006/relationships/hyperlink" Target="https://www.careeronestop.org/toolkit/careers/occupations/Occupation-profile.aspx?keyword=Cutting,%20Punching,%20and%20Press%20Machine%20Setters,%20Operators,%20and%20Tenders,%20Metal%20and%20Plastic&amp;location=United%20States" TargetMode="External"/><Relationship Id="rId739" Type="http://schemas.openxmlformats.org/officeDocument/2006/relationships/hyperlink" Target="https://www.careeronestop.org/toolkit/careers/occupations/Occupation-profile.aspx?keyword=Tire%20Builders&amp;location=United%20States" TargetMode="External"/><Relationship Id="rId280" Type="http://schemas.openxmlformats.org/officeDocument/2006/relationships/hyperlink" Target="https://www.careeronestop.org/toolkit/careers/occupations/Occupation-profile.aspx?keyword=Atmospheric%20and%20Space%20Scientists&amp;location=United%20States" TargetMode="External"/><Relationship Id="rId501" Type="http://schemas.openxmlformats.org/officeDocument/2006/relationships/hyperlink" Target="https://www.careeronestop.org/toolkit/careers/occupations/Occupation-profile.aspx?keyword=Plasterers%20and%20Stucco%20Masons&amp;location=United%20States" TargetMode="External"/><Relationship Id="rId75" Type="http://schemas.openxmlformats.org/officeDocument/2006/relationships/hyperlink" Target="https://www.careeronestop.org/toolkit/careers/occupations/Occupation-profile.aspx?keyword=Management%20Analysts&amp;location=United%20States" TargetMode="External"/><Relationship Id="rId140" Type="http://schemas.openxmlformats.org/officeDocument/2006/relationships/hyperlink" Target="https://www.careeronestop.org/toolkit/careers/occupations/Occupation-profile.aspx?keyword=Health%20Education%20Specialists&amp;location=United%20States" TargetMode="External"/><Relationship Id="rId378" Type="http://schemas.openxmlformats.org/officeDocument/2006/relationships/hyperlink" Target="https://www.careeronestop.org/toolkit/careers/occupations/Occupation-profile.aspx?keyword=Dermatologists&amp;location=United%20States" TargetMode="External"/><Relationship Id="rId585" Type="http://schemas.openxmlformats.org/officeDocument/2006/relationships/hyperlink" Target="https://www.careeronestop.org/toolkit/careers/occupations/Occupation-profile.aspx?keyword=Tire%20Repairers%20and%20Changers&amp;location=United%20States" TargetMode="External"/><Relationship Id="rId792" Type="http://schemas.openxmlformats.org/officeDocument/2006/relationships/hyperlink" Target="https://www.careeronestop.org/toolkit/careers/occupations/Occupation-profile.aspx?keyword=Labor%20Relations%20Specialists&amp;location=United%20States" TargetMode="External"/><Relationship Id="rId806" Type="http://schemas.openxmlformats.org/officeDocument/2006/relationships/hyperlink" Target="https://www.careeronestop.org/toolkit/careers/occupations/Occupation-profile.aspx?keyword=Career/Technical%20Education%20Teachers,%20Secondary%20School&amp;location=United%20States" TargetMode="External"/><Relationship Id="rId6" Type="http://schemas.openxmlformats.org/officeDocument/2006/relationships/hyperlink" Target="https://www.careeronestop.org/toolkit/careers/occupations/Occupation-profile.aspx?keyword=Medical%20and%20Health%20Services%20Managers&amp;location=United%20States" TargetMode="External"/><Relationship Id="rId238" Type="http://schemas.openxmlformats.org/officeDocument/2006/relationships/hyperlink" Target="https://www.careeronestop.org/toolkit/careers/occupations/Occupation-profile.aspx?keyword=Healthcare%20Practitioners%20and%20Technical%20Workers,%20All%20Other&amp;location=United%20States" TargetMode="External"/><Relationship Id="rId445" Type="http://schemas.openxmlformats.org/officeDocument/2006/relationships/hyperlink" Target="https://www.careeronestop.org/toolkit/careers/occupations/Occupation-profile.aspx?keyword=Surveying%20and%20Mapping%20Technicians&amp;location=United%20States" TargetMode="External"/><Relationship Id="rId652" Type="http://schemas.openxmlformats.org/officeDocument/2006/relationships/hyperlink" Target="https://www.careeronestop.org/toolkit/careers/occupations/Occupation-profile.aspx?keyword=Cashiers&amp;location=United%20States" TargetMode="External"/><Relationship Id="rId291" Type="http://schemas.openxmlformats.org/officeDocument/2006/relationships/hyperlink" Target="https://www.careeronestop.org/toolkit/careers/occupations/Occupation-profile.aspx?keyword=Commercial%20Pilots&amp;location=United%20States" TargetMode="External"/><Relationship Id="rId305" Type="http://schemas.openxmlformats.org/officeDocument/2006/relationships/hyperlink" Target="https://www.careeronestop.org/toolkit/careers/occupations/Occupation-profile.aspx?keyword=Education%20Teachers,%20Postsecondary&amp;location=United%20States" TargetMode="External"/><Relationship Id="rId512" Type="http://schemas.openxmlformats.org/officeDocument/2006/relationships/hyperlink" Target="https://www.careeronestop.org/toolkit/careers/occupations/Occupation-profile.aspx?keyword=Structural%20Iron%20and%20Steel%20Workers&amp;location=United%20States" TargetMode="External"/><Relationship Id="rId86" Type="http://schemas.openxmlformats.org/officeDocument/2006/relationships/hyperlink" Target="https://www.careeronestop.org/toolkit/careers/occupations/Occupation-profile.aspx?keyword=Athletes%20and%20Sports%20Competitors&amp;location=United%20States" TargetMode="External"/><Relationship Id="rId151" Type="http://schemas.openxmlformats.org/officeDocument/2006/relationships/hyperlink" Target="https://www.careeronestop.org/toolkit/careers/occupations/Occupation-profile.aspx?keyword=Set%20and%20Exhibit%20Designers&amp;location=United%20States" TargetMode="External"/><Relationship Id="rId389" Type="http://schemas.openxmlformats.org/officeDocument/2006/relationships/hyperlink" Target="https://www.careeronestop.org/toolkit/careers/occupations/Occupation-profile.aspx?keyword=First-Line%20Supervisors%20of%20Farming,%20Fishing,%20and%20Forestry%20Workers&amp;location=United%20States" TargetMode="External"/><Relationship Id="rId596" Type="http://schemas.openxmlformats.org/officeDocument/2006/relationships/hyperlink" Target="https://www.careeronestop.org/toolkit/careers/occupations/Occupation-profile.aspx?keyword=Patternmakers,%20Metal%20and%20Plastic&amp;location=United%20States" TargetMode="External"/><Relationship Id="rId817" Type="http://schemas.openxmlformats.org/officeDocument/2006/relationships/hyperlink" Target="https://www.careeronestop.org/toolkit/careers/occupations/Occupation-profile.aspx?keyword=Maids%20and%20Housekeeping%20Cleaners&amp;location=United%20States" TargetMode="External"/><Relationship Id="rId249" Type="http://schemas.openxmlformats.org/officeDocument/2006/relationships/hyperlink" Target="https://www.careeronestop.org/toolkit/careers/occupations/Occupation-profile.aspx?keyword=Occupational%20Therapy%20Aides&amp;location=United%20States" TargetMode="External"/><Relationship Id="rId456" Type="http://schemas.openxmlformats.org/officeDocument/2006/relationships/hyperlink" Target="https://www.careeronestop.org/toolkit/careers/occupations/Occupation-profile.aspx?keyword=Automotive%20Service%20Technicians%20and%20Mechanics&amp;location=United%20States" TargetMode="External"/><Relationship Id="rId663" Type="http://schemas.openxmlformats.org/officeDocument/2006/relationships/hyperlink" Target="https://www.careeronestop.org/toolkit/careers/occupations/Occupation-profile.aspx?keyword=Lathe%20and%20Turning%20Machine%20Tool%20Setters,%20Operators,%20and%20Tenders,%20Metal%20and%20Plastic&amp;location=United%20States" TargetMode="External"/><Relationship Id="rId13" Type="http://schemas.openxmlformats.org/officeDocument/2006/relationships/hyperlink" Target="https://www.careeronestop.org/toolkit/careers/occupations/Occupation-profile.aspx?keyword=Computer%20and%20Information%20Research%20Scientists&amp;location=United%20States" TargetMode="External"/><Relationship Id="rId109" Type="http://schemas.openxmlformats.org/officeDocument/2006/relationships/hyperlink" Target="https://www.careeronestop.org/toolkit/careers/occupations/Occupation-profile.aspx?keyword=Financial%20and%20Investment%20Analysts&amp;location=United%20States" TargetMode="External"/><Relationship Id="rId316" Type="http://schemas.openxmlformats.org/officeDocument/2006/relationships/hyperlink" Target="https://www.careeronestop.org/toolkit/careers/occupations/Occupation-profile.aspx?keyword=Geography%20Teachers,%20Postsecondary&amp;location=United%20States" TargetMode="External"/><Relationship Id="rId523" Type="http://schemas.openxmlformats.org/officeDocument/2006/relationships/hyperlink" Target="https://www.careeronestop.org/toolkit/careers/occupations/Occupation-profile.aspx?keyword=Bus%20Drivers,%20School&amp;location=United%20States" TargetMode="External"/><Relationship Id="rId55" Type="http://schemas.openxmlformats.org/officeDocument/2006/relationships/hyperlink" Target="https://www.careeronestop.org/toolkit/careers/occupations/Occupation-profile.aspx?keyword=Occupational%20Health%20and%20Safety%20Specialists&amp;location=United%20States" TargetMode="External"/><Relationship Id="rId97" Type="http://schemas.openxmlformats.org/officeDocument/2006/relationships/hyperlink" Target="https://www.careeronestop.org/toolkit/careers/occupations/Occupation-profile.aspx?keyword=Skincare%20Specialists&amp;location=United%20States" TargetMode="External"/><Relationship Id="rId120" Type="http://schemas.openxmlformats.org/officeDocument/2006/relationships/hyperlink" Target="https://www.careeronestop.org/toolkit/careers/occupations/Occupation-profile.aspx?keyword=Motor%20Vehicle%20Operators,%20All%20Other&amp;location=United%20States" TargetMode="External"/><Relationship Id="rId358" Type="http://schemas.openxmlformats.org/officeDocument/2006/relationships/hyperlink" Target="https://www.careeronestop.org/toolkit/careers/occupations/Occupation-profile.aspx?keyword=Travel%20Agents&amp;location=United%20States" TargetMode="External"/><Relationship Id="rId565" Type="http://schemas.openxmlformats.org/officeDocument/2006/relationships/hyperlink" Target="https://www.careeronestop.org/toolkit/careers/occupations/Occupation-profile.aspx?keyword=Parts%20Salespersons&amp;location=United%20States" TargetMode="External"/><Relationship Id="rId730" Type="http://schemas.openxmlformats.org/officeDocument/2006/relationships/hyperlink" Target="https://www.careeronestop.org/toolkit/careers/occupations/Occupation-profile.aspx?keyword=Inspectors,%20Testers,%20Sorters,%20Samplers,%20and%20Weighers&amp;location=United%20States" TargetMode="External"/><Relationship Id="rId772" Type="http://schemas.openxmlformats.org/officeDocument/2006/relationships/hyperlink" Target="https://www.careeronestop.org/toolkit/careers/occupations/Occupation-profile.aspx?keyword=First-Line%20Supervisors%20of%20Non-Retail%20Sales%20Workers&amp;location=United%20States" TargetMode="External"/><Relationship Id="rId828" Type="http://schemas.openxmlformats.org/officeDocument/2006/relationships/hyperlink" Target="https://www.careeronestop.org/toolkit/careers/occupations/Occupation-profile.aspx?keyword=Special%20Education%20Teachers,%20Kindergarten%20and%20Elementary%20School&amp;location=United%20States" TargetMode="External"/><Relationship Id="rId162" Type="http://schemas.openxmlformats.org/officeDocument/2006/relationships/hyperlink" Target="https://www.careeronestop.org/toolkit/careers/occupations/Occupation-profile.aspx?keyword=Baggage%20Porters%20and%20Bellhops&amp;location=United%20States" TargetMode="External"/><Relationship Id="rId218" Type="http://schemas.openxmlformats.org/officeDocument/2006/relationships/hyperlink" Target="https://www.careeronestop.org/toolkit/careers/occupations/Occupation-profile.aspx?keyword=Computer%20User%20Support%20Specialists&amp;location=United%20States" TargetMode="External"/><Relationship Id="rId425" Type="http://schemas.openxmlformats.org/officeDocument/2006/relationships/hyperlink" Target="https://www.careeronestop.org/toolkit/careers/occupations/Occupation-profile.aspx?keyword=Philosophy%20and%20Religion%20Teachers,%20Postsecondary&amp;location=United%20States" TargetMode="External"/><Relationship Id="rId467" Type="http://schemas.openxmlformats.org/officeDocument/2006/relationships/hyperlink" Target="https://www.careeronestop.org/toolkit/careers/occupations/Occupation-profile.aspx?keyword=Eligibility%20Interviewers,%20Government%20Programs&amp;location=United%20States" TargetMode="External"/><Relationship Id="rId632" Type="http://schemas.openxmlformats.org/officeDocument/2006/relationships/hyperlink" Target="https://www.careeronestop.org/toolkit/careers/occupations/Occupation-profile.aspx?keyword=Underground%20Mining%20Machine%20Operators,%20All%20Other&amp;location=United%20States" TargetMode="External"/><Relationship Id="rId271" Type="http://schemas.openxmlformats.org/officeDocument/2006/relationships/hyperlink" Target="https://www.careeronestop.org/toolkit/careers/occupations/Occupation-profile.aspx?keyword=Aircraft%20Mechanics%20and%20Service%20Technicians&amp;location=United%20States" TargetMode="External"/><Relationship Id="rId674" Type="http://schemas.openxmlformats.org/officeDocument/2006/relationships/hyperlink" Target="https://www.careeronestop.org/toolkit/careers/occupations/Occupation-profile.aspx?keyword=Correctional%20Officers%20and%20Jailers&amp;location=United%20States" TargetMode="External"/><Relationship Id="rId24" Type="http://schemas.openxmlformats.org/officeDocument/2006/relationships/hyperlink" Target="https://www.careeronestop.org/toolkit/careers/occupations/Occupation-profile.aspx?keyword=Veterinarians&amp;location=United%20States" TargetMode="External"/><Relationship Id="rId66" Type="http://schemas.openxmlformats.org/officeDocument/2006/relationships/hyperlink" Target="https://www.careeronestop.org/toolkit/careers/occupations/Occupation-profile.aspx?keyword=Flight%20Attendants&amp;location=United%20States" TargetMode="External"/><Relationship Id="rId131" Type="http://schemas.openxmlformats.org/officeDocument/2006/relationships/hyperlink" Target="https://www.careeronestop.org/toolkit/careers/occupations/Occupation-profile.aspx?keyword=Compensation,%20Benefits,%20and%20Job%20Analysis%20Specialists&amp;location=United%20States" TargetMode="External"/><Relationship Id="rId327" Type="http://schemas.openxmlformats.org/officeDocument/2006/relationships/hyperlink" Target="https://www.careeronestop.org/toolkit/careers/occupations/Occupation-profile.aspx?keyword=Media%20and%20Communication%20Workers,%20All%20Other&amp;location=United%20States" TargetMode="External"/><Relationship Id="rId369" Type="http://schemas.openxmlformats.org/officeDocument/2006/relationships/hyperlink" Target="https://www.careeronestop.org/toolkit/careers/occupations/Occupation-profile.aspx?keyword=Cardiologists&amp;location=United%20States" TargetMode="External"/><Relationship Id="rId534" Type="http://schemas.openxmlformats.org/officeDocument/2006/relationships/hyperlink" Target="https://www.careeronestop.org/toolkit/careers/occupations/Occupation-profile.aspx?keyword=Elementary%20School%20Teachers,%20Except%20Special%20Education&amp;location=United%20States" TargetMode="External"/><Relationship Id="rId576" Type="http://schemas.openxmlformats.org/officeDocument/2006/relationships/hyperlink" Target="https://www.careeronestop.org/toolkit/careers/occupations/Occupation-profile.aspx?keyword=Riggers&amp;location=United%20States" TargetMode="External"/><Relationship Id="rId741" Type="http://schemas.openxmlformats.org/officeDocument/2006/relationships/hyperlink" Target="https://www.careeronestop.org/toolkit/careers/occupations/Occupation-profile.aspx?keyword=Chemical%20Plant%20and%20System%20Operators&amp;location=United%20States" TargetMode="External"/><Relationship Id="rId783" Type="http://schemas.openxmlformats.org/officeDocument/2006/relationships/hyperlink" Target="https://www.careeronestop.org/toolkit/careers/occupations/Occupation-profile.aspx?keyword=Broadcast%20Technicians&amp;location=United%20States" TargetMode="External"/><Relationship Id="rId173" Type="http://schemas.openxmlformats.org/officeDocument/2006/relationships/hyperlink" Target="https://www.careeronestop.org/toolkit/careers/occupations/Occupation-profile.aspx?keyword=Financial%20Specialists,%20All%20Other&amp;location=United%20States" TargetMode="External"/><Relationship Id="rId229" Type="http://schemas.openxmlformats.org/officeDocument/2006/relationships/hyperlink" Target="https://www.careeronestop.org/toolkit/careers/occupations/Occupation-profile.aspx?keyword=Facilities%20Managers&amp;location=United%20States" TargetMode="External"/><Relationship Id="rId380" Type="http://schemas.openxmlformats.org/officeDocument/2006/relationships/hyperlink" Target="https://www.careeronestop.org/toolkit/careers/occupations/Occupation-profile.aspx?keyword=Education%20Administrators,%20All%20Other&amp;location=United%20States" TargetMode="External"/><Relationship Id="rId436" Type="http://schemas.openxmlformats.org/officeDocument/2006/relationships/hyperlink" Target="https://www.careeronestop.org/toolkit/careers/occupations/Occupation-profile.aspx?keyword=Recreation%20and%20Fitness%20Studies%20Teachers,%20Postsecondary&amp;location=United%20States" TargetMode="External"/><Relationship Id="rId601" Type="http://schemas.openxmlformats.org/officeDocument/2006/relationships/hyperlink" Target="https://www.careeronestop.org/toolkit/careers/occupations/Occupation-profile.aspx?keyword=Telemarketers&amp;location=United%20States" TargetMode="External"/><Relationship Id="rId643" Type="http://schemas.openxmlformats.org/officeDocument/2006/relationships/hyperlink" Target="https://www.careeronestop.org/toolkit/careers/occupations/Occupation-profile.aspx?keyword=Locksmiths%20and%20Safe%20Repairers&amp;location=United%20States" TargetMode="External"/><Relationship Id="rId240" Type="http://schemas.openxmlformats.org/officeDocument/2006/relationships/hyperlink" Target="https://www.careeronestop.org/toolkit/careers/occupations/Occupation-profile.aspx?keyword=Laborers%20and%20Freight,%20Stock,%20and%20Material%20Movers,%20Hand&amp;location=United%20States" TargetMode="External"/><Relationship Id="rId478" Type="http://schemas.openxmlformats.org/officeDocument/2006/relationships/hyperlink" Target="https://www.careeronestop.org/toolkit/careers/occupations/Occupation-profile.aspx?keyword=Helpers--Pipelayers,%20Plumbers,%20Pipefitters,%20and%20Steamfitters&amp;location=United%20States" TargetMode="External"/><Relationship Id="rId685" Type="http://schemas.openxmlformats.org/officeDocument/2006/relationships/hyperlink" Target="https://www.careeronestop.org/toolkit/careers/occupations/Occupation-profile.aspx?keyword=Audiovisual%20Equipment%20Installers%20and%20Repairers&amp;location=United%20States" TargetMode="External"/><Relationship Id="rId35" Type="http://schemas.openxmlformats.org/officeDocument/2006/relationships/hyperlink" Target="https://www.careeronestop.org/toolkit/careers/occupations/Occupation-profile.aspx?keyword=Animal%20Trainers&amp;location=United%20States" TargetMode="External"/><Relationship Id="rId77" Type="http://schemas.openxmlformats.org/officeDocument/2006/relationships/hyperlink" Target="https://www.careeronestop.org/toolkit/careers/occupations/Occupation-profile.aspx?keyword=Mechanical%20Engineers&amp;location=United%20States" TargetMode="External"/><Relationship Id="rId100" Type="http://schemas.openxmlformats.org/officeDocument/2006/relationships/hyperlink" Target="https://www.careeronestop.org/toolkit/careers/occupations/Occupation-profile.aspx?keyword=Aerospace%20Engineering%20and%20Operations%20Technologists%20and%20Technicians&amp;location=United%20States" TargetMode="External"/><Relationship Id="rId282" Type="http://schemas.openxmlformats.org/officeDocument/2006/relationships/hyperlink" Target="https://www.careeronestop.org/toolkit/careers/occupations/Occupation-profile.aspx?keyword=Avionics%20Technicians&amp;location=United%20States" TargetMode="External"/><Relationship Id="rId338" Type="http://schemas.openxmlformats.org/officeDocument/2006/relationships/hyperlink" Target="https://www.careeronestop.org/toolkit/careers/occupations/Occupation-profile.aspx?keyword=Physics%20Teachers,%20Postsecondary&amp;location=United%20States" TargetMode="External"/><Relationship Id="rId503" Type="http://schemas.openxmlformats.org/officeDocument/2006/relationships/hyperlink" Target="https://www.careeronestop.org/toolkit/careers/occupations/Occupation-profile.aspx?keyword=Radiation%20Therapists&amp;location=United%20States" TargetMode="External"/><Relationship Id="rId545" Type="http://schemas.openxmlformats.org/officeDocument/2006/relationships/hyperlink" Target="https://www.careeronestop.org/toolkit/careers/occupations/Occupation-profile.aspx?keyword=Gambling%20Surveillance%20Officers%20and%20Gambling%20Investigators&amp;location=United%20States" TargetMode="External"/><Relationship Id="rId587" Type="http://schemas.openxmlformats.org/officeDocument/2006/relationships/hyperlink" Target="https://www.careeronestop.org/toolkit/careers/occupations/Occupation-profile.aspx?keyword=Word%20Processors%20and%20Typists&amp;location=United%20States" TargetMode="External"/><Relationship Id="rId710" Type="http://schemas.openxmlformats.org/officeDocument/2006/relationships/hyperlink" Target="https://www.careeronestop.org/toolkit/careers/occupations/Occupation-profile.aspx?keyword=First-Line%20Supervisors%20of%20Office%20and%20Administrative%20Support%20Workers&amp;location=United%20States" TargetMode="External"/><Relationship Id="rId752" Type="http://schemas.openxmlformats.org/officeDocument/2006/relationships/hyperlink" Target="https://www.careeronestop.org/toolkit/careers/occupations/Occupation-profile.aspx?keyword=Jewelers%20and%20Precious%20Stone%20and%20Metal%20Workers&amp;location=United%20States" TargetMode="External"/><Relationship Id="rId808" Type="http://schemas.openxmlformats.org/officeDocument/2006/relationships/hyperlink" Target="https://www.careeronestop.org/toolkit/careers/occupations/Occupation-profile.aspx?keyword=Directors,%20Religious%20Activities%20and%20Education&amp;location=United%20States" TargetMode="External"/><Relationship Id="rId8" Type="http://schemas.openxmlformats.org/officeDocument/2006/relationships/hyperlink" Target="https://www.careeronestop.org/toolkit/careers/occupations/Occupation-profile.aspx?keyword=Physician%20Assistants&amp;location=United%20States" TargetMode="External"/><Relationship Id="rId142" Type="http://schemas.openxmlformats.org/officeDocument/2006/relationships/hyperlink" Target="https://www.careeronestop.org/toolkit/careers/occupations/Occupation-profile.aspx?keyword=Locker%20Room,%20Coatroom,%20and%20Dressing%20Room%20Attendants&amp;location=United%20States" TargetMode="External"/><Relationship Id="rId184" Type="http://schemas.openxmlformats.org/officeDocument/2006/relationships/hyperlink" Target="https://www.careeronestop.org/toolkit/careers/occupations/Occupation-profile.aspx?keyword=Pharmacy%20Technicians&amp;location=United%20States" TargetMode="External"/><Relationship Id="rId391" Type="http://schemas.openxmlformats.org/officeDocument/2006/relationships/hyperlink" Target="https://www.careeronestop.org/toolkit/careers/occupations/Occupation-profile.aspx?keyword=First-Line%20Supervisors%20of%20Housekeeping%20and%20Janitorial%20Workers&amp;location=United%20States" TargetMode="External"/><Relationship Id="rId405" Type="http://schemas.openxmlformats.org/officeDocument/2006/relationships/hyperlink" Target="https://www.careeronestop.org/toolkit/careers/occupations/Occupation-profile.aspx?keyword=Information%20and%20Record%20Clerks,%20All%20Other&amp;location=United%20States" TargetMode="External"/><Relationship Id="rId447" Type="http://schemas.openxmlformats.org/officeDocument/2006/relationships/hyperlink" Target="https://www.careeronestop.org/toolkit/careers/occupations/Occupation-profile.aspx?keyword=Transportation%20Inspectors&amp;location=United%20States" TargetMode="External"/><Relationship Id="rId612" Type="http://schemas.openxmlformats.org/officeDocument/2006/relationships/hyperlink" Target="https://www.careeronestop.org/toolkit/careers/occupations/Occupation-profile.aspx?keyword=Prepress%20Technicians%20and%20Workers&amp;location=United%20States" TargetMode="External"/><Relationship Id="rId794" Type="http://schemas.openxmlformats.org/officeDocument/2006/relationships/hyperlink" Target="https://www.careeronestop.org/toolkit/careers/occupations/Occupation-profile.aspx?keyword=Loan%20Interviewers%20and%20Clerks&amp;location=United%20States" TargetMode="External"/><Relationship Id="rId251" Type="http://schemas.openxmlformats.org/officeDocument/2006/relationships/hyperlink" Target="https://www.careeronestop.org/toolkit/careers/occupations/Occupation-profile.aspx?keyword=Orthodontists&amp;location=United%20States" TargetMode="External"/><Relationship Id="rId489" Type="http://schemas.openxmlformats.org/officeDocument/2006/relationships/hyperlink" Target="https://www.careeronestop.org/toolkit/careers/occupations/Occupation-profile.aspx?keyword=Meat,%20Poultry,%20and%20Fish%20Cutters%20and%20Trimmers&amp;location=United%20States" TargetMode="External"/><Relationship Id="rId654" Type="http://schemas.openxmlformats.org/officeDocument/2006/relationships/hyperlink" Target="https://www.careeronestop.org/toolkit/careers/occupations/Occupation-profile.aspx?keyword=Interviewers,%20Except%20Eligibility%20and%20Loan&amp;location=United%20States" TargetMode="External"/><Relationship Id="rId696" Type="http://schemas.openxmlformats.org/officeDocument/2006/relationships/hyperlink" Target="https://www.careeronestop.org/toolkit/careers/occupations/Occupation-profile.aspx?keyword=Cooks,%20Private%20Household&amp;location=United%20States" TargetMode="External"/><Relationship Id="rId46" Type="http://schemas.openxmlformats.org/officeDocument/2006/relationships/hyperlink" Target="https://www.careeronestop.org/toolkit/careers/occupations/Occupation-profile.aspx?keyword=Web%20and%20Digital%20Interface%20Designers&amp;location=United%20States" TargetMode="External"/><Relationship Id="rId293" Type="http://schemas.openxmlformats.org/officeDocument/2006/relationships/hyperlink" Target="https://www.careeronestop.org/toolkit/careers/occupations/Occupation-profile.aspx?keyword=Conservation%20Scientists&amp;location=United%20States" TargetMode="External"/><Relationship Id="rId307" Type="http://schemas.openxmlformats.org/officeDocument/2006/relationships/hyperlink" Target="https://www.careeronestop.org/toolkit/careers/occupations/Occupation-profile.aspx?keyword=Environmental%20Science%20Teachers,%20Postsecondary&amp;location=United%20States" TargetMode="External"/><Relationship Id="rId349" Type="http://schemas.openxmlformats.org/officeDocument/2006/relationships/hyperlink" Target="https://www.careeronestop.org/toolkit/careers/occupations/Occupation-profile.aspx?keyword=Sales%20Representatives%20of%20Services,%20Except%20Advertising,%20Insurance,%20Financial%20Services,%20and%20Travel&amp;location=United%20States" TargetMode="External"/><Relationship Id="rId514" Type="http://schemas.openxmlformats.org/officeDocument/2006/relationships/hyperlink" Target="https://www.careeronestop.org/toolkit/careers/occupations/Occupation-profile.aspx?keyword=Tax%20Preparers&amp;location=United%20States" TargetMode="External"/><Relationship Id="rId556" Type="http://schemas.openxmlformats.org/officeDocument/2006/relationships/hyperlink" Target="https://www.careeronestop.org/toolkit/careers/occupations/Occupation-profile.aspx?keyword=Mechanical%20Engineering%20Technologists%20and%20Technicians&amp;location=United%20States" TargetMode="External"/><Relationship Id="rId721" Type="http://schemas.openxmlformats.org/officeDocument/2006/relationships/hyperlink" Target="https://www.careeronestop.org/toolkit/careers/occupations/Occupation-profile.aspx?keyword=Credit%20Analysts&amp;location=United%20States" TargetMode="External"/><Relationship Id="rId763" Type="http://schemas.openxmlformats.org/officeDocument/2006/relationships/hyperlink" Target="https://www.careeronestop.org/toolkit/careers/occupations/Occupation-profile.aspx?keyword=Childcare%20Workers&amp;location=United%20States" TargetMode="External"/><Relationship Id="rId88" Type="http://schemas.openxmlformats.org/officeDocument/2006/relationships/hyperlink" Target="https://www.careeronestop.org/toolkit/careers/occupations/Occupation-profile.aspx?keyword=Chiropractors&amp;location=United%20States" TargetMode="External"/><Relationship Id="rId111" Type="http://schemas.openxmlformats.org/officeDocument/2006/relationships/hyperlink" Target="https://www.careeronestop.org/toolkit/careers/occupations/Occupation-profile.aspx?keyword=First-Line%20Supervisors%20of%20Personal%20Service%20Workers&amp;location=United%20States" TargetMode="External"/><Relationship Id="rId153" Type="http://schemas.openxmlformats.org/officeDocument/2006/relationships/hyperlink" Target="https://www.careeronestop.org/toolkit/careers/occupations/Occupation-profile.aspx?keyword=Technical%20Writers&amp;location=United%20States" TargetMode="External"/><Relationship Id="rId195" Type="http://schemas.openxmlformats.org/officeDocument/2006/relationships/hyperlink" Target="https://www.careeronestop.org/toolkit/careers/occupations/Occupation-profile.aspx?keyword=Training%20and%20Development%20Specialists&amp;location=United%20States" TargetMode="External"/><Relationship Id="rId209" Type="http://schemas.openxmlformats.org/officeDocument/2006/relationships/hyperlink" Target="https://www.careeronestop.org/toolkit/careers/occupations/Occupation-profile.aspx?keyword=Cartographers%20and%20Photogrammetrists&amp;location=United%20States" TargetMode="External"/><Relationship Id="rId360" Type="http://schemas.openxmlformats.org/officeDocument/2006/relationships/hyperlink" Target="https://www.careeronestop.org/toolkit/careers/occupations/Occupation-profile.aspx?keyword=Writers%20and%20Authors&amp;location=United%20States" TargetMode="External"/><Relationship Id="rId416" Type="http://schemas.openxmlformats.org/officeDocument/2006/relationships/hyperlink" Target="https://www.careeronestop.org/toolkit/careers/occupations/Occupation-profile.aspx?keyword=Millwrights&amp;location=United%20States" TargetMode="External"/><Relationship Id="rId598" Type="http://schemas.openxmlformats.org/officeDocument/2006/relationships/hyperlink" Target="https://www.careeronestop.org/toolkit/careers/occupations/Occupation-profile.aspx?keyword=Executive%20Secretaries%20and%20Executive%20Administrative%20Assistants&amp;location=United%20States" TargetMode="External"/><Relationship Id="rId819" Type="http://schemas.openxmlformats.org/officeDocument/2006/relationships/hyperlink" Target="https://www.careeronestop.org/toolkit/careers/occupations/Occupation-profile.aspx?keyword=Nuclear%20Medicine%20Technologists&amp;location=United%20States" TargetMode="External"/><Relationship Id="rId220" Type="http://schemas.openxmlformats.org/officeDocument/2006/relationships/hyperlink" Target="https://www.careeronestop.org/toolkit/careers/occupations/Occupation-profile.aspx?keyword=Cooling%20and%20Freezing%20Equipment%20Operators%20and%20Tenders&amp;location=United%20States" TargetMode="External"/><Relationship Id="rId458" Type="http://schemas.openxmlformats.org/officeDocument/2006/relationships/hyperlink" Target="https://www.careeronestop.org/toolkit/careers/occupations/Occupation-profile.aspx?keyword=Commercial%20and%20Industrial%20Designers&amp;location=United%20States" TargetMode="External"/><Relationship Id="rId623" Type="http://schemas.openxmlformats.org/officeDocument/2006/relationships/hyperlink" Target="https://www.careeronestop.org/toolkit/careers/occupations/Occupation-profile.aspx?keyword=Cooks,%20Fast%20Food&amp;location=United%20States" TargetMode="External"/><Relationship Id="rId665" Type="http://schemas.openxmlformats.org/officeDocument/2006/relationships/hyperlink" Target="https://www.careeronestop.org/toolkit/careers/occupations/Occupation-profile.aspx?keyword=Plating%20Machine%20Setters,%20Operators,%20and%20Tenders,%20Metal%20and%20Plastic&amp;location=United%20States" TargetMode="External"/><Relationship Id="rId830" Type="http://schemas.openxmlformats.org/officeDocument/2006/relationships/hyperlink" Target="https://www.careeronestop.org/toolkit/careers/occupations/Occupation-profile.aspx?keyword=Teaching%20Assistants,%20Except%20Postsecondary&amp;location=United%20States" TargetMode="External"/><Relationship Id="rId15" Type="http://schemas.openxmlformats.org/officeDocument/2006/relationships/hyperlink" Target="https://www.careeronestop.org/toolkit/careers/occupations/Occupation-profile.aspx?keyword=Home%20Health%20and%20Personal%20Care%20Aides&amp;location=United%20States" TargetMode="External"/><Relationship Id="rId57" Type="http://schemas.openxmlformats.org/officeDocument/2006/relationships/hyperlink" Target="https://www.careeronestop.org/toolkit/careers/occupations/Occupation-profile.aspx?keyword=Personal%20Financial%20Advisors&amp;location=United%20States" TargetMode="External"/><Relationship Id="rId262" Type="http://schemas.openxmlformats.org/officeDocument/2006/relationships/hyperlink" Target="https://www.careeronestop.org/toolkit/careers/occupations/Occupation-profile.aspx?keyword=Sales%20Engineers&amp;location=United%20States" TargetMode="External"/><Relationship Id="rId318" Type="http://schemas.openxmlformats.org/officeDocument/2006/relationships/hyperlink" Target="https://www.careeronestop.org/toolkit/careers/occupations/Occupation-profile.aspx?keyword=Heavy%20and%20Tractor-Trailer%20Truck%20Drivers&amp;location=United%20States" TargetMode="External"/><Relationship Id="rId525" Type="http://schemas.openxmlformats.org/officeDocument/2006/relationships/hyperlink" Target="https://www.careeronestop.org/toolkit/careers/occupations/Occupation-profile.aspx?keyword=Camera%20and%20Photographic%20Equipment%20Repairers&amp;location=United%20States" TargetMode="External"/><Relationship Id="rId567" Type="http://schemas.openxmlformats.org/officeDocument/2006/relationships/hyperlink" Target="https://www.careeronestop.org/toolkit/careers/occupations/Occupation-profile.aspx?keyword=Pediatricians,%20General&amp;location=United%20States" TargetMode="External"/><Relationship Id="rId732" Type="http://schemas.openxmlformats.org/officeDocument/2006/relationships/hyperlink" Target="https://www.careeronestop.org/toolkit/careers/occupations/Occupation-profile.aspx?keyword=Medical%20Transcriptionists&amp;location=United%20States" TargetMode="External"/><Relationship Id="rId99" Type="http://schemas.openxmlformats.org/officeDocument/2006/relationships/hyperlink" Target="https://www.careeronestop.org/toolkit/careers/occupations/Occupation-profile.aspx?keyword=Social%20and%20Human%20Service%20Assistants&amp;location=United%20States" TargetMode="External"/><Relationship Id="rId122" Type="http://schemas.openxmlformats.org/officeDocument/2006/relationships/hyperlink" Target="https://www.careeronestop.org/toolkit/careers/occupations/Occupation-profile.aspx?keyword=Semiconductor%20Processing%20Technicians&amp;location=United%20States" TargetMode="External"/><Relationship Id="rId164" Type="http://schemas.openxmlformats.org/officeDocument/2006/relationships/hyperlink" Target="https://www.careeronestop.org/toolkit/careers/occupations/Occupation-profile.aspx?keyword=Commercial%20Divers&amp;location=United%20States" TargetMode="External"/><Relationship Id="rId371" Type="http://schemas.openxmlformats.org/officeDocument/2006/relationships/hyperlink" Target="https://www.careeronestop.org/toolkit/careers/occupations/Occupation-profile.aspx?keyword=Communications%20Teachers,%20Postsecondary&amp;location=United%20States" TargetMode="External"/><Relationship Id="rId774" Type="http://schemas.openxmlformats.org/officeDocument/2006/relationships/hyperlink" Target="https://www.careeronestop.org/toolkit/careers/occupations/Occupation-profile.aspx?keyword=Hoist%20and%20Winch%20Operators&amp;location=United%20States" TargetMode="External"/><Relationship Id="rId427" Type="http://schemas.openxmlformats.org/officeDocument/2006/relationships/hyperlink" Target="https://www.careeronestop.org/toolkit/careers/occupations/Occupation-profile.aspx?keyword=Physicians,%20All%20Other&amp;location=United%20States" TargetMode="External"/><Relationship Id="rId469" Type="http://schemas.openxmlformats.org/officeDocument/2006/relationships/hyperlink" Target="https://www.careeronestop.org/toolkit/careers/occupations/Occupation-profile.aspx?keyword=First-Line%20Supervisors%20of%20Mechanics,%20Installers,%20and%20Repairers&amp;location=United%20States" TargetMode="External"/><Relationship Id="rId634" Type="http://schemas.openxmlformats.org/officeDocument/2006/relationships/hyperlink" Target="https://www.careeronestop.org/toolkit/careers/occupations/Occupation-profile.aspx?keyword=Meter%20Readers,%20Utilities&amp;location=United%20States" TargetMode="External"/><Relationship Id="rId676" Type="http://schemas.openxmlformats.org/officeDocument/2006/relationships/hyperlink" Target="https://www.careeronestop.org/toolkit/careers/occupations/Occupation-profile.aspx?keyword=Metal%20Workers%20and%20Plastic%20Workers,%20All%20Other&amp;location=United%20States" TargetMode="External"/><Relationship Id="rId26" Type="http://schemas.openxmlformats.org/officeDocument/2006/relationships/hyperlink" Target="https://www.careeronestop.org/toolkit/careers/occupations/Occupation-profile.aspx?keyword=Speech-Language%20Pathologists&amp;location=United%20States" TargetMode="External"/><Relationship Id="rId231" Type="http://schemas.openxmlformats.org/officeDocument/2006/relationships/hyperlink" Target="https://www.careeronestop.org/toolkit/careers/occupations/Occupation-profile.aspx?keyword=First-Line%20Supervisors%20of%20Food%20Preparation%20and%20Serving%20Workers&amp;location=United%20States" TargetMode="External"/><Relationship Id="rId273" Type="http://schemas.openxmlformats.org/officeDocument/2006/relationships/hyperlink" Target="https://www.careeronestop.org/toolkit/careers/occupations/Occupation-profile.aspx?keyword=Amusement%20and%20Recreation%20Attendants&amp;location=United%20States" TargetMode="External"/><Relationship Id="rId329" Type="http://schemas.openxmlformats.org/officeDocument/2006/relationships/hyperlink" Target="https://www.careeronestop.org/toolkit/careers/occupations/Occupation-profile.aspx?keyword=Nursing%20Assistants&amp;location=United%20States" TargetMode="External"/><Relationship Id="rId480" Type="http://schemas.openxmlformats.org/officeDocument/2006/relationships/hyperlink" Target="https://www.careeronestop.org/toolkit/careers/occupations/Occupation-profile.aspx?keyword=Hydrologists&amp;location=United%20States" TargetMode="External"/><Relationship Id="rId536" Type="http://schemas.openxmlformats.org/officeDocument/2006/relationships/hyperlink" Target="https://www.careeronestop.org/toolkit/careers/occupations/Occupation-profile.aspx?keyword=English%20Language%20and%20Literature%20Teachers,%20Postsecondary&amp;location=United%20States" TargetMode="External"/><Relationship Id="rId701" Type="http://schemas.openxmlformats.org/officeDocument/2006/relationships/hyperlink" Target="https://www.careeronestop.org/toolkit/careers/occupations/Occupation-profile.aspx?keyword=Fish%20and%20Game%20Wardens&amp;location=United%20States" TargetMode="External"/><Relationship Id="rId68" Type="http://schemas.openxmlformats.org/officeDocument/2006/relationships/hyperlink" Target="https://www.careeronestop.org/toolkit/careers/occupations/Occupation-profile.aspx?keyword=Shampooers&amp;location=United%20States" TargetMode="External"/><Relationship Id="rId133" Type="http://schemas.openxmlformats.org/officeDocument/2006/relationships/hyperlink" Target="https://www.careeronestop.org/toolkit/careers/occupations/Occupation-profile.aspx?keyword=Database%20Administrators&amp;location=United%20States" TargetMode="External"/><Relationship Id="rId175" Type="http://schemas.openxmlformats.org/officeDocument/2006/relationships/hyperlink" Target="https://www.careeronestop.org/toolkit/careers/occupations/Occupation-profile.aspx?keyword=Heating,%20Air%20Conditioning,%20and%20Refrigeration%20Mechanics%20and%20Installers&amp;location=United%20States" TargetMode="External"/><Relationship Id="rId340" Type="http://schemas.openxmlformats.org/officeDocument/2006/relationships/hyperlink" Target="https://www.careeronestop.org/toolkit/careers/occupations/Occupation-profile.aspx?keyword=Postsecondary%20Teachers,%20All%20Other&amp;location=United%20States" TargetMode="External"/><Relationship Id="rId578" Type="http://schemas.openxmlformats.org/officeDocument/2006/relationships/hyperlink" Target="https://www.careeronestop.org/toolkit/careers/occupations/Occupation-profile.aspx?keyword=School%20Psychologists&amp;location=United%20States" TargetMode="External"/><Relationship Id="rId743" Type="http://schemas.openxmlformats.org/officeDocument/2006/relationships/hyperlink" Target="https://www.careeronestop.org/toolkit/careers/occupations/Occupation-profile.aspx?keyword=Continuous%20Mining%20Machine%20Operators&amp;location=United%20States" TargetMode="External"/><Relationship Id="rId785" Type="http://schemas.openxmlformats.org/officeDocument/2006/relationships/hyperlink" Target="https://www.careeronestop.org/toolkit/careers/occupations/Occupation-profile.aspx?keyword=Career/Technical%20Education%20Teachers,%20Postsecondary&amp;location=United%20States" TargetMode="External"/><Relationship Id="rId200" Type="http://schemas.openxmlformats.org/officeDocument/2006/relationships/hyperlink" Target="https://www.careeronestop.org/toolkit/careers/occupations/Occupation-profile.aspx?keyword=Airfield%20Operations%20Specialists&amp;location=United%20States" TargetMode="External"/><Relationship Id="rId382" Type="http://schemas.openxmlformats.org/officeDocument/2006/relationships/hyperlink" Target="https://www.careeronestop.org/toolkit/careers/occupations/Occupation-profile.aspx?keyword=Electrical%20Power-Line%20Installers%20and%20Repairers&amp;location=United%20States" TargetMode="External"/><Relationship Id="rId438" Type="http://schemas.openxmlformats.org/officeDocument/2006/relationships/hyperlink" Target="https://www.careeronestop.org/toolkit/careers/occupations/Occupation-profile.aspx?keyword=Roustabouts,%20Oil%20and%20Gas&amp;location=United%20States" TargetMode="External"/><Relationship Id="rId603" Type="http://schemas.openxmlformats.org/officeDocument/2006/relationships/hyperlink" Target="https://www.careeronestop.org/toolkit/careers/occupations/Occupation-profile.aspx?keyword=Engine%20and%20Other%20Machine%20Assemblers&amp;location=United%20States" TargetMode="External"/><Relationship Id="rId645" Type="http://schemas.openxmlformats.org/officeDocument/2006/relationships/hyperlink" Target="https://www.careeronestop.org/toolkit/careers/occupations/Occupation-profile.aspx?keyword=Postal%20Service%20Mail%20Sorters,%20Processors,%20and%20Processing%20Machine%20Operators&amp;location=United%20States" TargetMode="External"/><Relationship Id="rId687" Type="http://schemas.openxmlformats.org/officeDocument/2006/relationships/hyperlink" Target="https://www.careeronestop.org/toolkit/careers/occupations/Occupation-profile.aspx?keyword=First-Line%20Supervisors%20of%20Retail%20Sales%20Workers&amp;location=United%20States" TargetMode="External"/><Relationship Id="rId810" Type="http://schemas.openxmlformats.org/officeDocument/2006/relationships/hyperlink" Target="https://www.careeronestop.org/toolkit/careers/occupations/Occupation-profile.aspx?keyword=Etchers%20and%20Engravers&amp;location=United%20States" TargetMode="External"/><Relationship Id="rId242" Type="http://schemas.openxmlformats.org/officeDocument/2006/relationships/hyperlink" Target="https://www.careeronestop.org/toolkit/careers/occupations/Occupation-profile.aspx?keyword=Life%20Scientists,%20All%20Other&amp;location=United%20States" TargetMode="External"/><Relationship Id="rId284" Type="http://schemas.openxmlformats.org/officeDocument/2006/relationships/hyperlink" Target="https://www.careeronestop.org/toolkit/careers/occupations/Occupation-profile.aspx?keyword=Biological%20Scientists,%20All%20Other&amp;location=United%20States" TargetMode="External"/><Relationship Id="rId491" Type="http://schemas.openxmlformats.org/officeDocument/2006/relationships/hyperlink" Target="https://www.careeronestop.org/toolkit/careers/occupations/Occupation-profile.aspx?keyword=Miscellaneous%20Construction%20and%20Related%20Workers&amp;location=United%20States" TargetMode="External"/><Relationship Id="rId505" Type="http://schemas.openxmlformats.org/officeDocument/2006/relationships/hyperlink" Target="https://www.careeronestop.org/toolkit/careers/occupations/Occupation-profile.aspx?keyword=Rail%20Yard%20Engineers,%20Dinkey%20Operators,%20and%20Hostlers&amp;location=United%20States" TargetMode="External"/><Relationship Id="rId712" Type="http://schemas.openxmlformats.org/officeDocument/2006/relationships/hyperlink" Target="https://www.careeronestop.org/toolkit/careers/occupations/Occupation-profile.aspx?keyword=Gambling%20Cage%20Workers&amp;location=United%20States" TargetMode="External"/><Relationship Id="rId37" Type="http://schemas.openxmlformats.org/officeDocument/2006/relationships/hyperlink" Target="https://www.careeronestop.org/toolkit/careers/occupations/Occupation-profile.aspx?keyword=Financial%20Managers&amp;location=United%20States" TargetMode="External"/><Relationship Id="rId79" Type="http://schemas.openxmlformats.org/officeDocument/2006/relationships/hyperlink" Target="https://www.careeronestop.org/toolkit/careers/occupations/Occupation-profile.aspx?keyword=Museum%20Technicians%20and%20Conservators&amp;location=United%20States" TargetMode="External"/><Relationship Id="rId102" Type="http://schemas.openxmlformats.org/officeDocument/2006/relationships/hyperlink" Target="https://www.careeronestop.org/toolkit/careers/occupations/Occupation-profile.aspx?keyword=Archivists&amp;location=United%20States" TargetMode="External"/><Relationship Id="rId144" Type="http://schemas.openxmlformats.org/officeDocument/2006/relationships/hyperlink" Target="https://www.careeronestop.org/toolkit/careers/occupations/Occupation-profile.aspx?keyword=Marketing%20Managers&amp;location=United%20States" TargetMode="External"/><Relationship Id="rId547" Type="http://schemas.openxmlformats.org/officeDocument/2006/relationships/hyperlink" Target="https://www.careeronestop.org/toolkit/careers/occupations/Occupation-profile.aspx?keyword=Hazardous%20Materials%20Removal%20Workers&amp;location=United%20States" TargetMode="External"/><Relationship Id="rId589" Type="http://schemas.openxmlformats.org/officeDocument/2006/relationships/hyperlink" Target="https://www.careeronestop.org/toolkit/careers/occupations/Occupation-profile.aspx?keyword=Roof%20Bolters,%20Mining&amp;location=United%20States" TargetMode="External"/><Relationship Id="rId754" Type="http://schemas.openxmlformats.org/officeDocument/2006/relationships/hyperlink" Target="https://www.careeronestop.org/toolkit/careers/occupations/Occupation-profile.aspx?keyword=News%20Analysts,%20Reporters,%20and%20Journalists&amp;location=United%20States" TargetMode="External"/><Relationship Id="rId796" Type="http://schemas.openxmlformats.org/officeDocument/2006/relationships/hyperlink" Target="https://www.careeronestop.org/toolkit/careers/occupations/Occupation-profile.aspx?keyword=Packers%20and%20Packagers,%20Hand&amp;location=United%20States" TargetMode="External"/><Relationship Id="rId90" Type="http://schemas.openxmlformats.org/officeDocument/2006/relationships/hyperlink" Target="https://www.careeronestop.org/toolkit/careers/occupations/Occupation-profile.aspx?keyword=Engineering%20Teachers,%20Postsecondary&amp;location=United%20States" TargetMode="External"/><Relationship Id="rId186" Type="http://schemas.openxmlformats.org/officeDocument/2006/relationships/hyperlink" Target="https://www.careeronestop.org/toolkit/careers/occupations/Occupation-profile.aspx?keyword=Project%20Management%20Specialists&amp;location=United%20States" TargetMode="External"/><Relationship Id="rId351" Type="http://schemas.openxmlformats.org/officeDocument/2006/relationships/hyperlink" Target="https://www.careeronestop.org/toolkit/careers/occupations/Occupation-profile.aspx?keyword=Social%20Work%20Teachers,%20Postsecondary&amp;location=United%20States" TargetMode="External"/><Relationship Id="rId393" Type="http://schemas.openxmlformats.org/officeDocument/2006/relationships/hyperlink" Target="https://www.careeronestop.org/toolkit/careers/occupations/Occupation-profile.aspx?keyword=First-Line%20Supervisors%20of%20Police%20and%20Detectives&amp;location=United%20States" TargetMode="External"/><Relationship Id="rId407" Type="http://schemas.openxmlformats.org/officeDocument/2006/relationships/hyperlink" Target="https://www.careeronestop.org/toolkit/careers/occupations/Occupation-profile.aspx?keyword=Law%20Teachers,%20Postsecondary&amp;location=United%20States" TargetMode="External"/><Relationship Id="rId449" Type="http://schemas.openxmlformats.org/officeDocument/2006/relationships/hyperlink" Target="https://www.careeronestop.org/toolkit/careers/occupations/Occupation-profile.aspx?keyword=Tutors&amp;location=United%20States" TargetMode="External"/><Relationship Id="rId614" Type="http://schemas.openxmlformats.org/officeDocument/2006/relationships/hyperlink" Target="https://www.careeronestop.org/toolkit/careers/occupations/Occupation-profile.aspx?keyword=File%20Clerks&amp;location=United%20States" TargetMode="External"/><Relationship Id="rId656" Type="http://schemas.openxmlformats.org/officeDocument/2006/relationships/hyperlink" Target="https://www.careeronestop.org/toolkit/careers/occupations/Occupation-profile.aspx?keyword=Motion%20Picture%20Projectionists&amp;location=United%20States" TargetMode="External"/><Relationship Id="rId821" Type="http://schemas.openxmlformats.org/officeDocument/2006/relationships/hyperlink" Target="https://www.careeronestop.org/toolkit/careers/occupations/Occupation-profile.aspx?keyword=Plant%20and%20System%20Operators,%20All%20Other&amp;location=United%20States" TargetMode="External"/><Relationship Id="rId211" Type="http://schemas.openxmlformats.org/officeDocument/2006/relationships/hyperlink" Target="https://www.careeronestop.org/toolkit/careers/occupations/Occupation-profile.aspx?keyword=Child,%20Family,%20and%20School%20Social%20Workers&amp;location=United%20States" TargetMode="External"/><Relationship Id="rId253" Type="http://schemas.openxmlformats.org/officeDocument/2006/relationships/hyperlink" Target="https://www.careeronestop.org/toolkit/careers/occupations/Occupation-profile.aspx?keyword=Paramedics&amp;location=United%20States" TargetMode="External"/><Relationship Id="rId295" Type="http://schemas.openxmlformats.org/officeDocument/2006/relationships/hyperlink" Target="https://www.careeronestop.org/toolkit/careers/occupations/Occupation-profile.aspx?keyword=Craft%20Artists&amp;location=United%20States" TargetMode="External"/><Relationship Id="rId309" Type="http://schemas.openxmlformats.org/officeDocument/2006/relationships/hyperlink" Target="https://www.careeronestop.org/toolkit/careers/occupations/Occupation-profile.aspx?keyword=Family%20and%20Consumer%20Sciences%20Teachers,%20Postsecondary&amp;location=United%20States" TargetMode="External"/><Relationship Id="rId460" Type="http://schemas.openxmlformats.org/officeDocument/2006/relationships/hyperlink" Target="https://www.careeronestop.org/toolkit/careers/occupations/Occupation-profile.aspx?keyword=Cooks,%20Institution%20and%20Cafeteria&amp;location=United%20States" TargetMode="External"/><Relationship Id="rId516" Type="http://schemas.openxmlformats.org/officeDocument/2006/relationships/hyperlink" Target="https://www.careeronestop.org/toolkit/careers/occupations/Occupation-profile.aspx?keyword=Title%20Examiners,%20Abstractors,%20and%20Searchers&amp;location=United%20States" TargetMode="External"/><Relationship Id="rId698" Type="http://schemas.openxmlformats.org/officeDocument/2006/relationships/hyperlink" Target="https://www.careeronestop.org/toolkit/careers/occupations/Occupation-profile.aspx?keyword=Correspondence%20Clerks&amp;location=United%20States" TargetMode="External"/><Relationship Id="rId48" Type="http://schemas.openxmlformats.org/officeDocument/2006/relationships/hyperlink" Target="https://www.careeronestop.org/toolkit/careers/occupations/Occupation-profile.aspx?keyword=Community%20Health%20Workers&amp;location=United%20States" TargetMode="External"/><Relationship Id="rId113" Type="http://schemas.openxmlformats.org/officeDocument/2006/relationships/hyperlink" Target="https://www.careeronestop.org/toolkit/careers/occupations/Occupation-profile.aspx?keyword=Food%20Scientists%20and%20Technologists&amp;location=United%20States" TargetMode="External"/><Relationship Id="rId320" Type="http://schemas.openxmlformats.org/officeDocument/2006/relationships/hyperlink" Target="https://www.careeronestop.org/toolkit/careers/occupations/Occupation-profile.aspx?keyword=Interior%20Designers&amp;location=United%20States" TargetMode="External"/><Relationship Id="rId558" Type="http://schemas.openxmlformats.org/officeDocument/2006/relationships/hyperlink" Target="https://www.careeronestop.org/toolkit/careers/occupations/Occupation-profile.aspx?keyword=Models&amp;location=United%20States" TargetMode="External"/><Relationship Id="rId723" Type="http://schemas.openxmlformats.org/officeDocument/2006/relationships/hyperlink" Target="https://www.careeronestop.org/toolkit/careers/occupations/Occupation-profile.aspx?keyword=Cutting%20and%20Slicing%20Machine%20Setters,%20Operators,%20and%20Tenders&amp;location=United%20States" TargetMode="External"/><Relationship Id="rId765" Type="http://schemas.openxmlformats.org/officeDocument/2006/relationships/hyperlink" Target="https://www.careeronestop.org/toolkit/careers/occupations/Occupation-profile.aspx?keyword=Construction%20and%20Building%20Inspectors&amp;location=United%20States" TargetMode="External"/><Relationship Id="rId155" Type="http://schemas.openxmlformats.org/officeDocument/2006/relationships/hyperlink" Target="https://www.careeronestop.org/toolkit/careers/occupations/Occupation-profile.aspx?keyword=Tile%20and%20Stone%20Setters&amp;location=United%20States" TargetMode="External"/><Relationship Id="rId197" Type="http://schemas.openxmlformats.org/officeDocument/2006/relationships/hyperlink" Target="https://www.careeronestop.org/toolkit/careers/occupations/Occupation-profile.aspx?keyword=Agricultural%20Sciences%20Teachers,%20Postsecondary&amp;location=United%20States" TargetMode="External"/><Relationship Id="rId362" Type="http://schemas.openxmlformats.org/officeDocument/2006/relationships/hyperlink" Target="https://www.careeronestop.org/toolkit/careers/occupations/Occupation-profile.aspx?keyword=Anesthesiologists&amp;location=United%20States" TargetMode="External"/><Relationship Id="rId418" Type="http://schemas.openxmlformats.org/officeDocument/2006/relationships/hyperlink" Target="https://www.careeronestop.org/toolkit/careers/occupations/Occupation-profile.aspx?keyword=Network%20and%20Computer%20Systems%20Administrators&amp;location=United%20States" TargetMode="External"/><Relationship Id="rId625" Type="http://schemas.openxmlformats.org/officeDocument/2006/relationships/hyperlink" Target="https://www.careeronestop.org/toolkit/careers/occupations/Occupation-profile.aspx?keyword=Milling%20and%20Planing%20Machine%20Setters,%20Operators,%20and%20Tenders,%20Metal%20and%20Plastic&amp;location=United%20States" TargetMode="External"/><Relationship Id="rId832" Type="http://schemas.openxmlformats.org/officeDocument/2006/relationships/printerSettings" Target="../printerSettings/printerSettings1.bin"/><Relationship Id="rId222" Type="http://schemas.openxmlformats.org/officeDocument/2006/relationships/hyperlink" Target="https://www.careeronestop.org/toolkit/careers/occupations/Occupation-profile.aspx?keyword=Credit%20Counselors&amp;location=United%20States" TargetMode="External"/><Relationship Id="rId264" Type="http://schemas.openxmlformats.org/officeDocument/2006/relationships/hyperlink" Target="https://www.careeronestop.org/toolkit/careers/occupations/Occupation-profile.aspx?keyword=Social%20Science%20Research%20Assistants&amp;location=United%20States" TargetMode="External"/><Relationship Id="rId471" Type="http://schemas.openxmlformats.org/officeDocument/2006/relationships/hyperlink" Target="https://www.careeronestop.org/toolkit/careers/occupations/Occupation-profile.aspx?keyword=Foresters&amp;location=United%20States" TargetMode="External"/><Relationship Id="rId667" Type="http://schemas.openxmlformats.org/officeDocument/2006/relationships/hyperlink" Target="https://www.careeronestop.org/toolkit/careers/occupations/Occupation-profile.aspx?keyword=Printing%20Press%20Operators&amp;location=United%20States" TargetMode="External"/><Relationship Id="rId17" Type="http://schemas.openxmlformats.org/officeDocument/2006/relationships/hyperlink" Target="https://www.careeronestop.org/toolkit/careers/occupations/Occupation-profile.aspx?keyword=Personal%20Care%20and%20Service%20Workers,%20All%20Other&amp;location=United%20States" TargetMode="External"/><Relationship Id="rId59" Type="http://schemas.openxmlformats.org/officeDocument/2006/relationships/hyperlink" Target="https://www.careeronestop.org/toolkit/careers/occupations/Occupation-profile.aspx?keyword=Industrial%20Engineers&amp;location=United%20States" TargetMode="External"/><Relationship Id="rId124" Type="http://schemas.openxmlformats.org/officeDocument/2006/relationships/hyperlink" Target="https://www.careeronestop.org/toolkit/careers/occupations/Occupation-profile.aspx?keyword=Special%20Effects%20Artists%20and%20Animators&amp;location=United%20States" TargetMode="External"/><Relationship Id="rId527" Type="http://schemas.openxmlformats.org/officeDocument/2006/relationships/hyperlink" Target="https://www.careeronestop.org/toolkit/careers/occupations/Occupation-profile.aspx?keyword=Civil%20Engineering%20Technologists%20and%20Technicians&amp;location=United%20States" TargetMode="External"/><Relationship Id="rId569" Type="http://schemas.openxmlformats.org/officeDocument/2006/relationships/hyperlink" Target="https://www.careeronestop.org/toolkit/careers/occupations/Occupation-profile.aspx?keyword=Production%20Workers,%20All%20Other&amp;location=United%20States" TargetMode="External"/><Relationship Id="rId734" Type="http://schemas.openxmlformats.org/officeDocument/2006/relationships/hyperlink" Target="https://www.careeronestop.org/toolkit/careers/occupations/Occupation-profile.aspx?keyword=Molding,%20Coremaking,%20and%20Casting%20Machine%20Setters,%20Operators,%20and%20Tenders,%20Metal%20and%20Plastic&amp;location=United%20States" TargetMode="External"/><Relationship Id="rId776" Type="http://schemas.openxmlformats.org/officeDocument/2006/relationships/hyperlink" Target="https://www.careeronestop.org/toolkit/careers/occupations/Occupation-profile.aspx?keyword=Log%20Graders%20and%20Scalers&amp;location=United%20States" TargetMode="External"/><Relationship Id="rId70" Type="http://schemas.openxmlformats.org/officeDocument/2006/relationships/hyperlink" Target="https://www.careeronestop.org/toolkit/careers/occupations/Occupation-profile.aspx?keyword=Computer%20Occupations,%20All%20Other&amp;location=United%20States" TargetMode="External"/><Relationship Id="rId166" Type="http://schemas.openxmlformats.org/officeDocument/2006/relationships/hyperlink" Target="https://www.careeronestop.org/toolkit/careers/occupations/Occupation-profile.aspx?keyword=Concierges&amp;location=United%20States" TargetMode="External"/><Relationship Id="rId331" Type="http://schemas.openxmlformats.org/officeDocument/2006/relationships/hyperlink" Target="https://www.careeronestop.org/toolkit/careers/occupations/Occupation-profile.aspx?keyword=Orderlies&amp;location=United%20States" TargetMode="External"/><Relationship Id="rId373" Type="http://schemas.openxmlformats.org/officeDocument/2006/relationships/hyperlink" Target="https://www.careeronestop.org/toolkit/careers/occupations/Occupation-profile.aspx?keyword=Counter%20and%20Rental%20Clerks&amp;location=United%20States" TargetMode="External"/><Relationship Id="rId429" Type="http://schemas.openxmlformats.org/officeDocument/2006/relationships/hyperlink" Target="https://www.careeronestop.org/toolkit/careers/occupations/Occupation-profile.aspx?keyword=Police%20and%20Sheriff'S%20Patrol%20Officers&amp;location=United%20States" TargetMode="External"/><Relationship Id="rId580" Type="http://schemas.openxmlformats.org/officeDocument/2006/relationships/hyperlink" Target="https://www.careeronestop.org/toolkit/careers/occupations/Occupation-profile.aspx?keyword=Ship%20Engineers&amp;location=United%20States" TargetMode="External"/><Relationship Id="rId636" Type="http://schemas.openxmlformats.org/officeDocument/2006/relationships/hyperlink" Target="https://www.careeronestop.org/toolkit/careers/occupations/Occupation-profile.aspx?keyword=Terrazzo%20Workers%20and%20Finishers&amp;location=United%20States" TargetMode="External"/><Relationship Id="rId801" Type="http://schemas.openxmlformats.org/officeDocument/2006/relationships/hyperlink" Target="https://www.careeronestop.org/toolkit/careers/occupations/Occupation-profile.aspx?keyword=Woodworking%20Machine%20Setters,%20Operators,%20and%20Tenders,%20Except%20Sawing&amp;location=United%20States" TargetMode="External"/><Relationship Id="rId1" Type="http://schemas.openxmlformats.org/officeDocument/2006/relationships/hyperlink" Target="https://www.careeronestop.org/toolkit/careers/occupations/Occupation-profile.aspx?keyword=Nurse%20Practitioners&amp;location=United%20States" TargetMode="External"/><Relationship Id="rId233" Type="http://schemas.openxmlformats.org/officeDocument/2006/relationships/hyperlink" Target="https://www.careeronestop.org/toolkit/careers/occupations/Occupation-profile.aspx?keyword=Food%20Science%20Technicians&amp;location=United%20States" TargetMode="External"/><Relationship Id="rId440" Type="http://schemas.openxmlformats.org/officeDocument/2006/relationships/hyperlink" Target="https://www.careeronestop.org/toolkit/careers/occupations/Occupation-profile.aspx?keyword=Self-Enrichment%20Teachers&amp;location=United%20States" TargetMode="External"/><Relationship Id="rId678" Type="http://schemas.openxmlformats.org/officeDocument/2006/relationships/hyperlink" Target="https://www.careeronestop.org/toolkit/careers/occupations/Occupation-profile.aspx?keyword=Miscellaneous%20Assemblers%20and%20Fabricators&amp;location=United%20States" TargetMode="External"/><Relationship Id="rId28" Type="http://schemas.openxmlformats.org/officeDocument/2006/relationships/hyperlink" Target="https://www.careeronestop.org/toolkit/careers/occupations/Occupation-profile.aspx?keyword=Massage%20Therapists&amp;location=United%20States" TargetMode="External"/><Relationship Id="rId275" Type="http://schemas.openxmlformats.org/officeDocument/2006/relationships/hyperlink" Target="https://www.careeronestop.org/toolkit/careers/occupations/Occupation-profile.aspx?keyword=Anthropologists%20and%20Archeologists&amp;location=United%20States" TargetMode="External"/><Relationship Id="rId300" Type="http://schemas.openxmlformats.org/officeDocument/2006/relationships/hyperlink" Target="https://www.careeronestop.org/toolkit/careers/occupations/Occupation-profile.aspx?keyword=Dietetic%20Technicians&amp;location=United%20States" TargetMode="External"/><Relationship Id="rId482" Type="http://schemas.openxmlformats.org/officeDocument/2006/relationships/hyperlink" Target="https://www.careeronestop.org/toolkit/careers/occupations/Occupation-profile.aspx?keyword=Installation,%20Maintenance,%20and%20Repair%20Workers,%20All%20Other&amp;location=United%20States" TargetMode="External"/><Relationship Id="rId538" Type="http://schemas.openxmlformats.org/officeDocument/2006/relationships/hyperlink" Target="https://www.careeronestop.org/toolkit/careers/occupations/Occupation-profile.aspx?keyword=Explosives%20Workers,%20Ordnance%20Handling%20Experts,%20and%20Blasters&amp;location=United%20States" TargetMode="External"/><Relationship Id="rId703" Type="http://schemas.openxmlformats.org/officeDocument/2006/relationships/hyperlink" Target="https://www.careeronestop.org/toolkit/careers/occupations/Occupation-profile.aspx?keyword=Library%20Assistants,%20Clerical&amp;location=United%20States" TargetMode="External"/><Relationship Id="rId745" Type="http://schemas.openxmlformats.org/officeDocument/2006/relationships/hyperlink" Target="https://www.careeronestop.org/toolkit/careers/occupations/Occupation-profile.aspx?keyword=Education%20and%20Childcare%20Administrators,%20Preschool%20and%20Daycare&amp;location=United%20States" TargetMode="External"/><Relationship Id="rId81" Type="http://schemas.openxmlformats.org/officeDocument/2006/relationships/hyperlink" Target="https://www.careeronestop.org/toolkit/careers/occupations/Occupation-profile.aspx?keyword=Psychiatric%20Technicians&amp;location=United%20States" TargetMode="External"/><Relationship Id="rId135" Type="http://schemas.openxmlformats.org/officeDocument/2006/relationships/hyperlink" Target="https://www.careeronestop.org/toolkit/careers/occupations/Occupation-profile.aspx?keyword=Dental%20Hygienists&amp;location=United%20States" TargetMode="External"/><Relationship Id="rId177" Type="http://schemas.openxmlformats.org/officeDocument/2006/relationships/hyperlink" Target="https://www.careeronestop.org/toolkit/careers/occupations/Occupation-profile.aspx?keyword=Industrial-Organizational%20Psychologists&amp;location=United%20States" TargetMode="External"/><Relationship Id="rId342" Type="http://schemas.openxmlformats.org/officeDocument/2006/relationships/hyperlink" Target="https://www.careeronestop.org/toolkit/careers/occupations/Occupation-profile.aspx?keyword=Pump%20Operators,%20Except%20Wellhead%20Pumpers&amp;location=United%20States" TargetMode="External"/><Relationship Id="rId384" Type="http://schemas.openxmlformats.org/officeDocument/2006/relationships/hyperlink" Target="https://www.careeronestop.org/toolkit/careers/occupations/Occupation-profile.aspx?keyword=Emergency%20Medicine%20Physicians&amp;location=United%20States" TargetMode="External"/><Relationship Id="rId591" Type="http://schemas.openxmlformats.org/officeDocument/2006/relationships/hyperlink" Target="https://www.careeronestop.org/toolkit/careers/occupations/Occupation-profile.aspx?keyword=Telephone%20Operators&amp;location=United%20States" TargetMode="External"/><Relationship Id="rId605" Type="http://schemas.openxmlformats.org/officeDocument/2006/relationships/hyperlink" Target="https://www.careeronestop.org/toolkit/careers/occupations/Occupation-profile.aspx?keyword=Timing%20Device%20Assemblers%20and%20Adjusters&amp;location=United%20States" TargetMode="External"/><Relationship Id="rId787" Type="http://schemas.openxmlformats.org/officeDocument/2006/relationships/hyperlink" Target="https://www.careeronestop.org/toolkit/careers/occupations/Occupation-profile.aspx?keyword=Dispatchers,%20Except%20Police,%20Fire,%20and%20Ambulance&amp;location=United%20States" TargetMode="External"/><Relationship Id="rId812" Type="http://schemas.openxmlformats.org/officeDocument/2006/relationships/hyperlink" Target="https://www.careeronestop.org/toolkit/careers/occupations/Occupation-profile.aspx?keyword=First-Line%20Supervisors%20of%20Production%20and%20Operating%20Workers&amp;location=United%20States" TargetMode="External"/><Relationship Id="rId202" Type="http://schemas.openxmlformats.org/officeDocument/2006/relationships/hyperlink" Target="https://www.careeronestop.org/toolkit/careers/occupations/Occupation-profile.aspx?keyword=Architects,%20Except%20Landscape%20and%20Naval&amp;location=United%20States" TargetMode="External"/><Relationship Id="rId244" Type="http://schemas.openxmlformats.org/officeDocument/2006/relationships/hyperlink" Target="https://www.careeronestop.org/toolkit/careers/occupations/Occupation-profile.aspx?keyword=Materials%20Scientists&amp;location=United%20States" TargetMode="External"/><Relationship Id="rId647" Type="http://schemas.openxmlformats.org/officeDocument/2006/relationships/hyperlink" Target="https://www.careeronestop.org/toolkit/careers/occupations/Occupation-profile.aspx?keyword=Shoe%20Machine%20Operators%20and%20Tenders&amp;location=United%20States" TargetMode="External"/><Relationship Id="rId689" Type="http://schemas.openxmlformats.org/officeDocument/2006/relationships/hyperlink" Target="https://www.careeronestop.org/toolkit/careers/occupations/Occupation-profile.aspx?keyword=Mechanical%20Drafters&amp;location=United%20States" TargetMode="External"/><Relationship Id="rId39" Type="http://schemas.openxmlformats.org/officeDocument/2006/relationships/hyperlink" Target="https://www.careeronestop.org/toolkit/careers/occupations/Occupation-profile.aspx?keyword=Computer%20and%20Information%20Systems%20Managers&amp;location=United%20States" TargetMode="External"/><Relationship Id="rId286" Type="http://schemas.openxmlformats.org/officeDocument/2006/relationships/hyperlink" Target="https://www.careeronestop.org/toolkit/careers/occupations/Occupation-profile.aspx?keyword=Calibration%20Technologists%20and%20Technicians&amp;location=United%20States" TargetMode="External"/><Relationship Id="rId451" Type="http://schemas.openxmlformats.org/officeDocument/2006/relationships/hyperlink" Target="https://www.careeronestop.org/toolkit/careers/occupations/Occupation-profile.aspx?keyword=Advertising%20and%20Promotions%20Managers&amp;location=United%20States" TargetMode="External"/><Relationship Id="rId493" Type="http://schemas.openxmlformats.org/officeDocument/2006/relationships/hyperlink" Target="https://www.careeronestop.org/toolkit/careers/occupations/Occupation-profile.aspx?keyword=Molders,%20Shapers,%20and%20Casters,%20Except%20Metal%20and%20Plastic&amp;location=United%20States" TargetMode="External"/><Relationship Id="rId507" Type="http://schemas.openxmlformats.org/officeDocument/2006/relationships/hyperlink" Target="https://www.careeronestop.org/toolkit/careers/occupations/Occupation-profile.aspx?keyword=Rock%20Splitters,%20Quarry&amp;location=United%20States" TargetMode="External"/><Relationship Id="rId549" Type="http://schemas.openxmlformats.org/officeDocument/2006/relationships/hyperlink" Target="https://www.careeronestop.org/toolkit/careers/occupations/Occupation-profile.aspx?keyword=History%20Teachers,%20Postsecondary&amp;location=United%20States" TargetMode="External"/><Relationship Id="rId714" Type="http://schemas.openxmlformats.org/officeDocument/2006/relationships/hyperlink" Target="https://www.careeronestop.org/toolkit/careers/occupations/Occupation-profile.aspx?keyword=Helpers--Carpenters&amp;location=United%20States" TargetMode="External"/><Relationship Id="rId756" Type="http://schemas.openxmlformats.org/officeDocument/2006/relationships/hyperlink" Target="https://www.careeronestop.org/toolkit/careers/occupations/Occupation-profile.aspx?keyword=Pharmacy%20Aides&amp;location=United%20States" TargetMode="External"/><Relationship Id="rId50" Type="http://schemas.openxmlformats.org/officeDocument/2006/relationships/hyperlink" Target="https://www.careeronestop.org/toolkit/careers/occupations/Occupation-profile.aspx?keyword=Exercise%20Trainers%20and%20Group%20Fitness%20Instructors&amp;location=United%20States" TargetMode="External"/><Relationship Id="rId104" Type="http://schemas.openxmlformats.org/officeDocument/2006/relationships/hyperlink" Target="https://www.careeronestop.org/toolkit/careers/occupations/Occupation-profile.aspx?keyword=Driver/Sales%20Workers&amp;location=United%20States" TargetMode="External"/><Relationship Id="rId146" Type="http://schemas.openxmlformats.org/officeDocument/2006/relationships/hyperlink" Target="https://www.careeronestop.org/toolkit/careers/occupations/Occupation-profile.aspx?keyword=Political%20Scientists&amp;location=United%20States" TargetMode="External"/><Relationship Id="rId188" Type="http://schemas.openxmlformats.org/officeDocument/2006/relationships/hyperlink" Target="https://www.careeronestop.org/toolkit/careers/occupations/Occupation-profile.aspx?keyword=Public%20Relations%20Managers&amp;location=United%20States" TargetMode="External"/><Relationship Id="rId311" Type="http://schemas.openxmlformats.org/officeDocument/2006/relationships/hyperlink" Target="https://www.careeronestop.org/toolkit/careers/occupations/Occupation-profile.aspx?keyword=Firefighters&amp;location=United%20States" TargetMode="External"/><Relationship Id="rId353" Type="http://schemas.openxmlformats.org/officeDocument/2006/relationships/hyperlink" Target="https://www.careeronestop.org/toolkit/careers/occupations/Occupation-profile.aspx?keyword=Substitute%20Teachers,%20Short-Term&amp;location=United%20States" TargetMode="External"/><Relationship Id="rId395" Type="http://schemas.openxmlformats.org/officeDocument/2006/relationships/hyperlink" Target="https://www.careeronestop.org/toolkit/careers/occupations/Occupation-profile.aspx?keyword=Food%20Servers,%20Nonrestaurant&amp;location=United%20States" TargetMode="External"/><Relationship Id="rId409" Type="http://schemas.openxmlformats.org/officeDocument/2006/relationships/hyperlink" Target="https://www.careeronestop.org/toolkit/careers/occupations/Occupation-profile.aspx?keyword=Librarians%20and%20Media%20Collections%20Specialists&amp;location=United%20States" TargetMode="External"/><Relationship Id="rId560" Type="http://schemas.openxmlformats.org/officeDocument/2006/relationships/hyperlink" Target="https://www.careeronestop.org/toolkit/careers/occupations/Occupation-profile.aspx?keyword=Music%20Directors%20and%20Composers&amp;location=United%20States" TargetMode="External"/><Relationship Id="rId798" Type="http://schemas.openxmlformats.org/officeDocument/2006/relationships/hyperlink" Target="https://www.careeronestop.org/toolkit/careers/occupations/Occupation-profile.aspx?keyword=Security%20Guards&amp;location=United%20States" TargetMode="External"/><Relationship Id="rId92" Type="http://schemas.openxmlformats.org/officeDocument/2006/relationships/hyperlink" Target="https://www.careeronestop.org/toolkit/careers/occupations/Occupation-profile.aspx?keyword=Makeup%20Artists,%20Theatrical%20and%20Performance&amp;location=United%20States" TargetMode="External"/><Relationship Id="rId213" Type="http://schemas.openxmlformats.org/officeDocument/2006/relationships/hyperlink" Target="https://www.careeronestop.org/toolkit/careers/occupations/Occupation-profile.aspx?keyword=Civil%20Engineers&amp;location=United%20States" TargetMode="External"/><Relationship Id="rId420" Type="http://schemas.openxmlformats.org/officeDocument/2006/relationships/hyperlink" Target="https://www.careeronestop.org/toolkit/careers/occupations/Occupation-profile.aspx?keyword=Operating%20Engineers%20and%20Other%20Construction%20Equipment%20Operators&amp;location=United%20States" TargetMode="External"/><Relationship Id="rId616" Type="http://schemas.openxmlformats.org/officeDocument/2006/relationships/hyperlink" Target="https://www.careeronestop.org/toolkit/careers/occupations/Occupation-profile.aspx?keyword=Print%20Binding%20and%20Finishing%20Workers&amp;location=United%20States" TargetMode="External"/><Relationship Id="rId658" Type="http://schemas.openxmlformats.org/officeDocument/2006/relationships/hyperlink" Target="https://www.careeronestop.org/toolkit/careers/occupations/Occupation-profile.aspx?keyword=Brokerage%20Clerks&amp;location=United%20States" TargetMode="External"/><Relationship Id="rId823" Type="http://schemas.openxmlformats.org/officeDocument/2006/relationships/hyperlink" Target="https://www.careeronestop.org/toolkit/careers/occupations/Occupation-profile.aspx?keyword=Receptionists%20and%20Information%20Clerks&amp;location=United%20States" TargetMode="External"/><Relationship Id="rId255" Type="http://schemas.openxmlformats.org/officeDocument/2006/relationships/hyperlink" Target="https://www.careeronestop.org/toolkit/careers/occupations/Occupation-profile.aspx?keyword=Physicists&amp;location=United%20States" TargetMode="External"/><Relationship Id="rId297" Type="http://schemas.openxmlformats.org/officeDocument/2006/relationships/hyperlink" Target="https://www.careeronestop.org/toolkit/careers/occupations/Occupation-profile.aspx?keyword=Crossing%20Guards%20and%20Flaggers&amp;location=United%20States" TargetMode="External"/><Relationship Id="rId462" Type="http://schemas.openxmlformats.org/officeDocument/2006/relationships/hyperlink" Target="https://www.careeronestop.org/toolkit/careers/occupations/Occupation-profile.aspx?keyword=Detectives%20and%20Criminal%20Investigators&amp;location=United%20States" TargetMode="External"/><Relationship Id="rId518" Type="http://schemas.openxmlformats.org/officeDocument/2006/relationships/hyperlink" Target="https://www.careeronestop.org/toolkit/careers/occupations/Occupation-profile.aspx?keyword=Administrative%20Law%20Judges,%20Adjudicators,%20and%20Hearing%20Officers&amp;location=United%20States" TargetMode="External"/><Relationship Id="rId725" Type="http://schemas.openxmlformats.org/officeDocument/2006/relationships/hyperlink" Target="https://www.careeronestop.org/toolkit/careers/occupations/Occupation-profile.aspx?keyword=Excavating%20and%20Loading%20Machine%20and%20Dragline%20Operators,%20Surface%20Mining&amp;location=United%20States" TargetMode="External"/><Relationship Id="rId115" Type="http://schemas.openxmlformats.org/officeDocument/2006/relationships/hyperlink" Target="https://www.careeronestop.org/toolkit/careers/occupations/Occupation-profile.aspx?keyword=Highway%20Maintenance%20Workers&amp;location=United%20States" TargetMode="External"/><Relationship Id="rId157" Type="http://schemas.openxmlformats.org/officeDocument/2006/relationships/hyperlink" Target="https://www.careeronestop.org/toolkit/careers/occupations/Occupation-profile.aspx?keyword=Administrative%20Services%20Managers&amp;location=United%20States" TargetMode="External"/><Relationship Id="rId322" Type="http://schemas.openxmlformats.org/officeDocument/2006/relationships/hyperlink" Target="https://www.careeronestop.org/toolkit/careers/occupations/Occupation-profile.aspx?keyword=Landscaping%20and%20Groundskeeping%20Workers&amp;location=United%20States" TargetMode="External"/><Relationship Id="rId364" Type="http://schemas.openxmlformats.org/officeDocument/2006/relationships/hyperlink" Target="https://www.careeronestop.org/toolkit/careers/occupations/Occupation-profile.aspx?keyword=Artists%20and%20Related%20Workers,%20All%20Other&amp;location=United%20States" TargetMode="External"/><Relationship Id="rId767" Type="http://schemas.openxmlformats.org/officeDocument/2006/relationships/hyperlink" Target="https://www.careeronestop.org/toolkit/careers/occupations/Occupation-profile.aspx?keyword=Extraction%20Workers,%20All%20Other&amp;location=United%20States" TargetMode="External"/><Relationship Id="rId61" Type="http://schemas.openxmlformats.org/officeDocument/2006/relationships/hyperlink" Target="https://www.careeronestop.org/toolkit/careers/occupations/Occupation-profile.aspx?keyword=Occupational%20Therapists&amp;location=United%20States" TargetMode="External"/><Relationship Id="rId199" Type="http://schemas.openxmlformats.org/officeDocument/2006/relationships/hyperlink" Target="https://www.careeronestop.org/toolkit/careers/occupations/Occupation-profile.aspx?keyword=Aircraft%20Service%20Attendants&amp;location=United%20States" TargetMode="External"/><Relationship Id="rId571" Type="http://schemas.openxmlformats.org/officeDocument/2006/relationships/hyperlink" Target="https://www.careeronestop.org/toolkit/careers/occupations/Occupation-profile.aspx?keyword=Railroad%20Brake,%20Signal,%20and%20Switch%20Operators%20and%20Locomotive%20Firers&amp;location=United%20States" TargetMode="External"/><Relationship Id="rId627" Type="http://schemas.openxmlformats.org/officeDocument/2006/relationships/hyperlink" Target="https://www.careeronestop.org/toolkit/careers/occupations/Occupation-profile.aspx?keyword=Office%20Machine%20Operators,%20Except%20Computer&amp;location=United%20States" TargetMode="External"/><Relationship Id="rId669" Type="http://schemas.openxmlformats.org/officeDocument/2006/relationships/hyperlink" Target="https://www.careeronestop.org/toolkit/careers/occupations/Occupation-profile.aspx?keyword=Tool%20Grinders,%20Filers,%20and%20Sharpeners&amp;location=United%20States" TargetMode="External"/><Relationship Id="rId19" Type="http://schemas.openxmlformats.org/officeDocument/2006/relationships/hyperlink" Target="https://www.careeronestop.org/toolkit/careers/occupations/Occupation-profile.aspx?keyword=Veterinary%20Assistants%20and%20Laboratory%20Animal%20Caretakers&amp;location=United%20States" TargetMode="External"/><Relationship Id="rId224" Type="http://schemas.openxmlformats.org/officeDocument/2006/relationships/hyperlink" Target="https://www.careeronestop.org/toolkit/careers/occupations/Occupation-profile.aspx?keyword=Educational,%20Guidance,%20and%20Career%20Counselors%20and%20Advisors&amp;location=United%20States" TargetMode="External"/><Relationship Id="rId266" Type="http://schemas.openxmlformats.org/officeDocument/2006/relationships/hyperlink" Target="https://www.careeronestop.org/toolkit/careers/occupations/Occupation-profile.aspx?keyword=Soil%20and%20Plant%20Scientists&amp;location=United%20States" TargetMode="External"/><Relationship Id="rId431" Type="http://schemas.openxmlformats.org/officeDocument/2006/relationships/hyperlink" Target="https://www.careeronestop.org/toolkit/careers/occupations/Occupation-profile.aspx?keyword=Probation%20Officers%20and%20Correctional%20Treatment%20Specialists&amp;location=United%20States" TargetMode="External"/><Relationship Id="rId473" Type="http://schemas.openxmlformats.org/officeDocument/2006/relationships/hyperlink" Target="https://www.careeronestop.org/toolkit/careers/occupations/Occupation-profile.aspx?keyword=Glaziers&amp;location=United%20States" TargetMode="External"/><Relationship Id="rId529" Type="http://schemas.openxmlformats.org/officeDocument/2006/relationships/hyperlink" Target="https://www.careeronestop.org/toolkit/careers/occupations/Occupation-profile.aspx?keyword=Coating,%20Painting,%20and%20Spraying%20Machine%20Setters,%20Operators,%20and%20Tenders&amp;location=United%20States" TargetMode="External"/><Relationship Id="rId680" Type="http://schemas.openxmlformats.org/officeDocument/2006/relationships/hyperlink" Target="https://www.careeronestop.org/toolkit/careers/occupations/Occupation-profile.aspx?keyword=Procurement%20Clerks&amp;location=United%20States" TargetMode="External"/><Relationship Id="rId736" Type="http://schemas.openxmlformats.org/officeDocument/2006/relationships/hyperlink" Target="https://www.careeronestop.org/toolkit/careers/occupations/Occupation-profile.aspx?keyword=Proofreaders%20and%20Copy%20Markers&amp;location=United%20States" TargetMode="External"/><Relationship Id="rId30" Type="http://schemas.openxmlformats.org/officeDocument/2006/relationships/hyperlink" Target="https://www.careeronestop.org/toolkit/careers/occupations/Occupation-profile.aspx?keyword=Substance%20Abuse,%20Behavioral%20Disorder,%20and%20Mental%20Health%20Counselors&amp;location=United%20States" TargetMode="External"/><Relationship Id="rId126" Type="http://schemas.openxmlformats.org/officeDocument/2006/relationships/hyperlink" Target="https://www.careeronestop.org/toolkit/careers/occupations/Occupation-profile.aspx?keyword=Transportation,%20Storage,%20and%20Distribution%20Managers&amp;location=United%20States" TargetMode="External"/><Relationship Id="rId168" Type="http://schemas.openxmlformats.org/officeDocument/2006/relationships/hyperlink" Target="https://www.careeronestop.org/toolkit/careers/occupations/Occupation-profile.aspx?keyword=Economists&amp;location=United%20States" TargetMode="External"/><Relationship Id="rId333" Type="http://schemas.openxmlformats.org/officeDocument/2006/relationships/hyperlink" Target="https://www.careeronestop.org/toolkit/careers/occupations/Occupation-profile.aspx?keyword=Paralegals%20and%20Legal%20Assistants&amp;location=United%20States" TargetMode="External"/><Relationship Id="rId540" Type="http://schemas.openxmlformats.org/officeDocument/2006/relationships/hyperlink" Target="https://www.careeronestop.org/toolkit/careers/occupations/Occupation-profile.aspx?keyword=Food%20Service%20Managers&amp;location=United%20States" TargetMode="External"/><Relationship Id="rId778" Type="http://schemas.openxmlformats.org/officeDocument/2006/relationships/hyperlink" Target="https://www.careeronestop.org/toolkit/careers/occupations/Occupation-profile.aspx?keyword=Retail%20Salespersons&amp;location=United%20States" TargetMode="External"/><Relationship Id="rId72" Type="http://schemas.openxmlformats.org/officeDocument/2006/relationships/hyperlink" Target="https://www.careeronestop.org/toolkit/careers/occupations/Occupation-profile.aspx?keyword=Database%20Architects&amp;location=United%20States" TargetMode="External"/><Relationship Id="rId375" Type="http://schemas.openxmlformats.org/officeDocument/2006/relationships/hyperlink" Target="https://www.careeronestop.org/toolkit/careers/occupations/Occupation-profile.aspx?keyword=Court,%20Municipal,%20and%20License%20Clerks&amp;location=United%20States" TargetMode="External"/><Relationship Id="rId582" Type="http://schemas.openxmlformats.org/officeDocument/2006/relationships/hyperlink" Target="https://www.careeronestop.org/toolkit/careers/occupations/Occupation-profile.aspx?keyword=Special%20Education%20Teachers,%20Secondary%20School&amp;location=United%20States" TargetMode="External"/><Relationship Id="rId638" Type="http://schemas.openxmlformats.org/officeDocument/2006/relationships/hyperlink" Target="https://www.careeronestop.org/toolkit/careers/occupations/Occupation-profile.aspx?keyword=Carpet%20Installers&amp;location=United%20States" TargetMode="External"/><Relationship Id="rId803" Type="http://schemas.openxmlformats.org/officeDocument/2006/relationships/hyperlink" Target="https://www.careeronestop.org/toolkit/careers/occupations/Occupation-profile.aspx?keyword=Automotive%20and%20Watercraft%20Service%20Attendants&amp;location=United%20States" TargetMode="External"/><Relationship Id="rId3" Type="http://schemas.openxmlformats.org/officeDocument/2006/relationships/hyperlink" Target="https://www.careeronestop.org/toolkit/careers/occupations/Occupation-profile.aspx?keyword=Data%20Scientists&amp;location=United%20States" TargetMode="External"/><Relationship Id="rId235" Type="http://schemas.openxmlformats.org/officeDocument/2006/relationships/hyperlink" Target="https://www.careeronestop.org/toolkit/careers/occupations/Occupation-profile.aspx?keyword=Fundraisers&amp;location=United%20States" TargetMode="External"/><Relationship Id="rId277" Type="http://schemas.openxmlformats.org/officeDocument/2006/relationships/hyperlink" Target="https://www.careeronestop.org/toolkit/careers/occupations/Occupation-profile.aspx?keyword=Architectural%20and%20Engineering%20Managers&amp;location=United%20States" TargetMode="External"/><Relationship Id="rId400" Type="http://schemas.openxmlformats.org/officeDocument/2006/relationships/hyperlink" Target="https://www.careeronestop.org/toolkit/careers/occupations/Occupation-profile.aspx?keyword=Geological%20Technicians,%20Except%20Hydrologic%20Technicians&amp;location=United%20States" TargetMode="External"/><Relationship Id="rId442" Type="http://schemas.openxmlformats.org/officeDocument/2006/relationships/hyperlink" Target="https://www.careeronestop.org/toolkit/careers/occupations/Occupation-profile.aspx?keyword=Social%20Sciences%20Teachers,%20Postsecondary,%20All%20Other&amp;location=United%20States" TargetMode="External"/><Relationship Id="rId484" Type="http://schemas.openxmlformats.org/officeDocument/2006/relationships/hyperlink" Target="https://www.careeronestop.org/toolkit/careers/occupations/Occupation-profile.aspx?keyword=Insulation%20Workers,%20Mechanical&amp;location=United%20States" TargetMode="External"/><Relationship Id="rId705" Type="http://schemas.openxmlformats.org/officeDocument/2006/relationships/hyperlink" Target="https://www.careeronestop.org/toolkit/careers/occupations/Occupation-profile.aspx?keyword=Stonemasons&amp;location=United%20States" TargetMode="External"/><Relationship Id="rId137" Type="http://schemas.openxmlformats.org/officeDocument/2006/relationships/hyperlink" Target="https://www.careeronestop.org/toolkit/careers/occupations/Occupation-profile.aspx?keyword=Electronics%20Engineers,%20Except%20Computer&amp;location=United%20States" TargetMode="External"/><Relationship Id="rId302" Type="http://schemas.openxmlformats.org/officeDocument/2006/relationships/hyperlink" Target="https://www.careeronestop.org/toolkit/careers/occupations/Occupation-profile.aspx?keyword=Disc%20Jockeys,%20Except%20Radio&amp;location=United%20States" TargetMode="External"/><Relationship Id="rId344" Type="http://schemas.openxmlformats.org/officeDocument/2006/relationships/hyperlink" Target="https://www.careeronestop.org/toolkit/careers/occupations/Occupation-profile.aspx?keyword=Radiologists&amp;location=United%20States" TargetMode="External"/><Relationship Id="rId691" Type="http://schemas.openxmlformats.org/officeDocument/2006/relationships/hyperlink" Target="https://www.careeronestop.org/toolkit/careers/occupations/Occupation-profile.aspx?keyword=Postal%20Service%20Clerks&amp;location=United%20States" TargetMode="External"/><Relationship Id="rId747" Type="http://schemas.openxmlformats.org/officeDocument/2006/relationships/hyperlink" Target="https://www.careeronestop.org/toolkit/careers/occupations/Occupation-profile.aspx?keyword=Electro-Mechanical%20and%20Mechatronics%20Technologists%20and%20Technicians&amp;location=United%20States" TargetMode="External"/><Relationship Id="rId789" Type="http://schemas.openxmlformats.org/officeDocument/2006/relationships/hyperlink" Target="https://www.careeronestop.org/toolkit/careers/occupations/Occupation-profile.aspx?keyword=Extruding,%20Forming,%20Pressing,%20and%20Compacting%20Machine%20Setters,%20Operators,%20and%20Tenders&amp;location=United%20States" TargetMode="External"/><Relationship Id="rId41" Type="http://schemas.openxmlformats.org/officeDocument/2006/relationships/hyperlink" Target="https://www.careeronestop.org/toolkit/careers/occupations/Occupation-profile.aspx?keyword=Hearing%20Aid%20Specialists&amp;location=United%20States" TargetMode="External"/><Relationship Id="rId83" Type="http://schemas.openxmlformats.org/officeDocument/2006/relationships/hyperlink" Target="https://www.careeronestop.org/toolkit/careers/occupations/Occupation-profile.aspx?keyword=Umpires,%20Referees,%20and%20Other%20Sports%20Officials&amp;location=United%20States" TargetMode="External"/><Relationship Id="rId179" Type="http://schemas.openxmlformats.org/officeDocument/2006/relationships/hyperlink" Target="https://www.careeronestop.org/toolkit/careers/occupations/Occupation-profile.aspx?keyword=Machine%20Feeders%20and%20Offbearers&amp;location=United%20States" TargetMode="External"/><Relationship Id="rId386" Type="http://schemas.openxmlformats.org/officeDocument/2006/relationships/hyperlink" Target="https://www.careeronestop.org/toolkit/careers/occupations/Occupation-profile.aspx?keyword=Engineers,%20All%20Other&amp;location=United%20States" TargetMode="External"/><Relationship Id="rId551" Type="http://schemas.openxmlformats.org/officeDocument/2006/relationships/hyperlink" Target="https://www.careeronestop.org/toolkit/careers/occupations/Occupation-profile.aspx?keyword=Janitors%20and%20Cleaners,%20Except%20Maids%20and%20Housekeeping%20Cleaners&amp;location=United%20States" TargetMode="External"/><Relationship Id="rId593" Type="http://schemas.openxmlformats.org/officeDocument/2006/relationships/hyperlink" Target="https://www.careeronestop.org/toolkit/careers/occupations/Occupation-profile.aspx?keyword=Switchboard%20Operators,%20Including%20Answering%20Service&amp;location=United%20States" TargetMode="External"/><Relationship Id="rId607" Type="http://schemas.openxmlformats.org/officeDocument/2006/relationships/hyperlink" Target="https://www.careeronestop.org/toolkit/careers/occupations/Occupation-profile.aspx?keyword=Electronic%20Equipment%20Installers%20and%20Repairers,%20Motor%20Vehicles&amp;location=United%20States" TargetMode="External"/><Relationship Id="rId649" Type="http://schemas.openxmlformats.org/officeDocument/2006/relationships/hyperlink" Target="https://www.careeronestop.org/toolkit/careers/occupations/Occupation-profile.aspx?keyword=Textile%20Cutting%20Machine%20Setters,%20Operators,%20and%20Tenders&amp;location=United%20States" TargetMode="External"/><Relationship Id="rId814" Type="http://schemas.openxmlformats.org/officeDocument/2006/relationships/hyperlink" Target="https://www.careeronestop.org/toolkit/careers/occupations/Occupation-profile.aspx?keyword=Furnace,%20Kiln,%20Oven,%20Drier,%20and%20Kettle%20Operators%20and%20Tenders&amp;location=United%20States" TargetMode="External"/><Relationship Id="rId190" Type="http://schemas.openxmlformats.org/officeDocument/2006/relationships/hyperlink" Target="https://www.careeronestop.org/toolkit/careers/occupations/Occupation-profile.aspx?keyword=Radiologic%20Technologists%20and%20Technicians&amp;location=United%20States" TargetMode="External"/><Relationship Id="rId204" Type="http://schemas.openxmlformats.org/officeDocument/2006/relationships/hyperlink" Target="https://www.careeronestop.org/toolkit/careers/occupations/Occupation-profile.aspx?keyword=Audio%20and%20Video%20Technicians&amp;location=United%20States" TargetMode="External"/><Relationship Id="rId246" Type="http://schemas.openxmlformats.org/officeDocument/2006/relationships/hyperlink" Target="https://www.careeronestop.org/toolkit/careers/occupations/Occupation-profile.aspx?keyword=Microbiologists&amp;location=United%20States" TargetMode="External"/><Relationship Id="rId288" Type="http://schemas.openxmlformats.org/officeDocument/2006/relationships/hyperlink" Target="https://www.careeronestop.org/toolkit/careers/occupations/Occupation-profile.aspx?keyword=Chemistry%20Teachers,%20Postsecondary&amp;location=United%20States" TargetMode="External"/><Relationship Id="rId411" Type="http://schemas.openxmlformats.org/officeDocument/2006/relationships/hyperlink" Target="https://www.careeronestop.org/toolkit/careers/occupations/Occupation-profile.aspx?keyword=Managers,%20All%20Other&amp;location=United%20States" TargetMode="External"/><Relationship Id="rId453" Type="http://schemas.openxmlformats.org/officeDocument/2006/relationships/hyperlink" Target="https://www.careeronestop.org/toolkit/careers/occupations/Occupation-profile.aspx?keyword=Agricultural%20Workers,%20All%20Other&amp;location=United%20States" TargetMode="External"/><Relationship Id="rId509" Type="http://schemas.openxmlformats.org/officeDocument/2006/relationships/hyperlink" Target="https://www.careeronestop.org/toolkit/careers/occupations/Occupation-profile.aspx?keyword=Sailors%20and%20Marine%20Oilers&amp;location=United%20States" TargetMode="External"/><Relationship Id="rId660" Type="http://schemas.openxmlformats.org/officeDocument/2006/relationships/hyperlink" Target="https://www.careeronestop.org/toolkit/careers/occupations/Occupation-profile.aspx?keyword=Forest%20and%20Conservation%20Workers&amp;location=United%20States" TargetMode="External"/><Relationship Id="rId106" Type="http://schemas.openxmlformats.org/officeDocument/2006/relationships/hyperlink" Target="https://www.careeronestop.org/toolkit/careers/occupations/Occupation-profile.aspx?keyword=Entertainment%20and%20Recreation%20Managers,%20Except%20Gambling&amp;location=United%20States" TargetMode="External"/><Relationship Id="rId313" Type="http://schemas.openxmlformats.org/officeDocument/2006/relationships/hyperlink" Target="https://www.careeronestop.org/toolkit/careers/occupations/Occupation-profile.aspx?keyword=Food%20Preparation%20and%20Serving%20Related%20Workers,%20All%20Other&amp;location=United%20States" TargetMode="External"/><Relationship Id="rId495" Type="http://schemas.openxmlformats.org/officeDocument/2006/relationships/hyperlink" Target="https://www.careeronestop.org/toolkit/careers/occupations/Occupation-profile.aspx?keyword=Obstetricians%20and%20Gynecologists&amp;location=United%20States" TargetMode="External"/><Relationship Id="rId716" Type="http://schemas.openxmlformats.org/officeDocument/2006/relationships/hyperlink" Target="https://www.careeronestop.org/toolkit/careers/occupations/Occupation-profile.aspx?keyword=Mail%20Clerks%20and%20Mail%20Machine%20Operators,%20Except%20Postal%20Service&amp;location=United%20States" TargetMode="External"/><Relationship Id="rId758" Type="http://schemas.openxmlformats.org/officeDocument/2006/relationships/hyperlink" Target="https://www.careeronestop.org/toolkit/careers/occupations/Occupation-profile.aspx?keyword=Waiters%20and%20Waitresses&amp;location=United%20States" TargetMode="External"/><Relationship Id="rId10" Type="http://schemas.openxmlformats.org/officeDocument/2006/relationships/hyperlink" Target="https://www.careeronestop.org/toolkit/careers/occupations/Occupation-profile.aspx?keyword=Software%20Developers&amp;location=United%20States" TargetMode="External"/><Relationship Id="rId52" Type="http://schemas.openxmlformats.org/officeDocument/2006/relationships/hyperlink" Target="https://www.careeronestop.org/toolkit/careers/occupations/Occupation-profile.aspx?keyword=Forensic%20Science%20Technicians&amp;location=United%20States" TargetMode="External"/><Relationship Id="rId94" Type="http://schemas.openxmlformats.org/officeDocument/2006/relationships/hyperlink" Target="https://www.careeronestop.org/toolkit/careers/occupations/Occupation-profile.aspx?keyword=Medical%20Records%20Specialists&amp;location=United%20States" TargetMode="External"/><Relationship Id="rId148" Type="http://schemas.openxmlformats.org/officeDocument/2006/relationships/hyperlink" Target="https://www.careeronestop.org/toolkit/careers/occupations/Occupation-profile.aspx?keyword=Psychiatrists&amp;location=United%20States" TargetMode="External"/><Relationship Id="rId355" Type="http://schemas.openxmlformats.org/officeDocument/2006/relationships/hyperlink" Target="https://www.careeronestop.org/toolkit/careers/occupations/Occupation-profile.aspx?keyword=Teaching%20Assistants,%20Postsecondary&amp;location=United%20States" TargetMode="External"/><Relationship Id="rId397" Type="http://schemas.openxmlformats.org/officeDocument/2006/relationships/hyperlink" Target="https://www.careeronestop.org/toolkit/careers/occupations/Occupation-profile.aspx?keyword=Funeral%20Attendants&amp;location=United%20States" TargetMode="External"/><Relationship Id="rId520" Type="http://schemas.openxmlformats.org/officeDocument/2006/relationships/hyperlink" Target="https://www.careeronestop.org/toolkit/careers/occupations/Occupation-profile.aspx?keyword=Architectural%20and%20Civil%20Drafters&amp;location=United%20States" TargetMode="External"/><Relationship Id="rId562" Type="http://schemas.openxmlformats.org/officeDocument/2006/relationships/hyperlink" Target="https://www.careeronestop.org/toolkit/careers/occupations/Occupation-profile.aspx?keyword=Nuclear%20Engineers&amp;location=United%20States" TargetMode="External"/><Relationship Id="rId618" Type="http://schemas.openxmlformats.org/officeDocument/2006/relationships/hyperlink" Target="https://www.careeronestop.org/toolkit/careers/occupations/Occupation-profile.aspx?keyword=Structural%20Metal%20Fabricators%20and%20Fitters&amp;location=United%20States" TargetMode="External"/><Relationship Id="rId825" Type="http://schemas.openxmlformats.org/officeDocument/2006/relationships/hyperlink" Target="https://www.careeronestop.org/toolkit/careers/occupations/Occupation-profile.aspx?keyword=Sawing%20Machine%20Setters,%20Operators,%20and%20Tenders,%20Wood&amp;location=United%20States" TargetMode="External"/><Relationship Id="rId215" Type="http://schemas.openxmlformats.org/officeDocument/2006/relationships/hyperlink" Target="https://www.careeronestop.org/toolkit/careers/occupations/Occupation-profile.aspx?keyword=Compliance%20Officers&amp;location=United%20States" TargetMode="External"/><Relationship Id="rId257" Type="http://schemas.openxmlformats.org/officeDocument/2006/relationships/hyperlink" Target="https://www.careeronestop.org/toolkit/careers/occupations/Occupation-profile.aspx?keyword=Property,%20Real%20Estate,%20and%20Community%20Association%20Managers&amp;location=United%20States" TargetMode="External"/><Relationship Id="rId422" Type="http://schemas.openxmlformats.org/officeDocument/2006/relationships/hyperlink" Target="https://www.careeronestop.org/toolkit/careers/occupations/Occupation-profile.aspx?keyword=Pest%20Control%20Workers&amp;location=United%20States" TargetMode="External"/><Relationship Id="rId464" Type="http://schemas.openxmlformats.org/officeDocument/2006/relationships/hyperlink" Target="https://www.careeronestop.org/toolkit/careers/occupations/Occupation-profile.aspx?keyword=Earth%20Drillers,%20Except%20Oil%20and%20Gas&amp;location=United%20States" TargetMode="External"/><Relationship Id="rId299" Type="http://schemas.openxmlformats.org/officeDocument/2006/relationships/hyperlink" Target="https://www.careeronestop.org/toolkit/careers/occupations/Occupation-profile.aspx?keyword=Dentists,%20General&amp;location=United%20States" TargetMode="External"/><Relationship Id="rId727" Type="http://schemas.openxmlformats.org/officeDocument/2006/relationships/hyperlink" Target="https://www.careeronestop.org/toolkit/careers/occupations/Occupation-profile.aspx?keyword=Gambling%20and%20Sports%20Book%20Writers%20and%20Runners&amp;location=United%20States" TargetMode="External"/><Relationship Id="rId63" Type="http://schemas.openxmlformats.org/officeDocument/2006/relationships/hyperlink" Target="https://www.careeronestop.org/toolkit/careers/occupations/Occupation-profile.aspx?keyword=Audiologists&amp;location=United%20States" TargetMode="External"/><Relationship Id="rId159" Type="http://schemas.openxmlformats.org/officeDocument/2006/relationships/hyperlink" Target="https://www.careeronestop.org/toolkit/careers/occupations/Occupation-profile.aspx?keyword=Agricultural%20Engineers&amp;location=United%20States" TargetMode="External"/><Relationship Id="rId366" Type="http://schemas.openxmlformats.org/officeDocument/2006/relationships/hyperlink" Target="https://www.careeronestop.org/toolkit/careers/occupations/Occupation-profile.aspx?keyword=Budget%20Analysts&amp;location=United%20States" TargetMode="External"/><Relationship Id="rId573" Type="http://schemas.openxmlformats.org/officeDocument/2006/relationships/hyperlink" Target="https://www.careeronestop.org/toolkit/careers/occupations/Occupation-profile.aspx?keyword=Reinforcing%20Iron%20and%20Rebar%20Workers&amp;location=United%20States" TargetMode="External"/><Relationship Id="rId780" Type="http://schemas.openxmlformats.org/officeDocument/2006/relationships/hyperlink" Target="https://www.careeronestop.org/toolkit/careers/occupations/Occupation-profile.aspx?keyword=Tapers&amp;location=United%20States" TargetMode="External"/><Relationship Id="rId226" Type="http://schemas.openxmlformats.org/officeDocument/2006/relationships/hyperlink" Target="https://www.careeronestop.org/toolkit/careers/occupations/Occupation-profile.aspx?keyword=Electrical,%20Electronic,%20and%20Electromechanical%20Assemblers,%20Except%20Coil%20Winders,%20Tapers,%20and%20Finishers&amp;location=United%20States" TargetMode="External"/><Relationship Id="rId433" Type="http://schemas.openxmlformats.org/officeDocument/2006/relationships/hyperlink" Target="https://www.careeronestop.org/toolkit/careers/occupations/Occupation-profile.aspx?keyword=Public%20Safety%20Telecommunicators&amp;location=United%20States" TargetMode="External"/><Relationship Id="rId640" Type="http://schemas.openxmlformats.org/officeDocument/2006/relationships/hyperlink" Target="https://www.careeronestop.org/toolkit/careers/occupations/Occupation-profile.aspx?keyword=Computer,%20Automated%20Teller,%20and%20Office%20Machine%20Repairers&amp;location=United%20States" TargetMode="External"/><Relationship Id="rId738" Type="http://schemas.openxmlformats.org/officeDocument/2006/relationships/hyperlink" Target="https://www.careeronestop.org/toolkit/careers/occupations/Occupation-profile.aspx?keyword=Survey%20Researchers&amp;location=United%20States" TargetMode="External"/><Relationship Id="rId74" Type="http://schemas.openxmlformats.org/officeDocument/2006/relationships/hyperlink" Target="https://www.careeronestop.org/toolkit/careers/occupations/Occupation-profile.aspx?keyword=Healthcare%20Social%20Workers&amp;location=United%20States" TargetMode="External"/><Relationship Id="rId377" Type="http://schemas.openxmlformats.org/officeDocument/2006/relationships/hyperlink" Target="https://www.careeronestop.org/toolkit/careers/occupations/Occupation-profile.aspx?keyword=Dentists,%20All%20Other%20Specialists&amp;location=United%20States" TargetMode="External"/><Relationship Id="rId500" Type="http://schemas.openxmlformats.org/officeDocument/2006/relationships/hyperlink" Target="https://www.careeronestop.org/toolkit/careers/occupations/Occupation-profile.aspx?keyword=Physical%20Scientists,%20All%20Other&amp;location=United%20States" TargetMode="External"/><Relationship Id="rId584" Type="http://schemas.openxmlformats.org/officeDocument/2006/relationships/hyperlink" Target="https://www.careeronestop.org/toolkit/careers/occupations/Occupation-profile.aspx?keyword=Tax%20Examiners%20and%20Collectors,%20and%20Revenue%20Agents&amp;location=United%20States" TargetMode="External"/><Relationship Id="rId805" Type="http://schemas.openxmlformats.org/officeDocument/2006/relationships/hyperlink" Target="https://www.careeronestop.org/toolkit/careers/occupations/Occupation-profile.aspx?keyword=Career/Technical%20Education%20Teachers,%20Middle%20School&amp;location=United%20States" TargetMode="External"/><Relationship Id="rId5" Type="http://schemas.openxmlformats.org/officeDocument/2006/relationships/hyperlink" Target="https://www.careeronestop.org/toolkit/careers/occupations/Occupation-profile.aspx?keyword=Statisticians&amp;location=United%20States" TargetMode="External"/><Relationship Id="rId237" Type="http://schemas.openxmlformats.org/officeDocument/2006/relationships/hyperlink" Target="https://www.careeronestop.org/toolkit/careers/occupations/Occupation-profile.aspx?keyword=Geoscientists,%20Except%20Hydrologists%20and%20Geographers&amp;location=United%20States" TargetMode="External"/><Relationship Id="rId791" Type="http://schemas.openxmlformats.org/officeDocument/2006/relationships/hyperlink" Target="https://www.careeronestop.org/toolkit/careers/occupations/Occupation-profile.aspx?keyword=Furniture%20Finishers&amp;location=United%20States" TargetMode="External"/><Relationship Id="rId444" Type="http://schemas.openxmlformats.org/officeDocument/2006/relationships/hyperlink" Target="https://www.careeronestop.org/toolkit/careers/occupations/Occupation-profile.aspx?keyword=Stationary%20Engineers%20and%20Boiler%20Operators&amp;location=United%20States" TargetMode="External"/><Relationship Id="rId651" Type="http://schemas.openxmlformats.org/officeDocument/2006/relationships/hyperlink" Target="https://www.careeronestop.org/toolkit/careers/occupations/Occupation-profile.aspx?keyword=Bill%20and%20Account%20Collectors&amp;location=United%20States" TargetMode="External"/><Relationship Id="rId749" Type="http://schemas.openxmlformats.org/officeDocument/2006/relationships/hyperlink" Target="https://www.careeronestop.org/toolkit/careers/occupations/Occupation-profile.aspx?keyword=Hotel,%20Motel,%20and%20Resort%20Desk%20Clerks&amp;location=United%20States" TargetMode="External"/><Relationship Id="rId290" Type="http://schemas.openxmlformats.org/officeDocument/2006/relationships/hyperlink" Target="https://www.careeronestop.org/toolkit/careers/occupations/Occupation-profile.aspx?keyword=Cleaning,%20Washing,%20and%20Metal%20Pickling%20Equipment%20Operators%20and%20Tenders&amp;location=United%20States" TargetMode="External"/><Relationship Id="rId304" Type="http://schemas.openxmlformats.org/officeDocument/2006/relationships/hyperlink" Target="https://www.careeronestop.org/toolkit/careers/occupations/Occupation-profile.aspx?keyword=Education%20Administrators,%20Postsecondary&amp;location=United%20States" TargetMode="External"/><Relationship Id="rId388" Type="http://schemas.openxmlformats.org/officeDocument/2006/relationships/hyperlink" Target="https://www.careeronestop.org/toolkit/careers/occupations/Occupation-profile.aspx?keyword=First-Line%20Supervisors%20of%20Construction%20Trades%20and%20Extraction%20Workers&amp;location=United%20States" TargetMode="External"/><Relationship Id="rId511" Type="http://schemas.openxmlformats.org/officeDocument/2006/relationships/hyperlink" Target="https://www.careeronestop.org/toolkit/careers/occupations/Occupation-profile.aspx?keyword=Special%20Education%20Teachers,%20Preschool&amp;location=United%20States" TargetMode="External"/><Relationship Id="rId609" Type="http://schemas.openxmlformats.org/officeDocument/2006/relationships/hyperlink" Target="https://www.careeronestop.org/toolkit/careers/occupations/Occupation-profile.aspx?keyword=Loading%20and%20Moving%20Machine%20Operators,%20Underground%20Mining&amp;location=United%20States" TargetMode="External"/><Relationship Id="rId85" Type="http://schemas.openxmlformats.org/officeDocument/2006/relationships/hyperlink" Target="https://www.careeronestop.org/toolkit/careers/occupations/Occupation-profile.aspx?keyword=Aircraft%20Cargo%20Handling%20Supervisors&amp;location=United%20States" TargetMode="External"/><Relationship Id="rId150" Type="http://schemas.openxmlformats.org/officeDocument/2006/relationships/hyperlink" Target="https://www.careeronestop.org/toolkit/careers/occupations/Occupation-profile.aspx?keyword=Septic%20Tank%20Servicers%20and%20Sewer%20Pipe%20Cleaners&amp;location=United%20States" TargetMode="External"/><Relationship Id="rId595" Type="http://schemas.openxmlformats.org/officeDocument/2006/relationships/hyperlink" Target="https://www.careeronestop.org/toolkit/careers/occupations/Occupation-profile.aspx?keyword=Legal%20Secretaries%20and%20Administrative%20Assistants&amp;location=United%20States" TargetMode="External"/><Relationship Id="rId816" Type="http://schemas.openxmlformats.org/officeDocument/2006/relationships/hyperlink" Target="https://www.careeronestop.org/toolkit/careers/occupations/Occupation-profile.aspx?keyword=Legal%20Support%20Workers,%20All%20Other&amp;location=United%20States" TargetMode="External"/><Relationship Id="rId248" Type="http://schemas.openxmlformats.org/officeDocument/2006/relationships/hyperlink" Target="https://www.careeronestop.org/toolkit/careers/occupations/Occupation-profile.aspx?keyword=Natural%20Sciences%20Managers&amp;location=United%20States" TargetMode="External"/><Relationship Id="rId455" Type="http://schemas.openxmlformats.org/officeDocument/2006/relationships/hyperlink" Target="https://www.careeronestop.org/toolkit/careers/occupations/Occupation-profile.aspx?keyword=Automotive%20Glass%20Installers%20and%20Repairers&amp;location=United%20States" TargetMode="External"/><Relationship Id="rId662" Type="http://schemas.openxmlformats.org/officeDocument/2006/relationships/hyperlink" Target="https://www.careeronestop.org/toolkit/careers/occupations/Occupation-profile.aspx?keyword=Helpers--Production%20Workers&amp;location=United%20States" TargetMode="External"/><Relationship Id="rId12" Type="http://schemas.openxmlformats.org/officeDocument/2006/relationships/hyperlink" Target="https://www.careeronestop.org/toolkit/careers/occupations/Occupation-profile.aspx?keyword=Actuaries&amp;location=United%20States" TargetMode="External"/><Relationship Id="rId108" Type="http://schemas.openxmlformats.org/officeDocument/2006/relationships/hyperlink" Target="https://www.careeronestop.org/toolkit/careers/occupations/Occupation-profile.aspx?keyword=Financial%20Risk%20Specialists&amp;location=United%20States" TargetMode="External"/><Relationship Id="rId315" Type="http://schemas.openxmlformats.org/officeDocument/2006/relationships/hyperlink" Target="https://www.careeronestop.org/toolkit/careers/occupations/Occupation-profile.aspx?keyword=General%20and%20Operations%20Managers&amp;location=United%20States" TargetMode="External"/><Relationship Id="rId522" Type="http://schemas.openxmlformats.org/officeDocument/2006/relationships/hyperlink" Target="https://www.careeronestop.org/toolkit/careers/occupations/Occupation-profile.aspx?keyword=Brickmasons%20and%20Blockmasons&amp;location=United%20States" TargetMode="External"/><Relationship Id="rId96" Type="http://schemas.openxmlformats.org/officeDocument/2006/relationships/hyperlink" Target="https://www.careeronestop.org/toolkit/careers/occupations/Occupation-profile.aspx?keyword=Optometrists&amp;location=United%20States" TargetMode="External"/><Relationship Id="rId161" Type="http://schemas.openxmlformats.org/officeDocument/2006/relationships/hyperlink" Target="https://www.careeronestop.org/toolkit/careers/occupations/Occupation-profile.aspx?keyword=Art%20Directors&amp;location=United%20States" TargetMode="External"/><Relationship Id="rId399" Type="http://schemas.openxmlformats.org/officeDocument/2006/relationships/hyperlink" Target="https://www.careeronestop.org/toolkit/careers/occupations/Occupation-profile.aspx?keyword=General%20Internal%20Medicine%20Physicians&amp;location=United%20States" TargetMode="External"/><Relationship Id="rId827" Type="http://schemas.openxmlformats.org/officeDocument/2006/relationships/hyperlink" Target="https://www.careeronestop.org/toolkit/careers/occupations/Occupation-profile.aspx?keyword=Sheet%20Metal%20Workers&amp;location=United%20States" TargetMode="External"/><Relationship Id="rId259" Type="http://schemas.openxmlformats.org/officeDocument/2006/relationships/hyperlink" Target="https://www.careeronestop.org/toolkit/careers/occupations/Occupation-profile.aspx?keyword=Psychologists,%20All%20Other&amp;location=United%20States" TargetMode="External"/><Relationship Id="rId466" Type="http://schemas.openxmlformats.org/officeDocument/2006/relationships/hyperlink" Target="https://www.careeronestop.org/toolkit/careers/occupations/Occupation-profile.aspx?keyword=Elevator%20and%20Escalator%20Installers%20and%20Repairers&amp;location=United%20States" TargetMode="External"/><Relationship Id="rId673" Type="http://schemas.openxmlformats.org/officeDocument/2006/relationships/hyperlink" Target="https://www.careeronestop.org/toolkit/careers/occupations/Occupation-profile.aspx?keyword=Computer%20Numerically%20Controlled%20Tool%20Operators&amp;location=United%20States" TargetMode="External"/><Relationship Id="rId23" Type="http://schemas.openxmlformats.org/officeDocument/2006/relationships/hyperlink" Target="https://www.careeronestop.org/toolkit/careers/occupations/Occupation-profile.aspx?keyword=Software%20Quality%20Assurance%20Analysts%20and%20Testers&amp;location=United%20States" TargetMode="External"/><Relationship Id="rId119" Type="http://schemas.openxmlformats.org/officeDocument/2006/relationships/hyperlink" Target="https://www.careeronestop.org/toolkit/careers/occupations/Occupation-profile.aspx?keyword=Meeting,%20Convention,%20and%20Event%20Planners&amp;location=United%20States" TargetMode="External"/><Relationship Id="rId326" Type="http://schemas.openxmlformats.org/officeDocument/2006/relationships/hyperlink" Target="https://www.careeronestop.org/toolkit/careers/occupations/Occupation-profile.aspx?keyword=Material%20Moving%20Workers,%20All%20Other&amp;location=United%20States" TargetMode="External"/><Relationship Id="rId533" Type="http://schemas.openxmlformats.org/officeDocument/2006/relationships/hyperlink" Target="https://www.careeronestop.org/toolkit/careers/occupations/Occupation-profile.aspx?keyword=Electrical%20and%20Electronics%20Drafters&amp;location=United%20States" TargetMode="External"/><Relationship Id="rId740" Type="http://schemas.openxmlformats.org/officeDocument/2006/relationships/hyperlink" Target="https://www.careeronestop.org/toolkit/careers/occupations/Occupation-profile.aspx?keyword=Woodworkers,%20All%20Other&amp;location=United%20States" TargetMode="External"/><Relationship Id="rId172" Type="http://schemas.openxmlformats.org/officeDocument/2006/relationships/hyperlink" Target="https://www.careeronestop.org/toolkit/careers/occupations/Occupation-profile.aspx?keyword=Environmental%20Scientists%20and%20Specialists,%20Including%20Health&amp;location=United%20States" TargetMode="External"/><Relationship Id="rId477" Type="http://schemas.openxmlformats.org/officeDocument/2006/relationships/hyperlink" Target="https://www.careeronestop.org/toolkit/careers/occupations/Occupation-profile.aspx?keyword=Helpers--Painters,%20Paperhangers,%20Plasterers,%20and%20Stucco%20Masons&amp;location=United%20States" TargetMode="External"/><Relationship Id="rId600" Type="http://schemas.openxmlformats.org/officeDocument/2006/relationships/hyperlink" Target="https://www.careeronestop.org/toolkit/careers/occupations/Occupation-profile.aspx?keyword=Refractory%20Materials%20Repairers,%20Except%20Brickmasons&amp;location=United%20States" TargetMode="External"/><Relationship Id="rId684" Type="http://schemas.openxmlformats.org/officeDocument/2006/relationships/hyperlink" Target="https://www.careeronestop.org/toolkit/careers/occupations/Occupation-profile.aspx?keyword=Advertising%20Sales%20Agents&amp;location=United%20States" TargetMode="External"/><Relationship Id="rId337" Type="http://schemas.openxmlformats.org/officeDocument/2006/relationships/hyperlink" Target="https://www.careeronestop.org/toolkit/careers/occupations/Occupation-profile.aspx?keyword=Photographers&amp;location=United%20States" TargetMode="External"/><Relationship Id="rId34" Type="http://schemas.openxmlformats.org/officeDocument/2006/relationships/hyperlink" Target="https://www.careeronestop.org/toolkit/careers/occupations/Occupation-profile.aspx?keyword=Animal%20Caretakers&amp;location=United%20States" TargetMode="External"/><Relationship Id="rId544" Type="http://schemas.openxmlformats.org/officeDocument/2006/relationships/hyperlink" Target="https://www.careeronestop.org/toolkit/careers/occupations/Occupation-profile.aspx?keyword=Gambling%20Service%20Workers,%20All%20Other&amp;location=United%20States" TargetMode="External"/><Relationship Id="rId751" Type="http://schemas.openxmlformats.org/officeDocument/2006/relationships/hyperlink" Target="https://www.careeronestop.org/toolkit/careers/occupations/Occupation-profile.aspx?keyword=Insurance%20Claims%20and%20Policy%20Processing%20Clerks&amp;location=United%20States" TargetMode="External"/><Relationship Id="rId183" Type="http://schemas.openxmlformats.org/officeDocument/2006/relationships/hyperlink" Target="https://www.careeronestop.org/toolkit/careers/occupations/Occupation-profile.aspx?keyword=Nurse%20Midwives&amp;location=United%20States" TargetMode="External"/><Relationship Id="rId390" Type="http://schemas.openxmlformats.org/officeDocument/2006/relationships/hyperlink" Target="https://www.careeronestop.org/toolkit/careers/occupations/Occupation-profile.aspx?keyword=First-Line%20Supervisors%20of%20Gambling%20Services%20Workers&amp;location=United%20States" TargetMode="External"/><Relationship Id="rId404" Type="http://schemas.openxmlformats.org/officeDocument/2006/relationships/hyperlink" Target="https://www.careeronestop.org/toolkit/careers/occupations/Occupation-profile.aspx?keyword=Industrial%20Engineering%20Technologists%20and%20Technicians&amp;location=United%20States" TargetMode="External"/><Relationship Id="rId611" Type="http://schemas.openxmlformats.org/officeDocument/2006/relationships/hyperlink" Target="https://www.careeronestop.org/toolkit/careers/occupations/Occupation-profile.aspx?keyword=Coil%20Winders,%20Tapers,%20and%20Finishers&amp;location=United%20States" TargetMode="External"/><Relationship Id="rId250" Type="http://schemas.openxmlformats.org/officeDocument/2006/relationships/hyperlink" Target="https://www.careeronestop.org/toolkit/careers/occupations/Occupation-profile.aspx?keyword=Oral%20and%20Maxillofacial%20Surgeons&amp;location=United%20States" TargetMode="External"/><Relationship Id="rId488" Type="http://schemas.openxmlformats.org/officeDocument/2006/relationships/hyperlink" Target="https://www.careeronestop.org/toolkit/careers/occupations/Occupation-profile.aspx?keyword=Mathematicians&amp;location=United%20States" TargetMode="External"/><Relationship Id="rId695" Type="http://schemas.openxmlformats.org/officeDocument/2006/relationships/hyperlink" Target="https://www.careeronestop.org/toolkit/careers/occupations/Occupation-profile.aspx?keyword=Chemical%20Equipment%20Operators%20and%20Tenders&amp;location=United%20States" TargetMode="External"/><Relationship Id="rId709" Type="http://schemas.openxmlformats.org/officeDocument/2006/relationships/hyperlink" Target="https://www.careeronestop.org/toolkit/careers/occupations/Occupation-profile.aspx?keyword=Farmworkers,%20Farm,%20Ranch,%20and%20Aquacultural%20Animals&amp;location=United%20States" TargetMode="External"/><Relationship Id="rId45" Type="http://schemas.openxmlformats.org/officeDocument/2006/relationships/hyperlink" Target="https://www.careeronestop.org/toolkit/careers/occupations/Occupation-profile.aspx?keyword=Physical%20Therapists&amp;location=United%20States" TargetMode="External"/><Relationship Id="rId110" Type="http://schemas.openxmlformats.org/officeDocument/2006/relationships/hyperlink" Target="https://www.careeronestop.org/toolkit/careers/occupations/Occupation-profile.aspx?keyword=First-Line%20Supervisors%20of%20Entertainment%20and%20Recreation%20Workers,%20Except%20Gambling%20Services&amp;location=United%20States" TargetMode="External"/><Relationship Id="rId348" Type="http://schemas.openxmlformats.org/officeDocument/2006/relationships/hyperlink" Target="https://www.careeronestop.org/toolkit/careers/occupations/Occupation-profile.aspx?keyword=Sales%20Managers&amp;location=United%20States" TargetMode="External"/><Relationship Id="rId555" Type="http://schemas.openxmlformats.org/officeDocument/2006/relationships/hyperlink" Target="https://www.careeronestop.org/toolkit/careers/occupations/Occupation-profile.aspx?keyword=Marine%20Engineers%20and%20Naval%20Architects&amp;location=United%20States" TargetMode="External"/><Relationship Id="rId762" Type="http://schemas.openxmlformats.org/officeDocument/2006/relationships/hyperlink" Target="https://www.careeronestop.org/toolkit/careers/occupations/Occupation-profile.aspx?keyword=Cabinetmakers%20and%20Bench%20Carpenters&amp;location=United%20States" TargetMode="External"/><Relationship Id="rId194" Type="http://schemas.openxmlformats.org/officeDocument/2006/relationships/hyperlink" Target="https://www.careeronestop.org/toolkit/careers/occupations/Occupation-profile.aspx?keyword=Telecommunications%20Equipment%20Installers%20and%20Repairers,%20Except%20Line%20Installers&amp;location=United%20States" TargetMode="External"/><Relationship Id="rId208" Type="http://schemas.openxmlformats.org/officeDocument/2006/relationships/hyperlink" Target="https://www.careeronestop.org/toolkit/careers/occupations/Occupation-profile.aspx?keyword=Bus%20Drivers,%20Transit%20and%20Intercity&amp;location=United%20States" TargetMode="External"/><Relationship Id="rId415" Type="http://schemas.openxmlformats.org/officeDocument/2006/relationships/hyperlink" Target="https://www.careeronestop.org/toolkit/careers/occupations/Occupation-profile.aspx?keyword=Medical%20Dosimetrists&amp;location=United%20States" TargetMode="External"/><Relationship Id="rId622" Type="http://schemas.openxmlformats.org/officeDocument/2006/relationships/hyperlink" Target="https://www.careeronestop.org/toolkit/careers/occupations/Occupation-profile.aspx?keyword=Tellers&amp;location=United%20States" TargetMode="External"/><Relationship Id="rId261" Type="http://schemas.openxmlformats.org/officeDocument/2006/relationships/hyperlink" Target="https://www.careeronestop.org/toolkit/careers/occupations/Occupation-profile.aspx?keyword=Recreation%20Workers&amp;location=United%20States" TargetMode="External"/><Relationship Id="rId499" Type="http://schemas.openxmlformats.org/officeDocument/2006/relationships/hyperlink" Target="https://www.careeronestop.org/toolkit/careers/occupations/Occupation-profile.aspx?keyword=Pesticide%20Handlers,%20Sprayers,%20and%20Applicators,%20Vegetation&amp;location=United%20States" TargetMode="External"/><Relationship Id="rId56" Type="http://schemas.openxmlformats.org/officeDocument/2006/relationships/hyperlink" Target="https://www.careeronestop.org/toolkit/careers/occupations/Occupation-profile.aspx?keyword=Ophthalmic%20Medical%20Technicians&amp;location=United%20States" TargetMode="External"/><Relationship Id="rId359" Type="http://schemas.openxmlformats.org/officeDocument/2006/relationships/hyperlink" Target="https://www.careeronestop.org/toolkit/careers/occupations/Occupation-profile.aspx?keyword=Urban%20and%20Regional%20Planners&amp;location=United%20States" TargetMode="External"/><Relationship Id="rId566" Type="http://schemas.openxmlformats.org/officeDocument/2006/relationships/hyperlink" Target="https://www.careeronestop.org/toolkit/careers/occupations/Occupation-profile.aspx?keyword=Pediatric%20Surgeons&amp;location=United%20States" TargetMode="External"/><Relationship Id="rId773" Type="http://schemas.openxmlformats.org/officeDocument/2006/relationships/hyperlink" Target="https://www.careeronestop.org/toolkit/careers/occupations/Occupation-profile.aspx?keyword=Gas%20Compressor%20and%20Gas%20Pumping%20Station%20Operators&amp;location=United%20States" TargetMode="External"/><Relationship Id="rId121" Type="http://schemas.openxmlformats.org/officeDocument/2006/relationships/hyperlink" Target="https://www.careeronestop.org/toolkit/careers/occupations/Occupation-profile.aspx?keyword=Phlebotomists&amp;location=United%20States" TargetMode="External"/><Relationship Id="rId219" Type="http://schemas.openxmlformats.org/officeDocument/2006/relationships/hyperlink" Target="https://www.careeronestop.org/toolkit/careers/occupations/Occupation-profile.aspx?keyword=Construction%20Managers&amp;location=United%20States" TargetMode="External"/><Relationship Id="rId426" Type="http://schemas.openxmlformats.org/officeDocument/2006/relationships/hyperlink" Target="https://www.careeronestop.org/toolkit/careers/occupations/Occupation-profile.aspx?keyword=Physical%20Therapist%20Aides&amp;location=United%20States" TargetMode="External"/><Relationship Id="rId633" Type="http://schemas.openxmlformats.org/officeDocument/2006/relationships/hyperlink" Target="https://www.careeronestop.org/toolkit/careers/occupations/Occupation-profile.aspx?keyword=Gas%20Plant%20Operators&amp;location=United%20States" TargetMode="External"/><Relationship Id="rId67" Type="http://schemas.openxmlformats.org/officeDocument/2006/relationships/hyperlink" Target="https://www.careeronestop.org/toolkit/careers/occupations/Occupation-profile.aspx?keyword=Mental%20Health%20and%20Substance%20Abuse%20Social%20Workers&amp;location=United%20States" TargetMode="External"/><Relationship Id="rId272" Type="http://schemas.openxmlformats.org/officeDocument/2006/relationships/hyperlink" Target="https://www.careeronestop.org/toolkit/careers/occupations/Occupation-profile.aspx?keyword=Airline%20Pilots,%20Copilots,%20and%20Flight%20Engineers&amp;location=United%20States" TargetMode="External"/><Relationship Id="rId577" Type="http://schemas.openxmlformats.org/officeDocument/2006/relationships/hyperlink" Target="https://www.careeronestop.org/toolkit/careers/occupations/Occupation-profile.aspx?keyword=Sales%20Representatives,%20Wholesale%20and%20Manufacturing,%20Except%20Technical%20and%20Scientific%20Products&amp;location=United%20States" TargetMode="External"/><Relationship Id="rId700" Type="http://schemas.openxmlformats.org/officeDocument/2006/relationships/hyperlink" Target="https://www.careeronestop.org/toolkit/careers/occupations/Occupation-profile.aspx?keyword=Customer%20Service%20Representatives&amp;location=United%20States" TargetMode="External"/><Relationship Id="rId132" Type="http://schemas.openxmlformats.org/officeDocument/2006/relationships/hyperlink" Target="https://www.careeronestop.org/toolkit/careers/occupations/Occupation-profile.aspx?keyword=Computer%20Network%20Support%20Specialists&amp;location=United%20States" TargetMode="External"/><Relationship Id="rId784" Type="http://schemas.openxmlformats.org/officeDocument/2006/relationships/hyperlink" Target="https://www.careeronestop.org/toolkit/careers/occupations/Occupation-profile.aspx?keyword=Butchers%20and%20Meat%20Cutters&amp;location=United%20States" TargetMode="External"/><Relationship Id="rId437" Type="http://schemas.openxmlformats.org/officeDocument/2006/relationships/hyperlink" Target="https://www.careeronestop.org/toolkit/careers/occupations/Occupation-profile.aspx?keyword=Refuse%20and%20Recyclable%20Material%20Collectors&amp;location=United%20States" TargetMode="External"/><Relationship Id="rId644" Type="http://schemas.openxmlformats.org/officeDocument/2006/relationships/hyperlink" Target="https://www.careeronestop.org/toolkit/careers/occupations/Occupation-profile.aspx?keyword=Paper%20Goods%20Machine%20Setters,%20Operators,%20and%20Tenders&amp;location=United%20States" TargetMode="External"/><Relationship Id="rId283" Type="http://schemas.openxmlformats.org/officeDocument/2006/relationships/hyperlink" Target="https://www.careeronestop.org/toolkit/careers/occupations/Occupation-profile.aspx?keyword=Bicycle%20Repairers&amp;location=United%20States" TargetMode="External"/><Relationship Id="rId490" Type="http://schemas.openxmlformats.org/officeDocument/2006/relationships/hyperlink" Target="https://www.careeronestop.org/toolkit/careers/occupations/Occupation-profile.aspx?keyword=Merchandise%20Displayers%20and%20Window%20Trimmers&amp;location=United%20States" TargetMode="External"/><Relationship Id="rId504" Type="http://schemas.openxmlformats.org/officeDocument/2006/relationships/hyperlink" Target="https://www.careeronestop.org/toolkit/careers/occupations/Occupation-profile.aspx?keyword=Rail%20Transportation%20Workers,%20All%20Other&amp;location=United%20States" TargetMode="External"/><Relationship Id="rId711" Type="http://schemas.openxmlformats.org/officeDocument/2006/relationships/hyperlink" Target="https://www.careeronestop.org/toolkit/careers/occupations/Occupation-profile.aspx?keyword=Food%20Preparation%20Workers&amp;location=United%20States" TargetMode="External"/><Relationship Id="rId78" Type="http://schemas.openxmlformats.org/officeDocument/2006/relationships/hyperlink" Target="https://www.careeronestop.org/toolkit/careers/occupations/Occupation-profile.aspx?keyword=Medical%20Scientists,%20Except%20Epidemiologists&amp;location=United%20States" TargetMode="External"/><Relationship Id="rId143" Type="http://schemas.openxmlformats.org/officeDocument/2006/relationships/hyperlink" Target="https://www.careeronestop.org/toolkit/careers/occupations/Occupation-profile.aspx?keyword=Lodging%20Managers&amp;location=United%20States" TargetMode="External"/><Relationship Id="rId350" Type="http://schemas.openxmlformats.org/officeDocument/2006/relationships/hyperlink" Target="https://www.careeronestop.org/toolkit/careers/occupations/Occupation-profile.aspx?keyword=Sales%20Representatives,%20Wholesale%20and%20Manufacturing,%20Technical%20and%20Scientific%20Products&amp;location=United%20States" TargetMode="External"/><Relationship Id="rId588" Type="http://schemas.openxmlformats.org/officeDocument/2006/relationships/hyperlink" Target="https://www.careeronestop.org/toolkit/careers/occupations/Occupation-profile.aspx?keyword=Watch%20and%20Clock%20Repairers&amp;location=United%20States" TargetMode="External"/><Relationship Id="rId795" Type="http://schemas.openxmlformats.org/officeDocument/2006/relationships/hyperlink" Target="https://www.careeronestop.org/toolkit/careers/occupations/Occupation-profile.aspx?keyword=Nuclear%20Technicians&amp;location=United%20States" TargetMode="External"/><Relationship Id="rId809" Type="http://schemas.openxmlformats.org/officeDocument/2006/relationships/hyperlink" Target="https://www.careeronestop.org/toolkit/careers/occupations/Occupation-profile.aspx?keyword=Dredge%20Operators&amp;location=United%20States" TargetMode="External"/><Relationship Id="rId9" Type="http://schemas.openxmlformats.org/officeDocument/2006/relationships/hyperlink" Target="https://www.careeronestop.org/toolkit/careers/occupations/Occupation-profile.aspx?keyword=Physical%20Therapist%20Assistants&amp;location=United%20States" TargetMode="External"/><Relationship Id="rId210" Type="http://schemas.openxmlformats.org/officeDocument/2006/relationships/hyperlink" Target="https://www.careeronestop.org/toolkit/careers/occupations/Occupation-profile.aspx?keyword=Chefs%20and%20Head%20Cooks&amp;location=United%20States" TargetMode="External"/><Relationship Id="rId448" Type="http://schemas.openxmlformats.org/officeDocument/2006/relationships/hyperlink" Target="https://www.careeronestop.org/toolkit/careers/occupations/Occupation-profile.aspx?keyword=Tree%20Trimmers%20and%20Pruners&amp;location=United%20States" TargetMode="External"/><Relationship Id="rId655" Type="http://schemas.openxmlformats.org/officeDocument/2006/relationships/hyperlink" Target="https://www.careeronestop.org/toolkit/careers/occupations/Occupation-profile.aspx?keyword=Layout%20Workers,%20Metal%20and%20Plastic&amp;location=United%20States" TargetMode="External"/><Relationship Id="rId294" Type="http://schemas.openxmlformats.org/officeDocument/2006/relationships/hyperlink" Target="https://www.careeronestop.org/toolkit/careers/occupations/Occupation-profile.aspx?keyword=Construction%20Laborers&amp;location=United%20States" TargetMode="External"/><Relationship Id="rId308" Type="http://schemas.openxmlformats.org/officeDocument/2006/relationships/hyperlink" Target="https://www.careeronestop.org/toolkit/careers/occupations/Occupation-profile.aspx?keyword=Family%20Medicine%20Physicians&amp;location=United%20States" TargetMode="External"/><Relationship Id="rId515" Type="http://schemas.openxmlformats.org/officeDocument/2006/relationships/hyperlink" Target="https://www.careeronestop.org/toolkit/careers/occupations/Occupation-profile.aspx?keyword=Teachers%20and%20Instructors,%20All%20Other&amp;location=United%20States" TargetMode="External"/><Relationship Id="rId722" Type="http://schemas.openxmlformats.org/officeDocument/2006/relationships/hyperlink" Target="https://www.careeronestop.org/toolkit/careers/occupations/Occupation-profile.aspx?keyword=Crushing,%20Grinding,%20and%20Polishing%20Machine%20Setters,%20Operators,%20and%20Tenders&amp;location=United%20States" TargetMode="External"/><Relationship Id="rId89" Type="http://schemas.openxmlformats.org/officeDocument/2006/relationships/hyperlink" Target="https://www.careeronestop.org/toolkit/careers/occupations/Occupation-profile.aspx?keyword=Coaches%20and%20Scouts&amp;location=United%20States" TargetMode="External"/><Relationship Id="rId154" Type="http://schemas.openxmlformats.org/officeDocument/2006/relationships/hyperlink" Target="https://www.careeronestop.org/toolkit/careers/occupations/Occupation-profile.aspx?keyword=Telecommunications%20Line%20Installers%20and%20Repairers&amp;location=United%20States" TargetMode="External"/><Relationship Id="rId361" Type="http://schemas.openxmlformats.org/officeDocument/2006/relationships/hyperlink" Target="https://www.careeronestop.org/toolkit/careers/occupations/Occupation-profile.aspx?keyword=Actors&amp;location=United%20States" TargetMode="External"/><Relationship Id="rId599" Type="http://schemas.openxmlformats.org/officeDocument/2006/relationships/hyperlink" Target="https://www.careeronestop.org/toolkit/careers/occupations/Occupation-profile.aspx?keyword=Manufactured%20Building%20and%20Mobile%20Home%20Installers&amp;location=United%20States" TargetMode="External"/><Relationship Id="rId459" Type="http://schemas.openxmlformats.org/officeDocument/2006/relationships/hyperlink" Target="https://www.careeronestop.org/toolkit/careers/occupations/Occupation-profile.aspx?keyword=Compensation%20and%20Benefits%20Managers&amp;location=United%20States" TargetMode="External"/><Relationship Id="rId666" Type="http://schemas.openxmlformats.org/officeDocument/2006/relationships/hyperlink" Target="https://www.careeronestop.org/toolkit/careers/occupations/Occupation-profile.aspx?keyword=Pourers%20and%20Casters,%20Metal&amp;location=United%20States" TargetMode="External"/><Relationship Id="rId16" Type="http://schemas.openxmlformats.org/officeDocument/2006/relationships/hyperlink" Target="https://www.careeronestop.org/toolkit/careers/occupations/Occupation-profile.aspx?keyword=Solar%20Photovoltaic%20Installers&amp;location=United%20States" TargetMode="External"/><Relationship Id="rId221" Type="http://schemas.openxmlformats.org/officeDocument/2006/relationships/hyperlink" Target="https://www.careeronestop.org/toolkit/careers/occupations/Occupation-profile.aspx?keyword=Costume%20Attendants&amp;location=United%20States" TargetMode="External"/><Relationship Id="rId319" Type="http://schemas.openxmlformats.org/officeDocument/2006/relationships/hyperlink" Target="https://www.careeronestop.org/toolkit/careers/occupations/Occupation-profile.aspx?keyword=Industrial%20Truck%20and%20Tractor%20Operators&amp;location=United%20States" TargetMode="External"/><Relationship Id="rId526" Type="http://schemas.openxmlformats.org/officeDocument/2006/relationships/hyperlink" Target="https://www.careeronestop.org/toolkit/careers/occupations/Occupation-profile.aspx?keyword=Carpenters&amp;location=United%20States" TargetMode="External"/><Relationship Id="rId733" Type="http://schemas.openxmlformats.org/officeDocument/2006/relationships/hyperlink" Target="https://www.careeronestop.org/toolkit/careers/occupations/Occupation-profile.aspx?keyword=Model%20Makers,%20Wood&amp;location=United%20States" TargetMode="External"/><Relationship Id="rId165" Type="http://schemas.openxmlformats.org/officeDocument/2006/relationships/hyperlink" Target="https://www.careeronestop.org/toolkit/careers/occupations/Occupation-profile.aspx?keyword=Communications%20Equipment%20Operators,%20All%20Other&amp;location=United%20States" TargetMode="External"/><Relationship Id="rId372" Type="http://schemas.openxmlformats.org/officeDocument/2006/relationships/hyperlink" Target="https://www.careeronestop.org/toolkit/careers/occupations/Occupation-profile.aspx?keyword=Cooks,%20All%20Other&amp;location=United%20States" TargetMode="External"/><Relationship Id="rId677" Type="http://schemas.openxmlformats.org/officeDocument/2006/relationships/hyperlink" Target="https://www.careeronestop.org/toolkit/careers/occupations/Occupation-profile.aspx?keyword=Metal-Refining%20Furnace%20Operators%20and%20Tenders&amp;location=United%20States" TargetMode="External"/><Relationship Id="rId800" Type="http://schemas.openxmlformats.org/officeDocument/2006/relationships/hyperlink" Target="https://www.careeronestop.org/toolkit/careers/occupations/Occupation-profile.aspx?keyword=Sound%20Engineering%20Technicians&amp;location=United%20States" TargetMode="External"/><Relationship Id="rId232" Type="http://schemas.openxmlformats.org/officeDocument/2006/relationships/hyperlink" Target="https://www.careeronestop.org/toolkit/careers/occupations/Occupation-profile.aspx?keyword=First-Line%20Supervisors%20of%20Transportation%20and%20Material%20Moving%20Workers,%20Except%20Aircraft%20Cargo%20Handling%20Supervisors&amp;location=United%20States" TargetMode="External"/><Relationship Id="rId27" Type="http://schemas.openxmlformats.org/officeDocument/2006/relationships/hyperlink" Target="https://www.careeronestop.org/toolkit/careers/occupations/Occupation-profile.aspx?keyword=Logisticians&amp;location=United%20States" TargetMode="External"/><Relationship Id="rId537" Type="http://schemas.openxmlformats.org/officeDocument/2006/relationships/hyperlink" Target="https://www.careeronestop.org/toolkit/careers/occupations/Occupation-profile.aspx?keyword=Environmental%20Engineering%20Technologists%20and%20Technicians&amp;location=United%20States" TargetMode="External"/><Relationship Id="rId744" Type="http://schemas.openxmlformats.org/officeDocument/2006/relationships/hyperlink" Target="https://www.careeronestop.org/toolkit/careers/occupations/Occupation-profile.aspx?keyword=Cost%20Estimators&amp;location=United%20States" TargetMode="External"/><Relationship Id="rId80" Type="http://schemas.openxmlformats.org/officeDocument/2006/relationships/hyperlink" Target="https://www.careeronestop.org/toolkit/careers/occupations/Occupation-profile.aspx?keyword=Occupational%20Health%20and%20Safety%20Technicians&amp;location=United%20States" TargetMode="External"/><Relationship Id="rId176" Type="http://schemas.openxmlformats.org/officeDocument/2006/relationships/hyperlink" Target="https://www.careeronestop.org/toolkit/careers/occupations/Occupation-profile.aspx?keyword=Human%20Resources%20Specialists&amp;location=United%20States" TargetMode="External"/><Relationship Id="rId383" Type="http://schemas.openxmlformats.org/officeDocument/2006/relationships/hyperlink" Target="https://www.careeronestop.org/toolkit/careers/occupations/Occupation-profile.aspx?keyword=Emergency%20Management%20Directors&amp;location=United%20States" TargetMode="External"/><Relationship Id="rId590" Type="http://schemas.openxmlformats.org/officeDocument/2006/relationships/hyperlink" Target="https://www.careeronestop.org/toolkit/careers/occupations/Occupation-profile.aspx?keyword=Cutters%20and%20Trimmers,%20Hand&amp;location=United%20States" TargetMode="External"/><Relationship Id="rId604" Type="http://schemas.openxmlformats.org/officeDocument/2006/relationships/hyperlink" Target="https://www.careeronestop.org/toolkit/careers/occupations/Occupation-profile.aspx?keyword=Model%20Makers,%20Metal%20and%20Plastic&amp;location=United%20States" TargetMode="External"/><Relationship Id="rId811" Type="http://schemas.openxmlformats.org/officeDocument/2006/relationships/hyperlink" Target="https://www.careeronestop.org/toolkit/careers/occupations/Occupation-profile.aspx?keyword=Fiberglass%20Laminators%20and%20Fabricators&amp;location=United%20States" TargetMode="External"/><Relationship Id="rId243" Type="http://schemas.openxmlformats.org/officeDocument/2006/relationships/hyperlink" Target="https://www.careeronestop.org/toolkit/careers/occupations/Occupation-profile.aspx?keyword=Materials%20Engineers&amp;location=United%20States" TargetMode="External"/><Relationship Id="rId450" Type="http://schemas.openxmlformats.org/officeDocument/2006/relationships/hyperlink" Target="https://www.careeronestop.org/toolkit/careers/occupations/Occupation-profile.aspx?keyword=Zoologists%20and%20Wildlife%20Biologists&amp;location=United%20States" TargetMode="External"/><Relationship Id="rId688" Type="http://schemas.openxmlformats.org/officeDocument/2006/relationships/hyperlink" Target="https://www.careeronestop.org/toolkit/careers/occupations/Occupation-profile.aspx?keyword=Logging%20Workers,%20All%20Other&amp;location=United%20States" TargetMode="External"/><Relationship Id="rId38" Type="http://schemas.openxmlformats.org/officeDocument/2006/relationships/hyperlink" Target="https://www.careeronestop.org/toolkit/careers/occupations/Occupation-profile.aspx?keyword=Genetic%20Counselors&amp;location=United%20States" TargetMode="External"/><Relationship Id="rId103" Type="http://schemas.openxmlformats.org/officeDocument/2006/relationships/hyperlink" Target="https://www.careeronestop.org/toolkit/careers/occupations/Occupation-profile.aspx?keyword=Chemical%20Engineers&amp;location=United%20States" TargetMode="External"/><Relationship Id="rId310" Type="http://schemas.openxmlformats.org/officeDocument/2006/relationships/hyperlink" Target="https://www.careeronestop.org/toolkit/careers/occupations/Occupation-profile.aspx?keyword=Fire%20Inspectors%20and%20Investigators&amp;location=United%20States" TargetMode="External"/><Relationship Id="rId548" Type="http://schemas.openxmlformats.org/officeDocument/2006/relationships/hyperlink" Target="https://www.careeronestop.org/toolkit/careers/occupations/Occupation-profile.aspx?keyword=Helpers--Extraction%20Workers&amp;location=United%20States" TargetMode="External"/><Relationship Id="rId755" Type="http://schemas.openxmlformats.org/officeDocument/2006/relationships/hyperlink" Target="https://www.careeronestop.org/toolkit/careers/occupations/Occupation-profile.aspx?keyword=Nuclear%20Power%20Reactor%20Operators&amp;location=United%20States" TargetMode="External"/><Relationship Id="rId91" Type="http://schemas.openxmlformats.org/officeDocument/2006/relationships/hyperlink" Target="https://www.careeronestop.org/toolkit/careers/occupations/Occupation-profile.aspx?keyword=Film%20and%20Video%20Editors&amp;location=United%20States" TargetMode="External"/><Relationship Id="rId187" Type="http://schemas.openxmlformats.org/officeDocument/2006/relationships/hyperlink" Target="https://www.careeronestop.org/toolkit/careers/occupations/Occupation-profile.aspx?keyword=Prosthodontists&amp;location=United%20States" TargetMode="External"/><Relationship Id="rId394" Type="http://schemas.openxmlformats.org/officeDocument/2006/relationships/hyperlink" Target="https://www.careeronestop.org/toolkit/careers/occupations/Occupation-profile.aspx?keyword=First-Line%20Supervisors%20of%20Protective%20Service%20Workers,%20All%20Other&amp;location=United%20States" TargetMode="External"/><Relationship Id="rId408" Type="http://schemas.openxmlformats.org/officeDocument/2006/relationships/hyperlink" Target="https://www.careeronestop.org/toolkit/careers/occupations/Occupation-profile.aspx?keyword=Legislators&amp;location=United%20States" TargetMode="External"/><Relationship Id="rId615" Type="http://schemas.openxmlformats.org/officeDocument/2006/relationships/hyperlink" Target="https://www.careeronestop.org/toolkit/careers/occupations/Occupation-profile.aspx?keyword=Payroll%20and%20Timekeeping%20Clerks&amp;location=United%20States" TargetMode="External"/><Relationship Id="rId822" Type="http://schemas.openxmlformats.org/officeDocument/2006/relationships/hyperlink" Target="https://www.careeronestop.org/toolkit/careers/occupations/Occupation-profile.aspx?keyword=Precision%20Instrument%20and%20Equipment%20Repairers,%20All%20Other&amp;location=United%20States" TargetMode="External"/><Relationship Id="rId254" Type="http://schemas.openxmlformats.org/officeDocument/2006/relationships/hyperlink" Target="https://www.careeronestop.org/toolkit/careers/occupations/Occupation-profile.aspx?keyword=Physicians,%20Pathologists&amp;location=United%20States" TargetMode="External"/><Relationship Id="rId699" Type="http://schemas.openxmlformats.org/officeDocument/2006/relationships/hyperlink" Target="https://www.careeronestop.org/toolkit/careers/occupations/Occupation-profile.aspx?keyword=Credit%20Authorizers,%20Checkers,%20and%20Clerks&amp;location=United%20States" TargetMode="External"/><Relationship Id="rId49" Type="http://schemas.openxmlformats.org/officeDocument/2006/relationships/hyperlink" Target="https://www.careeronestop.org/toolkit/careers/occupations/Occupation-profile.aspx?keyword=Diagnostic%20Medical%20Sonographers&amp;location=United%20States" TargetMode="External"/><Relationship Id="rId114" Type="http://schemas.openxmlformats.org/officeDocument/2006/relationships/hyperlink" Target="https://www.careeronestop.org/toolkit/careers/occupations/Occupation-profile.aspx?keyword=Hairdressers,%20Hairstylists,%20and%20Cosmetologists&amp;location=United%20States" TargetMode="External"/><Relationship Id="rId461" Type="http://schemas.openxmlformats.org/officeDocument/2006/relationships/hyperlink" Target="https://www.careeronestop.org/toolkit/careers/occupations/Occupation-profile.aspx?keyword=Couriers%20and%20Messengers&amp;location=United%20States" TargetMode="External"/><Relationship Id="rId559" Type="http://schemas.openxmlformats.org/officeDocument/2006/relationships/hyperlink" Target="https://www.careeronestop.org/toolkit/careers/occupations/Occupation-profile.aspx?keyword=Multiple%20Machine%20Tool%20Setters,%20Operators,%20and%20Tenders,%20Metal%20and%20Plastic&amp;location=United%20States" TargetMode="External"/><Relationship Id="rId766" Type="http://schemas.openxmlformats.org/officeDocument/2006/relationships/hyperlink" Target="https://www.careeronestop.org/toolkit/careers/occupations/Occupation-profile.aspx?keyword=Dishwashers&amp;location=United%20States" TargetMode="External"/><Relationship Id="rId198" Type="http://schemas.openxmlformats.org/officeDocument/2006/relationships/hyperlink" Target="https://www.careeronestop.org/toolkit/careers/occupations/Occupation-profile.aspx?keyword=Agricultural%20Technicians&amp;location=United%20States" TargetMode="External"/><Relationship Id="rId321" Type="http://schemas.openxmlformats.org/officeDocument/2006/relationships/hyperlink" Target="https://www.careeronestop.org/toolkit/careers/occupations/Occupation-profile.aspx?keyword=Interpreters%20and%20Translators&amp;location=United%20States" TargetMode="External"/><Relationship Id="rId419" Type="http://schemas.openxmlformats.org/officeDocument/2006/relationships/hyperlink" Target="https://www.careeronestop.org/toolkit/careers/occupations/Occupation-profile.aspx?keyword=Neurologists&amp;location=United%20States" TargetMode="External"/><Relationship Id="rId626" Type="http://schemas.openxmlformats.org/officeDocument/2006/relationships/hyperlink" Target="https://www.careeronestop.org/toolkit/careers/occupations/Occupation-profile.aspx?keyword=New%20Accounts%20Clerks&amp;location=United%20States" TargetMode="External"/><Relationship Id="rId833" Type="http://schemas.openxmlformats.org/officeDocument/2006/relationships/table" Target="../tables/table1.xml"/><Relationship Id="rId265" Type="http://schemas.openxmlformats.org/officeDocument/2006/relationships/hyperlink" Target="https://www.careeronestop.org/toolkit/careers/occupations/Occupation-profile.aspx?keyword=Sociologists&amp;location=United%20States" TargetMode="External"/><Relationship Id="rId472" Type="http://schemas.openxmlformats.org/officeDocument/2006/relationships/hyperlink" Target="https://www.careeronestop.org/toolkit/careers/occupations/Occupation-profile.aspx?keyword=Funeral%20Home%20Managers&amp;location=United%20States" TargetMode="External"/><Relationship Id="rId125" Type="http://schemas.openxmlformats.org/officeDocument/2006/relationships/hyperlink" Target="https://www.careeronestop.org/toolkit/careers/occupations/Occupation-profile.aspx?keyword=Tour%20and%20Travel%20Guides&amp;location=United%20States" TargetMode="External"/><Relationship Id="rId332" Type="http://schemas.openxmlformats.org/officeDocument/2006/relationships/hyperlink" Target="https://www.careeronestop.org/toolkit/careers/occupations/Occupation-profile.aspx?keyword=Paperhangers&amp;location=United%20States" TargetMode="External"/><Relationship Id="rId777" Type="http://schemas.openxmlformats.org/officeDocument/2006/relationships/hyperlink" Target="https://www.careeronestop.org/toolkit/careers/occupations/Occupation-profile.aspx?keyword=Petroleum%20Pump%20System%20Operators,%20Refinery%20Operators,%20and%20Gaugers&amp;location=United%20States" TargetMode="External"/><Relationship Id="rId637" Type="http://schemas.openxmlformats.org/officeDocument/2006/relationships/hyperlink" Target="https://www.careeronestop.org/toolkit/careers/occupations/Occupation-profile.aspx?keyword=Broadcast%20Announcers%20and%20Radio%20Disc%20Jockeys&amp;location=United%20States" TargetMode="External"/><Relationship Id="rId276" Type="http://schemas.openxmlformats.org/officeDocument/2006/relationships/hyperlink" Target="https://www.careeronestop.org/toolkit/careers/occupations/Occupation-profile.aspx?keyword=Anthropology%20and%20Archeology%20Teachers,%20Postsecondary&amp;location=United%20States" TargetMode="External"/><Relationship Id="rId483" Type="http://schemas.openxmlformats.org/officeDocument/2006/relationships/hyperlink" Target="https://www.careeronestop.org/toolkit/careers/occupations/Occupation-profile.aspx?keyword=Insulation%20Workers,%20Floor,%20Ceiling,%20and%20Wall&amp;location=United%20States" TargetMode="External"/><Relationship Id="rId690" Type="http://schemas.openxmlformats.org/officeDocument/2006/relationships/hyperlink" Target="https://www.careeronestop.org/toolkit/careers/occupations/Occupation-profile.aspx?keyword=Office%20Clerks,%20General&amp;location=United%20States" TargetMode="External"/><Relationship Id="rId704" Type="http://schemas.openxmlformats.org/officeDocument/2006/relationships/hyperlink" Target="https://www.careeronestop.org/toolkit/careers/occupations/Occupation-profile.aspx?keyword=Library%20Technicians&amp;location=United%20States" TargetMode="External"/><Relationship Id="rId40" Type="http://schemas.openxmlformats.org/officeDocument/2006/relationships/hyperlink" Target="https://www.careeronestop.org/toolkit/careers/occupations/Occupation-profile.aspx?keyword=Forest%20Fire%20Inspectors%20and%20Prevention%20Specialists&amp;location=United%20States" TargetMode="External"/><Relationship Id="rId136" Type="http://schemas.openxmlformats.org/officeDocument/2006/relationships/hyperlink" Target="https://www.careeronestop.org/toolkit/careers/occupations/Occupation-profile.aspx?keyword=Dietitians%20and%20Nutritionists&amp;location=United%20States" TargetMode="External"/><Relationship Id="rId343" Type="http://schemas.openxmlformats.org/officeDocument/2006/relationships/hyperlink" Target="https://www.careeronestop.org/toolkit/careers/occupations/Occupation-profile.aspx?keyword=Purchasing%20Managers&amp;location=United%20States" TargetMode="External"/><Relationship Id="rId550" Type="http://schemas.openxmlformats.org/officeDocument/2006/relationships/hyperlink" Target="https://www.careeronestop.org/toolkit/careers/occupations/Occupation-profile.aspx?keyword=Hosts%20and%20Hostesses,%20Restaurant,%20Lounge,%20and%20Coffee%20Shop&amp;location=United%20States" TargetMode="External"/><Relationship Id="rId788" Type="http://schemas.openxmlformats.org/officeDocument/2006/relationships/hyperlink" Target="https://www.careeronestop.org/toolkit/careers/occupations/Occupation-profile.aspx?keyword=Electrical%20and%20Electronics%20Repairers,%20Commercial%20and%20Industrial%20Equipment&amp;location=United%20States" TargetMode="External"/><Relationship Id="rId203" Type="http://schemas.openxmlformats.org/officeDocument/2006/relationships/hyperlink" Target="https://www.careeronestop.org/toolkit/careers/occupations/Occupation-profile.aspx?keyword=Astronomers&amp;location=United%20States" TargetMode="External"/><Relationship Id="rId648" Type="http://schemas.openxmlformats.org/officeDocument/2006/relationships/hyperlink" Target="https://www.careeronestop.org/toolkit/careers/occupations/Occupation-profile.aspx?keyword=Shoe%20and%20Leather%20Workers%20and%20Repairers&amp;location=United%20States" TargetMode="External"/><Relationship Id="rId287" Type="http://schemas.openxmlformats.org/officeDocument/2006/relationships/hyperlink" Target="https://www.careeronestop.org/toolkit/careers/occupations/Occupation-profile.aspx?keyword=Cardiovascular%20Technologists%20and%20Technicians&amp;location=United%20States" TargetMode="External"/><Relationship Id="rId410" Type="http://schemas.openxmlformats.org/officeDocument/2006/relationships/hyperlink" Target="https://www.careeronestop.org/toolkit/careers/occupations/Occupation-profile.aspx?keyword=Loan%20Officers&amp;location=United%20States" TargetMode="External"/><Relationship Id="rId494" Type="http://schemas.openxmlformats.org/officeDocument/2006/relationships/hyperlink" Target="https://www.careeronestop.org/toolkit/careers/occupations/Occupation-profile.aspx?keyword=Motorcycle%20Mechanics&amp;location=United%20States" TargetMode="External"/><Relationship Id="rId508" Type="http://schemas.openxmlformats.org/officeDocument/2006/relationships/hyperlink" Target="https://www.careeronestop.org/toolkit/careers/occupations/Occupation-profile.aspx?keyword=Roofers&amp;location=United%20States" TargetMode="External"/><Relationship Id="rId715" Type="http://schemas.openxmlformats.org/officeDocument/2006/relationships/hyperlink" Target="https://www.careeronestop.org/toolkit/careers/occupations/Occupation-profile.aspx?keyword=Human%20Resources%20Assistants,%20Except%20Payroll%20and%20Timekeeping&amp;location=United%20States" TargetMode="External"/><Relationship Id="rId147" Type="http://schemas.openxmlformats.org/officeDocument/2006/relationships/hyperlink" Target="https://www.careeronestop.org/toolkit/careers/occupations/Occupation-profile.aspx?keyword=Producers%20and%20Directors&amp;location=United%20States" TargetMode="External"/><Relationship Id="rId354" Type="http://schemas.openxmlformats.org/officeDocument/2006/relationships/hyperlink" Target="https://www.careeronestop.org/toolkit/careers/occupations/Occupation-profile.aspx?keyword=Subway%20and%20Streetcar%20Operators&amp;location=United%20States" TargetMode="External"/><Relationship Id="rId799" Type="http://schemas.openxmlformats.org/officeDocument/2006/relationships/hyperlink" Target="https://www.careeronestop.org/toolkit/careers/occupations/Occupation-profile.aspx?keyword=Slaughterers%20and%20Meat%20Packers&amp;location=United%20States" TargetMode="External"/><Relationship Id="rId51" Type="http://schemas.openxmlformats.org/officeDocument/2006/relationships/hyperlink" Target="https://www.careeronestop.org/toolkit/careers/occupations/Occupation-profile.aspx?keyword=Medical%20Assistants&amp;location=United%20States" TargetMode="External"/><Relationship Id="rId561" Type="http://schemas.openxmlformats.org/officeDocument/2006/relationships/hyperlink" Target="https://www.careeronestop.org/toolkit/careers/occupations/Occupation-profile.aspx?keyword=Musicians%20and%20Singers&amp;location=United%20States" TargetMode="External"/><Relationship Id="rId659" Type="http://schemas.openxmlformats.org/officeDocument/2006/relationships/hyperlink" Target="https://www.careeronestop.org/toolkit/careers/occupations/Occupation-profile.aspx?keyword=Fallers&amp;location=United%20States" TargetMode="External"/><Relationship Id="rId214" Type="http://schemas.openxmlformats.org/officeDocument/2006/relationships/hyperlink" Target="https://www.careeronestop.org/toolkit/careers/occupations/Occupation-profile.aspx?keyword=Clinical%20Laboratory%20Technologists%20and%20Technicians&amp;location=United%20States" TargetMode="External"/><Relationship Id="rId298" Type="http://schemas.openxmlformats.org/officeDocument/2006/relationships/hyperlink" Target="https://www.careeronestop.org/toolkit/careers/occupations/Occupation-profile.aspx?keyword=Demonstrators%20and%20Product%20Promoters&amp;location=United%20States" TargetMode="External"/><Relationship Id="rId421" Type="http://schemas.openxmlformats.org/officeDocument/2006/relationships/hyperlink" Target="https://www.careeronestop.org/toolkit/careers/occupations/Occupation-profile.aspx?keyword=Opticians,%20Dispensing&amp;location=United%20States" TargetMode="External"/><Relationship Id="rId519" Type="http://schemas.openxmlformats.org/officeDocument/2006/relationships/hyperlink" Target="https://www.careeronestop.org/toolkit/careers/occupations/Occupation-profile.aspx?keyword=Air%20Traffic%20Controllers&amp;location=United%20States" TargetMode="External"/><Relationship Id="rId158" Type="http://schemas.openxmlformats.org/officeDocument/2006/relationships/hyperlink" Target="https://www.careeronestop.org/toolkit/careers/occupations/Occupation-profile.aspx?keyword=Aerospace%20Engineers&amp;location=United%20States" TargetMode="External"/><Relationship Id="rId726" Type="http://schemas.openxmlformats.org/officeDocument/2006/relationships/hyperlink" Target="https://www.careeronestop.org/toolkit/careers/occupations/Occupation-profile.aspx?keyword=First-Line%20Supervisors%20of%20Security%20Workers&amp;location=United%20States" TargetMode="External"/><Relationship Id="rId62" Type="http://schemas.openxmlformats.org/officeDocument/2006/relationships/hyperlink" Target="https://www.careeronestop.org/toolkit/careers/occupations/Occupation-profile.aspx?keyword=Therapists,%20All%20Other&amp;location=United%20States" TargetMode="External"/><Relationship Id="rId365" Type="http://schemas.openxmlformats.org/officeDocument/2006/relationships/hyperlink" Target="https://www.careeronestop.org/toolkit/careers/occupations/Occupation-profile.aspx?keyword=Bartenders&amp;location=United%20States" TargetMode="External"/><Relationship Id="rId572" Type="http://schemas.openxmlformats.org/officeDocument/2006/relationships/hyperlink" Target="https://www.careeronestop.org/toolkit/careers/occupations/Occupation-profile.aspx?keyword=Railroad%20Conductors%20and%20Yardmasters&amp;location=United%20States" TargetMode="External"/><Relationship Id="rId225" Type="http://schemas.openxmlformats.org/officeDocument/2006/relationships/hyperlink" Target="https://www.careeronestop.org/toolkit/careers/occupations/Occupation-profile.aspx?keyword=Electrical%20and%20Electronics%20Installers%20and%20Repairers,%20Transportation%20Equipment&amp;location=United%20States" TargetMode="External"/><Relationship Id="rId432" Type="http://schemas.openxmlformats.org/officeDocument/2006/relationships/hyperlink" Target="https://www.careeronestop.org/toolkit/careers/occupations/Occupation-profile.aspx?keyword=Protective%20Service%20Workers,%20All%20Other&amp;location=United%20States" TargetMode="External"/><Relationship Id="rId737" Type="http://schemas.openxmlformats.org/officeDocument/2006/relationships/hyperlink" Target="https://www.careeronestop.org/toolkit/careers/occupations/Occupation-profile.aspx?keyword=School%20Bus%20Monitors&amp;location=United%20States" TargetMode="External"/><Relationship Id="rId73" Type="http://schemas.openxmlformats.org/officeDocument/2006/relationships/hyperlink" Target="https://www.careeronestop.org/toolkit/careers/occupations/Occupation-profile.aspx?keyword=Exercise%20Physiologists&amp;location=United%20States" TargetMode="External"/><Relationship Id="rId169" Type="http://schemas.openxmlformats.org/officeDocument/2006/relationships/hyperlink" Target="https://www.careeronestop.org/toolkit/careers/occupations/Occupation-profile.aspx?keyword=Electricians&amp;location=United%20States" TargetMode="External"/><Relationship Id="rId376" Type="http://schemas.openxmlformats.org/officeDocument/2006/relationships/hyperlink" Target="https://www.careeronestop.org/toolkit/careers/occupations/Occupation-profile.aspx?keyword=Criminal%20Justice%20and%20Law%20Enforcement%20Teachers,%20Postsecondary&amp;location=United%20States" TargetMode="External"/><Relationship Id="rId583" Type="http://schemas.openxmlformats.org/officeDocument/2006/relationships/hyperlink" Target="https://www.careeronestop.org/toolkit/careers/occupations/Occupation-profile.aspx?keyword=Surgeons,%20All%20Other&amp;location=United%20States" TargetMode="External"/><Relationship Id="rId790" Type="http://schemas.openxmlformats.org/officeDocument/2006/relationships/hyperlink" Target="https://www.careeronestop.org/toolkit/careers/occupations/Occupation-profile.aspx?keyword=Fence%20Erectors&amp;location=United%20States" TargetMode="External"/><Relationship Id="rId804" Type="http://schemas.openxmlformats.org/officeDocument/2006/relationships/hyperlink" Target="https://www.careeronestop.org/toolkit/careers/occupations/Occupation-profile.aspx?keyword=Billing%20and%20Posting%20Clerks&amp;location=United%20States" TargetMode="External"/><Relationship Id="rId4" Type="http://schemas.openxmlformats.org/officeDocument/2006/relationships/hyperlink" Target="https://www.careeronestop.org/toolkit/careers/occupations/Occupation-profile.aspx?keyword=Information%20Security%20Analysts&amp;location=United%20States" TargetMode="External"/><Relationship Id="rId236" Type="http://schemas.openxmlformats.org/officeDocument/2006/relationships/hyperlink" Target="https://www.careeronestop.org/toolkit/careers/occupations/Occupation-profile.aspx?keyword=Fundraising%20Managers&amp;location=United%20States" TargetMode="External"/><Relationship Id="rId443" Type="http://schemas.openxmlformats.org/officeDocument/2006/relationships/hyperlink" Target="https://www.careeronestop.org/toolkit/careers/occupations/Occupation-profile.aspx?keyword=Special%20Education%20Teachers,%20All%20Other&amp;location=United%20States" TargetMode="External"/><Relationship Id="rId650" Type="http://schemas.openxmlformats.org/officeDocument/2006/relationships/hyperlink" Target="https://www.careeronestop.org/toolkit/careers/occupations/Occupation-profile.aspx?keyword=Textile%20Knitting%20and%20Weaving%20Machine%20Setters,%20Operators,%20and%20Tenders&amp;location=United%20States" TargetMode="External"/><Relationship Id="rId303" Type="http://schemas.openxmlformats.org/officeDocument/2006/relationships/hyperlink" Target="https://www.careeronestop.org/toolkit/careers/occupations/Occupation-profile.aspx?keyword=Economics%20Teachers,%20Postsecondary&amp;location=United%20States" TargetMode="External"/><Relationship Id="rId748" Type="http://schemas.openxmlformats.org/officeDocument/2006/relationships/hyperlink" Target="https://www.careeronestop.org/toolkit/careers/occupations/Occupation-profile.aspx?keyword=First-Line%20Supervisors%20of%20Correctional%20Officers&amp;location=United%20States" TargetMode="External"/><Relationship Id="rId84" Type="http://schemas.openxmlformats.org/officeDocument/2006/relationships/hyperlink" Target="https://www.careeronestop.org/toolkit/careers/occupations/Occupation-profile.aspx?keyword=Agricultural%20Equipment%20Operators&amp;location=United%20States" TargetMode="External"/><Relationship Id="rId387" Type="http://schemas.openxmlformats.org/officeDocument/2006/relationships/hyperlink" Target="https://www.careeronestop.org/toolkit/careers/occupations/Occupation-profile.aspx?keyword=Fashion%20Designers&amp;location=United%20States" TargetMode="External"/><Relationship Id="rId510" Type="http://schemas.openxmlformats.org/officeDocument/2006/relationships/hyperlink" Target="https://www.careeronestop.org/toolkit/careers/occupations/Occupation-profile.aspx?keyword=Social%20Scientists%20and%20Related%20Workers,%20All%20Other&amp;location=United%20States" TargetMode="External"/><Relationship Id="rId594" Type="http://schemas.openxmlformats.org/officeDocument/2006/relationships/hyperlink" Target="https://www.careeronestop.org/toolkit/careers/occupations/Occupation-profile.aspx?keyword=Foundry%20Mold%20and%20Coremakers&amp;location=United%20States" TargetMode="External"/><Relationship Id="rId608" Type="http://schemas.openxmlformats.org/officeDocument/2006/relationships/hyperlink" Target="https://www.careeronestop.org/toolkit/careers/occupations/Occupation-profile.aspx?keyword=Floral%20Designers&amp;location=United%20States" TargetMode="External"/><Relationship Id="rId815" Type="http://schemas.openxmlformats.org/officeDocument/2006/relationships/hyperlink" Target="https://www.careeronestop.org/toolkit/careers/occupations/Occupation-profile.aspx?keyword=Hydrologic%20Technicians&amp;location=United%20States" TargetMode="External"/><Relationship Id="rId247" Type="http://schemas.openxmlformats.org/officeDocument/2006/relationships/hyperlink" Target="https://www.careeronestop.org/toolkit/careers/occupations/Occupation-profile.aspx?keyword=Mobile%20Heavy%20Equipment%20Mechanics,%20Except%20Engines&amp;location=United%20States" TargetMode="External"/><Relationship Id="rId107" Type="http://schemas.openxmlformats.org/officeDocument/2006/relationships/hyperlink" Target="https://www.careeronestop.org/toolkit/careers/occupations/Occupation-profile.aspx?keyword=Farm%20Equipment%20Mechanics%20and%20Service%20Technicians&amp;location=United%20States" TargetMode="External"/><Relationship Id="rId454" Type="http://schemas.openxmlformats.org/officeDocument/2006/relationships/hyperlink" Target="https://www.careeronestop.org/toolkit/careers/occupations/Occupation-profile.aspx?keyword=Animal%20Breeders&amp;location=United%20States" TargetMode="External"/><Relationship Id="rId661" Type="http://schemas.openxmlformats.org/officeDocument/2006/relationships/hyperlink" Target="https://www.careeronestop.org/toolkit/careers/occupations/Occupation-profile.aspx?keyword=Heat%20Treating%20Equipment%20Setters,%20Operators,%20and%20Tenders,%20Metal%20and%20Plastic&amp;location=United%20States" TargetMode="External"/><Relationship Id="rId759" Type="http://schemas.openxmlformats.org/officeDocument/2006/relationships/hyperlink" Target="https://www.careeronestop.org/toolkit/careers/occupations/Occupation-profile.aspx?keyword=Weighers,%20Measurers,%20Checkers,%20and%20Samplers,%20Recordkeeping&amp;location=United%20States" TargetMode="External"/><Relationship Id="rId11" Type="http://schemas.openxmlformats.org/officeDocument/2006/relationships/hyperlink" Target="https://www.careeronestop.org/toolkit/careers/occupations/Occupation-profile.aspx?keyword=Occupational%20Therapy%20Assistants&amp;location=United%20States" TargetMode="External"/><Relationship Id="rId314" Type="http://schemas.openxmlformats.org/officeDocument/2006/relationships/hyperlink" Target="https://www.careeronestop.org/toolkit/careers/occupations/Occupation-profile.aspx?keyword=Food%20Processing%20Workers,%20All%20Other&amp;location=United%20States" TargetMode="External"/><Relationship Id="rId398" Type="http://schemas.openxmlformats.org/officeDocument/2006/relationships/hyperlink" Target="https://www.careeronestop.org/toolkit/careers/occupations/Occupation-profile.aspx?keyword=Gambling%20Managers&amp;location=United%20States" TargetMode="External"/><Relationship Id="rId521" Type="http://schemas.openxmlformats.org/officeDocument/2006/relationships/hyperlink" Target="https://www.careeronestop.org/toolkit/careers/occupations/Occupation-profile.aspx?keyword=Automotive%20Body%20and%20Related%20Repairers&amp;location=United%20States" TargetMode="External"/><Relationship Id="rId619" Type="http://schemas.openxmlformats.org/officeDocument/2006/relationships/hyperlink" Target="https://www.careeronestop.org/toolkit/careers/occupations/Occupation-profile.aspx?keyword=Aircraft%20Structure,%20Surfaces,%20Rigging,%20and%20Systems%20Assemblers&amp;location=United%20States" TargetMode="External"/><Relationship Id="rId95" Type="http://schemas.openxmlformats.org/officeDocument/2006/relationships/hyperlink" Target="https://www.careeronestop.org/toolkit/careers/occupations/Occupation-profile.aspx?keyword=Nurse%20Anesthetists&amp;location=United%20States" TargetMode="External"/><Relationship Id="rId160" Type="http://schemas.openxmlformats.org/officeDocument/2006/relationships/hyperlink" Target="https://www.careeronestop.org/toolkit/careers/occupations/Occupation-profile.aspx?keyword=Animal%20Scientists&amp;location=United%20States" TargetMode="External"/><Relationship Id="rId826" Type="http://schemas.openxmlformats.org/officeDocument/2006/relationships/hyperlink" Target="https://www.careeronestop.org/toolkit/careers/occupations/Occupation-profile.aspx?keyword=Service%20Unit%20Operators,%20Oil%20and%20Gas&amp;location=United%20States" TargetMode="External"/><Relationship Id="rId258" Type="http://schemas.openxmlformats.org/officeDocument/2006/relationships/hyperlink" Target="https://www.careeronestop.org/toolkit/careers/occupations/Occupation-profile.aspx?keyword=Psychiatric%20Aides&amp;location=United%20States" TargetMode="External"/><Relationship Id="rId465" Type="http://schemas.openxmlformats.org/officeDocument/2006/relationships/hyperlink" Target="https://www.careeronestop.org/toolkit/careers/occupations/Occupation-profile.aspx?keyword=Educational%20Instruction%20and%20Library%20Workers,%20All%20Other&amp;location=United%20States" TargetMode="External"/><Relationship Id="rId672" Type="http://schemas.openxmlformats.org/officeDocument/2006/relationships/hyperlink" Target="https://www.careeronestop.org/toolkit/careers/occupations/Occupation-profile.aspx?keyword=Chief%20Executives&amp;location=United%20States" TargetMode="External"/><Relationship Id="rId22" Type="http://schemas.openxmlformats.org/officeDocument/2006/relationships/hyperlink" Target="https://www.careeronestop.org/toolkit/careers/occupations/Occupation-profile.aspx?keyword=Financial%20Examiners&amp;location=United%20States" TargetMode="External"/><Relationship Id="rId118" Type="http://schemas.openxmlformats.org/officeDocument/2006/relationships/hyperlink" Target="https://www.careeronestop.org/toolkit/careers/occupations/Occupation-profile.aspx?keyword=Magnetic%20Resonance%20Imaging%20Technologists&amp;location=United%20States" TargetMode="External"/><Relationship Id="rId325" Type="http://schemas.openxmlformats.org/officeDocument/2006/relationships/hyperlink" Target="https://www.careeronestop.org/toolkit/careers/occupations/Occupation-profile.aspx?keyword=Maintenance%20and%20Repair%20Workers,%20General&amp;location=United%20States" TargetMode="External"/><Relationship Id="rId532" Type="http://schemas.openxmlformats.org/officeDocument/2006/relationships/hyperlink" Target="https://www.careeronestop.org/toolkit/careers/occupations/Occupation-profile.aspx?keyword=Electrical%20and%20Electronic%20Engineering%20Technologists%20and%20Technicians&amp;location=United%20States" TargetMode="External"/><Relationship Id="rId171" Type="http://schemas.openxmlformats.org/officeDocument/2006/relationships/hyperlink" Target="https://www.careeronestop.org/toolkit/careers/occupations/Occupation-profile.aspx?keyword=Environmental%20Science%20and%20Protection%20Technicians,%20Including%20Health&amp;location=United%20States" TargetMode="External"/><Relationship Id="rId269" Type="http://schemas.openxmlformats.org/officeDocument/2006/relationships/hyperlink" Target="https://www.careeronestop.org/toolkit/careers/occupations/Occupation-profile.aspx?keyword=Surveyors&amp;location=United%20States" TargetMode="External"/><Relationship Id="rId476" Type="http://schemas.openxmlformats.org/officeDocument/2006/relationships/hyperlink" Target="https://www.careeronestop.org/toolkit/careers/occupations/Occupation-profile.aspx?keyword=Helpers,%20Construction%20Trades,%20All%20Other&amp;location=United%20States" TargetMode="External"/><Relationship Id="rId683" Type="http://schemas.openxmlformats.org/officeDocument/2006/relationships/hyperlink" Target="https://www.careeronestop.org/toolkit/careers/occupations/Occupation-profile.aspx?keyword=Welding,%20Soldering,%20and%20Brazing%20Machine%20Setters,%20Operators,%20and%20Tenders&amp;location=United%20States" TargetMode="External"/><Relationship Id="rId33" Type="http://schemas.openxmlformats.org/officeDocument/2006/relationships/hyperlink" Target="https://www.careeronestop.org/toolkit/careers/occupations/Occupation-profile.aspx?keyword=Web%20Developers&amp;location=United%20States" TargetMode="External"/><Relationship Id="rId129" Type="http://schemas.openxmlformats.org/officeDocument/2006/relationships/hyperlink" Target="https://www.careeronestop.org/toolkit/careers/occupations/Occupation-profile.aspx?keyword=Business%20Teachers,%20Postsecondary&amp;location=United%20States" TargetMode="External"/><Relationship Id="rId336" Type="http://schemas.openxmlformats.org/officeDocument/2006/relationships/hyperlink" Target="https://www.careeronestop.org/toolkit/careers/occupations/Occupation-profile.aspx?keyword=Personal%20Service%20Managers,%20All%20Other&amp;location=United%20States" TargetMode="External"/><Relationship Id="rId543" Type="http://schemas.openxmlformats.org/officeDocument/2006/relationships/hyperlink" Target="https://www.careeronestop.org/toolkit/careers/occupations/Occupation-profile.aspx?keyword=Gambling%20Dealers&amp;location=United%20States" TargetMode="External"/><Relationship Id="rId182" Type="http://schemas.openxmlformats.org/officeDocument/2006/relationships/hyperlink" Target="https://www.careeronestop.org/toolkit/careers/occupations/Occupation-profile.aspx?keyword=Motorboat%20Mechanics%20and%20Service%20Technicians&amp;location=United%20States" TargetMode="External"/><Relationship Id="rId403" Type="http://schemas.openxmlformats.org/officeDocument/2006/relationships/hyperlink" Target="https://www.careeronestop.org/toolkit/careers/occupations/Occupation-profile.aspx?keyword=Historians&amp;location=United%20States" TargetMode="External"/><Relationship Id="rId750" Type="http://schemas.openxmlformats.org/officeDocument/2006/relationships/hyperlink" Target="https://www.careeronestop.org/toolkit/careers/occupations/Occupation-profile.aspx?keyword=Insurance%20Appraisers,%20Auto%20Damage&amp;location=United%20States" TargetMode="External"/><Relationship Id="rId487" Type="http://schemas.openxmlformats.org/officeDocument/2006/relationships/hyperlink" Target="https://www.careeronestop.org/toolkit/careers/occupations/Occupation-profile.aspx?keyword=Machinists&amp;location=United%20States" TargetMode="External"/><Relationship Id="rId610" Type="http://schemas.openxmlformats.org/officeDocument/2006/relationships/hyperlink" Target="https://www.careeronestop.org/toolkit/careers/occupations/Occupation-profile.aspx?keyword=Order%20Clerks&amp;location=United%20States" TargetMode="External"/><Relationship Id="rId694" Type="http://schemas.openxmlformats.org/officeDocument/2006/relationships/hyperlink" Target="https://www.careeronestop.org/toolkit/careers/occupations/Occupation-profile.aspx?keyword=Bookkeeping,%20Accounting,%20and%20Auditing%20Clerks&amp;location=United%20States" TargetMode="External"/><Relationship Id="rId708" Type="http://schemas.openxmlformats.org/officeDocument/2006/relationships/hyperlink" Target="https://www.careeronestop.org/toolkit/careers/occupations/Occupation-profile.aspx?keyword=Farmers,%20Ranchers,%20and%20Other%20Agricultural%20Managers&amp;location=United%20States" TargetMode="External"/><Relationship Id="rId347" Type="http://schemas.openxmlformats.org/officeDocument/2006/relationships/hyperlink" Target="https://www.careeronestop.org/toolkit/careers/occupations/Occupation-profile.aspx?keyword=Recreational%20Therapists&amp;location=United%20States" TargetMode="External"/><Relationship Id="rId44" Type="http://schemas.openxmlformats.org/officeDocument/2006/relationships/hyperlink" Target="https://www.careeronestop.org/toolkit/careers/occupations/Occupation-profile.aspx?keyword=Orthotists%20and%20Prosthetists&amp;location=United%20States" TargetMode="External"/><Relationship Id="rId554" Type="http://schemas.openxmlformats.org/officeDocument/2006/relationships/hyperlink" Target="https://www.careeronestop.org/toolkit/careers/occupations/Occupation-profile.aspx?keyword=Locomotive%20Engineers&amp;location=United%20States" TargetMode="External"/><Relationship Id="rId761" Type="http://schemas.openxmlformats.org/officeDocument/2006/relationships/hyperlink" Target="https://www.careeronestop.org/toolkit/careers/occupations/Occupation-profile.aspx?keyword=Bailiffs&amp;location=United%20States" TargetMode="External"/><Relationship Id="rId193" Type="http://schemas.openxmlformats.org/officeDocument/2006/relationships/hyperlink" Target="https://www.careeronestop.org/toolkit/careers/occupations/Occupation-profile.aspx?keyword=Stockers%20and%20Order%20Fillers&amp;location=United%20States" TargetMode="External"/><Relationship Id="rId207" Type="http://schemas.openxmlformats.org/officeDocument/2006/relationships/hyperlink" Target="https://www.careeronestop.org/toolkit/careers/occupations/Occupation-profile.aspx?keyword=Biological%20Technicians&amp;location=United%20States" TargetMode="External"/><Relationship Id="rId414" Type="http://schemas.openxmlformats.org/officeDocument/2006/relationships/hyperlink" Target="https://www.careeronestop.org/toolkit/careers/occupations/Occupation-profile.aspx?keyword=Medical%20Appliance%20Technicians&amp;location=United%20States" TargetMode="External"/><Relationship Id="rId498" Type="http://schemas.openxmlformats.org/officeDocument/2006/relationships/hyperlink" Target="https://www.careeronestop.org/toolkit/careers/occupations/Occupation-profile.aspx?keyword=Parking%20Attendants&amp;location=United%20States" TargetMode="External"/><Relationship Id="rId621" Type="http://schemas.openxmlformats.org/officeDocument/2006/relationships/hyperlink" Target="https://www.careeronestop.org/toolkit/careers/occupations/Occupation-profile.aspx?keyword=Sewing%20Machine%20Operators&amp;location=United%20States" TargetMode="External"/><Relationship Id="rId260" Type="http://schemas.openxmlformats.org/officeDocument/2006/relationships/hyperlink" Target="https://www.careeronestop.org/toolkit/careers/occupations/Occupation-profile.aspx?keyword=Psychology%20Teachers,%20Postsecondary&amp;location=United%20States" TargetMode="External"/><Relationship Id="rId719" Type="http://schemas.openxmlformats.org/officeDocument/2006/relationships/hyperlink" Target="https://www.careeronestop.org/toolkit/careers/occupations/Occupation-profile.aspx?keyword=Boilermakers&amp;location=United%20St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E18-FE4E-439F-B072-AE59E6EA04FF}">
  <dimension ref="A1:D20"/>
  <sheetViews>
    <sheetView workbookViewId="0">
      <selection activeCell="A18" sqref="A18"/>
    </sheetView>
  </sheetViews>
  <sheetFormatPr defaultRowHeight="14.4" x14ac:dyDescent="0.3"/>
  <cols>
    <col min="1" max="1" width="36.88671875" bestFit="1" customWidth="1"/>
    <col min="2" max="2" width="24.6640625" bestFit="1" customWidth="1"/>
    <col min="3" max="3" width="16.6640625" bestFit="1" customWidth="1"/>
    <col min="4" max="4" width="30.6640625" bestFit="1" customWidth="1"/>
  </cols>
  <sheetData>
    <row r="1" spans="1:4" x14ac:dyDescent="0.3">
      <c r="A1" s="4" t="s">
        <v>857</v>
      </c>
      <c r="B1" t="s">
        <v>1913</v>
      </c>
    </row>
    <row r="3" spans="1:4" x14ac:dyDescent="0.3">
      <c r="A3" s="4" t="s">
        <v>1908</v>
      </c>
      <c r="B3" t="s">
        <v>1910</v>
      </c>
      <c r="C3" t="s">
        <v>1912</v>
      </c>
      <c r="D3" t="s">
        <v>1911</v>
      </c>
    </row>
    <row r="4" spans="1:4" x14ac:dyDescent="0.3">
      <c r="A4" s="5" t="s">
        <v>961</v>
      </c>
      <c r="B4" s="6">
        <v>7.9673913043478234E-2</v>
      </c>
      <c r="C4" s="8">
        <v>110351.08695652174</v>
      </c>
      <c r="D4" s="7">
        <v>5.0760869565217392</v>
      </c>
    </row>
    <row r="5" spans="1:4" x14ac:dyDescent="0.3">
      <c r="A5" s="5" t="s">
        <v>998</v>
      </c>
      <c r="B5" s="6">
        <v>0.11285714285714285</v>
      </c>
      <c r="C5" s="8">
        <v>101864.28571428571</v>
      </c>
      <c r="D5" s="7">
        <v>4.7857142857142856</v>
      </c>
    </row>
    <row r="6" spans="1:4" x14ac:dyDescent="0.3">
      <c r="A6" s="5" t="s">
        <v>1036</v>
      </c>
      <c r="B6" s="6">
        <v>5.5853658536585367E-2</v>
      </c>
      <c r="C6" s="8">
        <v>95912.195121951227</v>
      </c>
      <c r="D6" s="7">
        <v>5.1463414634146343</v>
      </c>
    </row>
    <row r="7" spans="1:4" x14ac:dyDescent="0.3">
      <c r="A7" s="5" t="s">
        <v>911</v>
      </c>
      <c r="B7" s="6">
        <v>5.3571428571428562E-2</v>
      </c>
      <c r="C7" s="8">
        <v>93828.571428571435</v>
      </c>
      <c r="D7" s="7">
        <v>3.4285714285714284</v>
      </c>
    </row>
    <row r="8" spans="1:4" x14ac:dyDescent="0.3">
      <c r="A8" s="5" t="s">
        <v>907</v>
      </c>
      <c r="B8" s="6">
        <v>3.5949367088607576E-2</v>
      </c>
      <c r="C8" s="8">
        <v>74918.987341772154</v>
      </c>
      <c r="D8" s="7">
        <v>5.7468354430379751</v>
      </c>
    </row>
    <row r="9" spans="1:4" x14ac:dyDescent="0.3">
      <c r="A9" s="5" t="s">
        <v>947</v>
      </c>
      <c r="B9" s="6">
        <v>2.7272727272727268E-2</v>
      </c>
      <c r="C9" s="8">
        <v>74040.909090909088</v>
      </c>
      <c r="D9" s="7">
        <v>3.6363636363636362</v>
      </c>
    </row>
    <row r="10" spans="1:4" x14ac:dyDescent="0.3">
      <c r="A10" s="5" t="s">
        <v>886</v>
      </c>
      <c r="B10" s="6">
        <v>-5.0799999999999998E-2</v>
      </c>
      <c r="C10" s="8">
        <v>67422</v>
      </c>
      <c r="D10" s="7">
        <v>3.02</v>
      </c>
    </row>
    <row r="11" spans="1:4" x14ac:dyDescent="0.3">
      <c r="A11" s="5" t="s">
        <v>1010</v>
      </c>
      <c r="B11" s="6">
        <v>2.0250000000000008E-2</v>
      </c>
      <c r="C11" s="8">
        <v>66877.5</v>
      </c>
      <c r="D11" s="7">
        <v>3.375</v>
      </c>
    </row>
    <row r="12" spans="1:4" x14ac:dyDescent="0.3">
      <c r="A12" s="5" t="s">
        <v>951</v>
      </c>
      <c r="B12" s="6">
        <v>3.526315789473685E-2</v>
      </c>
      <c r="C12" s="8">
        <v>63573.684210526313</v>
      </c>
      <c r="D12" s="7">
        <v>3.5789473684210527</v>
      </c>
    </row>
    <row r="13" spans="1:4" x14ac:dyDescent="0.3">
      <c r="A13" s="5" t="s">
        <v>880</v>
      </c>
      <c r="B13" s="6">
        <v>9.75E-3</v>
      </c>
      <c r="C13" s="8">
        <v>62850</v>
      </c>
      <c r="D13" s="7">
        <v>4.0999999999999996</v>
      </c>
    </row>
    <row r="14" spans="1:4" x14ac:dyDescent="0.3">
      <c r="A14" s="5" t="s">
        <v>992</v>
      </c>
      <c r="B14" s="6">
        <v>5.1395348837209281E-2</v>
      </c>
      <c r="C14" s="8">
        <v>59637.20930232558</v>
      </c>
      <c r="D14" s="7">
        <v>4.0465116279069768</v>
      </c>
    </row>
    <row r="15" spans="1:4" x14ac:dyDescent="0.3">
      <c r="A15" s="5" t="s">
        <v>862</v>
      </c>
      <c r="B15" s="6">
        <v>2.2926829268292686E-2</v>
      </c>
      <c r="C15" s="8">
        <v>58234.146341463413</v>
      </c>
      <c r="D15" s="7">
        <v>3</v>
      </c>
    </row>
    <row r="16" spans="1:4" x14ac:dyDescent="0.3">
      <c r="A16" s="5" t="s">
        <v>1068</v>
      </c>
      <c r="B16" s="6">
        <v>3.7536231884057983E-2</v>
      </c>
      <c r="C16" s="8">
        <v>57175.362318840576</v>
      </c>
      <c r="D16" s="7">
        <v>2.4637681159420288</v>
      </c>
    </row>
    <row r="17" spans="1:4" x14ac:dyDescent="0.3">
      <c r="A17" s="5" t="s">
        <v>873</v>
      </c>
      <c r="B17" s="6">
        <v>-4.3956043956043978E-4</v>
      </c>
      <c r="C17" s="8">
        <v>54983.516483516483</v>
      </c>
      <c r="D17" s="7">
        <v>2.0329670329670328</v>
      </c>
    </row>
    <row r="18" spans="1:4" x14ac:dyDescent="0.3">
      <c r="A18" s="5" t="s">
        <v>1015</v>
      </c>
      <c r="B18" s="6">
        <v>-3.9224806201550409E-2</v>
      </c>
      <c r="C18" s="8">
        <v>50931.007751937985</v>
      </c>
      <c r="D18" s="7">
        <v>2.3100775193798451</v>
      </c>
    </row>
    <row r="19" spans="1:4" x14ac:dyDescent="0.3">
      <c r="A19" s="5" t="s">
        <v>988</v>
      </c>
      <c r="B19" s="6">
        <v>1.9761904761904762E-2</v>
      </c>
      <c r="C19" s="8">
        <v>39235.714285714283</v>
      </c>
      <c r="D19" s="7">
        <v>1.5476190476190477</v>
      </c>
    </row>
    <row r="20" spans="1:4" x14ac:dyDescent="0.3">
      <c r="A20" s="5" t="s">
        <v>1909</v>
      </c>
      <c r="B20" s="6">
        <v>1.9600484261501183E-2</v>
      </c>
      <c r="C20" s="6">
        <v>68109.685230024217</v>
      </c>
      <c r="D20" s="7">
        <v>3.4624697336561745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32"/>
  <sheetViews>
    <sheetView tabSelected="1" workbookViewId="0">
      <pane xSplit="2" ySplit="1" topLeftCell="C808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2" max="2" width="21.6640625" customWidth="1"/>
    <col min="3" max="3" width="35.44140625" customWidth="1"/>
    <col min="4" max="7" width="21.44140625" customWidth="1"/>
    <col min="8" max="8" width="19.6640625" customWidth="1"/>
    <col min="9" max="9" width="12.21875" style="1" customWidth="1"/>
    <col min="10" max="10" width="21.6640625" customWidth="1"/>
    <col min="15" max="15" width="12" bestFit="1" customWidth="1"/>
  </cols>
  <sheetData>
    <row r="1" spans="1:16" x14ac:dyDescent="0.3">
      <c r="A1" t="s">
        <v>848</v>
      </c>
      <c r="B1" t="s">
        <v>1</v>
      </c>
      <c r="C1" t="s">
        <v>1929</v>
      </c>
      <c r="D1" t="s">
        <v>860</v>
      </c>
      <c r="E1" t="s">
        <v>0</v>
      </c>
      <c r="F1" t="s">
        <v>852</v>
      </c>
      <c r="G1" t="s">
        <v>851</v>
      </c>
      <c r="H1" t="s">
        <v>850</v>
      </c>
      <c r="I1" s="1" t="s">
        <v>849</v>
      </c>
      <c r="J1" t="s">
        <v>2</v>
      </c>
      <c r="K1" t="s">
        <v>1907</v>
      </c>
      <c r="L1" t="s">
        <v>3</v>
      </c>
      <c r="M1" t="s">
        <v>1906</v>
      </c>
      <c r="N1" t="s">
        <v>858</v>
      </c>
      <c r="O1" t="s">
        <v>856</v>
      </c>
      <c r="P1" t="s">
        <v>857</v>
      </c>
    </row>
    <row r="2" spans="1:16" x14ac:dyDescent="0.3">
      <c r="A2">
        <v>1</v>
      </c>
      <c r="B2" t="s">
        <v>4</v>
      </c>
      <c r="C2" t="str">
        <f>LEFT(Table1[[#This Row],[Occupation]],LEN(Table1[[#This Row],[Occupation]])-1)</f>
        <v>Nurse Practitioner</v>
      </c>
      <c r="D2" t="str">
        <f>_xlfn.XLOOKUP(Table1[[#This Row],[Occupation]],Table2[Name],Table2[Cluster],#N/A,1)</f>
        <v>Health Science</v>
      </c>
      <c r="E2">
        <f>_xlfn.RANK.EQ(Table1[[#This Row],[Percent_Change]],Table1[Percent_Change])</f>
        <v>1</v>
      </c>
      <c r="F2" t="s">
        <v>1138</v>
      </c>
      <c r="G2">
        <v>266300</v>
      </c>
      <c r="H2">
        <v>384900</v>
      </c>
      <c r="I2" s="1">
        <v>0.45</v>
      </c>
      <c r="J2" t="s">
        <v>5</v>
      </c>
      <c r="K2">
        <v>4</v>
      </c>
      <c r="L2" t="s">
        <v>6</v>
      </c>
      <c r="M2">
        <v>6</v>
      </c>
      <c r="N2">
        <v>59</v>
      </c>
      <c r="O2" s="2">
        <v>60.7</v>
      </c>
      <c r="P2" s="2">
        <v>126300</v>
      </c>
    </row>
    <row r="3" spans="1:16" x14ac:dyDescent="0.3">
      <c r="A3">
        <v>2</v>
      </c>
      <c r="B3" t="s">
        <v>7</v>
      </c>
      <c r="C3" t="str">
        <f>LEFT(Table1[[#This Row],[Occupation]],LEN(Table1[[#This Row],[Occupation]])-1)</f>
        <v>Wind Turbine Service Technician</v>
      </c>
      <c r="D3" t="str">
        <f>_xlfn.XLOOKUP(Table1[[#This Row],[Occupation]],Table2[Name],Table2[Cluster],#N/A,1)</f>
        <v>Energy</v>
      </c>
      <c r="E3">
        <f>_xlfn.RANK.EQ(Table1[[#This Row],[Percent_Change]],Table1[Percent_Change])</f>
        <v>1</v>
      </c>
      <c r="F3" t="s">
        <v>1434</v>
      </c>
      <c r="G3">
        <v>11200</v>
      </c>
      <c r="H3">
        <v>16200</v>
      </c>
      <c r="I3" s="1">
        <v>0.45</v>
      </c>
      <c r="J3" t="s">
        <v>8</v>
      </c>
      <c r="K3">
        <v>3</v>
      </c>
      <c r="L3" t="s">
        <v>9</v>
      </c>
      <c r="M3">
        <v>5</v>
      </c>
      <c r="N3">
        <v>350</v>
      </c>
      <c r="O3" s="2">
        <v>29.7</v>
      </c>
      <c r="P3" s="2">
        <v>61800</v>
      </c>
    </row>
    <row r="4" spans="1:16" x14ac:dyDescent="0.3">
      <c r="A4">
        <v>3</v>
      </c>
      <c r="B4" t="s">
        <v>10</v>
      </c>
      <c r="C4" t="str">
        <f>LEFT(Table1[[#This Row],[Occupation]],LEN(Table1[[#This Row],[Occupation]])-1)</f>
        <v>Data Scientist</v>
      </c>
      <c r="D4" t="str">
        <f>_xlfn.XLOOKUP(Table1[[#This Row],[Occupation]],Table2[Name],Table2[Cluster],#N/A,1)</f>
        <v>Information Technology</v>
      </c>
      <c r="E4">
        <f>_xlfn.RANK.EQ(Table1[[#This Row],[Percent_Change]],Table1[Percent_Change])</f>
        <v>3</v>
      </c>
      <c r="F4" t="s">
        <v>1160</v>
      </c>
      <c r="G4">
        <v>168900</v>
      </c>
      <c r="H4">
        <v>228200</v>
      </c>
      <c r="I4" s="1">
        <v>0.35</v>
      </c>
      <c r="J4" t="s">
        <v>5</v>
      </c>
      <c r="K4">
        <v>4</v>
      </c>
      <c r="L4" t="s">
        <v>11</v>
      </c>
      <c r="M4">
        <v>5</v>
      </c>
      <c r="N4">
        <v>80</v>
      </c>
      <c r="O4" s="2">
        <v>51.93</v>
      </c>
      <c r="P4" s="2">
        <v>108000</v>
      </c>
    </row>
    <row r="5" spans="1:16" x14ac:dyDescent="0.3">
      <c r="A5">
        <v>4</v>
      </c>
      <c r="B5" t="s">
        <v>12</v>
      </c>
      <c r="C5" t="str">
        <f>LEFT(Table1[[#This Row],[Occupation]],LEN(Table1[[#This Row],[Occupation]])-1)</f>
        <v>Information Security Analyst</v>
      </c>
      <c r="D5" t="str">
        <f>_xlfn.XLOOKUP(Table1[[#This Row],[Occupation]],Table2[Name],Table2[Cluster],#N/A,1)</f>
        <v>Energy</v>
      </c>
      <c r="E5">
        <f>_xlfn.RANK.EQ(Table1[[#This Row],[Percent_Change]],Table1[Percent_Change])</f>
        <v>4</v>
      </c>
      <c r="F5" t="s">
        <v>1142</v>
      </c>
      <c r="G5">
        <v>168900</v>
      </c>
      <c r="H5">
        <v>222200</v>
      </c>
      <c r="I5" s="1">
        <v>0.32</v>
      </c>
      <c r="J5" t="s">
        <v>5</v>
      </c>
      <c r="K5">
        <v>4</v>
      </c>
      <c r="L5" t="s">
        <v>11</v>
      </c>
      <c r="M5">
        <v>5</v>
      </c>
      <c r="N5">
        <v>62</v>
      </c>
      <c r="O5" s="2">
        <v>57.87</v>
      </c>
      <c r="P5" s="2">
        <v>120400</v>
      </c>
    </row>
    <row r="6" spans="1:16" x14ac:dyDescent="0.3">
      <c r="A6">
        <v>5</v>
      </c>
      <c r="B6" t="s">
        <v>13</v>
      </c>
      <c r="C6" t="str">
        <f>LEFT(Table1[[#This Row],[Occupation]],LEN(Table1[[#This Row],[Occupation]])-1)</f>
        <v>Statistician</v>
      </c>
      <c r="D6" t="str">
        <f>_xlfn.XLOOKUP(Table1[[#This Row],[Occupation]],Table2[Name],Table2[Cluster],#N/A,1)</f>
        <v>Science, Technology, Engineering and Math</v>
      </c>
      <c r="E6">
        <f>_xlfn.RANK.EQ(Table1[[#This Row],[Percent_Change]],Table1[Percent_Change])</f>
        <v>4</v>
      </c>
      <c r="F6" t="s">
        <v>1174</v>
      </c>
      <c r="G6">
        <v>33300</v>
      </c>
      <c r="H6">
        <v>43900</v>
      </c>
      <c r="I6" s="1">
        <v>0.32</v>
      </c>
      <c r="J6" t="s">
        <v>5</v>
      </c>
      <c r="K6">
        <v>4</v>
      </c>
      <c r="L6" t="s">
        <v>6</v>
      </c>
      <c r="M6">
        <v>6</v>
      </c>
      <c r="N6">
        <v>94</v>
      </c>
      <c r="O6" s="2">
        <v>50.05</v>
      </c>
      <c r="P6" s="2">
        <v>104100</v>
      </c>
    </row>
    <row r="7" spans="1:16" x14ac:dyDescent="0.3">
      <c r="A7">
        <v>6</v>
      </c>
      <c r="B7" t="s">
        <v>14</v>
      </c>
      <c r="C7" t="str">
        <f>LEFT(Table1[[#This Row],[Occupation]],LEN(Table1[[#This Row],[Occupation]])-1)</f>
        <v>Medical and Health Services Manager</v>
      </c>
      <c r="D7" t="str">
        <f>_xlfn.XLOOKUP(Table1[[#This Row],[Occupation]],Table2[Name],Table2[Cluster],#N/A,1)</f>
        <v>Health Science</v>
      </c>
      <c r="E7">
        <f>_xlfn.RANK.EQ(Table1[[#This Row],[Percent_Change]],Table1[Percent_Change])</f>
        <v>6</v>
      </c>
      <c r="F7" t="s">
        <v>1158</v>
      </c>
      <c r="G7">
        <v>509500</v>
      </c>
      <c r="H7">
        <v>654200</v>
      </c>
      <c r="I7" s="1">
        <v>0.28000000000000003</v>
      </c>
      <c r="J7" t="s">
        <v>5</v>
      </c>
      <c r="K7">
        <v>4</v>
      </c>
      <c r="L7" t="s">
        <v>11</v>
      </c>
      <c r="M7">
        <v>5</v>
      </c>
      <c r="N7">
        <v>79</v>
      </c>
      <c r="O7" s="2">
        <v>53.21</v>
      </c>
      <c r="P7" s="2">
        <v>110700</v>
      </c>
    </row>
    <row r="8" spans="1:16" x14ac:dyDescent="0.3">
      <c r="A8">
        <v>7</v>
      </c>
      <c r="B8" t="s">
        <v>15</v>
      </c>
      <c r="C8" t="str">
        <f>LEFT(Table1[[#This Row],[Occupation]],LEN(Table1[[#This Row],[Occupation]])-1)</f>
        <v>Epidemiologist</v>
      </c>
      <c r="D8" t="str">
        <f>_xlfn.XLOOKUP(Table1[[#This Row],[Occupation]],Table2[Name],Table2[Cluster],#N/A,1)</f>
        <v>Health Science</v>
      </c>
      <c r="E8">
        <f>_xlfn.RANK.EQ(Table1[[#This Row],[Percent_Change]],Table1[Percent_Change])</f>
        <v>7</v>
      </c>
      <c r="F8" t="s">
        <v>1272</v>
      </c>
      <c r="G8">
        <v>10000</v>
      </c>
      <c r="H8">
        <v>12700</v>
      </c>
      <c r="I8" s="1">
        <v>0.27</v>
      </c>
      <c r="J8" t="s">
        <v>5</v>
      </c>
      <c r="K8">
        <v>4</v>
      </c>
      <c r="L8" t="s">
        <v>6</v>
      </c>
      <c r="M8">
        <v>6</v>
      </c>
      <c r="N8">
        <v>193</v>
      </c>
      <c r="O8" s="2">
        <v>39.130000000000003</v>
      </c>
      <c r="P8" s="2">
        <v>81400</v>
      </c>
    </row>
    <row r="9" spans="1:16" x14ac:dyDescent="0.3">
      <c r="A9">
        <v>8</v>
      </c>
      <c r="B9" t="s">
        <v>16</v>
      </c>
      <c r="C9" t="str">
        <f>LEFT(Table1[[#This Row],[Occupation]],LEN(Table1[[#This Row],[Occupation]])-1)</f>
        <v>Physician Assistant</v>
      </c>
      <c r="D9" t="str">
        <f>_xlfn.XLOOKUP(Table1[[#This Row],[Occupation]],Table2[Name],Table2[Cluster],#N/A,1)</f>
        <v>Health Science</v>
      </c>
      <c r="E9">
        <f>_xlfn.RANK.EQ(Table1[[#This Row],[Percent_Change]],Table1[Percent_Change])</f>
        <v>7</v>
      </c>
      <c r="F9" t="s">
        <v>1133</v>
      </c>
      <c r="G9">
        <v>148000</v>
      </c>
      <c r="H9">
        <v>187300</v>
      </c>
      <c r="I9" s="1">
        <v>0.27</v>
      </c>
      <c r="J9" t="s">
        <v>5</v>
      </c>
      <c r="K9">
        <v>4</v>
      </c>
      <c r="L9" t="s">
        <v>6</v>
      </c>
      <c r="M9">
        <v>6</v>
      </c>
      <c r="N9">
        <v>54</v>
      </c>
      <c r="O9" s="2">
        <v>62.51</v>
      </c>
      <c r="P9" s="2">
        <v>130000</v>
      </c>
    </row>
    <row r="10" spans="1:16" x14ac:dyDescent="0.3">
      <c r="A10">
        <v>9</v>
      </c>
      <c r="B10" t="s">
        <v>17</v>
      </c>
      <c r="C10" t="str">
        <f>LEFT(Table1[[#This Row],[Occupation]],LEN(Table1[[#This Row],[Occupation]])-1)</f>
        <v>Physical Therapist Assistant</v>
      </c>
      <c r="D10" t="str">
        <f>_xlfn.XLOOKUP(Table1[[#This Row],[Occupation]],Table2[Name],Table2[Cluster],#N/A,1)</f>
        <v>Health Science</v>
      </c>
      <c r="E10">
        <f>_xlfn.RANK.EQ(Table1[[#This Row],[Percent_Change]],Table1[Percent_Change])</f>
        <v>9</v>
      </c>
      <c r="F10" t="s">
        <v>1394</v>
      </c>
      <c r="G10">
        <v>100700</v>
      </c>
      <c r="H10">
        <v>126900</v>
      </c>
      <c r="I10" s="1">
        <v>0.26</v>
      </c>
      <c r="J10" t="s">
        <v>8</v>
      </c>
      <c r="K10">
        <v>3</v>
      </c>
      <c r="L10" t="s">
        <v>18</v>
      </c>
      <c r="M10">
        <v>4</v>
      </c>
      <c r="N10">
        <v>313</v>
      </c>
      <c r="O10" s="2">
        <v>30.81</v>
      </c>
      <c r="P10" s="2">
        <v>64100</v>
      </c>
    </row>
    <row r="11" spans="1:16" x14ac:dyDescent="0.3">
      <c r="A11">
        <v>10</v>
      </c>
      <c r="B11" t="s">
        <v>19</v>
      </c>
      <c r="C11" t="str">
        <f>LEFT(Table1[[#This Row],[Occupation]],LEN(Table1[[#This Row],[Occupation]])-1)</f>
        <v>Software Developer</v>
      </c>
      <c r="D11" t="str">
        <f>_xlfn.XLOOKUP(Table1[[#This Row],[Occupation]],Table2[Name],Table2[Cluster],#N/A,1)</f>
        <v>Information Technology</v>
      </c>
      <c r="E11">
        <f>_xlfn.RANK.EQ(Table1[[#This Row],[Percent_Change]],Table1[Percent_Change])</f>
        <v>9</v>
      </c>
      <c r="F11" t="s">
        <v>1129</v>
      </c>
      <c r="G11">
        <v>1594500</v>
      </c>
      <c r="H11">
        <v>2004900</v>
      </c>
      <c r="I11" s="1">
        <v>0.26</v>
      </c>
      <c r="J11" t="s">
        <v>5</v>
      </c>
      <c r="K11">
        <v>4</v>
      </c>
      <c r="L11" t="s">
        <v>11</v>
      </c>
      <c r="M11">
        <v>5</v>
      </c>
      <c r="N11">
        <v>50</v>
      </c>
      <c r="O11" s="2">
        <v>63.59</v>
      </c>
      <c r="P11" s="2">
        <v>132300</v>
      </c>
    </row>
    <row r="12" spans="1:16" x14ac:dyDescent="0.3">
      <c r="A12">
        <v>11</v>
      </c>
      <c r="B12" t="s">
        <v>20</v>
      </c>
      <c r="C12" t="str">
        <f>LEFT(Table1[[#This Row],[Occupation]],LEN(Table1[[#This Row],[Occupation]])-1)</f>
        <v>Occupational Therapy Assistant</v>
      </c>
      <c r="D12" t="str">
        <f>_xlfn.XLOOKUP(Table1[[#This Row],[Occupation]],Table2[Name],Table2[Cluster],#N/A,1)</f>
        <v>Health Science</v>
      </c>
      <c r="E12">
        <f>_xlfn.RANK.EQ(Table1[[#This Row],[Percent_Change]],Table1[Percent_Change])</f>
        <v>11</v>
      </c>
      <c r="F12" t="s">
        <v>1364</v>
      </c>
      <c r="G12">
        <v>45100</v>
      </c>
      <c r="H12">
        <v>56000</v>
      </c>
      <c r="I12" s="1">
        <v>0.24</v>
      </c>
      <c r="J12" t="s">
        <v>8</v>
      </c>
      <c r="K12">
        <v>3</v>
      </c>
      <c r="L12" t="s">
        <v>18</v>
      </c>
      <c r="M12">
        <v>4</v>
      </c>
      <c r="N12">
        <v>284</v>
      </c>
      <c r="O12" s="2">
        <v>32.22</v>
      </c>
      <c r="P12" s="2">
        <v>67000</v>
      </c>
    </row>
    <row r="13" spans="1:16" x14ac:dyDescent="0.3">
      <c r="A13">
        <v>12</v>
      </c>
      <c r="B13" t="s">
        <v>21</v>
      </c>
      <c r="C13" t="str">
        <f>LEFT(Table1[[#This Row],[Occupation]],LEN(Table1[[#This Row],[Occupation]])-1)</f>
        <v>Actuarie</v>
      </c>
      <c r="D13" t="str">
        <f>_xlfn.XLOOKUP(Table1[[#This Row],[Occupation]],Table2[Name],Table2[Cluster],#N/A,1)</f>
        <v>Finance</v>
      </c>
      <c r="E13">
        <f>_xlfn.RANK.EQ(Table1[[#This Row],[Percent_Change]],Table1[Percent_Change])</f>
        <v>12</v>
      </c>
      <c r="F13" t="s">
        <v>1143</v>
      </c>
      <c r="G13">
        <v>30000</v>
      </c>
      <c r="H13">
        <v>36900</v>
      </c>
      <c r="I13" s="1">
        <v>0.23</v>
      </c>
      <c r="J13" t="s">
        <v>5</v>
      </c>
      <c r="K13">
        <v>4</v>
      </c>
      <c r="L13" t="s">
        <v>11</v>
      </c>
      <c r="M13">
        <v>5</v>
      </c>
      <c r="N13">
        <v>64</v>
      </c>
      <c r="O13" s="2">
        <v>57.69</v>
      </c>
      <c r="P13" s="2">
        <v>120000</v>
      </c>
    </row>
    <row r="14" spans="1:16" x14ac:dyDescent="0.3">
      <c r="A14">
        <v>13</v>
      </c>
      <c r="B14" t="s">
        <v>22</v>
      </c>
      <c r="C14" t="str">
        <f>LEFT(Table1[[#This Row],[Occupation]],LEN(Table1[[#This Row],[Occupation]])-1)</f>
        <v>Computer and Information Research Scientist</v>
      </c>
      <c r="D14" t="str">
        <f>_xlfn.XLOOKUP(Table1[[#This Row],[Occupation]],Table2[Name],Table2[Cluster],#N/A,1)</f>
        <v>Science, Technology, Engineering and Math</v>
      </c>
      <c r="E14">
        <f>_xlfn.RANK.EQ(Table1[[#This Row],[Percent_Change]],Table1[Percent_Change])</f>
        <v>12</v>
      </c>
      <c r="F14" t="s">
        <v>1114</v>
      </c>
      <c r="G14">
        <v>36500</v>
      </c>
      <c r="H14">
        <v>44800</v>
      </c>
      <c r="I14" s="1">
        <v>0.23</v>
      </c>
      <c r="J14" t="s">
        <v>5</v>
      </c>
      <c r="K14">
        <v>4</v>
      </c>
      <c r="L14" t="s">
        <v>6</v>
      </c>
      <c r="M14">
        <v>6</v>
      </c>
      <c r="N14">
        <v>35</v>
      </c>
      <c r="O14" s="2">
        <v>69.75</v>
      </c>
      <c r="P14" s="2">
        <v>145100</v>
      </c>
    </row>
    <row r="15" spans="1:16" x14ac:dyDescent="0.3">
      <c r="A15">
        <v>14</v>
      </c>
      <c r="B15" t="s">
        <v>23</v>
      </c>
      <c r="C15" t="str">
        <f>LEFT(Table1[[#This Row],[Occupation]],LEN(Table1[[#This Row],[Occupation]])-1)</f>
        <v>Operations Research Analyst</v>
      </c>
      <c r="D15" t="str">
        <f>_xlfn.XLOOKUP(Table1[[#This Row],[Occupation]],Table2[Name],Table2[Cluster],#N/A,1)</f>
        <v>Business Management and Administration</v>
      </c>
      <c r="E15">
        <f>_xlfn.RANK.EQ(Table1[[#This Row],[Percent_Change]],Table1[Percent_Change])</f>
        <v>12</v>
      </c>
      <c r="F15" t="s">
        <v>1262</v>
      </c>
      <c r="G15">
        <v>109900</v>
      </c>
      <c r="H15">
        <v>134700</v>
      </c>
      <c r="I15" s="1">
        <v>0.23</v>
      </c>
      <c r="J15" t="s">
        <v>5</v>
      </c>
      <c r="K15">
        <v>4</v>
      </c>
      <c r="L15" t="s">
        <v>11</v>
      </c>
      <c r="M15">
        <v>5</v>
      </c>
      <c r="N15">
        <v>183</v>
      </c>
      <c r="O15" s="2">
        <v>40.21</v>
      </c>
      <c r="P15" s="2">
        <v>83600</v>
      </c>
    </row>
    <row r="16" spans="1:16" x14ac:dyDescent="0.3">
      <c r="A16">
        <v>15</v>
      </c>
      <c r="B16" t="s">
        <v>24</v>
      </c>
      <c r="C16" t="str">
        <f>LEFT(Table1[[#This Row],[Occupation]],LEN(Table1[[#This Row],[Occupation]])-1)</f>
        <v>Home Health and Personal Care Aide</v>
      </c>
      <c r="D16" t="str">
        <f>_xlfn.XLOOKUP(Table1[[#This Row],[Occupation]],Table2[Name],Table2[Cluster],#N/A,1)</f>
        <v>Health Science</v>
      </c>
      <c r="E16">
        <f>_xlfn.RANK.EQ(Table1[[#This Row],[Percent_Change]],Table1[Percent_Change])</f>
        <v>15</v>
      </c>
      <c r="F16" t="s">
        <v>1877</v>
      </c>
      <c r="G16">
        <v>3715500</v>
      </c>
      <c r="H16">
        <v>4520100</v>
      </c>
      <c r="I16" s="1">
        <v>0.22</v>
      </c>
      <c r="J16" t="s">
        <v>25</v>
      </c>
      <c r="K16">
        <v>1</v>
      </c>
      <c r="L16" t="s">
        <v>26</v>
      </c>
      <c r="M16">
        <v>2</v>
      </c>
      <c r="N16">
        <v>795</v>
      </c>
      <c r="O16" s="2">
        <v>16.12</v>
      </c>
      <c r="P16" s="2">
        <v>33500</v>
      </c>
    </row>
    <row r="17" spans="1:16" x14ac:dyDescent="0.3">
      <c r="A17">
        <v>16</v>
      </c>
      <c r="B17" t="s">
        <v>27</v>
      </c>
      <c r="C17" t="str">
        <f>LEFT(Table1[[#This Row],[Occupation]],LEN(Table1[[#This Row],[Occupation]])-1)</f>
        <v>Solar Photovoltaic Installer</v>
      </c>
      <c r="D17" t="str">
        <f>_xlfn.XLOOKUP(Table1[[#This Row],[Occupation]],Table2[Name],Table2[Cluster],#N/A,1)</f>
        <v>Architecture and Construction</v>
      </c>
      <c r="E17">
        <f>_xlfn.RANK.EQ(Table1[[#This Row],[Percent_Change]],Table1[Percent_Change])</f>
        <v>15</v>
      </c>
      <c r="F17" t="s">
        <v>1590</v>
      </c>
      <c r="G17">
        <v>29400</v>
      </c>
      <c r="H17">
        <v>35900</v>
      </c>
      <c r="I17" s="1">
        <v>0.22</v>
      </c>
      <c r="J17" t="s">
        <v>8</v>
      </c>
      <c r="K17">
        <v>3</v>
      </c>
      <c r="L17" t="s">
        <v>26</v>
      </c>
      <c r="M17">
        <v>2</v>
      </c>
      <c r="N17">
        <v>507</v>
      </c>
      <c r="O17" s="2">
        <v>23.46</v>
      </c>
      <c r="P17" s="2">
        <v>48800</v>
      </c>
    </row>
    <row r="18" spans="1:16" x14ac:dyDescent="0.3">
      <c r="A18">
        <v>17</v>
      </c>
      <c r="B18" t="s">
        <v>28</v>
      </c>
      <c r="C18" t="str">
        <f>LEFT(Table1[[#This Row],[Occupation]],LEN(Table1[[#This Row],[Occupation]])-1)</f>
        <v>Personal Care and Service Workers, All Othe</v>
      </c>
      <c r="D18" t="str">
        <f>_xlfn.XLOOKUP(Table1[[#This Row],[Occupation]],Table2[Name],Table2[Cluster],#N/A,1)</f>
        <v>Finance</v>
      </c>
      <c r="E18">
        <f>_xlfn.RANK.EQ(Table1[[#This Row],[Percent_Change]],Table1[Percent_Change])</f>
        <v>17</v>
      </c>
      <c r="F18" t="s">
        <v>1812</v>
      </c>
      <c r="G18">
        <v>87000</v>
      </c>
      <c r="H18">
        <v>104900</v>
      </c>
      <c r="I18" s="1">
        <v>0.21</v>
      </c>
      <c r="J18" t="s">
        <v>29</v>
      </c>
      <c r="K18">
        <v>2</v>
      </c>
      <c r="L18" t="s">
        <v>26</v>
      </c>
      <c r="M18">
        <v>2</v>
      </c>
      <c r="N18">
        <v>728</v>
      </c>
      <c r="O18" s="2">
        <v>17.78</v>
      </c>
      <c r="P18" s="2">
        <v>37000</v>
      </c>
    </row>
    <row r="19" spans="1:16" x14ac:dyDescent="0.3">
      <c r="A19">
        <v>18</v>
      </c>
      <c r="B19" t="s">
        <v>30</v>
      </c>
      <c r="C19" t="str">
        <f>LEFT(Table1[[#This Row],[Occupation]],LEN(Table1[[#This Row],[Occupation]])-1)</f>
        <v>Taxi Driver</v>
      </c>
      <c r="D19" t="str">
        <f>_xlfn.XLOOKUP(Table1[[#This Row],[Occupation]],Table2[Name],Table2[Cluster],#N/A,1)</f>
        <v>Transportation, Distribution and Logistics</v>
      </c>
      <c r="E19">
        <f>_xlfn.RANK.EQ(Table1[[#This Row],[Percent_Change]],Table1[Percent_Change])</f>
        <v>17</v>
      </c>
      <c r="F19" t="s">
        <v>1859</v>
      </c>
      <c r="G19">
        <v>177300</v>
      </c>
      <c r="H19">
        <v>213700</v>
      </c>
      <c r="I19" s="1">
        <v>0.21</v>
      </c>
      <c r="J19" t="s">
        <v>25</v>
      </c>
      <c r="K19">
        <v>1</v>
      </c>
      <c r="L19" t="s">
        <v>31</v>
      </c>
      <c r="M19">
        <v>1</v>
      </c>
      <c r="N19">
        <v>779</v>
      </c>
      <c r="O19" s="2">
        <v>16.670000000000002</v>
      </c>
      <c r="P19" s="2">
        <v>34700</v>
      </c>
    </row>
    <row r="20" spans="1:16" x14ac:dyDescent="0.3">
      <c r="A20">
        <v>19</v>
      </c>
      <c r="B20" t="s">
        <v>32</v>
      </c>
      <c r="C20" t="str">
        <f>LEFT(Table1[[#This Row],[Occupation]],LEN(Table1[[#This Row],[Occupation]])-1)</f>
        <v>Veterinary Assistants and Laboratory Animal Caretaker</v>
      </c>
      <c r="D20" t="str">
        <f>_xlfn.XLOOKUP(Table1[[#This Row],[Occupation]],Table2[Name],Table2[Cluster],#N/A,1)</f>
        <v>Health Science</v>
      </c>
      <c r="E20">
        <f>_xlfn.RANK.EQ(Table1[[#This Row],[Percent_Change]],Table1[Percent_Change])</f>
        <v>17</v>
      </c>
      <c r="F20" t="s">
        <v>1827</v>
      </c>
      <c r="G20">
        <v>114800</v>
      </c>
      <c r="H20">
        <v>138300</v>
      </c>
      <c r="I20" s="1">
        <v>0.21</v>
      </c>
      <c r="J20" t="s">
        <v>25</v>
      </c>
      <c r="K20">
        <v>1</v>
      </c>
      <c r="L20" t="s">
        <v>26</v>
      </c>
      <c r="M20">
        <v>2</v>
      </c>
      <c r="N20">
        <v>746</v>
      </c>
      <c r="O20" s="2">
        <v>17.52</v>
      </c>
      <c r="P20" s="2">
        <v>36400</v>
      </c>
    </row>
    <row r="21" spans="1:16" x14ac:dyDescent="0.3">
      <c r="A21">
        <v>20</v>
      </c>
      <c r="B21" t="s">
        <v>33</v>
      </c>
      <c r="C21" t="str">
        <f>LEFT(Table1[[#This Row],[Occupation]],LEN(Table1[[#This Row],[Occupation]])-1)</f>
        <v>Veterinary Technologists and Technician</v>
      </c>
      <c r="D21" t="str">
        <f>_xlfn.XLOOKUP(Table1[[#This Row],[Occupation]],Table2[Name],Table2[Cluster],#N/A,1)</f>
        <v>Health Science</v>
      </c>
      <c r="E21">
        <f>_xlfn.RANK.EQ(Table1[[#This Row],[Percent_Change]],Table1[Percent_Change])</f>
        <v>17</v>
      </c>
      <c r="F21" t="s">
        <v>1706</v>
      </c>
      <c r="G21">
        <v>122900</v>
      </c>
      <c r="H21">
        <v>148100</v>
      </c>
      <c r="I21" s="1">
        <v>0.21</v>
      </c>
      <c r="J21" t="s">
        <v>29</v>
      </c>
      <c r="K21">
        <v>2</v>
      </c>
      <c r="L21" t="s">
        <v>18</v>
      </c>
      <c r="M21">
        <v>4</v>
      </c>
      <c r="N21">
        <v>627</v>
      </c>
      <c r="O21" s="2">
        <v>21.03</v>
      </c>
      <c r="P21" s="2">
        <v>43700</v>
      </c>
    </row>
    <row r="22" spans="1:16" x14ac:dyDescent="0.3">
      <c r="A22">
        <v>21</v>
      </c>
      <c r="B22" t="s">
        <v>34</v>
      </c>
      <c r="C22" t="str">
        <f>LEFT(Table1[[#This Row],[Occupation]],LEN(Table1[[#This Row],[Occupation]])-1)</f>
        <v>Cooks, Restauran</v>
      </c>
      <c r="D22" t="str">
        <f>_xlfn.XLOOKUP(Table1[[#This Row],[Occupation]],Table2[Name],Table2[Cluster],#N/A,1)</f>
        <v>Hospitality and Tourism</v>
      </c>
      <c r="E22">
        <f>_xlfn.RANK.EQ(Table1[[#This Row],[Percent_Change]],Table1[Percent_Change])</f>
        <v>21</v>
      </c>
      <c r="F22" t="s">
        <v>1839</v>
      </c>
      <c r="G22">
        <v>1361200</v>
      </c>
      <c r="H22">
        <v>1638900</v>
      </c>
      <c r="I22" s="1">
        <v>0.2</v>
      </c>
      <c r="J22" t="s">
        <v>25</v>
      </c>
      <c r="K22">
        <v>1</v>
      </c>
      <c r="L22" t="s">
        <v>31</v>
      </c>
      <c r="M22">
        <v>1</v>
      </c>
      <c r="N22">
        <v>757</v>
      </c>
      <c r="O22" s="2">
        <v>17.2</v>
      </c>
      <c r="P22" s="2">
        <v>35800</v>
      </c>
    </row>
    <row r="23" spans="1:16" x14ac:dyDescent="0.3">
      <c r="A23">
        <v>22</v>
      </c>
      <c r="B23" t="s">
        <v>35</v>
      </c>
      <c r="C23" t="str">
        <f>LEFT(Table1[[#This Row],[Occupation]],LEN(Table1[[#This Row],[Occupation]])-1)</f>
        <v>Financial Examiner</v>
      </c>
      <c r="D23" t="str">
        <f>_xlfn.XLOOKUP(Table1[[#This Row],[Occupation]],Table2[Name],Table2[Cluster],#N/A,1)</f>
        <v>Government and Public Administration</v>
      </c>
      <c r="E23">
        <f>_xlfn.RANK.EQ(Table1[[#This Row],[Percent_Change]],Table1[Percent_Change])</f>
        <v>21</v>
      </c>
      <c r="F23" t="s">
        <v>1257</v>
      </c>
      <c r="G23">
        <v>65600</v>
      </c>
      <c r="H23">
        <v>78500</v>
      </c>
      <c r="I23" s="1">
        <v>0.2</v>
      </c>
      <c r="J23" t="s">
        <v>5</v>
      </c>
      <c r="K23">
        <v>4</v>
      </c>
      <c r="L23" t="s">
        <v>11</v>
      </c>
      <c r="M23">
        <v>5</v>
      </c>
      <c r="N23">
        <v>177</v>
      </c>
      <c r="O23" s="2">
        <v>40.53</v>
      </c>
      <c r="P23" s="2">
        <v>84300</v>
      </c>
    </row>
    <row r="24" spans="1:16" x14ac:dyDescent="0.3">
      <c r="A24">
        <v>23</v>
      </c>
      <c r="B24" t="s">
        <v>36</v>
      </c>
      <c r="C24" t="str">
        <f>LEFT(Table1[[#This Row],[Occupation]],LEN(Table1[[#This Row],[Occupation]])-1)</f>
        <v>Software Quality Assurance Analysts and Tester</v>
      </c>
      <c r="D24" t="str">
        <f>_xlfn.XLOOKUP(Table1[[#This Row],[Occupation]],Table2[Name],Table2[Cluster],#N/A,1)</f>
        <v>Information Technology</v>
      </c>
      <c r="E24">
        <f>_xlfn.RANK.EQ(Table1[[#This Row],[Percent_Change]],Table1[Percent_Change])</f>
        <v>21</v>
      </c>
      <c r="F24" t="s">
        <v>1183</v>
      </c>
      <c r="G24">
        <v>200800</v>
      </c>
      <c r="H24">
        <v>241600</v>
      </c>
      <c r="I24" s="1">
        <v>0.2</v>
      </c>
      <c r="J24" t="s">
        <v>5</v>
      </c>
      <c r="K24">
        <v>4</v>
      </c>
      <c r="L24" t="s">
        <v>11</v>
      </c>
      <c r="M24">
        <v>5</v>
      </c>
      <c r="N24">
        <v>102</v>
      </c>
      <c r="O24" s="2">
        <v>48.94</v>
      </c>
      <c r="P24" s="2">
        <v>101800</v>
      </c>
    </row>
    <row r="25" spans="1:16" x14ac:dyDescent="0.3">
      <c r="A25">
        <v>24</v>
      </c>
      <c r="B25" t="s">
        <v>37</v>
      </c>
      <c r="C25" t="str">
        <f>LEFT(Table1[[#This Row],[Occupation]],LEN(Table1[[#This Row],[Occupation]])-1)</f>
        <v>Veterinarian</v>
      </c>
      <c r="D25" t="str">
        <f>_xlfn.XLOOKUP(Table1[[#This Row],[Occupation]],Table2[Name],Table2[Cluster],#N/A,1)</f>
        <v>Health Science</v>
      </c>
      <c r="E25">
        <f>_xlfn.RANK.EQ(Table1[[#This Row],[Percent_Change]],Table1[Percent_Change])</f>
        <v>21</v>
      </c>
      <c r="F25" t="s">
        <v>1146</v>
      </c>
      <c r="G25">
        <v>89500</v>
      </c>
      <c r="H25">
        <v>107200</v>
      </c>
      <c r="I25" s="1">
        <v>0.2</v>
      </c>
      <c r="J25" t="s">
        <v>5</v>
      </c>
      <c r="K25">
        <v>4</v>
      </c>
      <c r="L25" t="s">
        <v>38</v>
      </c>
      <c r="M25">
        <v>7</v>
      </c>
      <c r="N25">
        <v>67</v>
      </c>
      <c r="O25" s="2">
        <v>57.26</v>
      </c>
      <c r="P25" s="2">
        <v>119100</v>
      </c>
    </row>
    <row r="26" spans="1:16" x14ac:dyDescent="0.3">
      <c r="A26">
        <v>25</v>
      </c>
      <c r="B26" t="s">
        <v>39</v>
      </c>
      <c r="C26" t="str">
        <f>LEFT(Table1[[#This Row],[Occupation]],LEN(Table1[[#This Row],[Occupation]])-1)</f>
        <v>Health Specialties Teachers, Postsecondar</v>
      </c>
      <c r="D26" t="str">
        <f>_xlfn.XLOOKUP(Table1[[#This Row],[Occupation]],Table2[Name],Table2[Cluster],#N/A,1)</f>
        <v>Education and Training</v>
      </c>
      <c r="E26">
        <f>_xlfn.RANK.EQ(Table1[[#This Row],[Percent_Change]],Table1[Percent_Change])</f>
        <v>25</v>
      </c>
      <c r="F26" t="s">
        <v>1169</v>
      </c>
      <c r="G26">
        <v>262800</v>
      </c>
      <c r="H26">
        <v>313000</v>
      </c>
      <c r="I26" s="1">
        <v>0.19</v>
      </c>
      <c r="J26" t="s">
        <v>5</v>
      </c>
      <c r="K26">
        <v>4</v>
      </c>
      <c r="L26" t="s">
        <v>38</v>
      </c>
      <c r="M26">
        <v>7</v>
      </c>
      <c r="N26">
        <v>90</v>
      </c>
      <c r="O26" s="2" t="e">
        <v>#N/A</v>
      </c>
      <c r="P26" s="2">
        <v>105700</v>
      </c>
    </row>
    <row r="27" spans="1:16" x14ac:dyDescent="0.3">
      <c r="A27">
        <v>26</v>
      </c>
      <c r="B27" t="s">
        <v>40</v>
      </c>
      <c r="C27" t="str">
        <f>LEFT(Table1[[#This Row],[Occupation]],LEN(Table1[[#This Row],[Occupation]])-1)</f>
        <v>Speech-Language Pathologist</v>
      </c>
      <c r="D27" t="str">
        <f>_xlfn.XLOOKUP(Table1[[#This Row],[Occupation]],Table2[Name],Table2[Cluster],#N/A,1)</f>
        <v>Health Science</v>
      </c>
      <c r="E27">
        <f>_xlfn.RANK.EQ(Table1[[#This Row],[Percent_Change]],Table1[Percent_Change])</f>
        <v>25</v>
      </c>
      <c r="F27" t="s">
        <v>1230</v>
      </c>
      <c r="G27">
        <v>171400</v>
      </c>
      <c r="H27">
        <v>204500</v>
      </c>
      <c r="I27" s="1">
        <v>0.19</v>
      </c>
      <c r="J27" t="s">
        <v>5</v>
      </c>
      <c r="K27">
        <v>4</v>
      </c>
      <c r="L27" t="s">
        <v>6</v>
      </c>
      <c r="M27">
        <v>6</v>
      </c>
      <c r="N27">
        <v>151</v>
      </c>
      <c r="O27" s="2">
        <v>42.93</v>
      </c>
      <c r="P27" s="2">
        <v>89300</v>
      </c>
    </row>
    <row r="28" spans="1:16" x14ac:dyDescent="0.3">
      <c r="A28">
        <v>27</v>
      </c>
      <c r="B28" t="s">
        <v>41</v>
      </c>
      <c r="C28" t="str">
        <f>LEFT(Table1[[#This Row],[Occupation]],LEN(Table1[[#This Row],[Occupation]])-1)</f>
        <v>Logistician</v>
      </c>
      <c r="D28" t="str">
        <f>_xlfn.XLOOKUP(Table1[[#This Row],[Occupation]],Table2[Name],Table2[Cluster],#N/A,1)</f>
        <v>Transportation, Distribution and Logistics</v>
      </c>
      <c r="E28">
        <f>_xlfn.RANK.EQ(Table1[[#This Row],[Percent_Change]],Table1[Percent_Change])</f>
        <v>27</v>
      </c>
      <c r="F28" t="s">
        <v>1286</v>
      </c>
      <c r="G28">
        <v>208700</v>
      </c>
      <c r="H28">
        <v>246900</v>
      </c>
      <c r="I28" s="1">
        <v>0.18</v>
      </c>
      <c r="J28" t="s">
        <v>5</v>
      </c>
      <c r="K28">
        <v>4</v>
      </c>
      <c r="L28" t="s">
        <v>11</v>
      </c>
      <c r="M28">
        <v>5</v>
      </c>
      <c r="N28">
        <v>206</v>
      </c>
      <c r="O28" s="2">
        <v>38.17</v>
      </c>
      <c r="P28" s="2">
        <v>79400</v>
      </c>
    </row>
    <row r="29" spans="1:16" x14ac:dyDescent="0.3">
      <c r="A29">
        <v>28</v>
      </c>
      <c r="B29" t="s">
        <v>42</v>
      </c>
      <c r="C29" t="str">
        <f>LEFT(Table1[[#This Row],[Occupation]],LEN(Table1[[#This Row],[Occupation]])-1)</f>
        <v>Massage Therapist</v>
      </c>
      <c r="D29" t="str">
        <f>_xlfn.XLOOKUP(Table1[[#This Row],[Occupation]],Table2[Name],Table2[Cluster],#N/A,1)</f>
        <v>Human Services</v>
      </c>
      <c r="E29">
        <f>_xlfn.RANK.EQ(Table1[[#This Row],[Percent_Change]],Table1[Percent_Change])</f>
        <v>27</v>
      </c>
      <c r="F29" t="s">
        <v>1514</v>
      </c>
      <c r="G29">
        <v>134300</v>
      </c>
      <c r="H29">
        <v>158900</v>
      </c>
      <c r="I29" s="1">
        <v>0.18</v>
      </c>
      <c r="J29" t="s">
        <v>8</v>
      </c>
      <c r="K29">
        <v>3</v>
      </c>
      <c r="L29" t="s">
        <v>9</v>
      </c>
      <c r="M29">
        <v>5</v>
      </c>
      <c r="N29">
        <v>435</v>
      </c>
      <c r="O29" s="2">
        <v>26.59</v>
      </c>
      <c r="P29" s="2">
        <v>55300</v>
      </c>
    </row>
    <row r="30" spans="1:16" x14ac:dyDescent="0.3">
      <c r="A30">
        <v>29</v>
      </c>
      <c r="B30" t="s">
        <v>43</v>
      </c>
      <c r="C30" t="str">
        <f>LEFT(Table1[[#This Row],[Occupation]],LEN(Table1[[#This Row],[Occupation]])-1)</f>
        <v>Nursing Instructors and Teachers, Postsecondar</v>
      </c>
      <c r="D30" t="str">
        <f>_xlfn.XLOOKUP(Table1[[#This Row],[Occupation]],Table2[Name],Table2[Cluster],#N/A,1)</f>
        <v>Education and Training</v>
      </c>
      <c r="E30">
        <f>_xlfn.RANK.EQ(Table1[[#This Row],[Percent_Change]],Table1[Percent_Change])</f>
        <v>27</v>
      </c>
      <c r="F30" t="s">
        <v>1275</v>
      </c>
      <c r="G30">
        <v>85900</v>
      </c>
      <c r="H30">
        <v>101500</v>
      </c>
      <c r="I30" s="1">
        <v>0.18</v>
      </c>
      <c r="J30" t="s">
        <v>5</v>
      </c>
      <c r="K30">
        <v>4</v>
      </c>
      <c r="L30" t="s">
        <v>38</v>
      </c>
      <c r="M30">
        <v>7</v>
      </c>
      <c r="N30">
        <v>196</v>
      </c>
      <c r="O30" s="2" t="e">
        <v>#N/A</v>
      </c>
      <c r="P30" s="2">
        <v>80800</v>
      </c>
    </row>
    <row r="31" spans="1:16" x14ac:dyDescent="0.3">
      <c r="A31">
        <v>30</v>
      </c>
      <c r="B31" t="s">
        <v>44</v>
      </c>
      <c r="C31" t="str">
        <f>LEFT(Table1[[#This Row],[Occupation]],LEN(Table1[[#This Row],[Occupation]])-1)</f>
        <v>Substance Abuse, Behavioral Disorder, and Mental Health Counselor</v>
      </c>
      <c r="D31" t="str">
        <f>_xlfn.XLOOKUP(Table1[[#This Row],[Occupation]],Table2[Name],Table2[Cluster],#N/A,1)</f>
        <v>Transportation, Distribution and Logistics</v>
      </c>
      <c r="E31">
        <f>_xlfn.RANK.EQ(Table1[[#This Row],[Percent_Change]],Table1[Percent_Change])</f>
        <v>27</v>
      </c>
      <c r="F31" t="s">
        <v>1530</v>
      </c>
      <c r="G31">
        <v>388200</v>
      </c>
      <c r="H31">
        <v>459600</v>
      </c>
      <c r="I31" s="1">
        <v>0.18</v>
      </c>
      <c r="J31" t="s">
        <v>8</v>
      </c>
      <c r="K31">
        <v>3</v>
      </c>
      <c r="L31" t="s">
        <v>11</v>
      </c>
      <c r="M31">
        <v>5</v>
      </c>
      <c r="N31">
        <v>451</v>
      </c>
      <c r="O31" s="2">
        <v>25.82</v>
      </c>
      <c r="P31" s="2">
        <v>53700</v>
      </c>
    </row>
    <row r="32" spans="1:16" x14ac:dyDescent="0.3">
      <c r="A32">
        <v>31</v>
      </c>
      <c r="B32" t="s">
        <v>45</v>
      </c>
      <c r="C32" t="str">
        <f>LEFT(Table1[[#This Row],[Occupation]],LEN(Table1[[#This Row],[Occupation]])-1)</f>
        <v>Counselors, All Othe</v>
      </c>
      <c r="D32" t="str">
        <f>_xlfn.XLOOKUP(Table1[[#This Row],[Occupation]],Table2[Name],Table2[Cluster],#N/A,1)</f>
        <v>Transportation, Distribution and Logistics</v>
      </c>
      <c r="E32">
        <f>_xlfn.RANK.EQ(Table1[[#This Row],[Percent_Change]],Table1[Percent_Change])</f>
        <v>31</v>
      </c>
      <c r="F32" t="s">
        <v>1661</v>
      </c>
      <c r="G32">
        <v>68200</v>
      </c>
      <c r="H32">
        <v>80000</v>
      </c>
      <c r="I32" s="1">
        <v>0.17</v>
      </c>
      <c r="J32" t="s">
        <v>29</v>
      </c>
      <c r="K32">
        <v>2</v>
      </c>
      <c r="L32" t="s">
        <v>6</v>
      </c>
      <c r="M32">
        <v>6</v>
      </c>
      <c r="N32">
        <v>579</v>
      </c>
      <c r="O32" s="2">
        <v>22.18</v>
      </c>
      <c r="P32" s="2">
        <v>46100</v>
      </c>
    </row>
    <row r="33" spans="1:16" x14ac:dyDescent="0.3">
      <c r="A33">
        <v>32</v>
      </c>
      <c r="B33" t="s">
        <v>46</v>
      </c>
      <c r="C33" t="str">
        <f>LEFT(Table1[[#This Row],[Occupation]],LEN(Table1[[#This Row],[Occupation]])-1)</f>
        <v>Health Information Technologists and Medical Registrar</v>
      </c>
      <c r="D33" t="str">
        <f>_xlfn.XLOOKUP(Table1[[#This Row],[Occupation]],Table2[Name],Table2[Cluster],#N/A,1)</f>
        <v>Education and Training</v>
      </c>
      <c r="E33">
        <f>_xlfn.RANK.EQ(Table1[[#This Row],[Percent_Change]],Table1[Percent_Change])</f>
        <v>31</v>
      </c>
      <c r="F33" t="s">
        <v>1411</v>
      </c>
      <c r="G33">
        <v>37900</v>
      </c>
      <c r="H33">
        <v>44100</v>
      </c>
      <c r="I33" s="1">
        <v>0.17</v>
      </c>
      <c r="J33" t="s">
        <v>8</v>
      </c>
      <c r="K33">
        <v>3</v>
      </c>
      <c r="L33" t="s">
        <v>18</v>
      </c>
      <c r="M33">
        <v>4</v>
      </c>
      <c r="N33">
        <v>331</v>
      </c>
      <c r="O33" s="2">
        <v>30.28</v>
      </c>
      <c r="P33" s="2">
        <v>63000</v>
      </c>
    </row>
    <row r="34" spans="1:16" x14ac:dyDescent="0.3">
      <c r="A34">
        <v>33</v>
      </c>
      <c r="B34" t="s">
        <v>47</v>
      </c>
      <c r="C34" t="str">
        <f>LEFT(Table1[[#This Row],[Occupation]],LEN(Table1[[#This Row],[Occupation]])-1)</f>
        <v>Web Developer</v>
      </c>
      <c r="D34" t="str">
        <f>_xlfn.XLOOKUP(Table1[[#This Row],[Occupation]],Table2[Name],Table2[Cluster],#N/A,1)</f>
        <v>Information Technology</v>
      </c>
      <c r="E34">
        <f>_xlfn.RANK.EQ(Table1[[#This Row],[Percent_Change]],Table1[Percent_Change])</f>
        <v>31</v>
      </c>
      <c r="F34" t="s">
        <v>1249</v>
      </c>
      <c r="G34">
        <v>98800</v>
      </c>
      <c r="H34">
        <v>115500</v>
      </c>
      <c r="I34" s="1">
        <v>0.17</v>
      </c>
      <c r="J34" t="s">
        <v>5</v>
      </c>
      <c r="K34">
        <v>4</v>
      </c>
      <c r="L34" t="s">
        <v>11</v>
      </c>
      <c r="M34">
        <v>5</v>
      </c>
      <c r="N34">
        <v>170</v>
      </c>
      <c r="O34" s="2">
        <v>40.840000000000003</v>
      </c>
      <c r="P34" s="2">
        <v>85000</v>
      </c>
    </row>
    <row r="35" spans="1:16" x14ac:dyDescent="0.3">
      <c r="A35">
        <v>34</v>
      </c>
      <c r="B35" t="s">
        <v>48</v>
      </c>
      <c r="C35" t="str">
        <f>LEFT(Table1[[#This Row],[Occupation]],LEN(Table1[[#This Row],[Occupation]])-1)</f>
        <v>Animal Caretaker</v>
      </c>
      <c r="D35" t="str">
        <f>_xlfn.XLOOKUP(Table1[[#This Row],[Occupation]],Table2[Name],Table2[Cluster],#N/A,1)</f>
        <v>Agriculture, Food and Natural Resources</v>
      </c>
      <c r="E35">
        <f>_xlfn.RANK.EQ(Table1[[#This Row],[Percent_Change]],Table1[Percent_Change])</f>
        <v>34</v>
      </c>
      <c r="F35" t="s">
        <v>1893</v>
      </c>
      <c r="G35">
        <v>339000</v>
      </c>
      <c r="H35">
        <v>391500</v>
      </c>
      <c r="I35" s="1">
        <v>0.16</v>
      </c>
      <c r="J35" t="s">
        <v>25</v>
      </c>
      <c r="K35">
        <v>1</v>
      </c>
      <c r="L35" t="s">
        <v>26</v>
      </c>
      <c r="M35">
        <v>2</v>
      </c>
      <c r="N35">
        <v>812</v>
      </c>
      <c r="O35" s="2">
        <v>15</v>
      </c>
      <c r="P35" s="2">
        <v>31200</v>
      </c>
    </row>
    <row r="36" spans="1:16" x14ac:dyDescent="0.3">
      <c r="A36">
        <v>35</v>
      </c>
      <c r="B36" t="s">
        <v>49</v>
      </c>
      <c r="C36" t="str">
        <f>LEFT(Table1[[#This Row],[Occupation]],LEN(Table1[[#This Row],[Occupation]])-1)</f>
        <v>Animal Trainer</v>
      </c>
      <c r="D36" t="str">
        <f>_xlfn.XLOOKUP(Table1[[#This Row],[Occupation]],Table2[Name],Table2[Cluster],#N/A,1)</f>
        <v>Hospitality and Tourism</v>
      </c>
      <c r="E36">
        <f>_xlfn.RANK.EQ(Table1[[#This Row],[Percent_Change]],Table1[Percent_Change])</f>
        <v>34</v>
      </c>
      <c r="F36" t="s">
        <v>1773</v>
      </c>
      <c r="G36">
        <v>54100</v>
      </c>
      <c r="H36">
        <v>62800</v>
      </c>
      <c r="I36" s="1">
        <v>0.16</v>
      </c>
      <c r="J36" t="s">
        <v>29</v>
      </c>
      <c r="K36">
        <v>2</v>
      </c>
      <c r="L36" t="s">
        <v>26</v>
      </c>
      <c r="M36">
        <v>2</v>
      </c>
      <c r="N36">
        <v>694</v>
      </c>
      <c r="O36" s="2">
        <v>18.66</v>
      </c>
      <c r="P36" s="2">
        <v>38800</v>
      </c>
    </row>
    <row r="37" spans="1:16" x14ac:dyDescent="0.3">
      <c r="A37">
        <v>36</v>
      </c>
      <c r="B37" t="s">
        <v>50</v>
      </c>
      <c r="C37" t="str">
        <f>LEFT(Table1[[#This Row],[Occupation]],LEN(Table1[[#This Row],[Occupation]])-1)</f>
        <v>Computer Numerically Controlled Tool Programmer</v>
      </c>
      <c r="D37" t="str">
        <f>_xlfn.XLOOKUP(Table1[[#This Row],[Occupation]],Table2[Name],Table2[Cluster],#N/A,1)</f>
        <v>Manufacturing</v>
      </c>
      <c r="E37">
        <f>_xlfn.RANK.EQ(Table1[[#This Row],[Percent_Change]],Table1[Percent_Change])</f>
        <v>34</v>
      </c>
      <c r="F37" t="s">
        <v>1407</v>
      </c>
      <c r="G37">
        <v>28500</v>
      </c>
      <c r="H37">
        <v>33000</v>
      </c>
      <c r="I37" s="1">
        <v>0.16</v>
      </c>
      <c r="J37" t="s">
        <v>8</v>
      </c>
      <c r="K37">
        <v>3</v>
      </c>
      <c r="L37" t="s">
        <v>9</v>
      </c>
      <c r="M37">
        <v>5</v>
      </c>
      <c r="N37">
        <v>327</v>
      </c>
      <c r="O37" s="2">
        <v>30.5</v>
      </c>
      <c r="P37" s="2">
        <v>63400</v>
      </c>
    </row>
    <row r="38" spans="1:16" x14ac:dyDescent="0.3">
      <c r="A38">
        <v>37</v>
      </c>
      <c r="B38" t="s">
        <v>51</v>
      </c>
      <c r="C38" t="str">
        <f>LEFT(Table1[[#This Row],[Occupation]],LEN(Table1[[#This Row],[Occupation]])-1)</f>
        <v>Financial Manager</v>
      </c>
      <c r="D38" t="str">
        <f>_xlfn.XLOOKUP(Table1[[#This Row],[Occupation]],Table2[Name],Table2[Cluster],#N/A,1)</f>
        <v>Finance</v>
      </c>
      <c r="E38">
        <f>_xlfn.RANK.EQ(Table1[[#This Row],[Percent_Change]],Table1[Percent_Change])</f>
        <v>34</v>
      </c>
      <c r="F38" t="s">
        <v>1109</v>
      </c>
      <c r="G38">
        <v>792600</v>
      </c>
      <c r="H38">
        <v>919200</v>
      </c>
      <c r="I38" s="1">
        <v>0.16</v>
      </c>
      <c r="J38" t="s">
        <v>5</v>
      </c>
      <c r="K38">
        <v>4</v>
      </c>
      <c r="L38" t="s">
        <v>11</v>
      </c>
      <c r="M38">
        <v>5</v>
      </c>
      <c r="N38">
        <v>30</v>
      </c>
      <c r="O38" s="2">
        <v>75.05</v>
      </c>
      <c r="P38" s="2">
        <v>156100</v>
      </c>
    </row>
    <row r="39" spans="1:16" x14ac:dyDescent="0.3">
      <c r="A39">
        <v>38</v>
      </c>
      <c r="B39" t="s">
        <v>52</v>
      </c>
      <c r="C39" t="str">
        <f>LEFT(Table1[[#This Row],[Occupation]],LEN(Table1[[#This Row],[Occupation]])-1)</f>
        <v>Genetic Counselor</v>
      </c>
      <c r="D39" t="str">
        <f>_xlfn.XLOOKUP(Table1[[#This Row],[Occupation]],Table2[Name],Table2[Cluster],#N/A,1)</f>
        <v>Health Science</v>
      </c>
      <c r="E39">
        <f>_xlfn.RANK.EQ(Table1[[#This Row],[Percent_Change]],Table1[Percent_Change])</f>
        <v>34</v>
      </c>
      <c r="F39" t="s">
        <v>1216</v>
      </c>
      <c r="G39">
        <v>3500</v>
      </c>
      <c r="H39">
        <v>4000</v>
      </c>
      <c r="I39" s="1">
        <v>0.16</v>
      </c>
      <c r="J39" t="s">
        <v>5</v>
      </c>
      <c r="K39">
        <v>4</v>
      </c>
      <c r="L39" t="s">
        <v>6</v>
      </c>
      <c r="M39">
        <v>6</v>
      </c>
      <c r="N39">
        <v>137</v>
      </c>
      <c r="O39" s="2">
        <v>46.05</v>
      </c>
      <c r="P39" s="2">
        <v>95800</v>
      </c>
    </row>
    <row r="40" spans="1:16" x14ac:dyDescent="0.3">
      <c r="A40">
        <v>39</v>
      </c>
      <c r="B40" t="s">
        <v>53</v>
      </c>
      <c r="C40" t="str">
        <f>LEFT(Table1[[#This Row],[Occupation]],LEN(Table1[[#This Row],[Occupation]])-1)</f>
        <v>Computer and Information Systems Manager</v>
      </c>
      <c r="D40" t="str">
        <f>_xlfn.XLOOKUP(Table1[[#This Row],[Occupation]],Table2[Name],Table2[Cluster],#N/A,1)</f>
        <v>Business Management and Administration</v>
      </c>
      <c r="E40">
        <f>_xlfn.RANK.EQ(Table1[[#This Row],[Percent_Change]],Table1[Percent_Change])</f>
        <v>39</v>
      </c>
      <c r="F40" t="s">
        <v>1104</v>
      </c>
      <c r="G40">
        <v>557400</v>
      </c>
      <c r="H40">
        <v>643300</v>
      </c>
      <c r="I40" s="1">
        <v>0.15</v>
      </c>
      <c r="J40" t="s">
        <v>5</v>
      </c>
      <c r="K40">
        <v>4</v>
      </c>
      <c r="L40" t="s">
        <v>11</v>
      </c>
      <c r="M40">
        <v>5</v>
      </c>
      <c r="N40">
        <v>25</v>
      </c>
      <c r="O40" s="2">
        <v>81.5</v>
      </c>
      <c r="P40" s="2">
        <v>169500</v>
      </c>
    </row>
    <row r="41" spans="1:16" x14ac:dyDescent="0.3">
      <c r="A41">
        <v>40</v>
      </c>
      <c r="B41" t="s">
        <v>54</v>
      </c>
      <c r="C41" t="str">
        <f>LEFT(Table1[[#This Row],[Occupation]],LEN(Table1[[#This Row],[Occupation]])-1)</f>
        <v>Forest Fire Inspectors and Prevention Specialist</v>
      </c>
      <c r="D41" t="str">
        <f>_xlfn.XLOOKUP(Table1[[#This Row],[Occupation]],Table2[Name],Table2[Cluster],#N/A,1)</f>
        <v>Law, Public Safety, Corrections and Security</v>
      </c>
      <c r="E41">
        <f>_xlfn.RANK.EQ(Table1[[#This Row],[Percent_Change]],Table1[Percent_Change])</f>
        <v>39</v>
      </c>
      <c r="F41" t="s">
        <v>1525</v>
      </c>
      <c r="G41">
        <v>2400</v>
      </c>
      <c r="H41">
        <v>2800</v>
      </c>
      <c r="I41" s="1">
        <v>0.15</v>
      </c>
      <c r="J41" t="s">
        <v>8</v>
      </c>
      <c r="K41">
        <v>3</v>
      </c>
      <c r="L41" t="s">
        <v>26</v>
      </c>
      <c r="M41">
        <v>2</v>
      </c>
      <c r="N41">
        <v>444</v>
      </c>
      <c r="O41" s="2">
        <v>26</v>
      </c>
      <c r="P41" s="2">
        <v>54100</v>
      </c>
    </row>
    <row r="42" spans="1:16" x14ac:dyDescent="0.3">
      <c r="A42">
        <v>41</v>
      </c>
      <c r="B42" t="s">
        <v>55</v>
      </c>
      <c r="C42" t="str">
        <f>LEFT(Table1[[#This Row],[Occupation]],LEN(Table1[[#This Row],[Occupation]])-1)</f>
        <v>Hearing Aid Specialist</v>
      </c>
      <c r="D42" t="str">
        <f>_xlfn.XLOOKUP(Table1[[#This Row],[Occupation]],Table2[Name],Table2[Cluster],#N/A,1)</f>
        <v>Health Science</v>
      </c>
      <c r="E42">
        <f>_xlfn.RANK.EQ(Table1[[#This Row],[Percent_Change]],Table1[Percent_Change])</f>
        <v>39</v>
      </c>
      <c r="F42" t="s">
        <v>1478</v>
      </c>
      <c r="G42">
        <v>10200</v>
      </c>
      <c r="H42">
        <v>11700</v>
      </c>
      <c r="I42" s="1">
        <v>0.15</v>
      </c>
      <c r="J42" t="s">
        <v>8</v>
      </c>
      <c r="K42">
        <v>3</v>
      </c>
      <c r="L42" t="s">
        <v>26</v>
      </c>
      <c r="M42">
        <v>2</v>
      </c>
      <c r="N42">
        <v>399</v>
      </c>
      <c r="O42" s="2">
        <v>28.21</v>
      </c>
      <c r="P42" s="2">
        <v>58700</v>
      </c>
    </row>
    <row r="43" spans="1:16" x14ac:dyDescent="0.3">
      <c r="A43">
        <v>42</v>
      </c>
      <c r="B43" t="s">
        <v>56</v>
      </c>
      <c r="C43" t="str">
        <f>LEFT(Table1[[#This Row],[Occupation]],LEN(Table1[[#This Row],[Occupation]])-1)</f>
        <v>Industrial Machinery Mechanic</v>
      </c>
      <c r="D43" t="str">
        <f>_xlfn.XLOOKUP(Table1[[#This Row],[Occupation]],Table2[Name],Table2[Cluster],#N/A,1)</f>
        <v>Energy</v>
      </c>
      <c r="E43">
        <f>_xlfn.RANK.EQ(Table1[[#This Row],[Percent_Change]],Table1[Percent_Change])</f>
        <v>39</v>
      </c>
      <c r="F43" t="s">
        <v>1442</v>
      </c>
      <c r="G43">
        <v>402200</v>
      </c>
      <c r="H43">
        <v>462100</v>
      </c>
      <c r="I43" s="1">
        <v>0.15</v>
      </c>
      <c r="J43" t="s">
        <v>8</v>
      </c>
      <c r="K43">
        <v>3</v>
      </c>
      <c r="L43" t="s">
        <v>26</v>
      </c>
      <c r="M43">
        <v>2</v>
      </c>
      <c r="N43">
        <v>362</v>
      </c>
      <c r="O43" s="2">
        <v>29.53</v>
      </c>
      <c r="P43" s="2">
        <v>61400</v>
      </c>
    </row>
    <row r="44" spans="1:16" x14ac:dyDescent="0.3">
      <c r="A44">
        <v>43</v>
      </c>
      <c r="B44" t="s">
        <v>57</v>
      </c>
      <c r="C44" t="str">
        <f>LEFT(Table1[[#This Row],[Occupation]],LEN(Table1[[#This Row],[Occupation]])-1)</f>
        <v>Marriage and Family Therapist</v>
      </c>
      <c r="D44" t="str">
        <f>_xlfn.XLOOKUP(Table1[[#This Row],[Occupation]],Table2[Name],Table2[Cluster],#N/A,1)</f>
        <v>Human Services</v>
      </c>
      <c r="E44">
        <f>_xlfn.RANK.EQ(Table1[[#This Row],[Percent_Change]],Table1[Percent_Change])</f>
        <v>39</v>
      </c>
      <c r="F44" t="s">
        <v>1481</v>
      </c>
      <c r="G44">
        <v>71200</v>
      </c>
      <c r="H44">
        <v>81800</v>
      </c>
      <c r="I44" s="1">
        <v>0.15</v>
      </c>
      <c r="J44" t="s">
        <v>8</v>
      </c>
      <c r="K44">
        <v>3</v>
      </c>
      <c r="L44" t="s">
        <v>6</v>
      </c>
      <c r="M44">
        <v>6</v>
      </c>
      <c r="N44">
        <v>401</v>
      </c>
      <c r="O44" s="2">
        <v>28.13</v>
      </c>
      <c r="P44" s="2">
        <v>58500</v>
      </c>
    </row>
    <row r="45" spans="1:16" x14ac:dyDescent="0.3">
      <c r="A45">
        <v>44</v>
      </c>
      <c r="B45" t="s">
        <v>58</v>
      </c>
      <c r="C45" t="str">
        <f>LEFT(Table1[[#This Row],[Occupation]],LEN(Table1[[#This Row],[Occupation]])-1)</f>
        <v>Orthotists and Prosthetist</v>
      </c>
      <c r="D45" t="str">
        <f>_xlfn.XLOOKUP(Table1[[#This Row],[Occupation]],Table2[Name],Table2[Cluster],#N/A,1)</f>
        <v>Health Science</v>
      </c>
      <c r="E45">
        <f>_xlfn.RANK.EQ(Table1[[#This Row],[Percent_Change]],Table1[Percent_Change])</f>
        <v>39</v>
      </c>
      <c r="F45" t="s">
        <v>1296</v>
      </c>
      <c r="G45">
        <v>9500</v>
      </c>
      <c r="H45">
        <v>10900</v>
      </c>
      <c r="I45" s="1">
        <v>0.15</v>
      </c>
      <c r="J45" t="s">
        <v>5</v>
      </c>
      <c r="K45">
        <v>4</v>
      </c>
      <c r="L45" t="s">
        <v>6</v>
      </c>
      <c r="M45">
        <v>6</v>
      </c>
      <c r="N45">
        <v>216</v>
      </c>
      <c r="O45" s="2">
        <v>37.549999999999997</v>
      </c>
      <c r="P45" s="2">
        <v>78100</v>
      </c>
    </row>
    <row r="46" spans="1:16" x14ac:dyDescent="0.3">
      <c r="A46">
        <v>45</v>
      </c>
      <c r="B46" t="s">
        <v>59</v>
      </c>
      <c r="C46" t="str">
        <f>LEFT(Table1[[#This Row],[Occupation]],LEN(Table1[[#This Row],[Occupation]])-1)</f>
        <v>Physical Therapist</v>
      </c>
      <c r="D46" t="str">
        <f>_xlfn.XLOOKUP(Table1[[#This Row],[Occupation]],Table2[Name],Table2[Cluster],#N/A,1)</f>
        <v>Health Science</v>
      </c>
      <c r="E46">
        <f>_xlfn.RANK.EQ(Table1[[#This Row],[Percent_Change]],Table1[Percent_Change])</f>
        <v>39</v>
      </c>
      <c r="F46" t="s">
        <v>1196</v>
      </c>
      <c r="G46">
        <v>246800</v>
      </c>
      <c r="H46">
        <v>284100</v>
      </c>
      <c r="I46" s="1">
        <v>0.15</v>
      </c>
      <c r="J46" t="s">
        <v>5</v>
      </c>
      <c r="K46">
        <v>4</v>
      </c>
      <c r="L46" t="s">
        <v>38</v>
      </c>
      <c r="M46">
        <v>7</v>
      </c>
      <c r="N46">
        <v>115</v>
      </c>
      <c r="O46" s="2">
        <v>47.94</v>
      </c>
      <c r="P46" s="2">
        <v>99700</v>
      </c>
    </row>
    <row r="47" spans="1:16" x14ac:dyDescent="0.3">
      <c r="A47">
        <v>46</v>
      </c>
      <c r="B47" t="s">
        <v>60</v>
      </c>
      <c r="C47" t="str">
        <f>LEFT(Table1[[#This Row],[Occupation]],LEN(Table1[[#This Row],[Occupation]])-1)</f>
        <v>Web and Digital Interface Designer</v>
      </c>
      <c r="D47" t="str">
        <f>_xlfn.XLOOKUP(Table1[[#This Row],[Occupation]],Table2[Name],Table2[Cluster],#N/A,1)</f>
        <v>Information Technology</v>
      </c>
      <c r="E47">
        <f>_xlfn.RANK.EQ(Table1[[#This Row],[Percent_Change]],Table1[Percent_Change])</f>
        <v>39</v>
      </c>
      <c r="F47" t="s">
        <v>1205</v>
      </c>
      <c r="G47">
        <v>117900</v>
      </c>
      <c r="H47">
        <v>135800</v>
      </c>
      <c r="I47" s="1">
        <v>0.15</v>
      </c>
      <c r="J47" t="s">
        <v>5</v>
      </c>
      <c r="K47">
        <v>4</v>
      </c>
      <c r="L47" t="s">
        <v>11</v>
      </c>
      <c r="M47">
        <v>5</v>
      </c>
      <c r="N47">
        <v>126</v>
      </c>
      <c r="O47" s="2">
        <v>47.37</v>
      </c>
      <c r="P47" s="2">
        <v>98500</v>
      </c>
    </row>
    <row r="48" spans="1:16" x14ac:dyDescent="0.3">
      <c r="A48">
        <v>47</v>
      </c>
      <c r="B48" t="s">
        <v>61</v>
      </c>
      <c r="C48" t="str">
        <f>LEFT(Table1[[#This Row],[Occupation]],LEN(Table1[[#This Row],[Occupation]])-1)</f>
        <v>Athletic Trainer</v>
      </c>
      <c r="D48" t="str">
        <f>_xlfn.XLOOKUP(Table1[[#This Row],[Occupation]],Table2[Name],Table2[Cluster],#N/A,1)</f>
        <v>Health Science</v>
      </c>
      <c r="E48">
        <f>_xlfn.RANK.EQ(Table1[[#This Row],[Percent_Change]],Table1[Percent_Change])</f>
        <v>47</v>
      </c>
      <c r="F48" t="s">
        <v>1486</v>
      </c>
      <c r="G48">
        <v>33800</v>
      </c>
      <c r="H48">
        <v>38500</v>
      </c>
      <c r="I48" s="1">
        <v>0.14000000000000001</v>
      </c>
      <c r="J48" t="s">
        <v>8</v>
      </c>
      <c r="K48">
        <v>3</v>
      </c>
      <c r="L48" t="s">
        <v>6</v>
      </c>
      <c r="M48">
        <v>6</v>
      </c>
      <c r="N48">
        <v>406</v>
      </c>
      <c r="O48" s="2" t="e">
        <v>#N/A</v>
      </c>
      <c r="P48" s="2">
        <v>57900</v>
      </c>
    </row>
    <row r="49" spans="1:16" x14ac:dyDescent="0.3">
      <c r="A49">
        <v>48</v>
      </c>
      <c r="B49" t="s">
        <v>62</v>
      </c>
      <c r="C49" t="str">
        <f>LEFT(Table1[[#This Row],[Occupation]],LEN(Table1[[#This Row],[Occupation]])-1)</f>
        <v>Community Health Worker</v>
      </c>
      <c r="D49" t="str">
        <f>_xlfn.XLOOKUP(Table1[[#This Row],[Occupation]],Table2[Name],Table2[Cluster],#N/A,1)</f>
        <v>Human Services</v>
      </c>
      <c r="E49">
        <f>_xlfn.RANK.EQ(Table1[[#This Row],[Percent_Change]],Table1[Percent_Change])</f>
        <v>47</v>
      </c>
      <c r="F49" t="s">
        <v>1606</v>
      </c>
      <c r="G49">
        <v>67200</v>
      </c>
      <c r="H49">
        <v>76600</v>
      </c>
      <c r="I49" s="1">
        <v>0.14000000000000001</v>
      </c>
      <c r="J49" t="s">
        <v>8</v>
      </c>
      <c r="K49">
        <v>3</v>
      </c>
      <c r="L49" t="s">
        <v>26</v>
      </c>
      <c r="M49">
        <v>2</v>
      </c>
      <c r="N49">
        <v>526</v>
      </c>
      <c r="O49" s="2">
        <v>23.17</v>
      </c>
      <c r="P49" s="2">
        <v>48200</v>
      </c>
    </row>
    <row r="50" spans="1:16" x14ac:dyDescent="0.3">
      <c r="A50">
        <v>49</v>
      </c>
      <c r="B50" t="s">
        <v>63</v>
      </c>
      <c r="C50" t="str">
        <f>LEFT(Table1[[#This Row],[Occupation]],LEN(Table1[[#This Row],[Occupation]])-1)</f>
        <v>Diagnostic Medical Sonographer</v>
      </c>
      <c r="D50" t="str">
        <f>_xlfn.XLOOKUP(Table1[[#This Row],[Occupation]],Table2[Name],Table2[Cluster],#N/A,1)</f>
        <v>Health Science</v>
      </c>
      <c r="E50">
        <f>_xlfn.RANK.EQ(Table1[[#This Row],[Percent_Change]],Table1[Percent_Change])</f>
        <v>47</v>
      </c>
      <c r="F50" t="s">
        <v>1255</v>
      </c>
      <c r="G50">
        <v>83800</v>
      </c>
      <c r="H50">
        <v>95800</v>
      </c>
      <c r="I50" s="1">
        <v>0.14000000000000001</v>
      </c>
      <c r="J50" t="s">
        <v>5</v>
      </c>
      <c r="K50">
        <v>4</v>
      </c>
      <c r="L50" t="s">
        <v>18</v>
      </c>
      <c r="M50">
        <v>4</v>
      </c>
      <c r="N50">
        <v>176</v>
      </c>
      <c r="O50" s="2">
        <v>40.61</v>
      </c>
      <c r="P50" s="2">
        <v>84500</v>
      </c>
    </row>
    <row r="51" spans="1:16" x14ac:dyDescent="0.3">
      <c r="A51">
        <v>50</v>
      </c>
      <c r="B51" t="s">
        <v>64</v>
      </c>
      <c r="C51" t="str">
        <f>LEFT(Table1[[#This Row],[Occupation]],LEN(Table1[[#This Row],[Occupation]])-1)</f>
        <v>Exercise Trainers and Group Fitness Instructor</v>
      </c>
      <c r="D51" t="str">
        <f>_xlfn.XLOOKUP(Table1[[#This Row],[Occupation]],Table2[Name],Table2[Cluster],#N/A,1)</f>
        <v>Human Services</v>
      </c>
      <c r="E51">
        <f>_xlfn.RANK.EQ(Table1[[#This Row],[Percent_Change]],Table1[Percent_Change])</f>
        <v>47</v>
      </c>
      <c r="F51" t="s">
        <v>1652</v>
      </c>
      <c r="G51">
        <v>329500</v>
      </c>
      <c r="H51">
        <v>374600</v>
      </c>
      <c r="I51" s="1">
        <v>0.14000000000000001</v>
      </c>
      <c r="J51" t="s">
        <v>29</v>
      </c>
      <c r="K51">
        <v>2</v>
      </c>
      <c r="L51" t="s">
        <v>26</v>
      </c>
      <c r="M51">
        <v>2</v>
      </c>
      <c r="N51">
        <v>569</v>
      </c>
      <c r="O51" s="2">
        <v>22.35</v>
      </c>
      <c r="P51" s="2">
        <v>46500</v>
      </c>
    </row>
    <row r="52" spans="1:16" x14ac:dyDescent="0.3">
      <c r="A52">
        <v>51</v>
      </c>
      <c r="B52" t="s">
        <v>65</v>
      </c>
      <c r="C52" t="str">
        <f>LEFT(Table1[[#This Row],[Occupation]],LEN(Table1[[#This Row],[Occupation]])-1)</f>
        <v>Medical Assistant</v>
      </c>
      <c r="D52" t="str">
        <f>_xlfn.XLOOKUP(Table1[[#This Row],[Occupation]],Table2[Name],Table2[Cluster],#N/A,1)</f>
        <v>Health Science</v>
      </c>
      <c r="E52">
        <f>_xlfn.RANK.EQ(Table1[[#This Row],[Percent_Change]],Table1[Percent_Change])</f>
        <v>47</v>
      </c>
      <c r="F52" t="s">
        <v>1727</v>
      </c>
      <c r="G52">
        <v>764400</v>
      </c>
      <c r="H52">
        <v>870200</v>
      </c>
      <c r="I52" s="1">
        <v>0.14000000000000001</v>
      </c>
      <c r="J52" t="s">
        <v>29</v>
      </c>
      <c r="K52">
        <v>2</v>
      </c>
      <c r="L52" t="s">
        <v>9</v>
      </c>
      <c r="M52">
        <v>5</v>
      </c>
      <c r="N52">
        <v>648</v>
      </c>
      <c r="O52" s="2">
        <v>20.190000000000001</v>
      </c>
      <c r="P52" s="2">
        <v>42000</v>
      </c>
    </row>
    <row r="53" spans="1:16" x14ac:dyDescent="0.3">
      <c r="A53">
        <v>52</v>
      </c>
      <c r="B53" t="s">
        <v>66</v>
      </c>
      <c r="C53" t="str">
        <f>LEFT(Table1[[#This Row],[Occupation]],LEN(Table1[[#This Row],[Occupation]])-1)</f>
        <v>Forensic Science Technician</v>
      </c>
      <c r="D53" t="str">
        <f>_xlfn.XLOOKUP(Table1[[#This Row],[Occupation]],Table2[Name],Table2[Cluster],#N/A,1)</f>
        <v>Law, Public Safety, Corrections and Security</v>
      </c>
      <c r="E53">
        <f>_xlfn.RANK.EQ(Table1[[#This Row],[Percent_Change]],Table1[Percent_Change])</f>
        <v>52</v>
      </c>
      <c r="F53" t="s">
        <v>1382</v>
      </c>
      <c r="G53">
        <v>18500</v>
      </c>
      <c r="H53">
        <v>20800</v>
      </c>
      <c r="I53" s="1">
        <v>0.13</v>
      </c>
      <c r="J53" t="s">
        <v>8</v>
      </c>
      <c r="K53">
        <v>3</v>
      </c>
      <c r="L53" t="s">
        <v>11</v>
      </c>
      <c r="M53">
        <v>5</v>
      </c>
      <c r="N53">
        <v>302</v>
      </c>
      <c r="O53" s="2">
        <v>31.22</v>
      </c>
      <c r="P53" s="2">
        <v>64900</v>
      </c>
    </row>
    <row r="54" spans="1:16" x14ac:dyDescent="0.3">
      <c r="A54">
        <v>53</v>
      </c>
      <c r="B54" t="s">
        <v>67</v>
      </c>
      <c r="C54" t="str">
        <f>LEFT(Table1[[#This Row],[Occupation]],LEN(Table1[[#This Row],[Occupation]])-1)</f>
        <v>Market Research Analysts and Marketing Specialist</v>
      </c>
      <c r="D54" t="str">
        <f>_xlfn.XLOOKUP(Table1[[#This Row],[Occupation]],Table2[Name],Table2[Cluster],#N/A,1)</f>
        <v>Human Services</v>
      </c>
      <c r="E54">
        <f>_xlfn.RANK.EQ(Table1[[#This Row],[Percent_Change]],Table1[Percent_Change])</f>
        <v>52</v>
      </c>
      <c r="F54" t="s">
        <v>1319</v>
      </c>
      <c r="G54">
        <v>868600</v>
      </c>
      <c r="H54">
        <v>985200</v>
      </c>
      <c r="I54" s="1">
        <v>0.13</v>
      </c>
      <c r="J54" t="s">
        <v>5</v>
      </c>
      <c r="K54">
        <v>4</v>
      </c>
      <c r="L54" t="s">
        <v>11</v>
      </c>
      <c r="M54">
        <v>5</v>
      </c>
      <c r="N54">
        <v>239</v>
      </c>
      <c r="O54" s="2">
        <v>35.9</v>
      </c>
      <c r="P54" s="2">
        <v>74700</v>
      </c>
    </row>
    <row r="55" spans="1:16" x14ac:dyDescent="0.3">
      <c r="A55">
        <v>54</v>
      </c>
      <c r="B55" t="s">
        <v>68</v>
      </c>
      <c r="C55" t="str">
        <f>LEFT(Table1[[#This Row],[Occupation]],LEN(Table1[[#This Row],[Occupation]])-1)</f>
        <v>Medical Equipment Repairer</v>
      </c>
      <c r="D55" t="str">
        <f>_xlfn.XLOOKUP(Table1[[#This Row],[Occupation]],Table2[Name],Table2[Cluster],#N/A,1)</f>
        <v>Manufacturing</v>
      </c>
      <c r="E55">
        <f>_xlfn.RANK.EQ(Table1[[#This Row],[Percent_Change]],Table1[Percent_Change])</f>
        <v>52</v>
      </c>
      <c r="F55" t="s">
        <v>1453</v>
      </c>
      <c r="G55">
        <v>66400</v>
      </c>
      <c r="H55">
        <v>75100</v>
      </c>
      <c r="I55" s="1">
        <v>0.13</v>
      </c>
      <c r="J55" t="s">
        <v>8</v>
      </c>
      <c r="K55">
        <v>3</v>
      </c>
      <c r="L55" t="s">
        <v>18</v>
      </c>
      <c r="M55">
        <v>4</v>
      </c>
      <c r="N55">
        <v>373</v>
      </c>
      <c r="O55" s="2">
        <v>29.17</v>
      </c>
      <c r="P55" s="2">
        <v>60700</v>
      </c>
    </row>
    <row r="56" spans="1:16" x14ac:dyDescent="0.3">
      <c r="A56">
        <v>55</v>
      </c>
      <c r="B56" t="s">
        <v>69</v>
      </c>
      <c r="C56" t="str">
        <f>LEFT(Table1[[#This Row],[Occupation]],LEN(Table1[[#This Row],[Occupation]])-1)</f>
        <v>Occupational Health and Safety Specialist</v>
      </c>
      <c r="D56" t="str">
        <f>_xlfn.XLOOKUP(Table1[[#This Row],[Occupation]],Table2[Name],Table2[Cluster],#N/A,1)</f>
        <v>Government and Public Administration</v>
      </c>
      <c r="E56">
        <f>_xlfn.RANK.EQ(Table1[[#This Row],[Percent_Change]],Table1[Percent_Change])</f>
        <v>52</v>
      </c>
      <c r="F56" t="s">
        <v>1273</v>
      </c>
      <c r="G56">
        <v>113800</v>
      </c>
      <c r="H56">
        <v>128900</v>
      </c>
      <c r="I56" s="1">
        <v>0.13</v>
      </c>
      <c r="J56" t="s">
        <v>5</v>
      </c>
      <c r="K56">
        <v>4</v>
      </c>
      <c r="L56" t="s">
        <v>11</v>
      </c>
      <c r="M56">
        <v>5</v>
      </c>
      <c r="N56">
        <v>194</v>
      </c>
      <c r="O56" s="2">
        <v>39.01</v>
      </c>
      <c r="P56" s="2">
        <v>81100</v>
      </c>
    </row>
    <row r="57" spans="1:16" x14ac:dyDescent="0.3">
      <c r="A57">
        <v>56</v>
      </c>
      <c r="B57" t="s">
        <v>70</v>
      </c>
      <c r="C57" t="str">
        <f>LEFT(Table1[[#This Row],[Occupation]],LEN(Table1[[#This Row],[Occupation]])-1)</f>
        <v>Ophthalmic Medical Technician</v>
      </c>
      <c r="D57" t="str">
        <f>_xlfn.XLOOKUP(Table1[[#This Row],[Occupation]],Table2[Name],Table2[Cluster],#N/A,1)</f>
        <v>Health Science</v>
      </c>
      <c r="E57">
        <f>_xlfn.RANK.EQ(Table1[[#This Row],[Percent_Change]],Table1[Percent_Change])</f>
        <v>52</v>
      </c>
      <c r="F57" t="s">
        <v>1730</v>
      </c>
      <c r="G57">
        <v>66500</v>
      </c>
      <c r="H57">
        <v>74900</v>
      </c>
      <c r="I57" s="1">
        <v>0.13</v>
      </c>
      <c r="J57" t="s">
        <v>29</v>
      </c>
      <c r="K57">
        <v>2</v>
      </c>
      <c r="L57" t="s">
        <v>9</v>
      </c>
      <c r="M57">
        <v>5</v>
      </c>
      <c r="N57">
        <v>650</v>
      </c>
      <c r="O57" s="2">
        <v>20.09</v>
      </c>
      <c r="P57" s="2">
        <v>41800</v>
      </c>
    </row>
    <row r="58" spans="1:16" x14ac:dyDescent="0.3">
      <c r="A58">
        <v>57</v>
      </c>
      <c r="B58" t="s">
        <v>71</v>
      </c>
      <c r="C58" t="str">
        <f>LEFT(Table1[[#This Row],[Occupation]],LEN(Table1[[#This Row],[Occupation]])-1)</f>
        <v>Personal Financial Advisor</v>
      </c>
      <c r="D58" t="str">
        <f>_xlfn.XLOOKUP(Table1[[#This Row],[Occupation]],Table2[Name],Table2[Cluster],#N/A,1)</f>
        <v>Finance</v>
      </c>
      <c r="E58">
        <f>_xlfn.RANK.EQ(Table1[[#This Row],[Percent_Change]],Table1[Percent_Change])</f>
        <v>52</v>
      </c>
      <c r="F58" t="s">
        <v>1197</v>
      </c>
      <c r="G58">
        <v>327600</v>
      </c>
      <c r="H58">
        <v>369600</v>
      </c>
      <c r="I58" s="1">
        <v>0.13</v>
      </c>
      <c r="J58" t="s">
        <v>5</v>
      </c>
      <c r="K58">
        <v>4</v>
      </c>
      <c r="L58" t="s">
        <v>11</v>
      </c>
      <c r="M58">
        <v>5</v>
      </c>
      <c r="N58">
        <v>118</v>
      </c>
      <c r="O58" s="2">
        <v>47.88</v>
      </c>
      <c r="P58" s="2">
        <v>99600</v>
      </c>
    </row>
    <row r="59" spans="1:16" x14ac:dyDescent="0.3">
      <c r="A59">
        <v>58</v>
      </c>
      <c r="B59" t="s">
        <v>72</v>
      </c>
      <c r="C59" t="str">
        <f>LEFT(Table1[[#This Row],[Occupation]],LEN(Table1[[#This Row],[Occupation]])-1)</f>
        <v>Respiratory Therapist</v>
      </c>
      <c r="D59" t="str">
        <f>_xlfn.XLOOKUP(Table1[[#This Row],[Occupation]],Table2[Name],Table2[Cluster],#N/A,1)</f>
        <v>Health Science</v>
      </c>
      <c r="E59">
        <f>_xlfn.RANK.EQ(Table1[[#This Row],[Percent_Change]],Table1[Percent_Change])</f>
        <v>52</v>
      </c>
      <c r="F59" t="s">
        <v>1297</v>
      </c>
      <c r="G59">
        <v>133100</v>
      </c>
      <c r="H59">
        <v>149800</v>
      </c>
      <c r="I59" s="1">
        <v>0.13</v>
      </c>
      <c r="J59" t="s">
        <v>5</v>
      </c>
      <c r="K59">
        <v>4</v>
      </c>
      <c r="L59" t="s">
        <v>18</v>
      </c>
      <c r="M59">
        <v>4</v>
      </c>
      <c r="N59">
        <v>218</v>
      </c>
      <c r="O59" s="2">
        <v>37.479999999999997</v>
      </c>
      <c r="P59" s="2">
        <v>78000</v>
      </c>
    </row>
    <row r="60" spans="1:16" x14ac:dyDescent="0.3">
      <c r="A60">
        <v>59</v>
      </c>
      <c r="B60" t="s">
        <v>73</v>
      </c>
      <c r="C60" t="str">
        <f>LEFT(Table1[[#This Row],[Occupation]],LEN(Table1[[#This Row],[Occupation]])-1)</f>
        <v>Industrial Engineer</v>
      </c>
      <c r="D60" t="str">
        <f>_xlfn.XLOOKUP(Table1[[#This Row],[Occupation]],Table2[Name],Table2[Cluster],#N/A,1)</f>
        <v>Science, Technology, Engineering and Math</v>
      </c>
      <c r="E60">
        <f>_xlfn.RANK.EQ(Table1[[#This Row],[Percent_Change]],Table1[Percent_Change])</f>
        <v>59</v>
      </c>
      <c r="F60" t="s">
        <v>1200</v>
      </c>
      <c r="G60">
        <v>327300</v>
      </c>
      <c r="H60">
        <v>365700</v>
      </c>
      <c r="I60" s="1">
        <v>0.12</v>
      </c>
      <c r="J60" t="s">
        <v>5</v>
      </c>
      <c r="K60">
        <v>4</v>
      </c>
      <c r="L60" t="s">
        <v>11</v>
      </c>
      <c r="M60">
        <v>5</v>
      </c>
      <c r="N60">
        <v>120</v>
      </c>
      <c r="O60" s="2">
        <v>47.78</v>
      </c>
      <c r="P60" s="2">
        <v>99400</v>
      </c>
    </row>
    <row r="61" spans="1:16" x14ac:dyDescent="0.3">
      <c r="A61">
        <v>60</v>
      </c>
      <c r="B61" t="s">
        <v>74</v>
      </c>
      <c r="C61" t="str">
        <f>LEFT(Table1[[#This Row],[Occupation]],LEN(Table1[[#This Row],[Occupation]])-1)</f>
        <v>Light Truck Driver</v>
      </c>
      <c r="D61" t="str">
        <f>_xlfn.XLOOKUP(Table1[[#This Row],[Occupation]],Table2[Name],Table2[Cluster],#N/A,1)</f>
        <v>Transportation, Distribution and Logistics</v>
      </c>
      <c r="E61">
        <f>_xlfn.RANK.EQ(Table1[[#This Row],[Percent_Change]],Table1[Percent_Change])</f>
        <v>59</v>
      </c>
      <c r="F61" t="s">
        <v>1723</v>
      </c>
      <c r="G61">
        <v>1164600</v>
      </c>
      <c r="H61">
        <v>1298400</v>
      </c>
      <c r="I61" s="1">
        <v>0.12</v>
      </c>
      <c r="J61" t="s">
        <v>29</v>
      </c>
      <c r="K61">
        <v>2</v>
      </c>
      <c r="L61" t="s">
        <v>26</v>
      </c>
      <c r="M61">
        <v>2</v>
      </c>
      <c r="N61">
        <v>643</v>
      </c>
      <c r="O61" s="2">
        <v>20.420000000000002</v>
      </c>
      <c r="P61" s="2">
        <v>42500</v>
      </c>
    </row>
    <row r="62" spans="1:16" x14ac:dyDescent="0.3">
      <c r="A62">
        <v>61</v>
      </c>
      <c r="B62" t="s">
        <v>75</v>
      </c>
      <c r="C62" t="str">
        <f>LEFT(Table1[[#This Row],[Occupation]],LEN(Table1[[#This Row],[Occupation]])-1)</f>
        <v>Occupational Therapist</v>
      </c>
      <c r="D62" t="str">
        <f>_xlfn.XLOOKUP(Table1[[#This Row],[Occupation]],Table2[Name],Table2[Cluster],#N/A,1)</f>
        <v>Health Science</v>
      </c>
      <c r="E62">
        <f>_xlfn.RANK.EQ(Table1[[#This Row],[Percent_Change]],Table1[Percent_Change])</f>
        <v>59</v>
      </c>
      <c r="F62" t="s">
        <v>1212</v>
      </c>
      <c r="G62">
        <v>139600</v>
      </c>
      <c r="H62">
        <v>155600</v>
      </c>
      <c r="I62" s="1">
        <v>0.12</v>
      </c>
      <c r="J62" t="s">
        <v>5</v>
      </c>
      <c r="K62">
        <v>4</v>
      </c>
      <c r="L62" t="s">
        <v>6</v>
      </c>
      <c r="M62">
        <v>6</v>
      </c>
      <c r="N62">
        <v>132</v>
      </c>
      <c r="O62" s="2">
        <v>46.33</v>
      </c>
      <c r="P62" s="2">
        <v>96400</v>
      </c>
    </row>
    <row r="63" spans="1:16" x14ac:dyDescent="0.3">
      <c r="A63">
        <v>62</v>
      </c>
      <c r="B63" t="s">
        <v>76</v>
      </c>
      <c r="C63" t="str">
        <f>LEFT(Table1[[#This Row],[Occupation]],LEN(Table1[[#This Row],[Occupation]])-1)</f>
        <v>Therapists, All Othe</v>
      </c>
      <c r="D63" t="str">
        <f>_xlfn.XLOOKUP(Table1[[#This Row],[Occupation]],Table2[Name],Table2[Cluster],#N/A,1)</f>
        <v>Architecture and Construction</v>
      </c>
      <c r="E63">
        <f>_xlfn.RANK.EQ(Table1[[#This Row],[Percent_Change]],Table1[Percent_Change])</f>
        <v>59</v>
      </c>
      <c r="F63" t="s">
        <v>1401</v>
      </c>
      <c r="G63">
        <v>42300</v>
      </c>
      <c r="H63">
        <v>47500</v>
      </c>
      <c r="I63" s="1">
        <v>0.12</v>
      </c>
      <c r="J63" t="s">
        <v>8</v>
      </c>
      <c r="K63">
        <v>3</v>
      </c>
      <c r="L63" t="s">
        <v>11</v>
      </c>
      <c r="M63">
        <v>5</v>
      </c>
      <c r="N63">
        <v>321</v>
      </c>
      <c r="O63" s="2">
        <v>30.6</v>
      </c>
      <c r="P63" s="2">
        <v>63700</v>
      </c>
    </row>
    <row r="64" spans="1:16" x14ac:dyDescent="0.3">
      <c r="A64">
        <v>63</v>
      </c>
      <c r="B64" t="s">
        <v>77</v>
      </c>
      <c r="C64" t="str">
        <f>LEFT(Table1[[#This Row],[Occupation]],LEN(Table1[[#This Row],[Occupation]])-1)</f>
        <v>Audiologist</v>
      </c>
      <c r="D64" t="str">
        <f>_xlfn.XLOOKUP(Table1[[#This Row],[Occupation]],Table2[Name],Table2[Cluster],#N/A,1)</f>
        <v>Health Science</v>
      </c>
      <c r="E64">
        <f>_xlfn.RANK.EQ(Table1[[#This Row],[Percent_Change]],Table1[Percent_Change])</f>
        <v>63</v>
      </c>
      <c r="F64" t="s">
        <v>1237</v>
      </c>
      <c r="G64">
        <v>14400</v>
      </c>
      <c r="H64">
        <v>15900</v>
      </c>
      <c r="I64" s="1">
        <v>0.11</v>
      </c>
      <c r="J64" t="s">
        <v>5</v>
      </c>
      <c r="K64">
        <v>4</v>
      </c>
      <c r="L64" t="s">
        <v>38</v>
      </c>
      <c r="M64">
        <v>7</v>
      </c>
      <c r="N64">
        <v>158</v>
      </c>
      <c r="O64" s="2">
        <v>42.19</v>
      </c>
      <c r="P64" s="2">
        <v>87700</v>
      </c>
    </row>
    <row r="65" spans="1:16" x14ac:dyDescent="0.3">
      <c r="A65">
        <v>64</v>
      </c>
      <c r="B65" t="s">
        <v>78</v>
      </c>
      <c r="C65" t="str">
        <f>LEFT(Table1[[#This Row],[Occupation]],LEN(Table1[[#This Row],[Occupation]])-1)</f>
        <v>Clinical and Counseling Psychologist</v>
      </c>
      <c r="D65" t="str">
        <f>_xlfn.XLOOKUP(Table1[[#This Row],[Occupation]],Table2[Name],Table2[Cluster],#N/A,1)</f>
        <v>Human Services</v>
      </c>
      <c r="E65">
        <f>_xlfn.RANK.EQ(Table1[[#This Row],[Percent_Change]],Table1[Percent_Change])</f>
        <v>63</v>
      </c>
      <c r="F65" t="s">
        <v>1213</v>
      </c>
      <c r="G65">
        <v>67500</v>
      </c>
      <c r="H65">
        <v>75200</v>
      </c>
      <c r="I65" s="1">
        <v>0.11</v>
      </c>
      <c r="J65" t="s">
        <v>5</v>
      </c>
      <c r="K65">
        <v>4</v>
      </c>
      <c r="L65" t="s">
        <v>38</v>
      </c>
      <c r="M65">
        <v>7</v>
      </c>
      <c r="N65">
        <v>134</v>
      </c>
      <c r="O65" s="2">
        <v>46.2</v>
      </c>
      <c r="P65" s="2">
        <v>96100</v>
      </c>
    </row>
    <row r="66" spans="1:16" x14ac:dyDescent="0.3">
      <c r="A66">
        <v>65</v>
      </c>
      <c r="B66" t="s">
        <v>79</v>
      </c>
      <c r="C66" t="str">
        <f>LEFT(Table1[[#This Row],[Occupation]],LEN(Table1[[#This Row],[Occupation]])-1)</f>
        <v>Curator</v>
      </c>
      <c r="D66" t="str">
        <f>_xlfn.XLOOKUP(Table1[[#This Row],[Occupation]],Table2[Name],Table2[Cluster],#N/A,1)</f>
        <v>Education and Training</v>
      </c>
      <c r="E66">
        <f>_xlfn.RANK.EQ(Table1[[#This Row],[Percent_Change]],Table1[Percent_Change])</f>
        <v>63</v>
      </c>
      <c r="F66" t="s">
        <v>1433</v>
      </c>
      <c r="G66">
        <v>13900</v>
      </c>
      <c r="H66">
        <v>15400</v>
      </c>
      <c r="I66" s="1">
        <v>0.11</v>
      </c>
      <c r="J66" t="s">
        <v>8</v>
      </c>
      <c r="K66">
        <v>3</v>
      </c>
      <c r="L66" t="s">
        <v>6</v>
      </c>
      <c r="M66">
        <v>6</v>
      </c>
      <c r="N66">
        <v>350</v>
      </c>
      <c r="O66" s="2">
        <v>29.69</v>
      </c>
      <c r="P66" s="2">
        <v>61800</v>
      </c>
    </row>
    <row r="67" spans="1:16" x14ac:dyDescent="0.3">
      <c r="A67">
        <v>66</v>
      </c>
      <c r="B67" t="s">
        <v>80</v>
      </c>
      <c r="C67" t="str">
        <f>LEFT(Table1[[#This Row],[Occupation]],LEN(Table1[[#This Row],[Occupation]])-1)</f>
        <v>Flight Attendant</v>
      </c>
      <c r="D67" t="str">
        <f>_xlfn.XLOOKUP(Table1[[#This Row],[Occupation]],Table2[Name],Table2[Cluster],#N/A,1)</f>
        <v>Transportation, Distribution and Logistics</v>
      </c>
      <c r="E67">
        <f>_xlfn.RANK.EQ(Table1[[#This Row],[Percent_Change]],Table1[Percent_Change])</f>
        <v>63</v>
      </c>
      <c r="F67" t="s">
        <v>1354</v>
      </c>
      <c r="G67">
        <v>111100</v>
      </c>
      <c r="H67">
        <v>123800</v>
      </c>
      <c r="I67" s="1">
        <v>0.11</v>
      </c>
      <c r="J67" t="s">
        <v>8</v>
      </c>
      <c r="K67">
        <v>3</v>
      </c>
      <c r="L67" t="s">
        <v>26</v>
      </c>
      <c r="M67">
        <v>2</v>
      </c>
      <c r="N67">
        <v>275</v>
      </c>
      <c r="O67" s="2" t="e">
        <v>#N/A</v>
      </c>
      <c r="P67" s="2">
        <v>68400</v>
      </c>
    </row>
    <row r="68" spans="1:16" x14ac:dyDescent="0.3">
      <c r="A68">
        <v>67</v>
      </c>
      <c r="B68" t="s">
        <v>81</v>
      </c>
      <c r="C68" t="str">
        <f>LEFT(Table1[[#This Row],[Occupation]],LEN(Table1[[#This Row],[Occupation]])-1)</f>
        <v>Mental Health and Substance Abuse Social Worker</v>
      </c>
      <c r="D68" t="str">
        <f>_xlfn.XLOOKUP(Table1[[#This Row],[Occupation]],Table2[Name],Table2[Cluster],#N/A,1)</f>
        <v>Human Services</v>
      </c>
      <c r="E68">
        <f>_xlfn.RANK.EQ(Table1[[#This Row],[Percent_Change]],Table1[Percent_Change])</f>
        <v>63</v>
      </c>
      <c r="F68" t="s">
        <v>1509</v>
      </c>
      <c r="G68">
        <v>113500</v>
      </c>
      <c r="H68">
        <v>125500</v>
      </c>
      <c r="I68" s="1">
        <v>0.11</v>
      </c>
      <c r="J68" t="s">
        <v>8</v>
      </c>
      <c r="K68">
        <v>3</v>
      </c>
      <c r="L68" t="s">
        <v>6</v>
      </c>
      <c r="M68">
        <v>6</v>
      </c>
      <c r="N68">
        <v>429</v>
      </c>
      <c r="O68" s="2">
        <v>26.9</v>
      </c>
      <c r="P68" s="2">
        <v>56000</v>
      </c>
    </row>
    <row r="69" spans="1:16" x14ac:dyDescent="0.3">
      <c r="A69">
        <v>68</v>
      </c>
      <c r="B69" t="s">
        <v>82</v>
      </c>
      <c r="C69" t="str">
        <f>LEFT(Table1[[#This Row],[Occupation]],LEN(Table1[[#This Row],[Occupation]])-1)</f>
        <v>Shampooer</v>
      </c>
      <c r="D69" t="str">
        <f>_xlfn.XLOOKUP(Table1[[#This Row],[Occupation]],Table2[Name],Table2[Cluster],#N/A,1)</f>
        <v>Human Services</v>
      </c>
      <c r="E69">
        <f>_xlfn.RANK.EQ(Table1[[#This Row],[Percent_Change]],Table1[Percent_Change])</f>
        <v>63</v>
      </c>
      <c r="F69" t="s">
        <v>1901</v>
      </c>
      <c r="G69">
        <v>11300</v>
      </c>
      <c r="H69">
        <v>12600</v>
      </c>
      <c r="I69" s="1">
        <v>0.11</v>
      </c>
      <c r="J69" t="s">
        <v>25</v>
      </c>
      <c r="K69">
        <v>1</v>
      </c>
      <c r="L69" t="s">
        <v>31</v>
      </c>
      <c r="M69">
        <v>1</v>
      </c>
      <c r="N69">
        <v>821</v>
      </c>
      <c r="O69" s="2">
        <v>14.2</v>
      </c>
      <c r="P69" s="2">
        <v>29500</v>
      </c>
    </row>
    <row r="70" spans="1:16" x14ac:dyDescent="0.3">
      <c r="A70">
        <v>69</v>
      </c>
      <c r="B70" t="s">
        <v>83</v>
      </c>
      <c r="C70" t="str">
        <f>LEFT(Table1[[#This Row],[Occupation]],LEN(Table1[[#This Row],[Occupation]])-1)</f>
        <v>Cargo and Freight Agent</v>
      </c>
      <c r="D70" t="str">
        <f>_xlfn.XLOOKUP(Table1[[#This Row],[Occupation]],Table2[Name],Table2[Cluster],#N/A,1)</f>
        <v>Transportation, Distribution and Logistics</v>
      </c>
      <c r="E70">
        <f>_xlfn.RANK.EQ(Table1[[#This Row],[Percent_Change]],Table1[Percent_Change])</f>
        <v>69</v>
      </c>
      <c r="F70" t="s">
        <v>1604</v>
      </c>
      <c r="G70">
        <v>95900</v>
      </c>
      <c r="H70">
        <v>105200</v>
      </c>
      <c r="I70" s="1">
        <v>0.1</v>
      </c>
      <c r="J70" t="s">
        <v>8</v>
      </c>
      <c r="K70">
        <v>3</v>
      </c>
      <c r="L70" t="s">
        <v>26</v>
      </c>
      <c r="M70">
        <v>2</v>
      </c>
      <c r="N70">
        <v>525</v>
      </c>
      <c r="O70" s="2">
        <v>23.24</v>
      </c>
      <c r="P70" s="2">
        <v>48300</v>
      </c>
    </row>
    <row r="71" spans="1:16" x14ac:dyDescent="0.3">
      <c r="A71">
        <v>70</v>
      </c>
      <c r="B71" t="s">
        <v>84</v>
      </c>
      <c r="C71" t="str">
        <f>LEFT(Table1[[#This Row],[Occupation]],LEN(Table1[[#This Row],[Occupation]])-1)</f>
        <v>Computer Occupations, All Othe</v>
      </c>
      <c r="D71" t="str">
        <f>_xlfn.XLOOKUP(Table1[[#This Row],[Occupation]],Table2[Name],Table2[Cluster],#N/A,1)</f>
        <v>Information Technology</v>
      </c>
      <c r="E71">
        <f>_xlfn.RANK.EQ(Table1[[#This Row],[Percent_Change]],Table1[Percent_Change])</f>
        <v>69</v>
      </c>
      <c r="F71" t="s">
        <v>1171</v>
      </c>
      <c r="G71">
        <v>449400</v>
      </c>
      <c r="H71">
        <v>493100</v>
      </c>
      <c r="I71" s="1">
        <v>0.1</v>
      </c>
      <c r="J71" t="s">
        <v>5</v>
      </c>
      <c r="K71">
        <v>4</v>
      </c>
      <c r="L71" t="s">
        <v>11</v>
      </c>
      <c r="M71">
        <v>5</v>
      </c>
      <c r="N71">
        <v>91</v>
      </c>
      <c r="O71" s="2">
        <v>50.44</v>
      </c>
      <c r="P71" s="2">
        <v>104900</v>
      </c>
    </row>
    <row r="72" spans="1:16" x14ac:dyDescent="0.3">
      <c r="A72">
        <v>71</v>
      </c>
      <c r="B72" t="s">
        <v>85</v>
      </c>
      <c r="C72" t="str">
        <f>LEFT(Table1[[#This Row],[Occupation]],LEN(Table1[[#This Row],[Occupation]])-1)</f>
        <v>Computer Systems Analyst</v>
      </c>
      <c r="D72" t="str">
        <f>_xlfn.XLOOKUP(Table1[[#This Row],[Occupation]],Table2[Name],Table2[Cluster],#N/A,1)</f>
        <v>Information Technology</v>
      </c>
      <c r="E72">
        <f>_xlfn.RANK.EQ(Table1[[#This Row],[Percent_Change]],Table1[Percent_Change])</f>
        <v>69</v>
      </c>
      <c r="F72" t="s">
        <v>1175</v>
      </c>
      <c r="G72">
        <v>531400</v>
      </c>
      <c r="H72">
        <v>582600</v>
      </c>
      <c r="I72" s="1">
        <v>0.1</v>
      </c>
      <c r="J72" t="s">
        <v>5</v>
      </c>
      <c r="K72">
        <v>4</v>
      </c>
      <c r="L72" t="s">
        <v>11</v>
      </c>
      <c r="M72">
        <v>5</v>
      </c>
      <c r="N72">
        <v>96</v>
      </c>
      <c r="O72" s="2">
        <v>49.9</v>
      </c>
      <c r="P72" s="2">
        <v>103800</v>
      </c>
    </row>
    <row r="73" spans="1:16" x14ac:dyDescent="0.3">
      <c r="A73">
        <v>72</v>
      </c>
      <c r="B73" t="s">
        <v>86</v>
      </c>
      <c r="C73" t="str">
        <f>LEFT(Table1[[#This Row],[Occupation]],LEN(Table1[[#This Row],[Occupation]])-1)</f>
        <v>Database Architect</v>
      </c>
      <c r="D73" t="str">
        <f>_xlfn.XLOOKUP(Table1[[#This Row],[Occupation]],Table2[Name],Table2[Cluster],#N/A,1)</f>
        <v>Information Technology</v>
      </c>
      <c r="E73">
        <f>_xlfn.RANK.EQ(Table1[[#This Row],[Percent_Change]],Table1[Percent_Change])</f>
        <v>69</v>
      </c>
      <c r="F73" t="s">
        <v>1125</v>
      </c>
      <c r="G73">
        <v>64000</v>
      </c>
      <c r="H73">
        <v>70400</v>
      </c>
      <c r="I73" s="1">
        <v>0.1</v>
      </c>
      <c r="J73" t="s">
        <v>5</v>
      </c>
      <c r="K73">
        <v>4</v>
      </c>
      <c r="L73" t="s">
        <v>11</v>
      </c>
      <c r="M73">
        <v>5</v>
      </c>
      <c r="N73">
        <v>46</v>
      </c>
      <c r="O73" s="2">
        <v>64.760000000000005</v>
      </c>
      <c r="P73" s="2">
        <v>134700</v>
      </c>
    </row>
    <row r="74" spans="1:16" x14ac:dyDescent="0.3">
      <c r="A74">
        <v>73</v>
      </c>
      <c r="B74" t="s">
        <v>87</v>
      </c>
      <c r="C74" t="str">
        <f>LEFT(Table1[[#This Row],[Occupation]],LEN(Table1[[#This Row],[Occupation]])-1)</f>
        <v>Exercise Physiologist</v>
      </c>
      <c r="D74" t="str">
        <f>_xlfn.XLOOKUP(Table1[[#This Row],[Occupation]],Table2[Name],Table2[Cluster],#N/A,1)</f>
        <v>Health Science</v>
      </c>
      <c r="E74">
        <f>_xlfn.RANK.EQ(Table1[[#This Row],[Percent_Change]],Table1[Percent_Change])</f>
        <v>69</v>
      </c>
      <c r="F74" t="s">
        <v>1517</v>
      </c>
      <c r="G74">
        <v>16500</v>
      </c>
      <c r="H74">
        <v>18200</v>
      </c>
      <c r="I74" s="1">
        <v>0.1</v>
      </c>
      <c r="J74" t="s">
        <v>8</v>
      </c>
      <c r="K74">
        <v>3</v>
      </c>
      <c r="L74" t="s">
        <v>11</v>
      </c>
      <c r="M74">
        <v>5</v>
      </c>
      <c r="N74">
        <v>436</v>
      </c>
      <c r="O74" s="2">
        <v>26.38</v>
      </c>
      <c r="P74" s="2">
        <v>54900</v>
      </c>
    </row>
    <row r="75" spans="1:16" x14ac:dyDescent="0.3">
      <c r="A75">
        <v>74</v>
      </c>
      <c r="B75" t="s">
        <v>88</v>
      </c>
      <c r="C75" t="str">
        <f>LEFT(Table1[[#This Row],[Occupation]],LEN(Table1[[#This Row],[Occupation]])-1)</f>
        <v>Healthcare Social Worker</v>
      </c>
      <c r="D75" t="str">
        <f>_xlfn.XLOOKUP(Table1[[#This Row],[Occupation]],Table2[Name],Table2[Cluster],#N/A,1)</f>
        <v>Human Services</v>
      </c>
      <c r="E75">
        <f>_xlfn.RANK.EQ(Table1[[#This Row],[Percent_Change]],Table1[Percent_Change])</f>
        <v>69</v>
      </c>
      <c r="F75" t="s">
        <v>1414</v>
      </c>
      <c r="G75">
        <v>191400</v>
      </c>
      <c r="H75">
        <v>209800</v>
      </c>
      <c r="I75" s="1">
        <v>0.1</v>
      </c>
      <c r="J75" t="s">
        <v>8</v>
      </c>
      <c r="K75">
        <v>3</v>
      </c>
      <c r="L75" t="s">
        <v>6</v>
      </c>
      <c r="M75">
        <v>6</v>
      </c>
      <c r="N75">
        <v>333</v>
      </c>
      <c r="O75" s="2">
        <v>30.26</v>
      </c>
      <c r="P75" s="2">
        <v>62900</v>
      </c>
    </row>
    <row r="76" spans="1:16" x14ac:dyDescent="0.3">
      <c r="A76">
        <v>75</v>
      </c>
      <c r="B76" t="s">
        <v>89</v>
      </c>
      <c r="C76" t="str">
        <f>LEFT(Table1[[#This Row],[Occupation]],LEN(Table1[[#This Row],[Occupation]])-1)</f>
        <v>Management Analyst</v>
      </c>
      <c r="D76" t="str">
        <f>_xlfn.XLOOKUP(Table1[[#This Row],[Occupation]],Table2[Name],Table2[Cluster],#N/A,1)</f>
        <v>Business Management and Administration</v>
      </c>
      <c r="E76">
        <f>_xlfn.RANK.EQ(Table1[[#This Row],[Percent_Change]],Table1[Percent_Change])</f>
        <v>69</v>
      </c>
      <c r="F76" t="s">
        <v>1199</v>
      </c>
      <c r="G76">
        <v>987600</v>
      </c>
      <c r="H76">
        <v>1083300</v>
      </c>
      <c r="I76" s="1">
        <v>0.1</v>
      </c>
      <c r="J76" t="s">
        <v>5</v>
      </c>
      <c r="K76">
        <v>4</v>
      </c>
      <c r="L76" t="s">
        <v>11</v>
      </c>
      <c r="M76">
        <v>5</v>
      </c>
      <c r="N76">
        <v>120</v>
      </c>
      <c r="O76" s="2">
        <v>47.8</v>
      </c>
      <c r="P76" s="2">
        <v>99400</v>
      </c>
    </row>
    <row r="77" spans="1:16" x14ac:dyDescent="0.3">
      <c r="A77">
        <v>76</v>
      </c>
      <c r="B77" t="s">
        <v>90</v>
      </c>
      <c r="C77" t="str">
        <f>LEFT(Table1[[#This Row],[Occupation]],LEN(Table1[[#This Row],[Occupation]])-1)</f>
        <v>Mechanical Door Repairer</v>
      </c>
      <c r="D77" t="str">
        <f>_xlfn.XLOOKUP(Table1[[#This Row],[Occupation]],Table2[Name],Table2[Cluster],#N/A,1)</f>
        <v>Architecture and Construction</v>
      </c>
      <c r="E77">
        <f>_xlfn.RANK.EQ(Table1[[#This Row],[Percent_Change]],Table1[Percent_Change])</f>
        <v>69</v>
      </c>
      <c r="F77" t="s">
        <v>1593</v>
      </c>
      <c r="G77">
        <v>28000</v>
      </c>
      <c r="H77">
        <v>30600</v>
      </c>
      <c r="I77" s="1">
        <v>0.1</v>
      </c>
      <c r="J77" t="s">
        <v>8</v>
      </c>
      <c r="K77">
        <v>3</v>
      </c>
      <c r="L77" t="s">
        <v>26</v>
      </c>
      <c r="M77">
        <v>2</v>
      </c>
      <c r="N77">
        <v>512</v>
      </c>
      <c r="O77" s="2">
        <v>23.39</v>
      </c>
      <c r="P77" s="2">
        <v>48700</v>
      </c>
    </row>
    <row r="78" spans="1:16" x14ac:dyDescent="0.3">
      <c r="A78">
        <v>77</v>
      </c>
      <c r="B78" t="s">
        <v>91</v>
      </c>
      <c r="C78" t="str">
        <f>LEFT(Table1[[#This Row],[Occupation]],LEN(Table1[[#This Row],[Occupation]])-1)</f>
        <v>Mechanical Engineer</v>
      </c>
      <c r="D78" t="str">
        <f>_xlfn.XLOOKUP(Table1[[#This Row],[Occupation]],Table2[Name],Table2[Cluster],#N/A,1)</f>
        <v>Science, Technology, Engineering and Math</v>
      </c>
      <c r="E78">
        <f>_xlfn.RANK.EQ(Table1[[#This Row],[Percent_Change]],Table1[Percent_Change])</f>
        <v>69</v>
      </c>
      <c r="F78" t="s">
        <v>1198</v>
      </c>
      <c r="G78">
        <v>286100</v>
      </c>
      <c r="H78">
        <v>314700</v>
      </c>
      <c r="I78" s="1">
        <v>0.1</v>
      </c>
      <c r="J78" t="s">
        <v>5</v>
      </c>
      <c r="K78">
        <v>4</v>
      </c>
      <c r="L78" t="s">
        <v>11</v>
      </c>
      <c r="M78">
        <v>5</v>
      </c>
      <c r="N78">
        <v>119</v>
      </c>
      <c r="O78" s="2">
        <v>47.84</v>
      </c>
      <c r="P78" s="2">
        <v>99500</v>
      </c>
    </row>
    <row r="79" spans="1:16" x14ac:dyDescent="0.3">
      <c r="A79">
        <v>78</v>
      </c>
      <c r="B79" t="s">
        <v>92</v>
      </c>
      <c r="C79" t="str">
        <f>LEFT(Table1[[#This Row],[Occupation]],LEN(Table1[[#This Row],[Occupation]])-1)</f>
        <v>Medical Scientists, Except Epidemiologist</v>
      </c>
      <c r="D79" t="str">
        <f>_xlfn.XLOOKUP(Table1[[#This Row],[Occupation]],Table2[Name],Table2[Cluster],#N/A,1)</f>
        <v>Health Science</v>
      </c>
      <c r="E79">
        <f>_xlfn.RANK.EQ(Table1[[#This Row],[Percent_Change]],Table1[Percent_Change])</f>
        <v>69</v>
      </c>
      <c r="F79" t="s">
        <v>1188</v>
      </c>
      <c r="G79">
        <v>119000</v>
      </c>
      <c r="H79">
        <v>130700</v>
      </c>
      <c r="I79" s="1">
        <v>0.1</v>
      </c>
      <c r="J79" t="s">
        <v>5</v>
      </c>
      <c r="K79">
        <v>4</v>
      </c>
      <c r="L79" t="s">
        <v>38</v>
      </c>
      <c r="M79">
        <v>7</v>
      </c>
      <c r="N79">
        <v>109</v>
      </c>
      <c r="O79" s="2">
        <v>48.5</v>
      </c>
      <c r="P79" s="2">
        <v>100900</v>
      </c>
    </row>
    <row r="80" spans="1:16" x14ac:dyDescent="0.3">
      <c r="A80">
        <v>79</v>
      </c>
      <c r="B80" t="s">
        <v>93</v>
      </c>
      <c r="C80" t="str">
        <f>LEFT(Table1[[#This Row],[Occupation]],LEN(Table1[[#This Row],[Occupation]])-1)</f>
        <v>Museum Technicians and Conservator</v>
      </c>
      <c r="D80" t="str">
        <f>_xlfn.XLOOKUP(Table1[[#This Row],[Occupation]],Table2[Name],Table2[Cluster],#N/A,1)</f>
        <v>Education and Training</v>
      </c>
      <c r="E80">
        <f>_xlfn.RANK.EQ(Table1[[#This Row],[Percent_Change]],Table1[Percent_Change])</f>
        <v>69</v>
      </c>
      <c r="F80" t="s">
        <v>1594</v>
      </c>
      <c r="G80">
        <v>14400</v>
      </c>
      <c r="H80">
        <v>15900</v>
      </c>
      <c r="I80" s="1">
        <v>0.1</v>
      </c>
      <c r="J80" t="s">
        <v>8</v>
      </c>
      <c r="K80">
        <v>3</v>
      </c>
      <c r="L80" t="s">
        <v>11</v>
      </c>
      <c r="M80">
        <v>5</v>
      </c>
      <c r="N80">
        <v>512</v>
      </c>
      <c r="O80" s="2">
        <v>23.4</v>
      </c>
      <c r="P80" s="2">
        <v>48700</v>
      </c>
    </row>
    <row r="81" spans="1:16" x14ac:dyDescent="0.3">
      <c r="A81">
        <v>80</v>
      </c>
      <c r="B81" t="s">
        <v>94</v>
      </c>
      <c r="C81" t="str">
        <f>LEFT(Table1[[#This Row],[Occupation]],LEN(Table1[[#This Row],[Occupation]])-1)</f>
        <v>Occupational Health and Safety Technician</v>
      </c>
      <c r="D81" t="str">
        <f>_xlfn.XLOOKUP(Table1[[#This Row],[Occupation]],Table2[Name],Table2[Cluster],#N/A,1)</f>
        <v>Government and Public Administration</v>
      </c>
      <c r="E81">
        <f>_xlfn.RANK.EQ(Table1[[#This Row],[Percent_Change]],Table1[Percent_Change])</f>
        <v>69</v>
      </c>
      <c r="F81" t="s">
        <v>1485</v>
      </c>
      <c r="G81">
        <v>24700</v>
      </c>
      <c r="H81">
        <v>27200</v>
      </c>
      <c r="I81" s="1">
        <v>0.1</v>
      </c>
      <c r="J81" t="s">
        <v>8</v>
      </c>
      <c r="K81">
        <v>3</v>
      </c>
      <c r="L81" t="s">
        <v>26</v>
      </c>
      <c r="M81">
        <v>2</v>
      </c>
      <c r="N81">
        <v>406</v>
      </c>
      <c r="O81" s="2">
        <v>27.85</v>
      </c>
      <c r="P81" s="2">
        <v>57900</v>
      </c>
    </row>
    <row r="82" spans="1:16" x14ac:dyDescent="0.3">
      <c r="A82">
        <v>81</v>
      </c>
      <c r="B82" t="s">
        <v>95</v>
      </c>
      <c r="C82" t="str">
        <f>LEFT(Table1[[#This Row],[Occupation]],LEN(Table1[[#This Row],[Occupation]])-1)</f>
        <v>Psychiatric Technician</v>
      </c>
      <c r="D82" t="str">
        <f>_xlfn.XLOOKUP(Table1[[#This Row],[Occupation]],Table2[Name],Table2[Cluster],#N/A,1)</f>
        <v>Health Science</v>
      </c>
      <c r="E82">
        <f>_xlfn.RANK.EQ(Table1[[#This Row],[Percent_Change]],Table1[Percent_Change])</f>
        <v>69</v>
      </c>
      <c r="F82" t="s">
        <v>1757</v>
      </c>
      <c r="G82">
        <v>107100</v>
      </c>
      <c r="H82">
        <v>117500</v>
      </c>
      <c r="I82" s="1">
        <v>0.1</v>
      </c>
      <c r="J82" t="s">
        <v>29</v>
      </c>
      <c r="K82">
        <v>2</v>
      </c>
      <c r="L82" t="s">
        <v>9</v>
      </c>
      <c r="M82">
        <v>5</v>
      </c>
      <c r="N82">
        <v>675</v>
      </c>
      <c r="O82" s="2">
        <v>19.09</v>
      </c>
      <c r="P82" s="2">
        <v>39700</v>
      </c>
    </row>
    <row r="83" spans="1:16" x14ac:dyDescent="0.3">
      <c r="A83">
        <v>82</v>
      </c>
      <c r="B83" t="s">
        <v>96</v>
      </c>
      <c r="C83" t="str">
        <f>LEFT(Table1[[#This Row],[Occupation]],LEN(Table1[[#This Row],[Occupation]])-1)</f>
        <v>Recreational Vehicle Service Technician</v>
      </c>
      <c r="D83" t="str">
        <f>_xlfn.XLOOKUP(Table1[[#This Row],[Occupation]],Table2[Name],Table2[Cluster],#N/A,1)</f>
        <v>Transportation, Distribution and Logistics</v>
      </c>
      <c r="E83">
        <f>_xlfn.RANK.EQ(Table1[[#This Row],[Percent_Change]],Table1[Percent_Change])</f>
        <v>69</v>
      </c>
      <c r="F83" t="s">
        <v>1610</v>
      </c>
      <c r="G83">
        <v>17700</v>
      </c>
      <c r="H83">
        <v>19400</v>
      </c>
      <c r="I83" s="1">
        <v>0.1</v>
      </c>
      <c r="J83" t="s">
        <v>8</v>
      </c>
      <c r="K83">
        <v>3</v>
      </c>
      <c r="L83" t="s">
        <v>26</v>
      </c>
      <c r="M83">
        <v>2</v>
      </c>
      <c r="N83">
        <v>529</v>
      </c>
      <c r="O83" s="2">
        <v>23.05</v>
      </c>
      <c r="P83" s="2">
        <v>48000</v>
      </c>
    </row>
    <row r="84" spans="1:16" x14ac:dyDescent="0.3">
      <c r="A84">
        <v>83</v>
      </c>
      <c r="B84" t="s">
        <v>97</v>
      </c>
      <c r="C84" t="str">
        <f>LEFT(Table1[[#This Row],[Occupation]],LEN(Table1[[#This Row],[Occupation]])-1)</f>
        <v>Umpires, Referees, and Other Sports Official</v>
      </c>
      <c r="D84" t="str">
        <f>_xlfn.XLOOKUP(Table1[[#This Row],[Occupation]],Table2[Name],Table2[Cluster],#N/A,1)</f>
        <v>Hospitality and Tourism</v>
      </c>
      <c r="E84">
        <f>_xlfn.RANK.EQ(Table1[[#This Row],[Percent_Change]],Table1[Percent_Change])</f>
        <v>69</v>
      </c>
      <c r="F84" t="s">
        <v>1838</v>
      </c>
      <c r="G84">
        <v>20400</v>
      </c>
      <c r="H84">
        <v>22400</v>
      </c>
      <c r="I84" s="1">
        <v>0.1</v>
      </c>
      <c r="J84" t="s">
        <v>25</v>
      </c>
      <c r="K84">
        <v>1</v>
      </c>
      <c r="L84" t="s">
        <v>26</v>
      </c>
      <c r="M84">
        <v>2</v>
      </c>
      <c r="N84">
        <v>757</v>
      </c>
      <c r="O84" s="2" t="e">
        <v>#N/A</v>
      </c>
      <c r="P84" s="2">
        <v>35800</v>
      </c>
    </row>
    <row r="85" spans="1:16" x14ac:dyDescent="0.3">
      <c r="A85">
        <v>84</v>
      </c>
      <c r="B85" t="s">
        <v>98</v>
      </c>
      <c r="C85" t="str">
        <f>LEFT(Table1[[#This Row],[Occupation]],LEN(Table1[[#This Row],[Occupation]])-1)</f>
        <v>Agricultural Equipment Operator</v>
      </c>
      <c r="D85" t="str">
        <f>_xlfn.XLOOKUP(Table1[[#This Row],[Occupation]],Table2[Name],Table2[Cluster],#N/A,1)</f>
        <v>Agriculture, Food and Natural Resources</v>
      </c>
      <c r="E85">
        <f>_xlfn.RANK.EQ(Table1[[#This Row],[Percent_Change]],Table1[Percent_Change])</f>
        <v>84</v>
      </c>
      <c r="F85" t="s">
        <v>1756</v>
      </c>
      <c r="G85">
        <v>64000</v>
      </c>
      <c r="H85">
        <v>69500</v>
      </c>
      <c r="I85" s="1">
        <v>0.09</v>
      </c>
      <c r="J85" t="s">
        <v>29</v>
      </c>
      <c r="K85">
        <v>2</v>
      </c>
      <c r="L85" t="s">
        <v>31</v>
      </c>
      <c r="M85">
        <v>1</v>
      </c>
      <c r="N85">
        <v>675</v>
      </c>
      <c r="O85" s="2">
        <v>19.079999999999998</v>
      </c>
      <c r="P85" s="2">
        <v>39700</v>
      </c>
    </row>
    <row r="86" spans="1:16" x14ac:dyDescent="0.3">
      <c r="A86">
        <v>85</v>
      </c>
      <c r="B86" t="s">
        <v>99</v>
      </c>
      <c r="C86" t="str">
        <f>LEFT(Table1[[#This Row],[Occupation]],LEN(Table1[[#This Row],[Occupation]])-1)</f>
        <v>Aircraft Cargo Handling Supervisor</v>
      </c>
      <c r="D86" t="str">
        <f>_xlfn.XLOOKUP(Table1[[#This Row],[Occupation]],Table2[Name],Table2[Cluster],#N/A,1)</f>
        <v>Transportation, Distribution and Logistics</v>
      </c>
      <c r="E86">
        <f>_xlfn.RANK.EQ(Table1[[#This Row],[Percent_Change]],Table1[Percent_Change])</f>
        <v>84</v>
      </c>
      <c r="F86" t="s">
        <v>1476</v>
      </c>
      <c r="G86">
        <v>8000</v>
      </c>
      <c r="H86">
        <v>8700</v>
      </c>
      <c r="I86" s="1">
        <v>0.09</v>
      </c>
      <c r="J86" t="s">
        <v>8</v>
      </c>
      <c r="K86">
        <v>3</v>
      </c>
      <c r="L86" t="s">
        <v>26</v>
      </c>
      <c r="M86">
        <v>2</v>
      </c>
      <c r="N86">
        <v>394</v>
      </c>
      <c r="O86" s="2">
        <v>28.33</v>
      </c>
      <c r="P86" s="2">
        <v>58900</v>
      </c>
    </row>
    <row r="87" spans="1:16" x14ac:dyDescent="0.3">
      <c r="A87">
        <v>86</v>
      </c>
      <c r="B87" t="s">
        <v>100</v>
      </c>
      <c r="C87" t="str">
        <f>LEFT(Table1[[#This Row],[Occupation]],LEN(Table1[[#This Row],[Occupation]])-1)</f>
        <v>Athletes and Sports Competitor</v>
      </c>
      <c r="D87" t="str">
        <f>_xlfn.XLOOKUP(Table1[[#This Row],[Occupation]],Table2[Name],Table2[Cluster],#N/A,1)</f>
        <v>Hospitality and Tourism</v>
      </c>
      <c r="E87">
        <f>_xlfn.RANK.EQ(Table1[[#This Row],[Percent_Change]],Table1[Percent_Change])</f>
        <v>84</v>
      </c>
      <c r="F87" t="s">
        <v>1344</v>
      </c>
      <c r="G87">
        <v>14000</v>
      </c>
      <c r="H87">
        <v>15200</v>
      </c>
      <c r="I87" s="1">
        <v>0.09</v>
      </c>
      <c r="J87" t="s">
        <v>8</v>
      </c>
      <c r="K87">
        <v>3</v>
      </c>
      <c r="L87" t="s">
        <v>31</v>
      </c>
      <c r="M87">
        <v>1</v>
      </c>
      <c r="N87">
        <v>264</v>
      </c>
      <c r="O87" s="2" t="e">
        <v>#N/A</v>
      </c>
      <c r="P87" s="2">
        <v>70300</v>
      </c>
    </row>
    <row r="88" spans="1:16" x14ac:dyDescent="0.3">
      <c r="A88">
        <v>87</v>
      </c>
      <c r="B88" t="s">
        <v>101</v>
      </c>
      <c r="C88" t="str">
        <f>LEFT(Table1[[#This Row],[Occupation]],LEN(Table1[[#This Row],[Occupation]])-1)</f>
        <v>Biological Science Teachers, Postsecondar</v>
      </c>
      <c r="D88" t="str">
        <f>_xlfn.XLOOKUP(Table1[[#This Row],[Occupation]],Table2[Name],Table2[Cluster],#N/A,1)</f>
        <v>Education and Training</v>
      </c>
      <c r="E88">
        <f>_xlfn.RANK.EQ(Table1[[#This Row],[Percent_Change]],Table1[Percent_Change])</f>
        <v>84</v>
      </c>
      <c r="F88" t="s">
        <v>1259</v>
      </c>
      <c r="G88">
        <v>62400</v>
      </c>
      <c r="H88">
        <v>67700</v>
      </c>
      <c r="I88" s="1">
        <v>0.09</v>
      </c>
      <c r="J88" t="s">
        <v>5</v>
      </c>
      <c r="K88">
        <v>4</v>
      </c>
      <c r="L88" t="s">
        <v>38</v>
      </c>
      <c r="M88">
        <v>7</v>
      </c>
      <c r="N88">
        <v>180</v>
      </c>
      <c r="O88" s="2" t="e">
        <v>#N/A</v>
      </c>
      <c r="P88" s="2">
        <v>83900</v>
      </c>
    </row>
    <row r="89" spans="1:16" x14ac:dyDescent="0.3">
      <c r="A89">
        <v>88</v>
      </c>
      <c r="B89" t="s">
        <v>102</v>
      </c>
      <c r="C89" t="str">
        <f>LEFT(Table1[[#This Row],[Occupation]],LEN(Table1[[#This Row],[Occupation]])-1)</f>
        <v>Chiropractor</v>
      </c>
      <c r="D89" t="str">
        <f>_xlfn.XLOOKUP(Table1[[#This Row],[Occupation]],Table2[Name],Table2[Cluster],#N/A,1)</f>
        <v>Health Science</v>
      </c>
      <c r="E89">
        <f>_xlfn.RANK.EQ(Table1[[#This Row],[Percent_Change]],Table1[Percent_Change])</f>
        <v>84</v>
      </c>
      <c r="F89" t="s">
        <v>1305</v>
      </c>
      <c r="G89">
        <v>55000</v>
      </c>
      <c r="H89">
        <v>59800</v>
      </c>
      <c r="I89" s="1">
        <v>0.09</v>
      </c>
      <c r="J89" t="s">
        <v>5</v>
      </c>
      <c r="K89">
        <v>4</v>
      </c>
      <c r="L89" t="s">
        <v>38</v>
      </c>
      <c r="M89">
        <v>7</v>
      </c>
      <c r="N89">
        <v>226</v>
      </c>
      <c r="O89" s="2">
        <v>36.79</v>
      </c>
      <c r="P89" s="2">
        <v>76500</v>
      </c>
    </row>
    <row r="90" spans="1:16" x14ac:dyDescent="0.3">
      <c r="A90">
        <v>89</v>
      </c>
      <c r="B90" t="s">
        <v>103</v>
      </c>
      <c r="C90" t="str">
        <f>LEFT(Table1[[#This Row],[Occupation]],LEN(Table1[[#This Row],[Occupation]])-1)</f>
        <v>Coaches and Scout</v>
      </c>
      <c r="D90" t="str">
        <f>_xlfn.XLOOKUP(Table1[[#This Row],[Occupation]],Table2[Name],Table2[Cluster],#N/A,1)</f>
        <v>Education and Training</v>
      </c>
      <c r="E90">
        <f>_xlfn.RANK.EQ(Table1[[#This Row],[Percent_Change]],Table1[Percent_Change])</f>
        <v>84</v>
      </c>
      <c r="F90" t="s">
        <v>1664</v>
      </c>
      <c r="G90">
        <v>275200</v>
      </c>
      <c r="H90">
        <v>300500</v>
      </c>
      <c r="I90" s="1">
        <v>0.09</v>
      </c>
      <c r="J90" t="s">
        <v>29</v>
      </c>
      <c r="K90">
        <v>2</v>
      </c>
      <c r="L90" t="s">
        <v>11</v>
      </c>
      <c r="M90">
        <v>5</v>
      </c>
      <c r="N90">
        <v>583</v>
      </c>
      <c r="O90" s="2" t="e">
        <v>#N/A</v>
      </c>
      <c r="P90" s="2">
        <v>45900</v>
      </c>
    </row>
    <row r="91" spans="1:16" x14ac:dyDescent="0.3">
      <c r="A91">
        <v>90</v>
      </c>
      <c r="B91" t="s">
        <v>104</v>
      </c>
      <c r="C91" t="str">
        <f>LEFT(Table1[[#This Row],[Occupation]],LEN(Table1[[#This Row],[Occupation]])-1)</f>
        <v>Engineering Teachers, Postsecondar</v>
      </c>
      <c r="D91" t="str">
        <f>_xlfn.XLOOKUP(Table1[[#This Row],[Occupation]],Table2[Name],Table2[Cluster],#N/A,1)</f>
        <v>Education and Training</v>
      </c>
      <c r="E91">
        <f>_xlfn.RANK.EQ(Table1[[#This Row],[Percent_Change]],Table1[Percent_Change])</f>
        <v>84</v>
      </c>
      <c r="F91" t="s">
        <v>1163</v>
      </c>
      <c r="G91">
        <v>45500</v>
      </c>
      <c r="H91">
        <v>49700</v>
      </c>
      <c r="I91" s="1">
        <v>0.09</v>
      </c>
      <c r="J91" t="s">
        <v>5</v>
      </c>
      <c r="K91">
        <v>4</v>
      </c>
      <c r="L91" t="s">
        <v>38</v>
      </c>
      <c r="M91">
        <v>7</v>
      </c>
      <c r="N91">
        <v>84</v>
      </c>
      <c r="O91" s="2" t="e">
        <v>#N/A</v>
      </c>
      <c r="P91" s="2">
        <v>106900</v>
      </c>
    </row>
    <row r="92" spans="1:16" x14ac:dyDescent="0.3">
      <c r="A92">
        <v>91</v>
      </c>
      <c r="B92" t="s">
        <v>105</v>
      </c>
      <c r="C92" t="str">
        <f>LEFT(Table1[[#This Row],[Occupation]],LEN(Table1[[#This Row],[Occupation]])-1)</f>
        <v>Film and Video Editor</v>
      </c>
      <c r="D92" t="str">
        <f>_xlfn.XLOOKUP(Table1[[#This Row],[Occupation]],Table2[Name],Table2[Cluster],#N/A,1)</f>
        <v>Arts, Audio/Video and Communications</v>
      </c>
      <c r="E92">
        <f>_xlfn.RANK.EQ(Table1[[#This Row],[Percent_Change]],Table1[Percent_Change])</f>
        <v>84</v>
      </c>
      <c r="F92" t="s">
        <v>1370</v>
      </c>
      <c r="G92">
        <v>51000</v>
      </c>
      <c r="H92">
        <v>55800</v>
      </c>
      <c r="I92" s="1">
        <v>0.09</v>
      </c>
      <c r="J92" t="s">
        <v>8</v>
      </c>
      <c r="K92">
        <v>3</v>
      </c>
      <c r="L92" t="s">
        <v>11</v>
      </c>
      <c r="M92">
        <v>5</v>
      </c>
      <c r="N92">
        <v>289</v>
      </c>
      <c r="O92" s="2">
        <v>32.020000000000003</v>
      </c>
      <c r="P92" s="2">
        <v>66600</v>
      </c>
    </row>
    <row r="93" spans="1:16" x14ac:dyDescent="0.3">
      <c r="A93">
        <v>92</v>
      </c>
      <c r="B93" t="s">
        <v>106</v>
      </c>
      <c r="C93" t="str">
        <f>LEFT(Table1[[#This Row],[Occupation]],LEN(Table1[[#This Row],[Occupation]])-1)</f>
        <v>Makeup Artists, Theatrical and Performanc</v>
      </c>
      <c r="D93" t="str">
        <f>_xlfn.XLOOKUP(Table1[[#This Row],[Occupation]],Table2[Name],Table2[Cluster],#N/A,1)</f>
        <v>Arts, Audio/Video and Communications</v>
      </c>
      <c r="E93">
        <f>_xlfn.RANK.EQ(Table1[[#This Row],[Percent_Change]],Table1[Percent_Change])</f>
        <v>84</v>
      </c>
      <c r="F93" t="s">
        <v>1627</v>
      </c>
      <c r="G93">
        <v>4600</v>
      </c>
      <c r="H93">
        <v>4900</v>
      </c>
      <c r="I93" s="1">
        <v>0.09</v>
      </c>
      <c r="J93" t="s">
        <v>8</v>
      </c>
      <c r="K93">
        <v>3</v>
      </c>
      <c r="L93" t="s">
        <v>9</v>
      </c>
      <c r="M93">
        <v>5</v>
      </c>
      <c r="N93">
        <v>543</v>
      </c>
      <c r="O93" s="2">
        <v>22.79</v>
      </c>
      <c r="P93" s="2">
        <v>47400</v>
      </c>
    </row>
    <row r="94" spans="1:16" x14ac:dyDescent="0.3">
      <c r="A94">
        <v>93</v>
      </c>
      <c r="B94" t="s">
        <v>107</v>
      </c>
      <c r="C94" t="str">
        <f>LEFT(Table1[[#This Row],[Occupation]],LEN(Table1[[#This Row],[Occupation]])-1)</f>
        <v>Manicurists and Pedicurist</v>
      </c>
      <c r="D94" t="str">
        <f>_xlfn.XLOOKUP(Table1[[#This Row],[Occupation]],Table2[Name],Table2[Cluster],#N/A,1)</f>
        <v>Human Services</v>
      </c>
      <c r="E94">
        <f>_xlfn.RANK.EQ(Table1[[#This Row],[Percent_Change]],Table1[Percent_Change])</f>
        <v>84</v>
      </c>
      <c r="F94" t="s">
        <v>1865</v>
      </c>
      <c r="G94">
        <v>196900</v>
      </c>
      <c r="H94">
        <v>214000</v>
      </c>
      <c r="I94" s="1">
        <v>0.09</v>
      </c>
      <c r="J94" t="s">
        <v>25</v>
      </c>
      <c r="K94">
        <v>1</v>
      </c>
      <c r="L94" t="s">
        <v>9</v>
      </c>
      <c r="M94">
        <v>5</v>
      </c>
      <c r="N94">
        <v>786</v>
      </c>
      <c r="O94" s="2">
        <v>16.47</v>
      </c>
      <c r="P94" s="2">
        <v>34300</v>
      </c>
    </row>
    <row r="95" spans="1:16" x14ac:dyDescent="0.3">
      <c r="A95">
        <v>94</v>
      </c>
      <c r="B95" t="s">
        <v>108</v>
      </c>
      <c r="C95" t="str">
        <f>LEFT(Table1[[#This Row],[Occupation]],LEN(Table1[[#This Row],[Occupation]])-1)</f>
        <v>Medical Records Specialist</v>
      </c>
      <c r="D95" t="str">
        <f>_xlfn.XLOOKUP(Table1[[#This Row],[Occupation]],Table2[Name],Table2[Cluster],#N/A,1)</f>
        <v>Health Science</v>
      </c>
      <c r="E95">
        <f>_xlfn.RANK.EQ(Table1[[#This Row],[Percent_Change]],Table1[Percent_Change])</f>
        <v>84</v>
      </c>
      <c r="F95" t="s">
        <v>1589</v>
      </c>
      <c r="G95">
        <v>194300</v>
      </c>
      <c r="H95">
        <v>210900</v>
      </c>
      <c r="I95" s="1">
        <v>0.09</v>
      </c>
      <c r="J95" t="s">
        <v>8</v>
      </c>
      <c r="K95">
        <v>3</v>
      </c>
      <c r="L95" t="s">
        <v>9</v>
      </c>
      <c r="M95">
        <v>5</v>
      </c>
      <c r="N95">
        <v>507</v>
      </c>
      <c r="O95" s="2">
        <v>23.45</v>
      </c>
      <c r="P95" s="2">
        <v>48800</v>
      </c>
    </row>
    <row r="96" spans="1:16" x14ac:dyDescent="0.3">
      <c r="A96">
        <v>95</v>
      </c>
      <c r="B96" t="s">
        <v>109</v>
      </c>
      <c r="C96" t="str">
        <f>LEFT(Table1[[#This Row],[Occupation]],LEN(Table1[[#This Row],[Occupation]])-1)</f>
        <v>Nurse Anesthetist</v>
      </c>
      <c r="D96" t="str">
        <f>_xlfn.XLOOKUP(Table1[[#This Row],[Occupation]],Table2[Name],Table2[Cluster],#N/A,1)</f>
        <v>Health Science</v>
      </c>
      <c r="E96">
        <f>_xlfn.RANK.EQ(Table1[[#This Row],[Percent_Change]],Table1[Percent_Change])</f>
        <v>84</v>
      </c>
      <c r="F96" t="s">
        <v>1101</v>
      </c>
      <c r="G96">
        <v>49400</v>
      </c>
      <c r="H96">
        <v>53800</v>
      </c>
      <c r="I96" s="1">
        <v>0.09</v>
      </c>
      <c r="J96" t="s">
        <v>5</v>
      </c>
      <c r="K96">
        <v>4</v>
      </c>
      <c r="L96" t="s">
        <v>6</v>
      </c>
      <c r="M96">
        <v>6</v>
      </c>
      <c r="N96">
        <v>22</v>
      </c>
      <c r="O96" s="2">
        <v>102.24</v>
      </c>
      <c r="P96" s="2">
        <v>212700</v>
      </c>
    </row>
    <row r="97" spans="1:16" x14ac:dyDescent="0.3">
      <c r="A97">
        <v>96</v>
      </c>
      <c r="B97" t="s">
        <v>110</v>
      </c>
      <c r="C97" t="str">
        <f>LEFT(Table1[[#This Row],[Occupation]],LEN(Table1[[#This Row],[Occupation]])-1)</f>
        <v>Optometrist</v>
      </c>
      <c r="D97" t="str">
        <f>_xlfn.XLOOKUP(Table1[[#This Row],[Occupation]],Table2[Name],Table2[Cluster],#N/A,1)</f>
        <v>Health Science</v>
      </c>
      <c r="E97">
        <f>_xlfn.RANK.EQ(Table1[[#This Row],[Percent_Change]],Table1[Percent_Change])</f>
        <v>84</v>
      </c>
      <c r="F97" t="s">
        <v>1131</v>
      </c>
      <c r="G97">
        <v>43400</v>
      </c>
      <c r="H97">
        <v>47300</v>
      </c>
      <c r="I97" s="1">
        <v>0.09</v>
      </c>
      <c r="J97" t="s">
        <v>5</v>
      </c>
      <c r="K97">
        <v>4</v>
      </c>
      <c r="L97" t="s">
        <v>38</v>
      </c>
      <c r="M97">
        <v>7</v>
      </c>
      <c r="N97">
        <v>51</v>
      </c>
      <c r="O97" s="2">
        <v>63.39</v>
      </c>
      <c r="P97" s="2">
        <v>131900</v>
      </c>
    </row>
    <row r="98" spans="1:16" x14ac:dyDescent="0.3">
      <c r="A98">
        <v>97</v>
      </c>
      <c r="B98" t="s">
        <v>111</v>
      </c>
      <c r="C98" t="str">
        <f>LEFT(Table1[[#This Row],[Occupation]],LEN(Table1[[#This Row],[Occupation]])-1)</f>
        <v>Skincare Specialist</v>
      </c>
      <c r="D98" t="str">
        <f>_xlfn.XLOOKUP(Table1[[#This Row],[Occupation]],Table2[Name],Table2[Cluster],#N/A,1)</f>
        <v>Human Services</v>
      </c>
      <c r="E98">
        <f>_xlfn.RANK.EQ(Table1[[#This Row],[Percent_Change]],Table1[Percent_Change])</f>
        <v>84</v>
      </c>
      <c r="F98" t="s">
        <v>1716</v>
      </c>
      <c r="G98">
        <v>82000</v>
      </c>
      <c r="H98">
        <v>89400</v>
      </c>
      <c r="I98" s="1">
        <v>0.09</v>
      </c>
      <c r="J98" t="s">
        <v>29</v>
      </c>
      <c r="K98">
        <v>2</v>
      </c>
      <c r="L98" t="s">
        <v>9</v>
      </c>
      <c r="M98">
        <v>5</v>
      </c>
      <c r="N98">
        <v>634</v>
      </c>
      <c r="O98" s="2">
        <v>20.77</v>
      </c>
      <c r="P98" s="2">
        <v>43200</v>
      </c>
    </row>
    <row r="99" spans="1:16" x14ac:dyDescent="0.3">
      <c r="A99">
        <v>98</v>
      </c>
      <c r="B99" t="s">
        <v>112</v>
      </c>
      <c r="C99" t="str">
        <f>LEFT(Table1[[#This Row],[Occupation]],LEN(Table1[[#This Row],[Occupation]])-1)</f>
        <v>Social and Community Service Manager</v>
      </c>
      <c r="D99" t="str">
        <f>_xlfn.XLOOKUP(Table1[[#This Row],[Occupation]],Table2[Name],Table2[Cluster],#N/A,1)</f>
        <v>Human Services</v>
      </c>
      <c r="E99">
        <f>_xlfn.RANK.EQ(Table1[[#This Row],[Percent_Change]],Table1[Percent_Change])</f>
        <v>84</v>
      </c>
      <c r="F99" t="s">
        <v>1302</v>
      </c>
      <c r="G99">
        <v>178400</v>
      </c>
      <c r="H99">
        <v>194600</v>
      </c>
      <c r="I99" s="1">
        <v>0.09</v>
      </c>
      <c r="J99" t="s">
        <v>5</v>
      </c>
      <c r="K99">
        <v>4</v>
      </c>
      <c r="L99" t="s">
        <v>11</v>
      </c>
      <c r="M99">
        <v>5</v>
      </c>
      <c r="N99">
        <v>223</v>
      </c>
      <c r="O99" s="2">
        <v>37.03</v>
      </c>
      <c r="P99" s="2">
        <v>77000</v>
      </c>
    </row>
    <row r="100" spans="1:16" x14ac:dyDescent="0.3">
      <c r="A100">
        <v>99</v>
      </c>
      <c r="B100" t="s">
        <v>113</v>
      </c>
      <c r="C100" t="str">
        <f>LEFT(Table1[[#This Row],[Occupation]],LEN(Table1[[#This Row],[Occupation]])-1)</f>
        <v>Social and Human Service Assistant</v>
      </c>
      <c r="D100" t="str">
        <f>_xlfn.XLOOKUP(Table1[[#This Row],[Occupation]],Table2[Name],Table2[Cluster],#N/A,1)</f>
        <v>Human Services</v>
      </c>
      <c r="E100">
        <f>_xlfn.RANK.EQ(Table1[[#This Row],[Percent_Change]],Table1[Percent_Change])</f>
        <v>84</v>
      </c>
      <c r="F100" t="s">
        <v>1734</v>
      </c>
      <c r="G100">
        <v>415100</v>
      </c>
      <c r="H100">
        <v>450600</v>
      </c>
      <c r="I100" s="1">
        <v>0.09</v>
      </c>
      <c r="J100" t="s">
        <v>29</v>
      </c>
      <c r="K100">
        <v>2</v>
      </c>
      <c r="L100" t="s">
        <v>26</v>
      </c>
      <c r="M100">
        <v>2</v>
      </c>
      <c r="N100">
        <v>655</v>
      </c>
      <c r="O100" s="2">
        <v>19.91</v>
      </c>
      <c r="P100" s="2">
        <v>41400</v>
      </c>
    </row>
    <row r="101" spans="1:16" x14ac:dyDescent="0.3">
      <c r="A101">
        <v>100</v>
      </c>
      <c r="B101" t="s">
        <v>114</v>
      </c>
      <c r="C101" t="str">
        <f>LEFT(Table1[[#This Row],[Occupation]],LEN(Table1[[#This Row],[Occupation]])-1)</f>
        <v>Aerospace Engineering and Operations Technologists and Technician</v>
      </c>
      <c r="D101" t="str">
        <f>_xlfn.XLOOKUP(Table1[[#This Row],[Occupation]],Table2[Name],Table2[Cluster],#N/A,1)</f>
        <v>Manufacturing</v>
      </c>
      <c r="E101">
        <f>_xlfn.RANK.EQ(Table1[[#This Row],[Percent_Change]],Table1[Percent_Change])</f>
        <v>100</v>
      </c>
      <c r="F101" t="s">
        <v>1300</v>
      </c>
      <c r="G101">
        <v>10200</v>
      </c>
      <c r="H101">
        <v>11000</v>
      </c>
      <c r="I101" s="1">
        <v>0.08</v>
      </c>
      <c r="J101" t="s">
        <v>5</v>
      </c>
      <c r="K101">
        <v>4</v>
      </c>
      <c r="L101" t="s">
        <v>18</v>
      </c>
      <c r="M101">
        <v>4</v>
      </c>
      <c r="N101">
        <v>220</v>
      </c>
      <c r="O101" s="2">
        <v>37.42</v>
      </c>
      <c r="P101" s="2">
        <v>77800</v>
      </c>
    </row>
    <row r="102" spans="1:16" x14ac:dyDescent="0.3">
      <c r="A102">
        <v>101</v>
      </c>
      <c r="B102" t="s">
        <v>115</v>
      </c>
      <c r="C102" t="str">
        <f>LEFT(Table1[[#This Row],[Occupation]],LEN(Table1[[#This Row],[Occupation]])-1)</f>
        <v>Agents and Business Managers of Artists, Performers, and Athlete</v>
      </c>
      <c r="D102" t="str">
        <f>_xlfn.XLOOKUP(Table1[[#This Row],[Occupation]],Table2[Name],Table2[Cluster],#N/A,1)</f>
        <v>Arts, Audio/Video and Communications</v>
      </c>
      <c r="E102">
        <f>_xlfn.RANK.EQ(Table1[[#This Row],[Percent_Change]],Table1[Percent_Change])</f>
        <v>100</v>
      </c>
      <c r="F102" t="s">
        <v>1252</v>
      </c>
      <c r="G102">
        <v>19900</v>
      </c>
      <c r="H102">
        <v>21500</v>
      </c>
      <c r="I102" s="1">
        <v>0.08</v>
      </c>
      <c r="J102" t="s">
        <v>5</v>
      </c>
      <c r="K102">
        <v>4</v>
      </c>
      <c r="L102" t="s">
        <v>11</v>
      </c>
      <c r="M102">
        <v>5</v>
      </c>
      <c r="N102">
        <v>171</v>
      </c>
      <c r="O102" s="2">
        <v>40.82</v>
      </c>
      <c r="P102" s="2">
        <v>84900</v>
      </c>
    </row>
    <row r="103" spans="1:16" x14ac:dyDescent="0.3">
      <c r="A103">
        <v>102</v>
      </c>
      <c r="B103" t="s">
        <v>116</v>
      </c>
      <c r="C103" t="str">
        <f>LEFT(Table1[[#This Row],[Occupation]],LEN(Table1[[#This Row],[Occupation]])-1)</f>
        <v>Archivist</v>
      </c>
      <c r="D103" t="str">
        <f>_xlfn.XLOOKUP(Table1[[#This Row],[Occupation]],Table2[Name],Table2[Cluster],#N/A,1)</f>
        <v>Education and Training</v>
      </c>
      <c r="E103">
        <f>_xlfn.RANK.EQ(Table1[[#This Row],[Percent_Change]],Table1[Percent_Change])</f>
        <v>100</v>
      </c>
      <c r="F103" t="s">
        <v>1460</v>
      </c>
      <c r="G103">
        <v>9400</v>
      </c>
      <c r="H103">
        <v>10200</v>
      </c>
      <c r="I103" s="1">
        <v>0.08</v>
      </c>
      <c r="J103" t="s">
        <v>8</v>
      </c>
      <c r="K103">
        <v>3</v>
      </c>
      <c r="L103" t="s">
        <v>6</v>
      </c>
      <c r="M103">
        <v>6</v>
      </c>
      <c r="N103">
        <v>381</v>
      </c>
      <c r="O103" s="2">
        <v>28.8</v>
      </c>
      <c r="P103" s="2">
        <v>59900</v>
      </c>
    </row>
    <row r="104" spans="1:16" x14ac:dyDescent="0.3">
      <c r="A104">
        <v>103</v>
      </c>
      <c r="B104" t="s">
        <v>117</v>
      </c>
      <c r="C104" t="str">
        <f>LEFT(Table1[[#This Row],[Occupation]],LEN(Table1[[#This Row],[Occupation]])-1)</f>
        <v>Chemical Engineer</v>
      </c>
      <c r="D104" t="str">
        <f>_xlfn.XLOOKUP(Table1[[#This Row],[Occupation]],Table2[Name],Table2[Cluster],#N/A,1)</f>
        <v>Science, Technology, Engineering and Math</v>
      </c>
      <c r="E104">
        <f>_xlfn.RANK.EQ(Table1[[#This Row],[Percent_Change]],Table1[Percent_Change])</f>
        <v>100</v>
      </c>
      <c r="F104" t="s">
        <v>1155</v>
      </c>
      <c r="G104">
        <v>20800</v>
      </c>
      <c r="H104">
        <v>22500</v>
      </c>
      <c r="I104" s="1">
        <v>0.08</v>
      </c>
      <c r="J104" t="s">
        <v>5</v>
      </c>
      <c r="K104">
        <v>4</v>
      </c>
      <c r="L104" t="s">
        <v>11</v>
      </c>
      <c r="M104">
        <v>5</v>
      </c>
      <c r="N104">
        <v>76</v>
      </c>
      <c r="O104" s="2">
        <v>53.9</v>
      </c>
      <c r="P104" s="2">
        <v>112100</v>
      </c>
    </row>
    <row r="105" spans="1:16" x14ac:dyDescent="0.3">
      <c r="A105">
        <v>104</v>
      </c>
      <c r="B105" t="s">
        <v>118</v>
      </c>
      <c r="C105" t="str">
        <f>LEFT(Table1[[#This Row],[Occupation]],LEN(Table1[[#This Row],[Occupation]])-1)</f>
        <v>Driver/Sales Worker</v>
      </c>
      <c r="D105" t="str">
        <f>_xlfn.XLOOKUP(Table1[[#This Row],[Occupation]],Table2[Name],Table2[Cluster],#N/A,1)</f>
        <v>Architecture and Construction</v>
      </c>
      <c r="E105">
        <f>_xlfn.RANK.EQ(Table1[[#This Row],[Percent_Change]],Table1[Percent_Change])</f>
        <v>100</v>
      </c>
      <c r="F105" t="s">
        <v>1845</v>
      </c>
      <c r="G105">
        <v>541000</v>
      </c>
      <c r="H105">
        <v>582900</v>
      </c>
      <c r="I105" s="1">
        <v>0.08</v>
      </c>
      <c r="J105" t="s">
        <v>25</v>
      </c>
      <c r="K105">
        <v>1</v>
      </c>
      <c r="L105" t="s">
        <v>26</v>
      </c>
      <c r="M105">
        <v>2</v>
      </c>
      <c r="N105">
        <v>766</v>
      </c>
      <c r="O105" s="2">
        <v>17.03</v>
      </c>
      <c r="P105" s="2">
        <v>35400</v>
      </c>
    </row>
    <row r="106" spans="1:16" x14ac:dyDescent="0.3">
      <c r="A106">
        <v>105</v>
      </c>
      <c r="B106" t="s">
        <v>119</v>
      </c>
      <c r="C106" t="str">
        <f>LEFT(Table1[[#This Row],[Occupation]],LEN(Table1[[#This Row],[Occupation]])-1)</f>
        <v>Entertainers and Performers, Sports and Related Workers, All Othe</v>
      </c>
      <c r="D106" t="str">
        <f>_xlfn.XLOOKUP(Table1[[#This Row],[Occupation]],Table2[Name],Table2[Cluster],#N/A,1)</f>
        <v>Government and Public Administration</v>
      </c>
      <c r="E106">
        <f>_xlfn.RANK.EQ(Table1[[#This Row],[Percent_Change]],Table1[Percent_Change])</f>
        <v>100</v>
      </c>
      <c r="F106" t="s">
        <v>1079</v>
      </c>
      <c r="G106">
        <v>26500</v>
      </c>
      <c r="H106">
        <v>28700</v>
      </c>
      <c r="I106" s="1">
        <v>0.08</v>
      </c>
      <c r="J106" t="s">
        <v>120</v>
      </c>
      <c r="K106">
        <v>0</v>
      </c>
      <c r="L106" t="s">
        <v>31</v>
      </c>
      <c r="M106">
        <v>1</v>
      </c>
      <c r="N106">
        <v>827</v>
      </c>
      <c r="O106" s="2">
        <v>20.91</v>
      </c>
      <c r="P106" s="2" t="e">
        <v>#N/A</v>
      </c>
    </row>
    <row r="107" spans="1:16" x14ac:dyDescent="0.3">
      <c r="A107">
        <v>106</v>
      </c>
      <c r="B107" t="s">
        <v>121</v>
      </c>
      <c r="C107" t="str">
        <f>LEFT(Table1[[#This Row],[Occupation]],LEN(Table1[[#This Row],[Occupation]])-1)</f>
        <v>Entertainment and Recreation Managers, Except Gamblin</v>
      </c>
      <c r="D107" t="str">
        <f>_xlfn.XLOOKUP(Table1[[#This Row],[Occupation]],Table2[Name],Table2[Cluster],#N/A,1)</f>
        <v>Government and Public Administration</v>
      </c>
      <c r="E107">
        <f>_xlfn.RANK.EQ(Table1[[#This Row],[Percent_Change]],Table1[Percent_Change])</f>
        <v>100</v>
      </c>
      <c r="F107" t="s">
        <v>1326</v>
      </c>
      <c r="G107">
        <v>26400</v>
      </c>
      <c r="H107">
        <v>28600</v>
      </c>
      <c r="I107" s="1">
        <v>0.08</v>
      </c>
      <c r="J107" t="s">
        <v>5</v>
      </c>
      <c r="K107">
        <v>4</v>
      </c>
      <c r="L107" t="s">
        <v>11</v>
      </c>
      <c r="M107">
        <v>5</v>
      </c>
      <c r="N107">
        <v>246</v>
      </c>
      <c r="O107" s="2">
        <v>35.32</v>
      </c>
      <c r="P107" s="2">
        <v>73500</v>
      </c>
    </row>
    <row r="108" spans="1:16" x14ac:dyDescent="0.3">
      <c r="A108">
        <v>107</v>
      </c>
      <c r="B108" t="s">
        <v>122</v>
      </c>
      <c r="C108" t="str">
        <f>LEFT(Table1[[#This Row],[Occupation]],LEN(Table1[[#This Row],[Occupation]])-1)</f>
        <v>Farm Equipment Mechanics and Service Technician</v>
      </c>
      <c r="D108" t="str">
        <f>_xlfn.XLOOKUP(Table1[[#This Row],[Occupation]],Table2[Name],Table2[Cluster],#N/A,1)</f>
        <v>Agriculture, Food and Natural Resources</v>
      </c>
      <c r="E108">
        <f>_xlfn.RANK.EQ(Table1[[#This Row],[Percent_Change]],Table1[Percent_Change])</f>
        <v>100</v>
      </c>
      <c r="F108" t="s">
        <v>1575</v>
      </c>
      <c r="G108">
        <v>45600</v>
      </c>
      <c r="H108">
        <v>49300</v>
      </c>
      <c r="I108" s="1">
        <v>0.08</v>
      </c>
      <c r="J108" t="s">
        <v>8</v>
      </c>
      <c r="K108">
        <v>3</v>
      </c>
      <c r="L108" t="s">
        <v>26</v>
      </c>
      <c r="M108">
        <v>2</v>
      </c>
      <c r="N108">
        <v>495</v>
      </c>
      <c r="O108" s="2">
        <v>23.66</v>
      </c>
      <c r="P108" s="2">
        <v>49200</v>
      </c>
    </row>
    <row r="109" spans="1:16" x14ac:dyDescent="0.3">
      <c r="A109">
        <v>108</v>
      </c>
      <c r="B109" t="s">
        <v>123</v>
      </c>
      <c r="C109" t="str">
        <f>LEFT(Table1[[#This Row],[Occupation]],LEN(Table1[[#This Row],[Occupation]])-1)</f>
        <v>Financial Risk Specialist</v>
      </c>
      <c r="D109" t="str">
        <f>_xlfn.XLOOKUP(Table1[[#This Row],[Occupation]],Table2[Name],Table2[Cluster],#N/A,1)</f>
        <v>Finance</v>
      </c>
      <c r="E109">
        <f>_xlfn.RANK.EQ(Table1[[#This Row],[Percent_Change]],Table1[Percent_Change])</f>
        <v>100</v>
      </c>
      <c r="F109" t="s">
        <v>1167</v>
      </c>
      <c r="G109">
        <v>58900</v>
      </c>
      <c r="H109">
        <v>63700</v>
      </c>
      <c r="I109" s="1">
        <v>0.08</v>
      </c>
      <c r="J109" t="s">
        <v>5</v>
      </c>
      <c r="K109">
        <v>4</v>
      </c>
      <c r="L109" t="s">
        <v>11</v>
      </c>
      <c r="M109">
        <v>5</v>
      </c>
      <c r="N109">
        <v>88</v>
      </c>
      <c r="O109" s="2">
        <v>51.01</v>
      </c>
      <c r="P109" s="2">
        <v>106100</v>
      </c>
    </row>
    <row r="110" spans="1:16" x14ac:dyDescent="0.3">
      <c r="A110">
        <v>109</v>
      </c>
      <c r="B110" t="s">
        <v>124</v>
      </c>
      <c r="C110" t="str">
        <f>LEFT(Table1[[#This Row],[Occupation]],LEN(Table1[[#This Row],[Occupation]])-1)</f>
        <v>Financial and Investment Analyst</v>
      </c>
      <c r="D110" t="str">
        <f>_xlfn.XLOOKUP(Table1[[#This Row],[Occupation]],Table2[Name],Table2[Cluster],#N/A,1)</f>
        <v>Finance</v>
      </c>
      <c r="E110">
        <f>_xlfn.RANK.EQ(Table1[[#This Row],[Percent_Change]],Table1[Percent_Change])</f>
        <v>100</v>
      </c>
      <c r="F110" t="s">
        <v>1203</v>
      </c>
      <c r="G110">
        <v>317200</v>
      </c>
      <c r="H110">
        <v>341400</v>
      </c>
      <c r="I110" s="1">
        <v>0.08</v>
      </c>
      <c r="J110" t="s">
        <v>5</v>
      </c>
      <c r="K110">
        <v>4</v>
      </c>
      <c r="L110" t="s">
        <v>11</v>
      </c>
      <c r="M110">
        <v>5</v>
      </c>
      <c r="N110">
        <v>124</v>
      </c>
      <c r="O110" s="2">
        <v>47.6</v>
      </c>
      <c r="P110" s="2">
        <v>99000</v>
      </c>
    </row>
    <row r="111" spans="1:16" x14ac:dyDescent="0.3">
      <c r="A111">
        <v>110</v>
      </c>
      <c r="B111" t="s">
        <v>125</v>
      </c>
      <c r="C111" t="str">
        <f>LEFT(Table1[[#This Row],[Occupation]],LEN(Table1[[#This Row],[Occupation]])-1)</f>
        <v>First-Line Supervisors of Entertainment and Recreation Workers, Except Gambling Service</v>
      </c>
      <c r="D111" t="str">
        <f>_xlfn.XLOOKUP(Table1[[#This Row],[Occupation]],Table2[Name],Table2[Cluster],#N/A,1)</f>
        <v>Agriculture, Food and Natural Resources</v>
      </c>
      <c r="E111">
        <f>_xlfn.RANK.EQ(Table1[[#This Row],[Percent_Change]],Table1[Percent_Change])</f>
        <v>100</v>
      </c>
      <c r="F111" t="s">
        <v>1660</v>
      </c>
      <c r="G111">
        <v>114600</v>
      </c>
      <c r="H111">
        <v>123300</v>
      </c>
      <c r="I111" s="1">
        <v>0.08</v>
      </c>
      <c r="J111" t="s">
        <v>29</v>
      </c>
      <c r="K111">
        <v>2</v>
      </c>
      <c r="L111" t="s">
        <v>26</v>
      </c>
      <c r="M111">
        <v>2</v>
      </c>
      <c r="N111">
        <v>579</v>
      </c>
      <c r="O111" s="2">
        <v>22.14</v>
      </c>
      <c r="P111" s="2">
        <v>46100</v>
      </c>
    </row>
    <row r="112" spans="1:16" x14ac:dyDescent="0.3">
      <c r="A112">
        <v>111</v>
      </c>
      <c r="B112" t="s">
        <v>126</v>
      </c>
      <c r="C112" t="str">
        <f>LEFT(Table1[[#This Row],[Occupation]],LEN(Table1[[#This Row],[Occupation]])-1)</f>
        <v>First-Line Supervisors of Personal Service Worker</v>
      </c>
      <c r="D112" t="str">
        <f>_xlfn.XLOOKUP(Table1[[#This Row],[Occupation]],Table2[Name],Table2[Cluster],#N/A,1)</f>
        <v>Human Services</v>
      </c>
      <c r="E112">
        <f>_xlfn.RANK.EQ(Table1[[#This Row],[Percent_Change]],Table1[Percent_Change])</f>
        <v>100</v>
      </c>
      <c r="F112" t="s">
        <v>1647</v>
      </c>
      <c r="G112">
        <v>159000</v>
      </c>
      <c r="H112">
        <v>172100</v>
      </c>
      <c r="I112" s="1">
        <v>0.08</v>
      </c>
      <c r="J112" t="s">
        <v>29</v>
      </c>
      <c r="K112">
        <v>2</v>
      </c>
      <c r="L112" t="s">
        <v>26</v>
      </c>
      <c r="M112">
        <v>2</v>
      </c>
      <c r="N112">
        <v>564</v>
      </c>
      <c r="O112" s="2">
        <v>22.45</v>
      </c>
      <c r="P112" s="2">
        <v>46700</v>
      </c>
    </row>
    <row r="113" spans="1:16" x14ac:dyDescent="0.3">
      <c r="A113">
        <v>112</v>
      </c>
      <c r="B113" t="s">
        <v>127</v>
      </c>
      <c r="C113" t="str">
        <f>LEFT(Table1[[#This Row],[Occupation]],LEN(Table1[[#This Row],[Occupation]])-1)</f>
        <v>Food Batchmaker</v>
      </c>
      <c r="D113" t="str">
        <f>_xlfn.XLOOKUP(Table1[[#This Row],[Occupation]],Table2[Name],Table2[Cluster],#N/A,1)</f>
        <v>Manufacturing</v>
      </c>
      <c r="E113">
        <f>_xlfn.RANK.EQ(Table1[[#This Row],[Percent_Change]],Table1[Percent_Change])</f>
        <v>100</v>
      </c>
      <c r="F113" t="s">
        <v>1777</v>
      </c>
      <c r="G113">
        <v>171500</v>
      </c>
      <c r="H113">
        <v>185000</v>
      </c>
      <c r="I113" s="1">
        <v>0.08</v>
      </c>
      <c r="J113" t="s">
        <v>29</v>
      </c>
      <c r="K113">
        <v>2</v>
      </c>
      <c r="L113" t="s">
        <v>26</v>
      </c>
      <c r="M113">
        <v>2</v>
      </c>
      <c r="N113">
        <v>697</v>
      </c>
      <c r="O113" s="2">
        <v>18.489999999999998</v>
      </c>
      <c r="P113" s="2">
        <v>38500</v>
      </c>
    </row>
    <row r="114" spans="1:16" x14ac:dyDescent="0.3">
      <c r="A114">
        <v>113</v>
      </c>
      <c r="B114" t="s">
        <v>128</v>
      </c>
      <c r="C114" t="str">
        <f>LEFT(Table1[[#This Row],[Occupation]],LEN(Table1[[#This Row],[Occupation]])-1)</f>
        <v>Food Scientists and Technologist</v>
      </c>
      <c r="D114" t="str">
        <f>_xlfn.XLOOKUP(Table1[[#This Row],[Occupation]],Table2[Name],Table2[Cluster],#N/A,1)</f>
        <v>Agriculture, Food and Natural Resources</v>
      </c>
      <c r="E114">
        <f>_xlfn.RANK.EQ(Table1[[#This Row],[Percent_Change]],Table1[Percent_Change])</f>
        <v>100</v>
      </c>
      <c r="F114" t="s">
        <v>1270</v>
      </c>
      <c r="G114">
        <v>15300</v>
      </c>
      <c r="H114">
        <v>16500</v>
      </c>
      <c r="I114" s="1">
        <v>0.08</v>
      </c>
      <c r="J114" t="s">
        <v>5</v>
      </c>
      <c r="K114">
        <v>4</v>
      </c>
      <c r="L114" t="s">
        <v>11</v>
      </c>
      <c r="M114">
        <v>5</v>
      </c>
      <c r="N114">
        <v>189</v>
      </c>
      <c r="O114" s="2">
        <v>39.47</v>
      </c>
      <c r="P114" s="2">
        <v>82100</v>
      </c>
    </row>
    <row r="115" spans="1:16" x14ac:dyDescent="0.3">
      <c r="A115">
        <v>114</v>
      </c>
      <c r="B115" t="s">
        <v>129</v>
      </c>
      <c r="C115" t="str">
        <f>LEFT(Table1[[#This Row],[Occupation]],LEN(Table1[[#This Row],[Occupation]])-1)</f>
        <v>Hairdressers, Hairstylists, and Cosmetologist</v>
      </c>
      <c r="D115" t="str">
        <f>_xlfn.XLOOKUP(Table1[[#This Row],[Occupation]],Table2[Name],Table2[Cluster],#N/A,1)</f>
        <v>Human Services</v>
      </c>
      <c r="E115">
        <f>_xlfn.RANK.EQ(Table1[[#This Row],[Percent_Change]],Table1[Percent_Change])</f>
        <v>100</v>
      </c>
      <c r="F115" t="s">
        <v>1854</v>
      </c>
      <c r="G115">
        <v>555800</v>
      </c>
      <c r="H115">
        <v>598600</v>
      </c>
      <c r="I115" s="1">
        <v>0.08</v>
      </c>
      <c r="J115" t="s">
        <v>25</v>
      </c>
      <c r="K115">
        <v>1</v>
      </c>
      <c r="L115" t="s">
        <v>9</v>
      </c>
      <c r="M115">
        <v>5</v>
      </c>
      <c r="N115">
        <v>773</v>
      </c>
      <c r="O115" s="2">
        <v>16.809999999999999</v>
      </c>
      <c r="P115" s="2">
        <v>35000</v>
      </c>
    </row>
    <row r="116" spans="1:16" x14ac:dyDescent="0.3">
      <c r="A116">
        <v>115</v>
      </c>
      <c r="B116" t="s">
        <v>130</v>
      </c>
      <c r="C116" t="str">
        <f>LEFT(Table1[[#This Row],[Occupation]],LEN(Table1[[#This Row],[Occupation]])-1)</f>
        <v>Highway Maintenance Worker</v>
      </c>
      <c r="D116" t="str">
        <f>_xlfn.XLOOKUP(Table1[[#This Row],[Occupation]],Table2[Name],Table2[Cluster],#N/A,1)</f>
        <v>Architecture and Construction</v>
      </c>
      <c r="E116">
        <f>_xlfn.RANK.EQ(Table1[[#This Row],[Percent_Change]],Table1[Percent_Change])</f>
        <v>100</v>
      </c>
      <c r="F116" t="s">
        <v>1626</v>
      </c>
      <c r="G116">
        <v>151200</v>
      </c>
      <c r="H116">
        <v>163200</v>
      </c>
      <c r="I116" s="1">
        <v>0.08</v>
      </c>
      <c r="J116" t="s">
        <v>8</v>
      </c>
      <c r="K116">
        <v>3</v>
      </c>
      <c r="L116" t="s">
        <v>26</v>
      </c>
      <c r="M116">
        <v>2</v>
      </c>
      <c r="N116">
        <v>543</v>
      </c>
      <c r="O116" s="2">
        <v>22.77</v>
      </c>
      <c r="P116" s="2">
        <v>47400</v>
      </c>
    </row>
    <row r="117" spans="1:16" x14ac:dyDescent="0.3">
      <c r="A117">
        <v>116</v>
      </c>
      <c r="B117" t="s">
        <v>131</v>
      </c>
      <c r="C117" t="str">
        <f>LEFT(Table1[[#This Row],[Occupation]],LEN(Table1[[#This Row],[Occupation]])-1)</f>
        <v>Insurance Sales Agent</v>
      </c>
      <c r="D117" t="str">
        <f>_xlfn.XLOOKUP(Table1[[#This Row],[Occupation]],Table2[Name],Table2[Cluster],#N/A,1)</f>
        <v>Finance</v>
      </c>
      <c r="E117">
        <f>_xlfn.RANK.EQ(Table1[[#This Row],[Percent_Change]],Table1[Percent_Change])</f>
        <v>100</v>
      </c>
      <c r="F117" t="s">
        <v>1471</v>
      </c>
      <c r="G117">
        <v>536800</v>
      </c>
      <c r="H117">
        <v>579300</v>
      </c>
      <c r="I117" s="1">
        <v>0.08</v>
      </c>
      <c r="J117" t="s">
        <v>8</v>
      </c>
      <c r="K117">
        <v>3</v>
      </c>
      <c r="L117" t="s">
        <v>26</v>
      </c>
      <c r="M117">
        <v>2</v>
      </c>
      <c r="N117">
        <v>392</v>
      </c>
      <c r="O117" s="2">
        <v>28.4</v>
      </c>
      <c r="P117" s="2">
        <v>59100</v>
      </c>
    </row>
    <row r="118" spans="1:16" x14ac:dyDescent="0.3">
      <c r="A118">
        <v>117</v>
      </c>
      <c r="B118" t="s">
        <v>132</v>
      </c>
      <c r="C118" t="str">
        <f>LEFT(Table1[[#This Row],[Occupation]],LEN(Table1[[#This Row],[Occupation]])-1)</f>
        <v>Lawyer</v>
      </c>
      <c r="D118" t="str">
        <f>_xlfn.XLOOKUP(Table1[[#This Row],[Occupation]],Table2[Name],Table2[Cluster],#N/A,1)</f>
        <v>Law, Public Safety, Corrections and Security</v>
      </c>
      <c r="E118">
        <f>_xlfn.RANK.EQ(Table1[[#This Row],[Percent_Change]],Table1[Percent_Change])</f>
        <v>100</v>
      </c>
      <c r="F118" t="s">
        <v>1113</v>
      </c>
      <c r="G118">
        <v>826300</v>
      </c>
      <c r="H118">
        <v>888700</v>
      </c>
      <c r="I118" s="1">
        <v>0.08</v>
      </c>
      <c r="J118" t="s">
        <v>5</v>
      </c>
      <c r="K118">
        <v>4</v>
      </c>
      <c r="L118" t="s">
        <v>38</v>
      </c>
      <c r="M118">
        <v>7</v>
      </c>
      <c r="N118">
        <v>34</v>
      </c>
      <c r="O118" s="2">
        <v>70.08</v>
      </c>
      <c r="P118" s="2">
        <v>145800</v>
      </c>
    </row>
    <row r="119" spans="1:16" x14ac:dyDescent="0.3">
      <c r="A119">
        <v>118</v>
      </c>
      <c r="B119" t="s">
        <v>133</v>
      </c>
      <c r="C119" t="str">
        <f>LEFT(Table1[[#This Row],[Occupation]],LEN(Table1[[#This Row],[Occupation]])-1)</f>
        <v>Magnetic Resonance Imaging Technologist</v>
      </c>
      <c r="D119" t="str">
        <f>_xlfn.XLOOKUP(Table1[[#This Row],[Occupation]],Table2[Name],Table2[Cluster],#N/A,1)</f>
        <v>Health Science</v>
      </c>
      <c r="E119">
        <f>_xlfn.RANK.EQ(Table1[[#This Row],[Percent_Change]],Table1[Percent_Change])</f>
        <v>100</v>
      </c>
      <c r="F119" t="s">
        <v>1261</v>
      </c>
      <c r="G119">
        <v>41400</v>
      </c>
      <c r="H119">
        <v>44600</v>
      </c>
      <c r="I119" s="1">
        <v>0.08</v>
      </c>
      <c r="J119" t="s">
        <v>5</v>
      </c>
      <c r="K119">
        <v>4</v>
      </c>
      <c r="L119" t="s">
        <v>18</v>
      </c>
      <c r="M119">
        <v>4</v>
      </c>
      <c r="N119">
        <v>182</v>
      </c>
      <c r="O119" s="2">
        <v>40.26</v>
      </c>
      <c r="P119" s="2">
        <v>83700</v>
      </c>
    </row>
    <row r="120" spans="1:16" x14ac:dyDescent="0.3">
      <c r="A120">
        <v>119</v>
      </c>
      <c r="B120" t="s">
        <v>134</v>
      </c>
      <c r="C120" t="str">
        <f>LEFT(Table1[[#This Row],[Occupation]],LEN(Table1[[#This Row],[Occupation]])-1)</f>
        <v>Meeting, Convention, and Event Planner</v>
      </c>
      <c r="D120" t="str">
        <f>_xlfn.XLOOKUP(Table1[[#This Row],[Occupation]],Table2[Name],Table2[Cluster],#N/A,1)</f>
        <v>Business Management and Administration</v>
      </c>
      <c r="E120">
        <f>_xlfn.RANK.EQ(Table1[[#This Row],[Percent_Change]],Table1[Percent_Change])</f>
        <v>100</v>
      </c>
      <c r="F120" t="s">
        <v>1499</v>
      </c>
      <c r="G120">
        <v>132000</v>
      </c>
      <c r="H120">
        <v>141900</v>
      </c>
      <c r="I120" s="1">
        <v>0.08</v>
      </c>
      <c r="J120" t="s">
        <v>8</v>
      </c>
      <c r="K120">
        <v>3</v>
      </c>
      <c r="L120" t="s">
        <v>11</v>
      </c>
      <c r="M120">
        <v>5</v>
      </c>
      <c r="N120">
        <v>419</v>
      </c>
      <c r="O120" s="2">
        <v>27.36</v>
      </c>
      <c r="P120" s="2">
        <v>56900</v>
      </c>
    </row>
    <row r="121" spans="1:16" x14ac:dyDescent="0.3">
      <c r="A121">
        <v>120</v>
      </c>
      <c r="B121" t="s">
        <v>135</v>
      </c>
      <c r="C121" t="str">
        <f>LEFT(Table1[[#This Row],[Occupation]],LEN(Table1[[#This Row],[Occupation]])-1)</f>
        <v>Motor Vehicle Operators, All Othe</v>
      </c>
      <c r="D121" t="str">
        <f>_xlfn.XLOOKUP(Table1[[#This Row],[Occupation]],Table2[Name],Table2[Cluster],#N/A,1)</f>
        <v>Transportation, Distribution and Logistics</v>
      </c>
      <c r="E121">
        <f>_xlfn.RANK.EQ(Table1[[#This Row],[Percent_Change]],Table1[Percent_Change])</f>
        <v>100</v>
      </c>
      <c r="F121" t="s">
        <v>1840</v>
      </c>
      <c r="G121">
        <v>68300</v>
      </c>
      <c r="H121">
        <v>73700</v>
      </c>
      <c r="I121" s="1">
        <v>0.08</v>
      </c>
      <c r="J121" t="s">
        <v>25</v>
      </c>
      <c r="K121">
        <v>1</v>
      </c>
      <c r="L121" t="s">
        <v>31</v>
      </c>
      <c r="M121">
        <v>1</v>
      </c>
      <c r="N121">
        <v>761</v>
      </c>
      <c r="O121" s="2">
        <v>17.16</v>
      </c>
      <c r="P121" s="2">
        <v>35700</v>
      </c>
    </row>
    <row r="122" spans="1:16" x14ac:dyDescent="0.3">
      <c r="A122">
        <v>121</v>
      </c>
      <c r="B122" t="s">
        <v>136</v>
      </c>
      <c r="C122" t="str">
        <f>LEFT(Table1[[#This Row],[Occupation]],LEN(Table1[[#This Row],[Occupation]])-1)</f>
        <v>Phlebotomist</v>
      </c>
      <c r="D122" t="str">
        <f>_xlfn.XLOOKUP(Table1[[#This Row],[Occupation]],Table2[Name],Table2[Cluster],#N/A,1)</f>
        <v>Health Science</v>
      </c>
      <c r="E122">
        <f>_xlfn.RANK.EQ(Table1[[#This Row],[Percent_Change]],Table1[Percent_Change])</f>
        <v>100</v>
      </c>
      <c r="F122" t="s">
        <v>1729</v>
      </c>
      <c r="G122">
        <v>139400</v>
      </c>
      <c r="H122">
        <v>150200</v>
      </c>
      <c r="I122" s="1">
        <v>0.08</v>
      </c>
      <c r="J122" t="s">
        <v>29</v>
      </c>
      <c r="K122">
        <v>2</v>
      </c>
      <c r="L122" t="s">
        <v>9</v>
      </c>
      <c r="M122">
        <v>5</v>
      </c>
      <c r="N122">
        <v>650</v>
      </c>
      <c r="O122" s="2">
        <v>20.100000000000001</v>
      </c>
      <c r="P122" s="2">
        <v>41800</v>
      </c>
    </row>
    <row r="123" spans="1:16" x14ac:dyDescent="0.3">
      <c r="A123">
        <v>122</v>
      </c>
      <c r="B123" t="s">
        <v>137</v>
      </c>
      <c r="C123" t="str">
        <f>LEFT(Table1[[#This Row],[Occupation]],LEN(Table1[[#This Row],[Occupation]])-1)</f>
        <v>Semiconductor Processing Technician</v>
      </c>
      <c r="D123" t="str">
        <f>_xlfn.XLOOKUP(Table1[[#This Row],[Occupation]],Table2[Name],Table2[Cluster],#N/A,1)</f>
        <v>Manufacturing</v>
      </c>
      <c r="E123">
        <f>_xlfn.RANK.EQ(Table1[[#This Row],[Percent_Change]],Table1[Percent_Change])</f>
        <v>100</v>
      </c>
      <c r="F123" t="s">
        <v>1663</v>
      </c>
      <c r="G123">
        <v>24600</v>
      </c>
      <c r="H123">
        <v>26600</v>
      </c>
      <c r="I123" s="1">
        <v>0.08</v>
      </c>
      <c r="J123" t="s">
        <v>29</v>
      </c>
      <c r="K123">
        <v>2</v>
      </c>
      <c r="L123" t="s">
        <v>26</v>
      </c>
      <c r="M123">
        <v>2</v>
      </c>
      <c r="N123">
        <v>583</v>
      </c>
      <c r="O123" s="2">
        <v>22.04</v>
      </c>
      <c r="P123" s="2">
        <v>45900</v>
      </c>
    </row>
    <row r="124" spans="1:16" x14ac:dyDescent="0.3">
      <c r="A124">
        <v>123</v>
      </c>
      <c r="B124" t="s">
        <v>138</v>
      </c>
      <c r="C124" t="str">
        <f>LEFT(Table1[[#This Row],[Occupation]],LEN(Table1[[#This Row],[Occupation]])-1)</f>
        <v>Shuttle Drivers and Chauffeur</v>
      </c>
      <c r="D124" t="str">
        <f>_xlfn.XLOOKUP(Table1[[#This Row],[Occupation]],Table2[Name],Table2[Cluster],#N/A,1)</f>
        <v>Transportation, Distribution and Logistics</v>
      </c>
      <c r="E124">
        <f>_xlfn.RANK.EQ(Table1[[#This Row],[Percent_Change]],Table1[Percent_Change])</f>
        <v>100</v>
      </c>
      <c r="F124" t="s">
        <v>1849</v>
      </c>
      <c r="G124">
        <v>218400</v>
      </c>
      <c r="H124">
        <v>235900</v>
      </c>
      <c r="I124" s="1">
        <v>0.08</v>
      </c>
      <c r="J124" t="s">
        <v>25</v>
      </c>
      <c r="K124">
        <v>1</v>
      </c>
      <c r="L124" t="s">
        <v>31</v>
      </c>
      <c r="M124">
        <v>1</v>
      </c>
      <c r="N124">
        <v>769</v>
      </c>
      <c r="O124" s="2">
        <v>16.940000000000001</v>
      </c>
      <c r="P124" s="2">
        <v>35200</v>
      </c>
    </row>
    <row r="125" spans="1:16" x14ac:dyDescent="0.3">
      <c r="A125">
        <v>124</v>
      </c>
      <c r="B125" t="s">
        <v>139</v>
      </c>
      <c r="C125" t="str">
        <f>LEFT(Table1[[#This Row],[Occupation]],LEN(Table1[[#This Row],[Occupation]])-1)</f>
        <v>Special Effects Artists and Animator</v>
      </c>
      <c r="D125" t="str">
        <f>_xlfn.XLOOKUP(Table1[[#This Row],[Occupation]],Table2[Name],Table2[Cluster],#N/A,1)</f>
        <v>Arts, Audio/Video and Communications</v>
      </c>
      <c r="E125">
        <f>_xlfn.RANK.EQ(Table1[[#This Row],[Percent_Change]],Table1[Percent_Change])</f>
        <v>100</v>
      </c>
      <c r="F125" t="s">
        <v>1202</v>
      </c>
      <c r="G125">
        <v>89300</v>
      </c>
      <c r="H125">
        <v>96600</v>
      </c>
      <c r="I125" s="1">
        <v>0.08</v>
      </c>
      <c r="J125" t="s">
        <v>5</v>
      </c>
      <c r="K125">
        <v>4</v>
      </c>
      <c r="L125" t="s">
        <v>11</v>
      </c>
      <c r="M125">
        <v>5</v>
      </c>
      <c r="N125">
        <v>123</v>
      </c>
      <c r="O125" s="2">
        <v>47.63</v>
      </c>
      <c r="P125" s="2">
        <v>99100</v>
      </c>
    </row>
    <row r="126" spans="1:16" x14ac:dyDescent="0.3">
      <c r="A126">
        <v>125</v>
      </c>
      <c r="B126" t="s">
        <v>140</v>
      </c>
      <c r="C126" t="str">
        <f>LEFT(Table1[[#This Row],[Occupation]],LEN(Table1[[#This Row],[Occupation]])-1)</f>
        <v>Tour and Travel Guide</v>
      </c>
      <c r="D126" t="str">
        <f>_xlfn.XLOOKUP(Table1[[#This Row],[Occupation]],Table2[Name],Table2[Cluster],#N/A,1)</f>
        <v>Hospitality and Tourism</v>
      </c>
      <c r="E126">
        <f>_xlfn.RANK.EQ(Table1[[#This Row],[Percent_Change]],Table1[Percent_Change])</f>
        <v>100</v>
      </c>
      <c r="F126" t="s">
        <v>1833</v>
      </c>
      <c r="G126">
        <v>53600</v>
      </c>
      <c r="H126">
        <v>58000</v>
      </c>
      <c r="I126" s="1">
        <v>0.08</v>
      </c>
      <c r="J126" t="s">
        <v>25</v>
      </c>
      <c r="K126">
        <v>1</v>
      </c>
      <c r="L126" t="s">
        <v>26</v>
      </c>
      <c r="M126">
        <v>2</v>
      </c>
      <c r="N126">
        <v>753</v>
      </c>
      <c r="O126" s="2">
        <v>17.34</v>
      </c>
      <c r="P126" s="2">
        <v>36100</v>
      </c>
    </row>
    <row r="127" spans="1:16" x14ac:dyDescent="0.3">
      <c r="A127">
        <v>126</v>
      </c>
      <c r="B127" t="s">
        <v>141</v>
      </c>
      <c r="C127" t="str">
        <f>LEFT(Table1[[#This Row],[Occupation]],LEN(Table1[[#This Row],[Occupation]])-1)</f>
        <v>Transportation, Storage, and Distribution Manager</v>
      </c>
      <c r="D127" t="str">
        <f>_xlfn.XLOOKUP(Table1[[#This Row],[Occupation]],Table2[Name],Table2[Cluster],#N/A,1)</f>
        <v>Transportation, Distribution and Logistics</v>
      </c>
      <c r="E127">
        <f>_xlfn.RANK.EQ(Table1[[#This Row],[Percent_Change]],Table1[Percent_Change])</f>
        <v>100</v>
      </c>
      <c r="F127" t="s">
        <v>1201</v>
      </c>
      <c r="G127">
        <v>177700</v>
      </c>
      <c r="H127">
        <v>192300</v>
      </c>
      <c r="I127" s="1">
        <v>0.08</v>
      </c>
      <c r="J127" t="s">
        <v>5</v>
      </c>
      <c r="K127">
        <v>4</v>
      </c>
      <c r="L127" t="s">
        <v>26</v>
      </c>
      <c r="M127">
        <v>2</v>
      </c>
      <c r="N127">
        <v>122</v>
      </c>
      <c r="O127" s="2">
        <v>47.69</v>
      </c>
      <c r="P127" s="2">
        <v>99200</v>
      </c>
    </row>
    <row r="128" spans="1:16" x14ac:dyDescent="0.3">
      <c r="A128">
        <v>127</v>
      </c>
      <c r="B128" t="s">
        <v>142</v>
      </c>
      <c r="C128" t="str">
        <f>LEFT(Table1[[#This Row],[Occupation]],LEN(Table1[[#This Row],[Occupation]])-1)</f>
        <v>Barber</v>
      </c>
      <c r="D128" t="str">
        <f>_xlfn.XLOOKUP(Table1[[#This Row],[Occupation]],Table2[Name],Table2[Cluster],#N/A,1)</f>
        <v>Human Services</v>
      </c>
      <c r="E128">
        <f>_xlfn.RANK.EQ(Table1[[#This Row],[Percent_Change]],Table1[Percent_Change])</f>
        <v>127</v>
      </c>
      <c r="F128" t="s">
        <v>1831</v>
      </c>
      <c r="G128">
        <v>63100</v>
      </c>
      <c r="H128">
        <v>67600</v>
      </c>
      <c r="I128" s="1">
        <v>7.0000000000000007E-2</v>
      </c>
      <c r="J128" t="s">
        <v>25</v>
      </c>
      <c r="K128">
        <v>1</v>
      </c>
      <c r="L128" t="s">
        <v>9</v>
      </c>
      <c r="M128">
        <v>5</v>
      </c>
      <c r="N128">
        <v>750</v>
      </c>
      <c r="O128" s="2">
        <v>17.38</v>
      </c>
      <c r="P128" s="2">
        <v>36200</v>
      </c>
    </row>
    <row r="129" spans="1:16" x14ac:dyDescent="0.3">
      <c r="A129">
        <v>128</v>
      </c>
      <c r="B129" t="s">
        <v>143</v>
      </c>
      <c r="C129" t="str">
        <f>LEFT(Table1[[#This Row],[Occupation]],LEN(Table1[[#This Row],[Occupation]])-1)</f>
        <v>Biochemists and Biophysicist</v>
      </c>
      <c r="D129" t="str">
        <f>_xlfn.XLOOKUP(Table1[[#This Row],[Occupation]],Table2[Name],Table2[Cluster],#N/A,1)</f>
        <v>Science, Technology, Engineering and Math</v>
      </c>
      <c r="E129">
        <f>_xlfn.RANK.EQ(Table1[[#This Row],[Percent_Change]],Table1[Percent_Change])</f>
        <v>127</v>
      </c>
      <c r="F129" t="s">
        <v>1161</v>
      </c>
      <c r="G129">
        <v>34500</v>
      </c>
      <c r="H129">
        <v>36800</v>
      </c>
      <c r="I129" s="1">
        <v>7.0000000000000007E-2</v>
      </c>
      <c r="J129" t="s">
        <v>5</v>
      </c>
      <c r="K129">
        <v>4</v>
      </c>
      <c r="L129" t="s">
        <v>38</v>
      </c>
      <c r="M129">
        <v>7</v>
      </c>
      <c r="N129">
        <v>82</v>
      </c>
      <c r="O129" s="2">
        <v>51.66</v>
      </c>
      <c r="P129" s="2">
        <v>107500</v>
      </c>
    </row>
    <row r="130" spans="1:16" x14ac:dyDescent="0.3">
      <c r="A130">
        <v>129</v>
      </c>
      <c r="B130" t="s">
        <v>144</v>
      </c>
      <c r="C130" t="str">
        <f>LEFT(Table1[[#This Row],[Occupation]],LEN(Table1[[#This Row],[Occupation]])-1)</f>
        <v>Business Teachers, Postsecondar</v>
      </c>
      <c r="D130" t="str">
        <f>_xlfn.XLOOKUP(Table1[[#This Row],[Occupation]],Table2[Name],Table2[Cluster],#N/A,1)</f>
        <v>Education and Training</v>
      </c>
      <c r="E130">
        <f>_xlfn.RANK.EQ(Table1[[#This Row],[Percent_Change]],Table1[Percent_Change])</f>
        <v>127</v>
      </c>
      <c r="F130" t="s">
        <v>1208</v>
      </c>
      <c r="G130">
        <v>99900</v>
      </c>
      <c r="H130">
        <v>106900</v>
      </c>
      <c r="I130" s="1">
        <v>7.0000000000000007E-2</v>
      </c>
      <c r="J130" t="s">
        <v>5</v>
      </c>
      <c r="K130">
        <v>4</v>
      </c>
      <c r="L130" t="s">
        <v>38</v>
      </c>
      <c r="M130">
        <v>7</v>
      </c>
      <c r="N130">
        <v>129</v>
      </c>
      <c r="O130" s="2" t="e">
        <v>#N/A</v>
      </c>
      <c r="P130" s="2">
        <v>97100</v>
      </c>
    </row>
    <row r="131" spans="1:16" x14ac:dyDescent="0.3">
      <c r="A131">
        <v>130</v>
      </c>
      <c r="B131" t="s">
        <v>145</v>
      </c>
      <c r="C131" t="str">
        <f>LEFT(Table1[[#This Row],[Occupation]],LEN(Table1[[#This Row],[Occupation]])-1)</f>
        <v>Community and Social Service Specialists, All Othe</v>
      </c>
      <c r="D131" t="str">
        <f>_xlfn.XLOOKUP(Table1[[#This Row],[Occupation]],Table2[Name],Table2[Cluster],#N/A,1)</f>
        <v>Human Services</v>
      </c>
      <c r="E131">
        <f>_xlfn.RANK.EQ(Table1[[#This Row],[Percent_Change]],Table1[Percent_Change])</f>
        <v>127</v>
      </c>
      <c r="F131" t="s">
        <v>1570</v>
      </c>
      <c r="G131">
        <v>103000</v>
      </c>
      <c r="H131">
        <v>109700</v>
      </c>
      <c r="I131" s="1">
        <v>7.0000000000000007E-2</v>
      </c>
      <c r="J131" t="s">
        <v>8</v>
      </c>
      <c r="K131">
        <v>3</v>
      </c>
      <c r="L131" t="s">
        <v>11</v>
      </c>
      <c r="M131">
        <v>5</v>
      </c>
      <c r="N131">
        <v>490</v>
      </c>
      <c r="O131" s="2">
        <v>23.89</v>
      </c>
      <c r="P131" s="2">
        <v>49700</v>
      </c>
    </row>
    <row r="132" spans="1:16" x14ac:dyDescent="0.3">
      <c r="A132">
        <v>131</v>
      </c>
      <c r="B132" t="s">
        <v>146</v>
      </c>
      <c r="C132" t="str">
        <f>LEFT(Table1[[#This Row],[Occupation]],LEN(Table1[[#This Row],[Occupation]])-1)</f>
        <v>Compensation, Benefits, and Job Analysis Specialist</v>
      </c>
      <c r="D132" t="str">
        <f>_xlfn.XLOOKUP(Table1[[#This Row],[Occupation]],Table2[Name],Table2[Cluster],#N/A,1)</f>
        <v>Business Management and Administration</v>
      </c>
      <c r="E132">
        <f>_xlfn.RANK.EQ(Table1[[#This Row],[Percent_Change]],Table1[Percent_Change])</f>
        <v>127</v>
      </c>
      <c r="F132" t="s">
        <v>1322</v>
      </c>
      <c r="G132">
        <v>98200</v>
      </c>
      <c r="H132">
        <v>105100</v>
      </c>
      <c r="I132" s="1">
        <v>7.0000000000000007E-2</v>
      </c>
      <c r="J132" t="s">
        <v>5</v>
      </c>
      <c r="K132">
        <v>4</v>
      </c>
      <c r="L132" t="s">
        <v>11</v>
      </c>
      <c r="M132">
        <v>5</v>
      </c>
      <c r="N132">
        <v>242</v>
      </c>
      <c r="O132" s="2">
        <v>35.83</v>
      </c>
      <c r="P132" s="2">
        <v>74500</v>
      </c>
    </row>
    <row r="133" spans="1:16" x14ac:dyDescent="0.3">
      <c r="A133">
        <v>132</v>
      </c>
      <c r="B133" t="s">
        <v>147</v>
      </c>
      <c r="C133" t="str">
        <f>LEFT(Table1[[#This Row],[Occupation]],LEN(Table1[[#This Row],[Occupation]])-1)</f>
        <v>Computer Network Support Specialist</v>
      </c>
      <c r="D133" t="str">
        <f>_xlfn.XLOOKUP(Table1[[#This Row],[Occupation]],Table2[Name],Table2[Cluster],#N/A,1)</f>
        <v>Information Technology</v>
      </c>
      <c r="E133">
        <f>_xlfn.RANK.EQ(Table1[[#This Row],[Percent_Change]],Table1[Percent_Change])</f>
        <v>127</v>
      </c>
      <c r="F133" t="s">
        <v>1336</v>
      </c>
      <c r="G133">
        <v>177900</v>
      </c>
      <c r="H133">
        <v>190400</v>
      </c>
      <c r="I133" s="1">
        <v>7.0000000000000007E-2</v>
      </c>
      <c r="J133" t="s">
        <v>8</v>
      </c>
      <c r="K133">
        <v>3</v>
      </c>
      <c r="L133" t="s">
        <v>18</v>
      </c>
      <c r="M133">
        <v>4</v>
      </c>
      <c r="N133">
        <v>256</v>
      </c>
      <c r="O133" s="2">
        <v>34.39</v>
      </c>
      <c r="P133" s="2">
        <v>71500</v>
      </c>
    </row>
    <row r="134" spans="1:16" x14ac:dyDescent="0.3">
      <c r="A134">
        <v>133</v>
      </c>
      <c r="B134" t="s">
        <v>148</v>
      </c>
      <c r="C134" t="str">
        <f>LEFT(Table1[[#This Row],[Occupation]],LEN(Table1[[#This Row],[Occupation]])-1)</f>
        <v>Database Administrator</v>
      </c>
      <c r="D134" t="str">
        <f>_xlfn.XLOOKUP(Table1[[#This Row],[Occupation]],Table2[Name],Table2[Cluster],#N/A,1)</f>
        <v>Information Technology</v>
      </c>
      <c r="E134">
        <f>_xlfn.RANK.EQ(Table1[[#This Row],[Percent_Change]],Table1[Percent_Change])</f>
        <v>127</v>
      </c>
      <c r="F134" t="s">
        <v>1186</v>
      </c>
      <c r="G134">
        <v>85200</v>
      </c>
      <c r="H134">
        <v>91200</v>
      </c>
      <c r="I134" s="1">
        <v>7.0000000000000007E-2</v>
      </c>
      <c r="J134" t="s">
        <v>5</v>
      </c>
      <c r="K134">
        <v>4</v>
      </c>
      <c r="L134" t="s">
        <v>11</v>
      </c>
      <c r="M134">
        <v>5</v>
      </c>
      <c r="N134">
        <v>107</v>
      </c>
      <c r="O134" s="2">
        <v>48.8</v>
      </c>
      <c r="P134" s="2">
        <v>101500</v>
      </c>
    </row>
    <row r="135" spans="1:16" x14ac:dyDescent="0.3">
      <c r="A135">
        <v>134</v>
      </c>
      <c r="B135" t="s">
        <v>149</v>
      </c>
      <c r="C135" t="str">
        <f>LEFT(Table1[[#This Row],[Occupation]],LEN(Table1[[#This Row],[Occupation]])-1)</f>
        <v>Dental Assistant</v>
      </c>
      <c r="D135" t="str">
        <f>_xlfn.XLOOKUP(Table1[[#This Row],[Occupation]],Table2[Name],Table2[Cluster],#N/A,1)</f>
        <v>Health Science</v>
      </c>
      <c r="E135">
        <f>_xlfn.RANK.EQ(Table1[[#This Row],[Percent_Change]],Table1[Percent_Change])</f>
        <v>127</v>
      </c>
      <c r="F135" t="s">
        <v>1651</v>
      </c>
      <c r="G135">
        <v>371000</v>
      </c>
      <c r="H135">
        <v>396700</v>
      </c>
      <c r="I135" s="1">
        <v>7.0000000000000007E-2</v>
      </c>
      <c r="J135" t="s">
        <v>29</v>
      </c>
      <c r="K135">
        <v>2</v>
      </c>
      <c r="L135" t="s">
        <v>9</v>
      </c>
      <c r="M135">
        <v>5</v>
      </c>
      <c r="N135">
        <v>569</v>
      </c>
      <c r="O135" s="2">
        <v>22.38</v>
      </c>
      <c r="P135" s="2">
        <v>46500</v>
      </c>
    </row>
    <row r="136" spans="1:16" x14ac:dyDescent="0.3">
      <c r="A136">
        <v>135</v>
      </c>
      <c r="B136" t="s">
        <v>150</v>
      </c>
      <c r="C136" t="str">
        <f>LEFT(Table1[[#This Row],[Occupation]],LEN(Table1[[#This Row],[Occupation]])-1)</f>
        <v>Dental Hygienist</v>
      </c>
      <c r="D136" t="str">
        <f>_xlfn.XLOOKUP(Table1[[#This Row],[Occupation]],Table2[Name],Table2[Cluster],#N/A,1)</f>
        <v>Health Science</v>
      </c>
      <c r="E136">
        <f>_xlfn.RANK.EQ(Table1[[#This Row],[Percent_Change]],Table1[Percent_Change])</f>
        <v>127</v>
      </c>
      <c r="F136" t="s">
        <v>1238</v>
      </c>
      <c r="G136">
        <v>219400</v>
      </c>
      <c r="H136">
        <v>235700</v>
      </c>
      <c r="I136" s="1">
        <v>7.0000000000000007E-2</v>
      </c>
      <c r="J136" t="s">
        <v>5</v>
      </c>
      <c r="K136">
        <v>4</v>
      </c>
      <c r="L136" t="s">
        <v>18</v>
      </c>
      <c r="M136">
        <v>4</v>
      </c>
      <c r="N136">
        <v>159</v>
      </c>
      <c r="O136" s="2">
        <v>42.08</v>
      </c>
      <c r="P136" s="2">
        <v>87500</v>
      </c>
    </row>
    <row r="137" spans="1:16" x14ac:dyDescent="0.3">
      <c r="A137">
        <v>136</v>
      </c>
      <c r="B137" t="s">
        <v>151</v>
      </c>
      <c r="C137" t="str">
        <f>LEFT(Table1[[#This Row],[Occupation]],LEN(Table1[[#This Row],[Occupation]])-1)</f>
        <v>Dietitians and Nutritionist</v>
      </c>
      <c r="D137" t="str">
        <f>_xlfn.XLOOKUP(Table1[[#This Row],[Occupation]],Table2[Name],Table2[Cluster],#N/A,1)</f>
        <v>Health Science</v>
      </c>
      <c r="E137">
        <f>_xlfn.RANK.EQ(Table1[[#This Row],[Percent_Change]],Table1[Percent_Change])</f>
        <v>127</v>
      </c>
      <c r="F137" t="s">
        <v>1348</v>
      </c>
      <c r="G137">
        <v>78600</v>
      </c>
      <c r="H137">
        <v>83800</v>
      </c>
      <c r="I137" s="1">
        <v>7.0000000000000007E-2</v>
      </c>
      <c r="J137" t="s">
        <v>8</v>
      </c>
      <c r="K137">
        <v>3</v>
      </c>
      <c r="L137" t="s">
        <v>11</v>
      </c>
      <c r="M137">
        <v>5</v>
      </c>
      <c r="N137">
        <v>269</v>
      </c>
      <c r="O137" s="2">
        <v>33.5</v>
      </c>
      <c r="P137" s="2">
        <v>69700</v>
      </c>
    </row>
    <row r="138" spans="1:16" x14ac:dyDescent="0.3">
      <c r="A138">
        <v>137</v>
      </c>
      <c r="B138" t="s">
        <v>152</v>
      </c>
      <c r="C138" t="str">
        <f>LEFT(Table1[[#This Row],[Occupation]],LEN(Table1[[#This Row],[Occupation]])-1)</f>
        <v>Electronics Engineers, Except Compute</v>
      </c>
      <c r="D138" t="str">
        <f>_xlfn.XLOOKUP(Table1[[#This Row],[Occupation]],Table2[Name],Table2[Cluster],#N/A,1)</f>
        <v>Science, Technology, Engineering and Math</v>
      </c>
      <c r="E138">
        <f>_xlfn.RANK.EQ(Table1[[#This Row],[Percent_Change]],Table1[Percent_Change])</f>
        <v>127</v>
      </c>
      <c r="F138" t="s">
        <v>1145</v>
      </c>
      <c r="G138">
        <v>110900</v>
      </c>
      <c r="H138">
        <v>118900</v>
      </c>
      <c r="I138" s="1">
        <v>7.0000000000000007E-2</v>
      </c>
      <c r="J138" t="s">
        <v>5</v>
      </c>
      <c r="K138">
        <v>4</v>
      </c>
      <c r="L138" t="s">
        <v>11</v>
      </c>
      <c r="M138">
        <v>5</v>
      </c>
      <c r="N138">
        <v>65</v>
      </c>
      <c r="O138" s="2">
        <v>57.31</v>
      </c>
      <c r="P138" s="2">
        <v>119200</v>
      </c>
    </row>
    <row r="139" spans="1:16" x14ac:dyDescent="0.3">
      <c r="A139">
        <v>138</v>
      </c>
      <c r="B139" t="s">
        <v>153</v>
      </c>
      <c r="C139" t="str">
        <f>LEFT(Table1[[#This Row],[Occupation]],LEN(Table1[[#This Row],[Occupation]])-1)</f>
        <v>Farm Labor Contractor</v>
      </c>
      <c r="D139" t="str">
        <f>_xlfn.XLOOKUP(Table1[[#This Row],[Occupation]],Table2[Name],Table2[Cluster],#N/A,1)</f>
        <v>Agriculture, Food and Natural Resources</v>
      </c>
      <c r="E139">
        <f>_xlfn.RANK.EQ(Table1[[#This Row],[Percent_Change]],Table1[Percent_Change])</f>
        <v>127</v>
      </c>
      <c r="F139" t="s">
        <v>1668</v>
      </c>
      <c r="G139">
        <v>1600</v>
      </c>
      <c r="H139">
        <v>1700</v>
      </c>
      <c r="I139" s="1">
        <v>7.0000000000000007E-2</v>
      </c>
      <c r="J139" t="s">
        <v>29</v>
      </c>
      <c r="K139">
        <v>2</v>
      </c>
      <c r="L139" t="s">
        <v>31</v>
      </c>
      <c r="M139">
        <v>1</v>
      </c>
      <c r="N139">
        <v>588</v>
      </c>
      <c r="O139" s="2">
        <v>21.98</v>
      </c>
      <c r="P139" s="2">
        <v>45700</v>
      </c>
    </row>
    <row r="140" spans="1:16" x14ac:dyDescent="0.3">
      <c r="A140">
        <v>139</v>
      </c>
      <c r="B140" t="s">
        <v>154</v>
      </c>
      <c r="C140" t="str">
        <f>LEFT(Table1[[#This Row],[Occupation]],LEN(Table1[[#This Row],[Occupation]])-1)</f>
        <v>Floor Layers, Except Carpet, Wood, and Hard Tile</v>
      </c>
      <c r="D140" t="str">
        <f>_xlfn.XLOOKUP(Table1[[#This Row],[Occupation]],Table2[Name],Table2[Cluster],#N/A,1)</f>
        <v>Architecture and Construction</v>
      </c>
      <c r="E140">
        <f>_xlfn.RANK.EQ(Table1[[#This Row],[Percent_Change]],Table1[Percent_Change])</f>
        <v>127</v>
      </c>
      <c r="F140" t="s">
        <v>1588</v>
      </c>
      <c r="G140">
        <v>30200</v>
      </c>
      <c r="H140">
        <v>32300</v>
      </c>
      <c r="I140" s="1">
        <v>7.0000000000000007E-2</v>
      </c>
      <c r="J140" t="s">
        <v>8</v>
      </c>
      <c r="K140">
        <v>3</v>
      </c>
      <c r="L140" t="s">
        <v>31</v>
      </c>
      <c r="M140">
        <v>1</v>
      </c>
      <c r="N140">
        <v>507</v>
      </c>
      <c r="O140" s="2">
        <v>23.48</v>
      </c>
      <c r="P140" s="2">
        <v>48800</v>
      </c>
    </row>
    <row r="141" spans="1:16" x14ac:dyDescent="0.3">
      <c r="A141">
        <v>140</v>
      </c>
      <c r="B141" t="s">
        <v>155</v>
      </c>
      <c r="C141" t="str">
        <f>LEFT(Table1[[#This Row],[Occupation]],LEN(Table1[[#This Row],[Occupation]])-1)</f>
        <v>Health Education Specialist</v>
      </c>
      <c r="D141" t="str">
        <f>_xlfn.XLOOKUP(Table1[[#This Row],[Occupation]],Table2[Name],Table2[Cluster],#N/A,1)</f>
        <v>Human Services</v>
      </c>
      <c r="E141">
        <f>_xlfn.RANK.EQ(Table1[[#This Row],[Percent_Change]],Table1[Percent_Change])</f>
        <v>127</v>
      </c>
      <c r="F141" t="s">
        <v>1413</v>
      </c>
      <c r="G141">
        <v>60400</v>
      </c>
      <c r="H141">
        <v>64800</v>
      </c>
      <c r="I141" s="1">
        <v>7.0000000000000007E-2</v>
      </c>
      <c r="J141" t="s">
        <v>8</v>
      </c>
      <c r="K141">
        <v>3</v>
      </c>
      <c r="L141" t="s">
        <v>11</v>
      </c>
      <c r="M141">
        <v>5</v>
      </c>
      <c r="N141">
        <v>333</v>
      </c>
      <c r="O141" s="2">
        <v>30.22</v>
      </c>
      <c r="P141" s="2">
        <v>62900</v>
      </c>
    </row>
    <row r="142" spans="1:16" x14ac:dyDescent="0.3">
      <c r="A142">
        <v>141</v>
      </c>
      <c r="B142" t="s">
        <v>156</v>
      </c>
      <c r="C142" t="str">
        <f>LEFT(Table1[[#This Row],[Occupation]],LEN(Table1[[#This Row],[Occupation]])-1)</f>
        <v>Health Technologists and Technicians, All Othe</v>
      </c>
      <c r="D142" t="str">
        <f>_xlfn.XLOOKUP(Table1[[#This Row],[Occupation]],Table2[Name],Table2[Cluster],#N/A,1)</f>
        <v>Human Services</v>
      </c>
      <c r="E142">
        <f>_xlfn.RANK.EQ(Table1[[#This Row],[Percent_Change]],Table1[Percent_Change])</f>
        <v>127</v>
      </c>
      <c r="F142" t="s">
        <v>1621</v>
      </c>
      <c r="G142">
        <v>168000</v>
      </c>
      <c r="H142">
        <v>179100</v>
      </c>
      <c r="I142" s="1">
        <v>7.0000000000000007E-2</v>
      </c>
      <c r="J142" t="s">
        <v>8</v>
      </c>
      <c r="K142">
        <v>3</v>
      </c>
      <c r="L142" t="s">
        <v>9</v>
      </c>
      <c r="M142">
        <v>5</v>
      </c>
      <c r="N142">
        <v>538</v>
      </c>
      <c r="O142" s="2">
        <v>22.82</v>
      </c>
      <c r="P142" s="2">
        <v>47500</v>
      </c>
    </row>
    <row r="143" spans="1:16" x14ac:dyDescent="0.3">
      <c r="A143">
        <v>142</v>
      </c>
      <c r="B143" t="s">
        <v>157</v>
      </c>
      <c r="C143" t="str">
        <f>LEFT(Table1[[#This Row],[Occupation]],LEN(Table1[[#This Row],[Occupation]])-1)</f>
        <v>Locker Room, Coatroom, and Dressing Room Attendant</v>
      </c>
      <c r="D143" t="str">
        <f>_xlfn.XLOOKUP(Table1[[#This Row],[Occupation]],Table2[Name],Table2[Cluster],#N/A,1)</f>
        <v>Human Services</v>
      </c>
      <c r="E143">
        <f>_xlfn.RANK.EQ(Table1[[#This Row],[Percent_Change]],Table1[Percent_Change])</f>
        <v>127</v>
      </c>
      <c r="F143" t="s">
        <v>1876</v>
      </c>
      <c r="G143">
        <v>12900</v>
      </c>
      <c r="H143">
        <v>13800</v>
      </c>
      <c r="I143" s="1">
        <v>7.0000000000000007E-2</v>
      </c>
      <c r="J143" t="s">
        <v>25</v>
      </c>
      <c r="K143">
        <v>1</v>
      </c>
      <c r="L143" t="s">
        <v>26</v>
      </c>
      <c r="M143">
        <v>2</v>
      </c>
      <c r="N143">
        <v>795</v>
      </c>
      <c r="O143" s="2">
        <v>16.079999999999998</v>
      </c>
      <c r="P143" s="2">
        <v>33500</v>
      </c>
    </row>
    <row r="144" spans="1:16" x14ac:dyDescent="0.3">
      <c r="A144">
        <v>143</v>
      </c>
      <c r="B144" t="s">
        <v>158</v>
      </c>
      <c r="C144" t="str">
        <f>LEFT(Table1[[#This Row],[Occupation]],LEN(Table1[[#This Row],[Occupation]])-1)</f>
        <v>Lodging Manager</v>
      </c>
      <c r="D144" t="str">
        <f>_xlfn.XLOOKUP(Table1[[#This Row],[Occupation]],Table2[Name],Table2[Cluster],#N/A,1)</f>
        <v>Hospitality and Tourism</v>
      </c>
      <c r="E144">
        <f>_xlfn.RANK.EQ(Table1[[#This Row],[Percent_Change]],Table1[Percent_Change])</f>
        <v>127</v>
      </c>
      <c r="F144" t="s">
        <v>1374</v>
      </c>
      <c r="G144">
        <v>50800</v>
      </c>
      <c r="H144">
        <v>54200</v>
      </c>
      <c r="I144" s="1">
        <v>7.0000000000000007E-2</v>
      </c>
      <c r="J144" t="s">
        <v>8</v>
      </c>
      <c r="K144">
        <v>3</v>
      </c>
      <c r="L144" t="s">
        <v>26</v>
      </c>
      <c r="M144">
        <v>2</v>
      </c>
      <c r="N144">
        <v>295</v>
      </c>
      <c r="O144" s="2">
        <v>31.42</v>
      </c>
      <c r="P144" s="2">
        <v>65400</v>
      </c>
    </row>
    <row r="145" spans="1:16" x14ac:dyDescent="0.3">
      <c r="A145">
        <v>144</v>
      </c>
      <c r="B145" t="s">
        <v>159</v>
      </c>
      <c r="C145" t="str">
        <f>LEFT(Table1[[#This Row],[Occupation]],LEN(Table1[[#This Row],[Occupation]])-1)</f>
        <v>Marketing Manager</v>
      </c>
      <c r="D145" t="str">
        <f>_xlfn.XLOOKUP(Table1[[#This Row],[Occupation]],Table2[Name],Table2[Cluster],#N/A,1)</f>
        <v>Human Services</v>
      </c>
      <c r="E145">
        <f>_xlfn.RANK.EQ(Table1[[#This Row],[Percent_Change]],Table1[Percent_Change])</f>
        <v>127</v>
      </c>
      <c r="F145" t="s">
        <v>1108</v>
      </c>
      <c r="G145">
        <v>358200</v>
      </c>
      <c r="H145">
        <v>381900</v>
      </c>
      <c r="I145" s="1">
        <v>7.0000000000000007E-2</v>
      </c>
      <c r="J145" t="s">
        <v>5</v>
      </c>
      <c r="K145">
        <v>4</v>
      </c>
      <c r="L145" t="s">
        <v>11</v>
      </c>
      <c r="M145">
        <v>5</v>
      </c>
      <c r="N145">
        <v>29</v>
      </c>
      <c r="O145" s="2">
        <v>75.78</v>
      </c>
      <c r="P145" s="2">
        <v>157600</v>
      </c>
    </row>
    <row r="146" spans="1:16" x14ac:dyDescent="0.3">
      <c r="A146">
        <v>145</v>
      </c>
      <c r="B146" t="s">
        <v>160</v>
      </c>
      <c r="C146" t="str">
        <f>LEFT(Table1[[#This Row],[Occupation]],LEN(Table1[[#This Row],[Occupation]])-1)</f>
        <v>Medical Secretaries and Administrative Assistant</v>
      </c>
      <c r="D146" t="str">
        <f>_xlfn.XLOOKUP(Table1[[#This Row],[Occupation]],Table2[Name],Table2[Cluster],#N/A,1)</f>
        <v>Health Science</v>
      </c>
      <c r="E146">
        <f>_xlfn.RANK.EQ(Table1[[#This Row],[Percent_Change]],Table1[Percent_Change])</f>
        <v>127</v>
      </c>
      <c r="F146" t="s">
        <v>1739</v>
      </c>
      <c r="G146">
        <v>696600</v>
      </c>
      <c r="H146">
        <v>743200</v>
      </c>
      <c r="I146" s="1">
        <v>7.0000000000000007E-2</v>
      </c>
      <c r="J146" t="s">
        <v>29</v>
      </c>
      <c r="K146">
        <v>2</v>
      </c>
      <c r="L146" t="s">
        <v>26</v>
      </c>
      <c r="M146">
        <v>2</v>
      </c>
      <c r="N146">
        <v>658</v>
      </c>
      <c r="O146" s="2">
        <v>19.54</v>
      </c>
      <c r="P146" s="2">
        <v>40600</v>
      </c>
    </row>
    <row r="147" spans="1:16" x14ac:dyDescent="0.3">
      <c r="A147">
        <v>146</v>
      </c>
      <c r="B147" t="s">
        <v>161</v>
      </c>
      <c r="C147" t="str">
        <f>LEFT(Table1[[#This Row],[Occupation]],LEN(Table1[[#This Row],[Occupation]])-1)</f>
        <v>Political Scientist</v>
      </c>
      <c r="D147" t="str">
        <f>_xlfn.XLOOKUP(Table1[[#This Row],[Occupation]],Table2[Name],Table2[Cluster],#N/A,1)</f>
        <v>Science, Technology, Engineering and Math</v>
      </c>
      <c r="E147">
        <f>_xlfn.RANK.EQ(Table1[[#This Row],[Percent_Change]],Table1[Percent_Change])</f>
        <v>127</v>
      </c>
      <c r="F147" t="s">
        <v>1128</v>
      </c>
      <c r="G147">
        <v>6200</v>
      </c>
      <c r="H147">
        <v>6600</v>
      </c>
      <c r="I147" s="1">
        <v>7.0000000000000007E-2</v>
      </c>
      <c r="J147" t="s">
        <v>5</v>
      </c>
      <c r="K147">
        <v>4</v>
      </c>
      <c r="L147" t="s">
        <v>6</v>
      </c>
      <c r="M147">
        <v>6</v>
      </c>
      <c r="N147">
        <v>49</v>
      </c>
      <c r="O147" s="2">
        <v>63.63</v>
      </c>
      <c r="P147" s="2">
        <v>132400</v>
      </c>
    </row>
    <row r="148" spans="1:16" x14ac:dyDescent="0.3">
      <c r="A148">
        <v>147</v>
      </c>
      <c r="B148" t="s">
        <v>162</v>
      </c>
      <c r="C148" t="str">
        <f>LEFT(Table1[[#This Row],[Occupation]],LEN(Table1[[#This Row],[Occupation]])-1)</f>
        <v>Producers and Director</v>
      </c>
      <c r="D148" t="str">
        <f>_xlfn.XLOOKUP(Table1[[#This Row],[Occupation]],Table2[Name],Table2[Cluster],#N/A,1)</f>
        <v>Arts, Audio/Video and Communications</v>
      </c>
      <c r="E148">
        <f>_xlfn.RANK.EQ(Table1[[#This Row],[Percent_Change]],Table1[Percent_Change])</f>
        <v>127</v>
      </c>
      <c r="F148" t="s">
        <v>1266</v>
      </c>
      <c r="G148">
        <v>175300</v>
      </c>
      <c r="H148">
        <v>187000</v>
      </c>
      <c r="I148" s="1">
        <v>7.0000000000000007E-2</v>
      </c>
      <c r="J148" t="s">
        <v>5</v>
      </c>
      <c r="K148">
        <v>4</v>
      </c>
      <c r="L148" t="s">
        <v>11</v>
      </c>
      <c r="M148">
        <v>5</v>
      </c>
      <c r="N148">
        <v>187</v>
      </c>
      <c r="O148" s="2">
        <v>39.67</v>
      </c>
      <c r="P148" s="2">
        <v>82500</v>
      </c>
    </row>
    <row r="149" spans="1:16" x14ac:dyDescent="0.3">
      <c r="A149">
        <v>148</v>
      </c>
      <c r="B149" t="s">
        <v>163</v>
      </c>
      <c r="C149" t="str">
        <f>LEFT(Table1[[#This Row],[Occupation]],LEN(Table1[[#This Row],[Occupation]])-1)</f>
        <v>Psychiatrist</v>
      </c>
      <c r="D149" t="str">
        <f>_xlfn.XLOOKUP(Table1[[#This Row],[Occupation]],Table2[Name],Table2[Cluster],#N/A,1)</f>
        <v>Health Science</v>
      </c>
      <c r="E149">
        <f>_xlfn.RANK.EQ(Table1[[#This Row],[Percent_Change]],Table1[Percent_Change])</f>
        <v>127</v>
      </c>
      <c r="F149" t="s">
        <v>1094</v>
      </c>
      <c r="G149">
        <v>28600</v>
      </c>
      <c r="H149">
        <v>30500</v>
      </c>
      <c r="I149" s="1">
        <v>7.0000000000000007E-2</v>
      </c>
      <c r="J149" t="s">
        <v>5</v>
      </c>
      <c r="K149">
        <v>4</v>
      </c>
      <c r="L149" t="s">
        <v>38</v>
      </c>
      <c r="M149">
        <v>7</v>
      </c>
      <c r="N149">
        <v>1</v>
      </c>
      <c r="O149" s="2">
        <v>115</v>
      </c>
      <c r="P149" s="2">
        <v>239200</v>
      </c>
    </row>
    <row r="150" spans="1:16" x14ac:dyDescent="0.3">
      <c r="A150">
        <v>149</v>
      </c>
      <c r="B150" t="s">
        <v>164</v>
      </c>
      <c r="C150" t="str">
        <f>LEFT(Table1[[#This Row],[Occupation]],LEN(Table1[[#This Row],[Occupation]])-1)</f>
        <v>Securities, Commodities, and Financial Services Sales Agent</v>
      </c>
      <c r="D150" t="str">
        <f>_xlfn.XLOOKUP(Table1[[#This Row],[Occupation]],Table2[Name],Table2[Cluster],#N/A,1)</f>
        <v>Finance</v>
      </c>
      <c r="E150">
        <f>_xlfn.RANK.EQ(Table1[[#This Row],[Percent_Change]],Table1[Percent_Change])</f>
        <v>127</v>
      </c>
      <c r="F150" t="s">
        <v>1303</v>
      </c>
      <c r="G150">
        <v>482200</v>
      </c>
      <c r="H150">
        <v>517700</v>
      </c>
      <c r="I150" s="1">
        <v>7.0000000000000007E-2</v>
      </c>
      <c r="J150" t="s">
        <v>5</v>
      </c>
      <c r="K150">
        <v>4</v>
      </c>
      <c r="L150" t="s">
        <v>11</v>
      </c>
      <c r="M150">
        <v>5</v>
      </c>
      <c r="N150">
        <v>224</v>
      </c>
      <c r="O150" s="2">
        <v>36.97</v>
      </c>
      <c r="P150" s="2">
        <v>76900</v>
      </c>
    </row>
    <row r="151" spans="1:16" x14ac:dyDescent="0.3">
      <c r="A151">
        <v>150</v>
      </c>
      <c r="B151" t="s">
        <v>165</v>
      </c>
      <c r="C151" t="str">
        <f>LEFT(Table1[[#This Row],[Occupation]],LEN(Table1[[#This Row],[Occupation]])-1)</f>
        <v>Septic Tank Servicers and Sewer Pipe Cleaner</v>
      </c>
      <c r="D151" t="str">
        <f>_xlfn.XLOOKUP(Table1[[#This Row],[Occupation]],Table2[Name],Table2[Cluster],#N/A,1)</f>
        <v>Architecture and Construction</v>
      </c>
      <c r="E151">
        <f>_xlfn.RANK.EQ(Table1[[#This Row],[Percent_Change]],Table1[Percent_Change])</f>
        <v>127</v>
      </c>
      <c r="F151" t="s">
        <v>1641</v>
      </c>
      <c r="G151">
        <v>29500</v>
      </c>
      <c r="H151">
        <v>31700</v>
      </c>
      <c r="I151" s="1">
        <v>7.0000000000000007E-2</v>
      </c>
      <c r="J151" t="s">
        <v>8</v>
      </c>
      <c r="K151">
        <v>3</v>
      </c>
      <c r="L151" t="s">
        <v>26</v>
      </c>
      <c r="M151">
        <v>2</v>
      </c>
      <c r="N151">
        <v>559</v>
      </c>
      <c r="O151" s="2">
        <v>22.56</v>
      </c>
      <c r="P151" s="2">
        <v>46900</v>
      </c>
    </row>
    <row r="152" spans="1:16" x14ac:dyDescent="0.3">
      <c r="A152">
        <v>151</v>
      </c>
      <c r="B152" t="s">
        <v>166</v>
      </c>
      <c r="C152" t="str">
        <f>LEFT(Table1[[#This Row],[Occupation]],LEN(Table1[[#This Row],[Occupation]])-1)</f>
        <v>Set and Exhibit Designer</v>
      </c>
      <c r="D152" t="str">
        <f>_xlfn.XLOOKUP(Table1[[#This Row],[Occupation]],Table2[Name],Table2[Cluster],#N/A,1)</f>
        <v>Arts, Audio/Video and Communications</v>
      </c>
      <c r="E152">
        <f>_xlfn.RANK.EQ(Table1[[#This Row],[Percent_Change]],Table1[Percent_Change])</f>
        <v>127</v>
      </c>
      <c r="F152" t="s">
        <v>1465</v>
      </c>
      <c r="G152">
        <v>27800</v>
      </c>
      <c r="H152">
        <v>29800</v>
      </c>
      <c r="I152" s="1">
        <v>7.0000000000000007E-2</v>
      </c>
      <c r="J152" t="s">
        <v>8</v>
      </c>
      <c r="K152">
        <v>3</v>
      </c>
      <c r="L152" t="s">
        <v>11</v>
      </c>
      <c r="M152">
        <v>5</v>
      </c>
      <c r="N152">
        <v>386</v>
      </c>
      <c r="O152" s="2">
        <v>28.6</v>
      </c>
      <c r="P152" s="2">
        <v>59500</v>
      </c>
    </row>
    <row r="153" spans="1:16" x14ac:dyDescent="0.3">
      <c r="A153">
        <v>152</v>
      </c>
      <c r="B153" t="s">
        <v>167</v>
      </c>
      <c r="C153" t="str">
        <f>LEFT(Table1[[#This Row],[Occupation]],LEN(Table1[[#This Row],[Occupation]])-1)</f>
        <v>Social Workers, All Othe</v>
      </c>
      <c r="D153" t="str">
        <f>_xlfn.XLOOKUP(Table1[[#This Row],[Occupation]],Table2[Name],Table2[Cluster],#N/A,1)</f>
        <v>Science, Technology, Engineering and Math</v>
      </c>
      <c r="E153">
        <f>_xlfn.RANK.EQ(Table1[[#This Row],[Percent_Change]],Table1[Percent_Change])</f>
        <v>127</v>
      </c>
      <c r="F153" t="s">
        <v>1399</v>
      </c>
      <c r="G153">
        <v>68400</v>
      </c>
      <c r="H153">
        <v>72900</v>
      </c>
      <c r="I153" s="1">
        <v>7.0000000000000007E-2</v>
      </c>
      <c r="J153" t="s">
        <v>8</v>
      </c>
      <c r="K153">
        <v>3</v>
      </c>
      <c r="L153" t="s">
        <v>11</v>
      </c>
      <c r="M153">
        <v>5</v>
      </c>
      <c r="N153">
        <v>319</v>
      </c>
      <c r="O153" s="2">
        <v>30.66</v>
      </c>
      <c r="P153" s="2">
        <v>63800</v>
      </c>
    </row>
    <row r="154" spans="1:16" x14ac:dyDescent="0.3">
      <c r="A154">
        <v>153</v>
      </c>
      <c r="B154" t="s">
        <v>168</v>
      </c>
      <c r="C154" t="str">
        <f>LEFT(Table1[[#This Row],[Occupation]],LEN(Table1[[#This Row],[Occupation]])-1)</f>
        <v>Technical Writer</v>
      </c>
      <c r="D154" t="str">
        <f>_xlfn.XLOOKUP(Table1[[#This Row],[Occupation]],Table2[Name],Table2[Cluster],#N/A,1)</f>
        <v>Arts, Audio/Video and Communications</v>
      </c>
      <c r="E154">
        <f>_xlfn.RANK.EQ(Table1[[#This Row],[Percent_Change]],Table1[Percent_Change])</f>
        <v>127</v>
      </c>
      <c r="F154" t="s">
        <v>1278</v>
      </c>
      <c r="G154">
        <v>53300</v>
      </c>
      <c r="H154">
        <v>57000</v>
      </c>
      <c r="I154" s="1">
        <v>7.0000000000000007E-2</v>
      </c>
      <c r="J154" t="s">
        <v>5</v>
      </c>
      <c r="K154">
        <v>4</v>
      </c>
      <c r="L154" t="s">
        <v>11</v>
      </c>
      <c r="M154">
        <v>5</v>
      </c>
      <c r="N154">
        <v>199</v>
      </c>
      <c r="O154" s="2">
        <v>38.49</v>
      </c>
      <c r="P154" s="2">
        <v>80100</v>
      </c>
    </row>
    <row r="155" spans="1:16" x14ac:dyDescent="0.3">
      <c r="A155">
        <v>154</v>
      </c>
      <c r="B155" t="s">
        <v>169</v>
      </c>
      <c r="C155" t="str">
        <f>LEFT(Table1[[#This Row],[Occupation]],LEN(Table1[[#This Row],[Occupation]])-1)</f>
        <v>Telecommunications Line Installers and Repairer</v>
      </c>
      <c r="D155" t="str">
        <f>_xlfn.XLOOKUP(Table1[[#This Row],[Occupation]],Table2[Name],Table2[Cluster],#N/A,1)</f>
        <v>Arts, Audio/Video and Communications</v>
      </c>
      <c r="E155">
        <f>_xlfn.RANK.EQ(Table1[[#This Row],[Percent_Change]],Table1[Percent_Change])</f>
        <v>127</v>
      </c>
      <c r="F155" t="s">
        <v>1385</v>
      </c>
      <c r="G155">
        <v>112100</v>
      </c>
      <c r="H155">
        <v>119600</v>
      </c>
      <c r="I155" s="1">
        <v>7.0000000000000007E-2</v>
      </c>
      <c r="J155" t="s">
        <v>8</v>
      </c>
      <c r="K155">
        <v>3</v>
      </c>
      <c r="L155" t="s">
        <v>26</v>
      </c>
      <c r="M155">
        <v>2</v>
      </c>
      <c r="N155">
        <v>305</v>
      </c>
      <c r="O155" s="2">
        <v>31.08</v>
      </c>
      <c r="P155" s="2">
        <v>64600</v>
      </c>
    </row>
    <row r="156" spans="1:16" x14ac:dyDescent="0.3">
      <c r="A156">
        <v>155</v>
      </c>
      <c r="B156" t="s">
        <v>170</v>
      </c>
      <c r="C156" t="str">
        <f>LEFT(Table1[[#This Row],[Occupation]],LEN(Table1[[#This Row],[Occupation]])-1)</f>
        <v>Tile and Stone Setter</v>
      </c>
      <c r="D156" t="str">
        <f>_xlfn.XLOOKUP(Table1[[#This Row],[Occupation]],Table2[Name],Table2[Cluster],#N/A,1)</f>
        <v>Architecture and Construction</v>
      </c>
      <c r="E156">
        <f>_xlfn.RANK.EQ(Table1[[#This Row],[Percent_Change]],Table1[Percent_Change])</f>
        <v>127</v>
      </c>
      <c r="F156" t="s">
        <v>1585</v>
      </c>
      <c r="G156">
        <v>59400</v>
      </c>
      <c r="H156">
        <v>63500</v>
      </c>
      <c r="I156" s="1">
        <v>7.0000000000000007E-2</v>
      </c>
      <c r="J156" t="s">
        <v>8</v>
      </c>
      <c r="K156">
        <v>3</v>
      </c>
      <c r="L156" t="s">
        <v>31</v>
      </c>
      <c r="M156">
        <v>1</v>
      </c>
      <c r="N156">
        <v>502</v>
      </c>
      <c r="O156" s="2">
        <v>23.52</v>
      </c>
      <c r="P156" s="2">
        <v>48900</v>
      </c>
    </row>
    <row r="157" spans="1:16" x14ac:dyDescent="0.3">
      <c r="A157">
        <v>156</v>
      </c>
      <c r="B157" t="s">
        <v>171</v>
      </c>
      <c r="C157" t="str">
        <f>LEFT(Table1[[#This Row],[Occupation]],LEN(Table1[[#This Row],[Occupation]])-1)</f>
        <v>Training and Development Manager</v>
      </c>
      <c r="D157" t="str">
        <f>_xlfn.XLOOKUP(Table1[[#This Row],[Occupation]],Table2[Name],Table2[Cluster],#N/A,1)</f>
        <v>Business Management and Administration</v>
      </c>
      <c r="E157">
        <f>_xlfn.RANK.EQ(Table1[[#This Row],[Percent_Change]],Table1[Percent_Change])</f>
        <v>127</v>
      </c>
      <c r="F157" t="s">
        <v>1140</v>
      </c>
      <c r="G157">
        <v>41300</v>
      </c>
      <c r="H157">
        <v>44000</v>
      </c>
      <c r="I157" s="1">
        <v>7.0000000000000007E-2</v>
      </c>
      <c r="J157" t="s">
        <v>5</v>
      </c>
      <c r="K157">
        <v>4</v>
      </c>
      <c r="L157" t="s">
        <v>11</v>
      </c>
      <c r="M157">
        <v>5</v>
      </c>
      <c r="N157">
        <v>61</v>
      </c>
      <c r="O157" s="2">
        <v>60.12</v>
      </c>
      <c r="P157" s="2">
        <v>125000</v>
      </c>
    </row>
    <row r="158" spans="1:16" x14ac:dyDescent="0.3">
      <c r="A158">
        <v>157</v>
      </c>
      <c r="B158" t="s">
        <v>172</v>
      </c>
      <c r="C158" t="str">
        <f>LEFT(Table1[[#This Row],[Occupation]],LEN(Table1[[#This Row],[Occupation]])-1)</f>
        <v>Administrative Services Manager</v>
      </c>
      <c r="D158" t="str">
        <f>_xlfn.XLOOKUP(Table1[[#This Row],[Occupation]],Table2[Name],Table2[Cluster],#N/A,1)</f>
        <v>Business Management and Administration</v>
      </c>
      <c r="E158">
        <f>_xlfn.RANK.EQ(Table1[[#This Row],[Percent_Change]],Table1[Percent_Change])</f>
        <v>157</v>
      </c>
      <c r="F158" t="s">
        <v>1164</v>
      </c>
      <c r="G158">
        <v>250800</v>
      </c>
      <c r="H158">
        <v>264900</v>
      </c>
      <c r="I158" s="1">
        <v>0.06</v>
      </c>
      <c r="J158" t="s">
        <v>5</v>
      </c>
      <c r="K158">
        <v>4</v>
      </c>
      <c r="L158" t="s">
        <v>11</v>
      </c>
      <c r="M158">
        <v>5</v>
      </c>
      <c r="N158">
        <v>85</v>
      </c>
      <c r="O158" s="2">
        <v>51.19</v>
      </c>
      <c r="P158" s="2">
        <v>106500</v>
      </c>
    </row>
    <row r="159" spans="1:16" x14ac:dyDescent="0.3">
      <c r="A159">
        <v>158</v>
      </c>
      <c r="B159" t="s">
        <v>173</v>
      </c>
      <c r="C159" t="str">
        <f>LEFT(Table1[[#This Row],[Occupation]],LEN(Table1[[#This Row],[Occupation]])-1)</f>
        <v>Aerospace Engineer</v>
      </c>
      <c r="D159" t="str">
        <f>_xlfn.XLOOKUP(Table1[[#This Row],[Occupation]],Table2[Name],Table2[Cluster],#N/A,1)</f>
        <v>Science, Technology, Engineering and Math</v>
      </c>
      <c r="E159">
        <f>_xlfn.RANK.EQ(Table1[[#This Row],[Percent_Change]],Table1[Percent_Change])</f>
        <v>157</v>
      </c>
      <c r="F159" t="s">
        <v>1132</v>
      </c>
      <c r="G159">
        <v>63800</v>
      </c>
      <c r="H159">
        <v>67700</v>
      </c>
      <c r="I159" s="1">
        <v>0.06</v>
      </c>
      <c r="J159" t="s">
        <v>5</v>
      </c>
      <c r="K159">
        <v>4</v>
      </c>
      <c r="L159" t="s">
        <v>11</v>
      </c>
      <c r="M159">
        <v>5</v>
      </c>
      <c r="N159">
        <v>53</v>
      </c>
      <c r="O159" s="2">
        <v>62.85</v>
      </c>
      <c r="P159" s="2">
        <v>130700</v>
      </c>
    </row>
    <row r="160" spans="1:16" x14ac:dyDescent="0.3">
      <c r="A160">
        <v>159</v>
      </c>
      <c r="B160" t="s">
        <v>174</v>
      </c>
      <c r="C160" t="str">
        <f>LEFT(Table1[[#This Row],[Occupation]],LEN(Table1[[#This Row],[Occupation]])-1)</f>
        <v>Agricultural Engineer</v>
      </c>
      <c r="D160" t="str">
        <f>_xlfn.XLOOKUP(Table1[[#This Row],[Occupation]],Table2[Name],Table2[Cluster],#N/A,1)</f>
        <v>Agriculture, Food and Natural Resources</v>
      </c>
      <c r="E160">
        <f>_xlfn.RANK.EQ(Table1[[#This Row],[Percent_Change]],Table1[Percent_Change])</f>
        <v>157</v>
      </c>
      <c r="F160" t="s">
        <v>1232</v>
      </c>
      <c r="G160">
        <v>1600</v>
      </c>
      <c r="H160">
        <v>1700</v>
      </c>
      <c r="I160" s="1">
        <v>0.06</v>
      </c>
      <c r="J160" t="s">
        <v>5</v>
      </c>
      <c r="K160">
        <v>4</v>
      </c>
      <c r="L160" t="s">
        <v>11</v>
      </c>
      <c r="M160">
        <v>5</v>
      </c>
      <c r="N160">
        <v>152</v>
      </c>
      <c r="O160" s="2">
        <v>42.67</v>
      </c>
      <c r="P160" s="2">
        <v>88800</v>
      </c>
    </row>
    <row r="161" spans="1:16" x14ac:dyDescent="0.3">
      <c r="A161">
        <v>160</v>
      </c>
      <c r="B161" t="s">
        <v>175</v>
      </c>
      <c r="C161" t="str">
        <f>LEFT(Table1[[#This Row],[Occupation]],LEN(Table1[[#This Row],[Occupation]])-1)</f>
        <v>Animal Scientist</v>
      </c>
      <c r="D161" t="str">
        <f>_xlfn.XLOOKUP(Table1[[#This Row],[Occupation]],Table2[Name],Table2[Cluster],#N/A,1)</f>
        <v>Agriculture, Food and Natural Resources</v>
      </c>
      <c r="E161">
        <f>_xlfn.RANK.EQ(Table1[[#This Row],[Percent_Change]],Table1[Percent_Change])</f>
        <v>157</v>
      </c>
      <c r="F161" t="s">
        <v>1346</v>
      </c>
      <c r="G161">
        <v>2800</v>
      </c>
      <c r="H161">
        <v>2900</v>
      </c>
      <c r="I161" s="1">
        <v>0.06</v>
      </c>
      <c r="J161" t="s">
        <v>8</v>
      </c>
      <c r="K161">
        <v>3</v>
      </c>
      <c r="L161" t="s">
        <v>11</v>
      </c>
      <c r="M161">
        <v>5</v>
      </c>
      <c r="N161">
        <v>266</v>
      </c>
      <c r="O161" s="2">
        <v>33.72</v>
      </c>
      <c r="P161" s="2">
        <v>70100</v>
      </c>
    </row>
    <row r="162" spans="1:16" x14ac:dyDescent="0.3">
      <c r="A162">
        <v>161</v>
      </c>
      <c r="B162" t="s">
        <v>176</v>
      </c>
      <c r="C162" t="str">
        <f>LEFT(Table1[[#This Row],[Occupation]],LEN(Table1[[#This Row],[Occupation]])-1)</f>
        <v>Art Director</v>
      </c>
      <c r="D162" t="str">
        <f>_xlfn.XLOOKUP(Table1[[#This Row],[Occupation]],Table2[Name],Table2[Cluster],#N/A,1)</f>
        <v>Arts, Audio/Video and Communications</v>
      </c>
      <c r="E162">
        <f>_xlfn.RANK.EQ(Table1[[#This Row],[Percent_Change]],Table1[Percent_Change])</f>
        <v>157</v>
      </c>
      <c r="F162" t="s">
        <v>1165</v>
      </c>
      <c r="G162">
        <v>135100</v>
      </c>
      <c r="H162">
        <v>143200</v>
      </c>
      <c r="I162" s="1">
        <v>0.06</v>
      </c>
      <c r="J162" t="s">
        <v>5</v>
      </c>
      <c r="K162">
        <v>4</v>
      </c>
      <c r="L162" t="s">
        <v>11</v>
      </c>
      <c r="M162">
        <v>5</v>
      </c>
      <c r="N162">
        <v>85</v>
      </c>
      <c r="O162" s="2">
        <v>51.2</v>
      </c>
      <c r="P162" s="2">
        <v>106500</v>
      </c>
    </row>
    <row r="163" spans="1:16" x14ac:dyDescent="0.3">
      <c r="A163">
        <v>162</v>
      </c>
      <c r="B163" t="s">
        <v>177</v>
      </c>
      <c r="C163" t="str">
        <f>LEFT(Table1[[#This Row],[Occupation]],LEN(Table1[[#This Row],[Occupation]])-1)</f>
        <v>Baggage Porters and Bellhop</v>
      </c>
      <c r="D163" t="str">
        <f>_xlfn.XLOOKUP(Table1[[#This Row],[Occupation]],Table2[Name],Table2[Cluster],#N/A,1)</f>
        <v>Hospitality and Tourism</v>
      </c>
      <c r="E163">
        <f>_xlfn.RANK.EQ(Table1[[#This Row],[Percent_Change]],Table1[Percent_Change])</f>
        <v>157</v>
      </c>
      <c r="F163" t="s">
        <v>1857</v>
      </c>
      <c r="G163">
        <v>27700</v>
      </c>
      <c r="H163">
        <v>29400</v>
      </c>
      <c r="I163" s="1">
        <v>0.06</v>
      </c>
      <c r="J163" t="s">
        <v>25</v>
      </c>
      <c r="K163">
        <v>1</v>
      </c>
      <c r="L163" t="s">
        <v>26</v>
      </c>
      <c r="M163">
        <v>2</v>
      </c>
      <c r="N163">
        <v>777</v>
      </c>
      <c r="O163" s="2">
        <v>16.75</v>
      </c>
      <c r="P163" s="2">
        <v>34800</v>
      </c>
    </row>
    <row r="164" spans="1:16" x14ac:dyDescent="0.3">
      <c r="A164">
        <v>163</v>
      </c>
      <c r="B164" t="s">
        <v>178</v>
      </c>
      <c r="C164" t="str">
        <f>LEFT(Table1[[#This Row],[Occupation]],LEN(Table1[[#This Row],[Occupation]])-1)</f>
        <v>Chemist</v>
      </c>
      <c r="D164" t="str">
        <f>_xlfn.XLOOKUP(Table1[[#This Row],[Occupation]],Table2[Name],Table2[Cluster],#N/A,1)</f>
        <v>Science, Technology, Engineering and Math</v>
      </c>
      <c r="E164">
        <f>_xlfn.RANK.EQ(Table1[[#This Row],[Percent_Change]],Table1[Percent_Change])</f>
        <v>157</v>
      </c>
      <c r="F164" t="s">
        <v>1253</v>
      </c>
      <c r="G164">
        <v>87100</v>
      </c>
      <c r="H164">
        <v>92500</v>
      </c>
      <c r="I164" s="1">
        <v>0.06</v>
      </c>
      <c r="J164" t="s">
        <v>5</v>
      </c>
      <c r="K164">
        <v>4</v>
      </c>
      <c r="L164" t="s">
        <v>11</v>
      </c>
      <c r="M164">
        <v>5</v>
      </c>
      <c r="N164">
        <v>174</v>
      </c>
      <c r="O164" s="2">
        <v>40.71</v>
      </c>
      <c r="P164" s="2">
        <v>84700</v>
      </c>
    </row>
    <row r="165" spans="1:16" x14ac:dyDescent="0.3">
      <c r="A165">
        <v>164</v>
      </c>
      <c r="B165" t="s">
        <v>179</v>
      </c>
      <c r="C165" t="str">
        <f>LEFT(Table1[[#This Row],[Occupation]],LEN(Table1[[#This Row],[Occupation]])-1)</f>
        <v>Commercial Diver</v>
      </c>
      <c r="D165" t="str">
        <f>_xlfn.XLOOKUP(Table1[[#This Row],[Occupation]],Table2[Name],Table2[Cluster],#N/A,1)</f>
        <v>Architecture and Construction</v>
      </c>
      <c r="E165">
        <f>_xlfn.RANK.EQ(Table1[[#This Row],[Percent_Change]],Table1[Percent_Change])</f>
        <v>157</v>
      </c>
      <c r="F165" t="s">
        <v>1445</v>
      </c>
      <c r="G165">
        <v>4400</v>
      </c>
      <c r="H165">
        <v>4700</v>
      </c>
      <c r="I165" s="1">
        <v>0.06</v>
      </c>
      <c r="J165" t="s">
        <v>8</v>
      </c>
      <c r="K165">
        <v>3</v>
      </c>
      <c r="L165" t="s">
        <v>9</v>
      </c>
      <c r="M165">
        <v>5</v>
      </c>
      <c r="N165">
        <v>364</v>
      </c>
      <c r="O165" s="2">
        <v>29.47</v>
      </c>
      <c r="P165" s="2">
        <v>61300</v>
      </c>
    </row>
    <row r="166" spans="1:16" x14ac:dyDescent="0.3">
      <c r="A166">
        <v>165</v>
      </c>
      <c r="B166" t="s">
        <v>180</v>
      </c>
      <c r="C166" t="str">
        <f>LEFT(Table1[[#This Row],[Occupation]],LEN(Table1[[#This Row],[Occupation]])-1)</f>
        <v>Communications Equipment Operators, All Othe</v>
      </c>
      <c r="D166" t="str">
        <f>_xlfn.XLOOKUP(Table1[[#This Row],[Occupation]],Table2[Name],Table2[Cluster],#N/A,1)</f>
        <v>Education and Training</v>
      </c>
      <c r="E166">
        <f>_xlfn.RANK.EQ(Table1[[#This Row],[Percent_Change]],Table1[Percent_Change])</f>
        <v>157</v>
      </c>
      <c r="F166" t="s">
        <v>1573</v>
      </c>
      <c r="G166">
        <v>1800</v>
      </c>
      <c r="H166">
        <v>1900</v>
      </c>
      <c r="I166" s="1">
        <v>0.06</v>
      </c>
      <c r="J166" t="s">
        <v>8</v>
      </c>
      <c r="K166">
        <v>3</v>
      </c>
      <c r="L166" t="s">
        <v>26</v>
      </c>
      <c r="M166">
        <v>2</v>
      </c>
      <c r="N166">
        <v>494</v>
      </c>
      <c r="O166" s="2">
        <v>23.71</v>
      </c>
      <c r="P166" s="2">
        <v>49300</v>
      </c>
    </row>
    <row r="167" spans="1:16" x14ac:dyDescent="0.3">
      <c r="A167">
        <v>166</v>
      </c>
      <c r="B167" t="s">
        <v>181</v>
      </c>
      <c r="C167" t="str">
        <f>LEFT(Table1[[#This Row],[Occupation]],LEN(Table1[[#This Row],[Occupation]])-1)</f>
        <v>Concierge</v>
      </c>
      <c r="D167" t="str">
        <f>_xlfn.XLOOKUP(Table1[[#This Row],[Occupation]],Table2[Name],Table2[Cluster],#N/A,1)</f>
        <v>Hospitality and Tourism</v>
      </c>
      <c r="E167">
        <f>_xlfn.RANK.EQ(Table1[[#This Row],[Percent_Change]],Table1[Percent_Change])</f>
        <v>157</v>
      </c>
      <c r="F167" t="s">
        <v>1802</v>
      </c>
      <c r="G167">
        <v>38700</v>
      </c>
      <c r="H167">
        <v>40900</v>
      </c>
      <c r="I167" s="1">
        <v>0.06</v>
      </c>
      <c r="J167" t="s">
        <v>29</v>
      </c>
      <c r="K167">
        <v>2</v>
      </c>
      <c r="L167" t="s">
        <v>26</v>
      </c>
      <c r="M167">
        <v>2</v>
      </c>
      <c r="N167">
        <v>723</v>
      </c>
      <c r="O167" s="2">
        <v>17.86</v>
      </c>
      <c r="P167" s="2">
        <v>37200</v>
      </c>
    </row>
    <row r="168" spans="1:16" x14ac:dyDescent="0.3">
      <c r="A168">
        <v>167</v>
      </c>
      <c r="B168" t="s">
        <v>182</v>
      </c>
      <c r="C168" t="str">
        <f>LEFT(Table1[[#This Row],[Occupation]],LEN(Table1[[#This Row],[Occupation]])-1)</f>
        <v>Conveyor Operators and Tender</v>
      </c>
      <c r="D168" t="str">
        <f>_xlfn.XLOOKUP(Table1[[#This Row],[Occupation]],Table2[Name],Table2[Cluster],#N/A,1)</f>
        <v>Architecture and Construction</v>
      </c>
      <c r="E168">
        <f>_xlfn.RANK.EQ(Table1[[#This Row],[Percent_Change]],Table1[Percent_Change])</f>
        <v>157</v>
      </c>
      <c r="F168" t="s">
        <v>1763</v>
      </c>
      <c r="G168">
        <v>30600</v>
      </c>
      <c r="H168">
        <v>32400</v>
      </c>
      <c r="I168" s="1">
        <v>0.06</v>
      </c>
      <c r="J168" t="s">
        <v>29</v>
      </c>
      <c r="K168">
        <v>2</v>
      </c>
      <c r="L168" t="s">
        <v>31</v>
      </c>
      <c r="M168">
        <v>1</v>
      </c>
      <c r="N168">
        <v>682</v>
      </c>
      <c r="O168" s="2">
        <v>18.88</v>
      </c>
      <c r="P168" s="2">
        <v>39300</v>
      </c>
    </row>
    <row r="169" spans="1:16" x14ac:dyDescent="0.3">
      <c r="A169">
        <v>168</v>
      </c>
      <c r="B169" t="s">
        <v>183</v>
      </c>
      <c r="C169" t="str">
        <f>LEFT(Table1[[#This Row],[Occupation]],LEN(Table1[[#This Row],[Occupation]])-1)</f>
        <v>Economist</v>
      </c>
      <c r="D169" t="str">
        <f>_xlfn.XLOOKUP(Table1[[#This Row],[Occupation]],Table2[Name],Table2[Cluster],#N/A,1)</f>
        <v>Science, Technology, Engineering and Math</v>
      </c>
      <c r="E169">
        <f>_xlfn.RANK.EQ(Table1[[#This Row],[Percent_Change]],Table1[Percent_Change])</f>
        <v>157</v>
      </c>
      <c r="F169" t="s">
        <v>1151</v>
      </c>
      <c r="G169">
        <v>17600</v>
      </c>
      <c r="H169">
        <v>18700</v>
      </c>
      <c r="I169" s="1">
        <v>0.06</v>
      </c>
      <c r="J169" t="s">
        <v>5</v>
      </c>
      <c r="K169">
        <v>4</v>
      </c>
      <c r="L169" t="s">
        <v>6</v>
      </c>
      <c r="M169">
        <v>6</v>
      </c>
      <c r="N169">
        <v>72</v>
      </c>
      <c r="O169" s="2">
        <v>55.64</v>
      </c>
      <c r="P169" s="2">
        <v>115700</v>
      </c>
    </row>
    <row r="170" spans="1:16" x14ac:dyDescent="0.3">
      <c r="A170">
        <v>169</v>
      </c>
      <c r="B170" t="s">
        <v>184</v>
      </c>
      <c r="C170" t="str">
        <f>LEFT(Table1[[#This Row],[Occupation]],LEN(Table1[[#This Row],[Occupation]])-1)</f>
        <v>Electrician</v>
      </c>
      <c r="D170" t="str">
        <f>_xlfn.XLOOKUP(Table1[[#This Row],[Occupation]],Table2[Name],Table2[Cluster],#N/A,1)</f>
        <v>Architecture and Construction</v>
      </c>
      <c r="E170">
        <f>_xlfn.RANK.EQ(Table1[[#This Row],[Percent_Change]],Table1[Percent_Change])</f>
        <v>157</v>
      </c>
      <c r="F170" t="s">
        <v>1439</v>
      </c>
      <c r="G170">
        <v>762600</v>
      </c>
      <c r="H170">
        <v>811800</v>
      </c>
      <c r="I170" s="1">
        <v>0.06</v>
      </c>
      <c r="J170" t="s">
        <v>8</v>
      </c>
      <c r="K170">
        <v>3</v>
      </c>
      <c r="L170" t="s">
        <v>26</v>
      </c>
      <c r="M170">
        <v>2</v>
      </c>
      <c r="N170">
        <v>357</v>
      </c>
      <c r="O170" s="2">
        <v>29.61</v>
      </c>
      <c r="P170" s="2">
        <v>61600</v>
      </c>
    </row>
    <row r="171" spans="1:16" x14ac:dyDescent="0.3">
      <c r="A171">
        <v>170</v>
      </c>
      <c r="B171" t="s">
        <v>185</v>
      </c>
      <c r="C171" t="str">
        <f>LEFT(Table1[[#This Row],[Occupation]],LEN(Table1[[#This Row],[Occupation]])-1)</f>
        <v>Environmental Engineer</v>
      </c>
      <c r="D171" t="str">
        <f>_xlfn.XLOOKUP(Table1[[#This Row],[Occupation]],Table2[Name],Table2[Cluster],#N/A,1)</f>
        <v>Agriculture, Food and Natural Resources</v>
      </c>
      <c r="E171">
        <f>_xlfn.RANK.EQ(Table1[[#This Row],[Percent_Change]],Table1[Percent_Change])</f>
        <v>157</v>
      </c>
      <c r="F171" t="s">
        <v>1193</v>
      </c>
      <c r="G171">
        <v>47300</v>
      </c>
      <c r="H171">
        <v>50200</v>
      </c>
      <c r="I171" s="1">
        <v>0.06</v>
      </c>
      <c r="J171" t="s">
        <v>5</v>
      </c>
      <c r="K171">
        <v>4</v>
      </c>
      <c r="L171" t="s">
        <v>11</v>
      </c>
      <c r="M171">
        <v>5</v>
      </c>
      <c r="N171">
        <v>114</v>
      </c>
      <c r="O171" s="2">
        <v>48.12</v>
      </c>
      <c r="P171" s="2">
        <v>100100</v>
      </c>
    </row>
    <row r="172" spans="1:16" x14ac:dyDescent="0.3">
      <c r="A172">
        <v>171</v>
      </c>
      <c r="B172" t="s">
        <v>186</v>
      </c>
      <c r="C172" t="str">
        <f>LEFT(Table1[[#This Row],[Occupation]],LEN(Table1[[#This Row],[Occupation]])-1)</f>
        <v>Environmental Science and Protection Technicians, Including Healt</v>
      </c>
      <c r="D172" t="str">
        <f>_xlfn.XLOOKUP(Table1[[#This Row],[Occupation]],Table2[Name],Table2[Cluster],#N/A,1)</f>
        <v>Agriculture, Food and Natural Resources</v>
      </c>
      <c r="E172">
        <f>_xlfn.RANK.EQ(Table1[[#This Row],[Percent_Change]],Table1[Percent_Change])</f>
        <v>157</v>
      </c>
      <c r="F172" t="s">
        <v>1556</v>
      </c>
      <c r="G172">
        <v>35000</v>
      </c>
      <c r="H172">
        <v>37100</v>
      </c>
      <c r="I172" s="1">
        <v>0.06</v>
      </c>
      <c r="J172" t="s">
        <v>8</v>
      </c>
      <c r="K172">
        <v>3</v>
      </c>
      <c r="L172" t="s">
        <v>18</v>
      </c>
      <c r="M172">
        <v>4</v>
      </c>
      <c r="N172">
        <v>475</v>
      </c>
      <c r="O172" s="2">
        <v>24.35</v>
      </c>
      <c r="P172" s="2">
        <v>50700</v>
      </c>
    </row>
    <row r="173" spans="1:16" x14ac:dyDescent="0.3">
      <c r="A173">
        <v>172</v>
      </c>
      <c r="B173" t="s">
        <v>187</v>
      </c>
      <c r="C173" t="str">
        <f>LEFT(Table1[[#This Row],[Occupation]],LEN(Table1[[#This Row],[Occupation]])-1)</f>
        <v>Environmental Scientists and Specialists, Including Healt</v>
      </c>
      <c r="D173" t="str">
        <f>_xlfn.XLOOKUP(Table1[[#This Row],[Occupation]],Table2[Name],Table2[Cluster],#N/A,1)</f>
        <v>Science, Technology, Engineering and Math</v>
      </c>
      <c r="E173">
        <f>_xlfn.RANK.EQ(Table1[[#This Row],[Percent_Change]],Table1[Percent_Change])</f>
        <v>157</v>
      </c>
      <c r="F173" t="s">
        <v>1290</v>
      </c>
      <c r="G173">
        <v>80500</v>
      </c>
      <c r="H173">
        <v>85300</v>
      </c>
      <c r="I173" s="1">
        <v>0.06</v>
      </c>
      <c r="J173" t="s">
        <v>5</v>
      </c>
      <c r="K173">
        <v>4</v>
      </c>
      <c r="L173" t="s">
        <v>11</v>
      </c>
      <c r="M173">
        <v>5</v>
      </c>
      <c r="N173">
        <v>211</v>
      </c>
      <c r="O173" s="2">
        <v>37.97</v>
      </c>
      <c r="P173" s="2">
        <v>79000</v>
      </c>
    </row>
    <row r="174" spans="1:16" x14ac:dyDescent="0.3">
      <c r="A174">
        <v>173</v>
      </c>
      <c r="B174" t="s">
        <v>188</v>
      </c>
      <c r="C174" t="str">
        <f>LEFT(Table1[[#This Row],[Occupation]],LEN(Table1[[#This Row],[Occupation]])-1)</f>
        <v>Financial Specialists, All Othe</v>
      </c>
      <c r="D174" t="str">
        <f>_xlfn.XLOOKUP(Table1[[#This Row],[Occupation]],Table2[Name],Table2[Cluster],#N/A,1)</f>
        <v>Arts, Audio/Video and Communications</v>
      </c>
      <c r="E174">
        <f>_xlfn.RANK.EQ(Table1[[#This Row],[Percent_Change]],Table1[Percent_Change])</f>
        <v>157</v>
      </c>
      <c r="F174" t="s">
        <v>1293</v>
      </c>
      <c r="G174">
        <v>136000</v>
      </c>
      <c r="H174">
        <v>144200</v>
      </c>
      <c r="I174" s="1">
        <v>0.06</v>
      </c>
      <c r="J174" t="s">
        <v>5</v>
      </c>
      <c r="K174">
        <v>4</v>
      </c>
      <c r="L174" t="s">
        <v>11</v>
      </c>
      <c r="M174">
        <v>5</v>
      </c>
      <c r="N174">
        <v>214</v>
      </c>
      <c r="O174" s="2">
        <v>37.65</v>
      </c>
      <c r="P174" s="2">
        <v>78300</v>
      </c>
    </row>
    <row r="175" spans="1:16" x14ac:dyDescent="0.3">
      <c r="A175">
        <v>174</v>
      </c>
      <c r="B175" t="s">
        <v>189</v>
      </c>
      <c r="C175" t="str">
        <f>LEFT(Table1[[#This Row],[Occupation]],LEN(Table1[[#This Row],[Occupation]])-1)</f>
        <v>Healthcare Support Workers, All Othe</v>
      </c>
      <c r="D175" t="str">
        <f>_xlfn.XLOOKUP(Table1[[#This Row],[Occupation]],Table2[Name],Table2[Cluster],#N/A,1)</f>
        <v>Health Science</v>
      </c>
      <c r="E175">
        <f>_xlfn.RANK.EQ(Table1[[#This Row],[Percent_Change]],Table1[Percent_Change])</f>
        <v>157</v>
      </c>
      <c r="F175" t="s">
        <v>1692</v>
      </c>
      <c r="G175">
        <v>112700</v>
      </c>
      <c r="H175">
        <v>119100</v>
      </c>
      <c r="I175" s="1">
        <v>0.06</v>
      </c>
      <c r="J175" t="s">
        <v>29</v>
      </c>
      <c r="K175">
        <v>2</v>
      </c>
      <c r="L175" t="s">
        <v>26</v>
      </c>
      <c r="M175">
        <v>2</v>
      </c>
      <c r="N175">
        <v>611</v>
      </c>
      <c r="O175" s="2">
        <v>21.39</v>
      </c>
      <c r="P175" s="2">
        <v>44500</v>
      </c>
    </row>
    <row r="176" spans="1:16" x14ac:dyDescent="0.3">
      <c r="A176">
        <v>175</v>
      </c>
      <c r="B176" t="s">
        <v>190</v>
      </c>
      <c r="C176" t="str">
        <f>LEFT(Table1[[#This Row],[Occupation]],LEN(Table1[[#This Row],[Occupation]])-1)</f>
        <v>Heating, Air Conditioning, and Refrigeration Mechanics and Installer</v>
      </c>
      <c r="D176" t="str">
        <f>_xlfn.XLOOKUP(Table1[[#This Row],[Occupation]],Table2[Name],Table2[Cluster],#N/A,1)</f>
        <v>Architecture and Construction</v>
      </c>
      <c r="E176">
        <f>_xlfn.RANK.EQ(Table1[[#This Row],[Percent_Change]],Table1[Percent_Change])</f>
        <v>157</v>
      </c>
      <c r="F176" t="s">
        <v>1493</v>
      </c>
      <c r="G176">
        <v>415800</v>
      </c>
      <c r="H176">
        <v>438800</v>
      </c>
      <c r="I176" s="1">
        <v>0.06</v>
      </c>
      <c r="J176" t="s">
        <v>8</v>
      </c>
      <c r="K176">
        <v>3</v>
      </c>
      <c r="L176" t="s">
        <v>9</v>
      </c>
      <c r="M176">
        <v>5</v>
      </c>
      <c r="N176">
        <v>413</v>
      </c>
      <c r="O176" s="2">
        <v>27.55</v>
      </c>
      <c r="P176" s="2">
        <v>57300</v>
      </c>
    </row>
    <row r="177" spans="1:16" x14ac:dyDescent="0.3">
      <c r="A177">
        <v>176</v>
      </c>
      <c r="B177" t="s">
        <v>191</v>
      </c>
      <c r="C177" t="str">
        <f>LEFT(Table1[[#This Row],[Occupation]],LEN(Table1[[#This Row],[Occupation]])-1)</f>
        <v>Human Resources Specialist</v>
      </c>
      <c r="D177" t="str">
        <f>_xlfn.XLOOKUP(Table1[[#This Row],[Occupation]],Table2[Name],Table2[Cluster],#N/A,1)</f>
        <v>Business Management and Administration</v>
      </c>
      <c r="E177">
        <f>_xlfn.RANK.EQ(Table1[[#This Row],[Percent_Change]],Table1[Percent_Change])</f>
        <v>157</v>
      </c>
      <c r="F177" t="s">
        <v>1358</v>
      </c>
      <c r="G177">
        <v>874500</v>
      </c>
      <c r="H177">
        <v>925900</v>
      </c>
      <c r="I177" s="1">
        <v>0.06</v>
      </c>
      <c r="J177" t="s">
        <v>8</v>
      </c>
      <c r="K177">
        <v>3</v>
      </c>
      <c r="L177" t="s">
        <v>11</v>
      </c>
      <c r="M177">
        <v>5</v>
      </c>
      <c r="N177">
        <v>277</v>
      </c>
      <c r="O177" s="2">
        <v>32.53</v>
      </c>
      <c r="P177" s="2">
        <v>67700</v>
      </c>
    </row>
    <row r="178" spans="1:16" x14ac:dyDescent="0.3">
      <c r="A178">
        <v>177</v>
      </c>
      <c r="B178" t="s">
        <v>192</v>
      </c>
      <c r="C178" t="str">
        <f>LEFT(Table1[[#This Row],[Occupation]],LEN(Table1[[#This Row],[Occupation]])-1)</f>
        <v>Industrial-Organizational Psychologist</v>
      </c>
      <c r="D178" t="str">
        <f>_xlfn.XLOOKUP(Table1[[#This Row],[Occupation]],Table2[Name],Table2[Cluster],#N/A,1)</f>
        <v>Human Services</v>
      </c>
      <c r="E178">
        <f>_xlfn.RANK.EQ(Table1[[#This Row],[Percent_Change]],Table1[Percent_Change])</f>
        <v>157</v>
      </c>
      <c r="F178" t="s">
        <v>1112</v>
      </c>
      <c r="G178">
        <v>10100</v>
      </c>
      <c r="H178">
        <v>10600</v>
      </c>
      <c r="I178" s="1">
        <v>0.06</v>
      </c>
      <c r="J178" t="s">
        <v>5</v>
      </c>
      <c r="K178">
        <v>4</v>
      </c>
      <c r="L178" t="s">
        <v>6</v>
      </c>
      <c r="M178">
        <v>6</v>
      </c>
      <c r="N178">
        <v>33</v>
      </c>
      <c r="O178" s="2">
        <v>70.87</v>
      </c>
      <c r="P178" s="2">
        <v>147400</v>
      </c>
    </row>
    <row r="179" spans="1:16" x14ac:dyDescent="0.3">
      <c r="A179">
        <v>178</v>
      </c>
      <c r="B179" t="s">
        <v>193</v>
      </c>
      <c r="C179" t="str">
        <f>LEFT(Table1[[#This Row],[Occupation]],LEN(Table1[[#This Row],[Occupation]])-1)</f>
        <v>Lifeguards, Ski Patrol, and Other Recreational Protective Service Worker</v>
      </c>
      <c r="D179" t="str">
        <f>_xlfn.XLOOKUP(Table1[[#This Row],[Occupation]],Table2[Name],Table2[Cluster],#N/A,1)</f>
        <v>Law, Public Safety, Corrections and Security</v>
      </c>
      <c r="E179">
        <f>_xlfn.RANK.EQ(Table1[[#This Row],[Percent_Change]],Table1[Percent_Change])</f>
        <v>157</v>
      </c>
      <c r="F179" t="s">
        <v>1897</v>
      </c>
      <c r="G179">
        <v>113500</v>
      </c>
      <c r="H179">
        <v>120500</v>
      </c>
      <c r="I179" s="1">
        <v>0.06</v>
      </c>
      <c r="J179" t="s">
        <v>25</v>
      </c>
      <c r="K179">
        <v>1</v>
      </c>
      <c r="L179" t="s">
        <v>31</v>
      </c>
      <c r="M179">
        <v>1</v>
      </c>
      <c r="N179">
        <v>817</v>
      </c>
      <c r="O179" s="2">
        <v>14.6</v>
      </c>
      <c r="P179" s="2">
        <v>30400</v>
      </c>
    </row>
    <row r="180" spans="1:16" x14ac:dyDescent="0.3">
      <c r="A180">
        <v>179</v>
      </c>
      <c r="B180" t="s">
        <v>194</v>
      </c>
      <c r="C180" t="str">
        <f>LEFT(Table1[[#This Row],[Occupation]],LEN(Table1[[#This Row],[Occupation]])-1)</f>
        <v>Machine Feeders and Offbearer</v>
      </c>
      <c r="D180" t="str">
        <f>_xlfn.XLOOKUP(Table1[[#This Row],[Occupation]],Table2[Name],Table2[Cluster],#N/A,1)</f>
        <v>Manufacturing</v>
      </c>
      <c r="E180">
        <f>_xlfn.RANK.EQ(Table1[[#This Row],[Percent_Change]],Table1[Percent_Change])</f>
        <v>157</v>
      </c>
      <c r="F180" t="s">
        <v>1764</v>
      </c>
      <c r="G180">
        <v>51500</v>
      </c>
      <c r="H180">
        <v>54300</v>
      </c>
      <c r="I180" s="1">
        <v>0.06</v>
      </c>
      <c r="J180" t="s">
        <v>29</v>
      </c>
      <c r="K180">
        <v>2</v>
      </c>
      <c r="L180" t="s">
        <v>31</v>
      </c>
      <c r="M180">
        <v>1</v>
      </c>
      <c r="N180">
        <v>682</v>
      </c>
      <c r="O180" s="2">
        <v>18.87</v>
      </c>
      <c r="P180" s="2">
        <v>39300</v>
      </c>
    </row>
    <row r="181" spans="1:16" x14ac:dyDescent="0.3">
      <c r="A181">
        <v>180</v>
      </c>
      <c r="B181" t="s">
        <v>195</v>
      </c>
      <c r="C181" t="str">
        <f>LEFT(Table1[[#This Row],[Occupation]],LEN(Table1[[#This Row],[Occupation]])-1)</f>
        <v>Maintenance Workers, Machiner</v>
      </c>
      <c r="D181" t="str">
        <f>_xlfn.XLOOKUP(Table1[[#This Row],[Occupation]],Table2[Name],Table2[Cluster],#N/A,1)</f>
        <v>Manufacturing</v>
      </c>
      <c r="E181">
        <f>_xlfn.RANK.EQ(Table1[[#This Row],[Percent_Change]],Table1[Percent_Change])</f>
        <v>157</v>
      </c>
      <c r="F181" t="s">
        <v>1491</v>
      </c>
      <c r="G181">
        <v>63600</v>
      </c>
      <c r="H181">
        <v>67100</v>
      </c>
      <c r="I181" s="1">
        <v>0.06</v>
      </c>
      <c r="J181" t="s">
        <v>8</v>
      </c>
      <c r="K181">
        <v>3</v>
      </c>
      <c r="L181" t="s">
        <v>26</v>
      </c>
      <c r="M181">
        <v>2</v>
      </c>
      <c r="N181">
        <v>412</v>
      </c>
      <c r="O181" s="2">
        <v>27.57</v>
      </c>
      <c r="P181" s="2">
        <v>57400</v>
      </c>
    </row>
    <row r="182" spans="1:16" x14ac:dyDescent="0.3">
      <c r="A182">
        <v>181</v>
      </c>
      <c r="B182" t="s">
        <v>196</v>
      </c>
      <c r="C182" t="str">
        <f>LEFT(Table1[[#This Row],[Occupation]],LEN(Table1[[#This Row],[Occupation]])-1)</f>
        <v>Mathematical Science Occupations, All Othe</v>
      </c>
      <c r="D182" t="str">
        <f>_xlfn.XLOOKUP(Table1[[#This Row],[Occupation]],Table2[Name],Table2[Cluster],#N/A,1)</f>
        <v>Education and Training</v>
      </c>
      <c r="E182">
        <f>_xlfn.RANK.EQ(Table1[[#This Row],[Percent_Change]],Table1[Percent_Change])</f>
        <v>157</v>
      </c>
      <c r="F182" t="s">
        <v>1341</v>
      </c>
      <c r="G182">
        <v>4100</v>
      </c>
      <c r="H182">
        <v>4400</v>
      </c>
      <c r="I182" s="1">
        <v>0.06</v>
      </c>
      <c r="J182" t="s">
        <v>8</v>
      </c>
      <c r="K182">
        <v>3</v>
      </c>
      <c r="L182" t="s">
        <v>11</v>
      </c>
      <c r="M182">
        <v>5</v>
      </c>
      <c r="N182">
        <v>261</v>
      </c>
      <c r="O182" s="2">
        <v>33.950000000000003</v>
      </c>
      <c r="P182" s="2">
        <v>70600</v>
      </c>
    </row>
    <row r="183" spans="1:16" x14ac:dyDescent="0.3">
      <c r="A183">
        <v>182</v>
      </c>
      <c r="B183" t="s">
        <v>197</v>
      </c>
      <c r="C183" t="str">
        <f>LEFT(Table1[[#This Row],[Occupation]],LEN(Table1[[#This Row],[Occupation]])-1)</f>
        <v>Motorboat Mechanics and Service Technician</v>
      </c>
      <c r="D183" t="str">
        <f>_xlfn.XLOOKUP(Table1[[#This Row],[Occupation]],Table2[Name],Table2[Cluster],#N/A,1)</f>
        <v>Transportation, Distribution and Logistics</v>
      </c>
      <c r="E183">
        <f>_xlfn.RANK.EQ(Table1[[#This Row],[Percent_Change]],Table1[Percent_Change])</f>
        <v>157</v>
      </c>
      <c r="F183" t="s">
        <v>1566</v>
      </c>
      <c r="G183">
        <v>29300</v>
      </c>
      <c r="H183">
        <v>31000</v>
      </c>
      <c r="I183" s="1">
        <v>0.06</v>
      </c>
      <c r="J183" t="s">
        <v>8</v>
      </c>
      <c r="K183">
        <v>3</v>
      </c>
      <c r="L183" t="s">
        <v>26</v>
      </c>
      <c r="M183">
        <v>2</v>
      </c>
      <c r="N183">
        <v>485</v>
      </c>
      <c r="O183" s="2">
        <v>24.04</v>
      </c>
      <c r="P183" s="2">
        <v>50000</v>
      </c>
    </row>
    <row r="184" spans="1:16" x14ac:dyDescent="0.3">
      <c r="A184">
        <v>183</v>
      </c>
      <c r="B184" t="s">
        <v>198</v>
      </c>
      <c r="C184" t="str">
        <f>LEFT(Table1[[#This Row],[Occupation]],LEN(Table1[[#This Row],[Occupation]])-1)</f>
        <v>Nurse Midwive</v>
      </c>
      <c r="D184" t="str">
        <f>_xlfn.XLOOKUP(Table1[[#This Row],[Occupation]],Table2[Name],Table2[Cluster],#N/A,1)</f>
        <v>Health Science</v>
      </c>
      <c r="E184">
        <f>_xlfn.RANK.EQ(Table1[[#This Row],[Percent_Change]],Table1[Percent_Change])</f>
        <v>157</v>
      </c>
      <c r="F184" t="s">
        <v>1135</v>
      </c>
      <c r="G184">
        <v>8200</v>
      </c>
      <c r="H184">
        <v>8700</v>
      </c>
      <c r="I184" s="1">
        <v>0.06</v>
      </c>
      <c r="J184" t="s">
        <v>5</v>
      </c>
      <c r="K184">
        <v>4</v>
      </c>
      <c r="L184" t="s">
        <v>6</v>
      </c>
      <c r="M184">
        <v>6</v>
      </c>
      <c r="N184">
        <v>56</v>
      </c>
      <c r="O184" s="2">
        <v>62.33</v>
      </c>
      <c r="P184" s="2">
        <v>129700</v>
      </c>
    </row>
    <row r="185" spans="1:16" x14ac:dyDescent="0.3">
      <c r="A185">
        <v>184</v>
      </c>
      <c r="B185" t="s">
        <v>199</v>
      </c>
      <c r="C185" t="str">
        <f>LEFT(Table1[[#This Row],[Occupation]],LEN(Table1[[#This Row],[Occupation]])-1)</f>
        <v>Pharmacy Technician</v>
      </c>
      <c r="D185" t="str">
        <f>_xlfn.XLOOKUP(Table1[[#This Row],[Occupation]],Table2[Name],Table2[Cluster],#N/A,1)</f>
        <v>Health Science</v>
      </c>
      <c r="E185">
        <f>_xlfn.RANK.EQ(Table1[[#This Row],[Percent_Change]],Table1[Percent_Change])</f>
        <v>157</v>
      </c>
      <c r="F185" t="s">
        <v>1745</v>
      </c>
      <c r="G185">
        <v>459600</v>
      </c>
      <c r="H185">
        <v>485500</v>
      </c>
      <c r="I185" s="1">
        <v>0.06</v>
      </c>
      <c r="J185" t="s">
        <v>29</v>
      </c>
      <c r="K185">
        <v>2</v>
      </c>
      <c r="L185" t="s">
        <v>26</v>
      </c>
      <c r="M185">
        <v>2</v>
      </c>
      <c r="N185">
        <v>663</v>
      </c>
      <c r="O185" s="2">
        <v>19.37</v>
      </c>
      <c r="P185" s="2">
        <v>40300</v>
      </c>
    </row>
    <row r="186" spans="1:16" x14ac:dyDescent="0.3">
      <c r="A186">
        <v>185</v>
      </c>
      <c r="B186" t="s">
        <v>200</v>
      </c>
      <c r="C186" t="str">
        <f>LEFT(Table1[[#This Row],[Occupation]],LEN(Table1[[#This Row],[Occupation]])-1)</f>
        <v>Private Detectives and Investigator</v>
      </c>
      <c r="D186" t="str">
        <f>_xlfn.XLOOKUP(Table1[[#This Row],[Occupation]],Table2[Name],Table2[Cluster],#N/A,1)</f>
        <v>Law, Public Safety, Corrections and Security</v>
      </c>
      <c r="E186">
        <f>_xlfn.RANK.EQ(Table1[[#This Row],[Percent_Change]],Table1[Percent_Change])</f>
        <v>157</v>
      </c>
      <c r="F186" t="s">
        <v>1572</v>
      </c>
      <c r="G186">
        <v>38300</v>
      </c>
      <c r="H186">
        <v>40600</v>
      </c>
      <c r="I186" s="1">
        <v>0.06</v>
      </c>
      <c r="J186" t="s">
        <v>8</v>
      </c>
      <c r="K186">
        <v>3</v>
      </c>
      <c r="L186" t="s">
        <v>26</v>
      </c>
      <c r="M186">
        <v>2</v>
      </c>
      <c r="N186">
        <v>493</v>
      </c>
      <c r="O186" s="2">
        <v>23.82</v>
      </c>
      <c r="P186" s="2">
        <v>49500</v>
      </c>
    </row>
    <row r="187" spans="1:16" x14ac:dyDescent="0.3">
      <c r="A187">
        <v>186</v>
      </c>
      <c r="B187" t="s">
        <v>201</v>
      </c>
      <c r="C187" t="str">
        <f>LEFT(Table1[[#This Row],[Occupation]],LEN(Table1[[#This Row],[Occupation]])-1)</f>
        <v>Project Management Specialist</v>
      </c>
      <c r="D187" t="str">
        <f>_xlfn.XLOOKUP(Table1[[#This Row],[Occupation]],Table2[Name],Table2[Cluster],#N/A,1)</f>
        <v>Arts, Audio/Video and Communications</v>
      </c>
      <c r="E187">
        <f>_xlfn.RANK.EQ(Table1[[#This Row],[Percent_Change]],Table1[Percent_Change])</f>
        <v>157</v>
      </c>
      <c r="F187" t="s">
        <v>1204</v>
      </c>
      <c r="G187">
        <v>881300</v>
      </c>
      <c r="H187">
        <v>936000</v>
      </c>
      <c r="I187" s="1">
        <v>0.06</v>
      </c>
      <c r="J187" t="s">
        <v>5</v>
      </c>
      <c r="K187">
        <v>4</v>
      </c>
      <c r="L187" t="s">
        <v>11</v>
      </c>
      <c r="M187">
        <v>5</v>
      </c>
      <c r="N187">
        <v>125</v>
      </c>
      <c r="O187" s="2">
        <v>47.39</v>
      </c>
      <c r="P187" s="2">
        <v>98600</v>
      </c>
    </row>
    <row r="188" spans="1:16" x14ac:dyDescent="0.3">
      <c r="A188">
        <v>187</v>
      </c>
      <c r="B188" t="s">
        <v>202</v>
      </c>
      <c r="C188" t="str">
        <f>LEFT(Table1[[#This Row],[Occupation]],LEN(Table1[[#This Row],[Occupation]])-1)</f>
        <v>Prosthodontist</v>
      </c>
      <c r="D188" t="str">
        <f>_xlfn.XLOOKUP(Table1[[#This Row],[Occupation]],Table2[Name],Table2[Cluster],#N/A,1)</f>
        <v>Health Science</v>
      </c>
      <c r="E188">
        <f>_xlfn.RANK.EQ(Table1[[#This Row],[Percent_Change]],Table1[Percent_Change])</f>
        <v>157</v>
      </c>
      <c r="F188" t="s">
        <v>1096</v>
      </c>
      <c r="G188">
        <v>400</v>
      </c>
      <c r="H188">
        <v>500</v>
      </c>
      <c r="I188" s="1">
        <v>0.06</v>
      </c>
      <c r="J188" t="s">
        <v>5</v>
      </c>
      <c r="K188">
        <v>4</v>
      </c>
      <c r="L188" t="s">
        <v>38</v>
      </c>
      <c r="M188">
        <v>7</v>
      </c>
      <c r="N188">
        <v>17</v>
      </c>
      <c r="O188" s="2">
        <v>112.5</v>
      </c>
      <c r="P188" s="2">
        <v>234000</v>
      </c>
    </row>
    <row r="189" spans="1:16" x14ac:dyDescent="0.3">
      <c r="A189">
        <v>188</v>
      </c>
      <c r="B189" t="s">
        <v>203</v>
      </c>
      <c r="C189" t="str">
        <f>LEFT(Table1[[#This Row],[Occupation]],LEN(Table1[[#This Row],[Occupation]])-1)</f>
        <v>Public Relations Manager</v>
      </c>
      <c r="D189" t="str">
        <f>_xlfn.XLOOKUP(Table1[[#This Row],[Occupation]],Table2[Name],Table2[Cluster],#N/A,1)</f>
        <v>Law, Public Safety, Corrections and Security</v>
      </c>
      <c r="E189">
        <f>_xlfn.RANK.EQ(Table1[[#This Row],[Percent_Change]],Table1[Percent_Change])</f>
        <v>157</v>
      </c>
      <c r="F189" t="s">
        <v>1124</v>
      </c>
      <c r="G189">
        <v>72000</v>
      </c>
      <c r="H189">
        <v>76300</v>
      </c>
      <c r="I189" s="1">
        <v>0.06</v>
      </c>
      <c r="J189" t="s">
        <v>5</v>
      </c>
      <c r="K189">
        <v>4</v>
      </c>
      <c r="L189" t="s">
        <v>11</v>
      </c>
      <c r="M189">
        <v>5</v>
      </c>
      <c r="N189">
        <v>45</v>
      </c>
      <c r="O189" s="2">
        <v>64.790000000000006</v>
      </c>
      <c r="P189" s="2">
        <v>134800</v>
      </c>
    </row>
    <row r="190" spans="1:16" x14ac:dyDescent="0.3">
      <c r="A190">
        <v>189</v>
      </c>
      <c r="B190" t="s">
        <v>204</v>
      </c>
      <c r="C190" t="str">
        <f>LEFT(Table1[[#This Row],[Occupation]],LEN(Table1[[#This Row],[Occupation]])-1)</f>
        <v>Public Relations Specialist</v>
      </c>
      <c r="D190" t="str">
        <f>_xlfn.XLOOKUP(Table1[[#This Row],[Occupation]],Table2[Name],Table2[Cluster],#N/A,1)</f>
        <v>Law, Public Safety, Corrections and Security</v>
      </c>
      <c r="E190">
        <f>_xlfn.RANK.EQ(Table1[[#This Row],[Percent_Change]],Table1[Percent_Change])</f>
        <v>157</v>
      </c>
      <c r="F190" t="s">
        <v>1365</v>
      </c>
      <c r="G190">
        <v>297100</v>
      </c>
      <c r="H190">
        <v>315100</v>
      </c>
      <c r="I190" s="1">
        <v>0.06</v>
      </c>
      <c r="J190" t="s">
        <v>8</v>
      </c>
      <c r="K190">
        <v>3</v>
      </c>
      <c r="L190" t="s">
        <v>11</v>
      </c>
      <c r="M190">
        <v>5</v>
      </c>
      <c r="N190">
        <v>286</v>
      </c>
      <c r="O190" s="2">
        <v>32.090000000000003</v>
      </c>
      <c r="P190" s="2">
        <v>66800</v>
      </c>
    </row>
    <row r="191" spans="1:16" x14ac:dyDescent="0.3">
      <c r="A191">
        <v>190</v>
      </c>
      <c r="B191" t="s">
        <v>205</v>
      </c>
      <c r="C191" t="str">
        <f>LEFT(Table1[[#This Row],[Occupation]],LEN(Table1[[#This Row],[Occupation]])-1)</f>
        <v>Radiologic Technologists and Technician</v>
      </c>
      <c r="D191" t="str">
        <f>_xlfn.XLOOKUP(Table1[[#This Row],[Occupation]],Table2[Name],Table2[Cluster],#N/A,1)</f>
        <v>Health Science</v>
      </c>
      <c r="E191">
        <f>_xlfn.RANK.EQ(Table1[[#This Row],[Percent_Change]],Table1[Percent_Change])</f>
        <v>157</v>
      </c>
      <c r="F191" t="s">
        <v>1327</v>
      </c>
      <c r="G191">
        <v>222800</v>
      </c>
      <c r="H191">
        <v>235000</v>
      </c>
      <c r="I191" s="1">
        <v>0.06</v>
      </c>
      <c r="J191" t="s">
        <v>5</v>
      </c>
      <c r="K191">
        <v>4</v>
      </c>
      <c r="L191" t="s">
        <v>18</v>
      </c>
      <c r="M191">
        <v>4</v>
      </c>
      <c r="N191">
        <v>248</v>
      </c>
      <c r="O191" s="2">
        <v>35.29</v>
      </c>
      <c r="P191" s="2">
        <v>73400</v>
      </c>
    </row>
    <row r="192" spans="1:16" x14ac:dyDescent="0.3">
      <c r="A192">
        <v>191</v>
      </c>
      <c r="B192" t="s">
        <v>206</v>
      </c>
      <c r="C192" t="str">
        <f>LEFT(Table1[[#This Row],[Occupation]],LEN(Table1[[#This Row],[Occupation]])-1)</f>
        <v>Registered Nurse</v>
      </c>
      <c r="D192" t="str">
        <f>_xlfn.XLOOKUP(Table1[[#This Row],[Occupation]],Table2[Name],Table2[Cluster],#N/A,1)</f>
        <v>Health Science</v>
      </c>
      <c r="E192">
        <f>_xlfn.RANK.EQ(Table1[[#This Row],[Percent_Change]],Table1[Percent_Change])</f>
        <v>157</v>
      </c>
      <c r="F192" t="s">
        <v>1242</v>
      </c>
      <c r="G192">
        <v>3172500</v>
      </c>
      <c r="H192">
        <v>3349900</v>
      </c>
      <c r="I192" s="1">
        <v>0.06</v>
      </c>
      <c r="J192" t="s">
        <v>5</v>
      </c>
      <c r="K192">
        <v>4</v>
      </c>
      <c r="L192" t="s">
        <v>11</v>
      </c>
      <c r="M192">
        <v>5</v>
      </c>
      <c r="N192">
        <v>163</v>
      </c>
      <c r="O192" s="2">
        <v>41.38</v>
      </c>
      <c r="P192" s="2">
        <v>86100</v>
      </c>
    </row>
    <row r="193" spans="1:16" x14ac:dyDescent="0.3">
      <c r="A193">
        <v>192</v>
      </c>
      <c r="B193" t="s">
        <v>207</v>
      </c>
      <c r="C193" t="str">
        <f>LEFT(Table1[[#This Row],[Occupation]],LEN(Table1[[#This Row],[Occupation]])-1)</f>
        <v>Residential Advisor</v>
      </c>
      <c r="D193" t="str">
        <f>_xlfn.XLOOKUP(Table1[[#This Row],[Occupation]],Table2[Name],Table2[Cluster],#N/A,1)</f>
        <v>Human Services</v>
      </c>
      <c r="E193">
        <f>_xlfn.RANK.EQ(Table1[[#This Row],[Percent_Change]],Table1[Percent_Change])</f>
        <v>157</v>
      </c>
      <c r="F193" t="s">
        <v>1789</v>
      </c>
      <c r="G193">
        <v>95700</v>
      </c>
      <c r="H193">
        <v>101400</v>
      </c>
      <c r="I193" s="1">
        <v>0.06</v>
      </c>
      <c r="J193" t="s">
        <v>29</v>
      </c>
      <c r="K193">
        <v>2</v>
      </c>
      <c r="L193" t="s">
        <v>26</v>
      </c>
      <c r="M193">
        <v>2</v>
      </c>
      <c r="N193">
        <v>708</v>
      </c>
      <c r="O193" s="2">
        <v>18.25</v>
      </c>
      <c r="P193" s="2">
        <v>38000</v>
      </c>
    </row>
    <row r="194" spans="1:16" x14ac:dyDescent="0.3">
      <c r="A194">
        <v>193</v>
      </c>
      <c r="B194" t="s">
        <v>208</v>
      </c>
      <c r="C194" t="str">
        <f>LEFT(Table1[[#This Row],[Occupation]],LEN(Table1[[#This Row],[Occupation]])-1)</f>
        <v>Stockers and Order Filler</v>
      </c>
      <c r="D194" t="str">
        <f>_xlfn.XLOOKUP(Table1[[#This Row],[Occupation]],Table2[Name],Table2[Cluster],#N/A,1)</f>
        <v>Business Management and Administration</v>
      </c>
      <c r="E194">
        <f>_xlfn.RANK.EQ(Table1[[#This Row],[Percent_Change]],Table1[Percent_Change])</f>
        <v>157</v>
      </c>
      <c r="F194" t="s">
        <v>1826</v>
      </c>
      <c r="G194">
        <v>2851600</v>
      </c>
      <c r="H194">
        <v>3030300</v>
      </c>
      <c r="I194" s="1">
        <v>0.06</v>
      </c>
      <c r="J194" t="s">
        <v>25</v>
      </c>
      <c r="K194">
        <v>1</v>
      </c>
      <c r="L194" t="s">
        <v>26</v>
      </c>
      <c r="M194">
        <v>2</v>
      </c>
      <c r="N194">
        <v>746</v>
      </c>
      <c r="O194" s="2">
        <v>17.5</v>
      </c>
      <c r="P194" s="2">
        <v>36400</v>
      </c>
    </row>
    <row r="195" spans="1:16" x14ac:dyDescent="0.3">
      <c r="A195">
        <v>194</v>
      </c>
      <c r="B195" t="s">
        <v>209</v>
      </c>
      <c r="C195" t="str">
        <f>LEFT(Table1[[#This Row],[Occupation]],LEN(Table1[[#This Row],[Occupation]])-1)</f>
        <v>Telecommunications Equipment Installers and Repairers, Except Line Installer</v>
      </c>
      <c r="D195" t="str">
        <f>_xlfn.XLOOKUP(Table1[[#This Row],[Occupation]],Table2[Name],Table2[Cluster],#N/A,1)</f>
        <v>Arts, Audio/Video and Communications</v>
      </c>
      <c r="E195">
        <f>_xlfn.RANK.EQ(Table1[[#This Row],[Percent_Change]],Table1[Percent_Change])</f>
        <v>157</v>
      </c>
      <c r="F195" t="s">
        <v>1446</v>
      </c>
      <c r="G195">
        <v>173700</v>
      </c>
      <c r="H195">
        <v>184700</v>
      </c>
      <c r="I195" s="1">
        <v>0.06</v>
      </c>
      <c r="J195" t="s">
        <v>8</v>
      </c>
      <c r="K195">
        <v>3</v>
      </c>
      <c r="L195" t="s">
        <v>9</v>
      </c>
      <c r="M195">
        <v>5</v>
      </c>
      <c r="N195">
        <v>364</v>
      </c>
      <c r="O195" s="2">
        <v>29.46</v>
      </c>
      <c r="P195" s="2">
        <v>61300</v>
      </c>
    </row>
    <row r="196" spans="1:16" x14ac:dyDescent="0.3">
      <c r="A196">
        <v>195</v>
      </c>
      <c r="B196" t="s">
        <v>210</v>
      </c>
      <c r="C196" t="str">
        <f>LEFT(Table1[[#This Row],[Occupation]],LEN(Table1[[#This Row],[Occupation]])-1)</f>
        <v>Training and Development Specialist</v>
      </c>
      <c r="D196" t="str">
        <f>_xlfn.XLOOKUP(Table1[[#This Row],[Occupation]],Table2[Name],Table2[Cluster],#N/A,1)</f>
        <v>Business Management and Administration</v>
      </c>
      <c r="E196">
        <f>_xlfn.RANK.EQ(Table1[[#This Row],[Percent_Change]],Table1[Percent_Change])</f>
        <v>157</v>
      </c>
      <c r="F196" t="s">
        <v>1389</v>
      </c>
      <c r="G196">
        <v>385800</v>
      </c>
      <c r="H196">
        <v>409900</v>
      </c>
      <c r="I196" s="1">
        <v>0.06</v>
      </c>
      <c r="J196" t="s">
        <v>8</v>
      </c>
      <c r="K196">
        <v>3</v>
      </c>
      <c r="L196" t="s">
        <v>11</v>
      </c>
      <c r="M196">
        <v>5</v>
      </c>
      <c r="N196">
        <v>309</v>
      </c>
      <c r="O196" s="2">
        <v>30.94</v>
      </c>
      <c r="P196" s="2">
        <v>64300</v>
      </c>
    </row>
    <row r="197" spans="1:16" x14ac:dyDescent="0.3">
      <c r="A197">
        <v>196</v>
      </c>
      <c r="B197" t="s">
        <v>211</v>
      </c>
      <c r="C197" t="str">
        <f>LEFT(Table1[[#This Row],[Occupation]],LEN(Table1[[#This Row],[Occupation]])-1)</f>
        <v>Acupuncturist</v>
      </c>
      <c r="D197" t="str">
        <f>_xlfn.XLOOKUP(Table1[[#This Row],[Occupation]],Table2[Name],Table2[Cluster],#N/A,1)</f>
        <v>Health Science</v>
      </c>
      <c r="E197">
        <f>_xlfn.RANK.EQ(Table1[[#This Row],[Percent_Change]],Table1[Percent_Change])</f>
        <v>196</v>
      </c>
      <c r="F197" t="s">
        <v>1294</v>
      </c>
      <c r="G197">
        <v>26600</v>
      </c>
      <c r="H197">
        <v>28000</v>
      </c>
      <c r="I197" s="1">
        <v>0.05</v>
      </c>
      <c r="J197" t="s">
        <v>5</v>
      </c>
      <c r="K197">
        <v>4</v>
      </c>
      <c r="L197" t="s">
        <v>6</v>
      </c>
      <c r="M197">
        <v>6</v>
      </c>
      <c r="N197">
        <v>215</v>
      </c>
      <c r="O197" s="2">
        <v>37.6</v>
      </c>
      <c r="P197" s="2">
        <v>78200</v>
      </c>
    </row>
    <row r="198" spans="1:16" x14ac:dyDescent="0.3">
      <c r="A198">
        <v>197</v>
      </c>
      <c r="B198" t="s">
        <v>212</v>
      </c>
      <c r="C198" t="str">
        <f>LEFT(Table1[[#This Row],[Occupation]],LEN(Table1[[#This Row],[Occupation]])-1)</f>
        <v>Agricultural Sciences Teachers, Postsecondar</v>
      </c>
      <c r="D198" t="str">
        <f>_xlfn.XLOOKUP(Table1[[#This Row],[Occupation]],Table2[Name],Table2[Cluster],#N/A,1)</f>
        <v>Education and Training</v>
      </c>
      <c r="E198">
        <f>_xlfn.RANK.EQ(Table1[[#This Row],[Percent_Change]],Table1[Percent_Change])</f>
        <v>196</v>
      </c>
      <c r="F198" t="s">
        <v>1248</v>
      </c>
      <c r="G198">
        <v>10100</v>
      </c>
      <c r="H198">
        <v>10500</v>
      </c>
      <c r="I198" s="1">
        <v>0.05</v>
      </c>
      <c r="J198" t="s">
        <v>5</v>
      </c>
      <c r="K198">
        <v>4</v>
      </c>
      <c r="L198" t="s">
        <v>38</v>
      </c>
      <c r="M198">
        <v>7</v>
      </c>
      <c r="N198">
        <v>169</v>
      </c>
      <c r="O198" s="2" t="e">
        <v>#N/A</v>
      </c>
      <c r="P198" s="2">
        <v>85300</v>
      </c>
    </row>
    <row r="199" spans="1:16" x14ac:dyDescent="0.3">
      <c r="A199">
        <v>198</v>
      </c>
      <c r="B199" t="s">
        <v>213</v>
      </c>
      <c r="C199" t="str">
        <f>LEFT(Table1[[#This Row],[Occupation]],LEN(Table1[[#This Row],[Occupation]])-1)</f>
        <v>Agricultural Technician</v>
      </c>
      <c r="D199" t="str">
        <f>_xlfn.XLOOKUP(Table1[[#This Row],[Occupation]],Table2[Name],Table2[Cluster],#N/A,1)</f>
        <v>Agriculture, Food and Natural Resources</v>
      </c>
      <c r="E199">
        <f>_xlfn.RANK.EQ(Table1[[#This Row],[Percent_Change]],Table1[Percent_Change])</f>
        <v>196</v>
      </c>
      <c r="F199" t="s">
        <v>1715</v>
      </c>
      <c r="G199">
        <v>17600</v>
      </c>
      <c r="H199">
        <v>18400</v>
      </c>
      <c r="I199" s="1">
        <v>0.05</v>
      </c>
      <c r="J199" t="s">
        <v>29</v>
      </c>
      <c r="K199">
        <v>2</v>
      </c>
      <c r="L199" t="s">
        <v>18</v>
      </c>
      <c r="M199">
        <v>4</v>
      </c>
      <c r="N199">
        <v>634</v>
      </c>
      <c r="O199" s="2">
        <v>20.76</v>
      </c>
      <c r="P199" s="2">
        <v>43200</v>
      </c>
    </row>
    <row r="200" spans="1:16" x14ac:dyDescent="0.3">
      <c r="A200">
        <v>199</v>
      </c>
      <c r="B200" t="s">
        <v>214</v>
      </c>
      <c r="C200" t="str">
        <f>LEFT(Table1[[#This Row],[Occupation]],LEN(Table1[[#This Row],[Occupation]])-1)</f>
        <v>Aircraft Service Attendant</v>
      </c>
      <c r="D200" t="str">
        <f>_xlfn.XLOOKUP(Table1[[#This Row],[Occupation]],Table2[Name],Table2[Cluster],#N/A,1)</f>
        <v>Transportation, Distribution and Logistics</v>
      </c>
      <c r="E200">
        <f>_xlfn.RANK.EQ(Table1[[#This Row],[Percent_Change]],Table1[Percent_Change])</f>
        <v>196</v>
      </c>
      <c r="F200" t="s">
        <v>1767</v>
      </c>
      <c r="G200">
        <v>19900</v>
      </c>
      <c r="H200">
        <v>20800</v>
      </c>
      <c r="I200" s="1">
        <v>0.05</v>
      </c>
      <c r="J200" t="s">
        <v>29</v>
      </c>
      <c r="K200">
        <v>2</v>
      </c>
      <c r="L200" t="s">
        <v>26</v>
      </c>
      <c r="M200">
        <v>2</v>
      </c>
      <c r="N200">
        <v>688</v>
      </c>
      <c r="O200" s="2">
        <v>18.8</v>
      </c>
      <c r="P200" s="2">
        <v>39100</v>
      </c>
    </row>
    <row r="201" spans="1:16" x14ac:dyDescent="0.3">
      <c r="A201">
        <v>200</v>
      </c>
      <c r="B201" t="s">
        <v>215</v>
      </c>
      <c r="C201" t="str">
        <f>LEFT(Table1[[#This Row],[Occupation]],LEN(Table1[[#This Row],[Occupation]])-1)</f>
        <v>Airfield Operations Specialist</v>
      </c>
      <c r="D201" t="str">
        <f>_xlfn.XLOOKUP(Table1[[#This Row],[Occupation]],Table2[Name],Table2[Cluster],#N/A,1)</f>
        <v>Transportation, Distribution and Logistics</v>
      </c>
      <c r="E201">
        <f>_xlfn.RANK.EQ(Table1[[#This Row],[Percent_Change]],Table1[Percent_Change])</f>
        <v>196</v>
      </c>
      <c r="F201" t="s">
        <v>1551</v>
      </c>
      <c r="G201">
        <v>15000</v>
      </c>
      <c r="H201">
        <v>15800</v>
      </c>
      <c r="I201" s="1">
        <v>0.05</v>
      </c>
      <c r="J201" t="s">
        <v>8</v>
      </c>
      <c r="K201">
        <v>3</v>
      </c>
      <c r="L201" t="s">
        <v>26</v>
      </c>
      <c r="M201">
        <v>2</v>
      </c>
      <c r="N201">
        <v>471</v>
      </c>
      <c r="O201" s="2">
        <v>24.59</v>
      </c>
      <c r="P201" s="2">
        <v>51100</v>
      </c>
    </row>
    <row r="202" spans="1:16" x14ac:dyDescent="0.3">
      <c r="A202">
        <v>201</v>
      </c>
      <c r="B202" t="s">
        <v>216</v>
      </c>
      <c r="C202" t="str">
        <f>LEFT(Table1[[#This Row],[Occupation]],LEN(Table1[[#This Row],[Occupation]])-1)</f>
        <v>Arbitrators, Mediators, and Conciliator</v>
      </c>
      <c r="D202" t="str">
        <f>_xlfn.XLOOKUP(Table1[[#This Row],[Occupation]],Table2[Name],Table2[Cluster],#N/A,1)</f>
        <v>Law, Public Safety, Corrections and Security</v>
      </c>
      <c r="E202">
        <f>_xlfn.RANK.EQ(Table1[[#This Row],[Percent_Change]],Table1[Percent_Change])</f>
        <v>196</v>
      </c>
      <c r="F202" t="s">
        <v>1335</v>
      </c>
      <c r="G202">
        <v>9100</v>
      </c>
      <c r="H202">
        <v>9600</v>
      </c>
      <c r="I202" s="1">
        <v>0.05</v>
      </c>
      <c r="J202" t="s">
        <v>8</v>
      </c>
      <c r="K202">
        <v>3</v>
      </c>
      <c r="L202" t="s">
        <v>11</v>
      </c>
      <c r="M202">
        <v>5</v>
      </c>
      <c r="N202">
        <v>256</v>
      </c>
      <c r="O202" s="2">
        <v>34.39</v>
      </c>
      <c r="P202" s="2">
        <v>71500</v>
      </c>
    </row>
    <row r="203" spans="1:16" x14ac:dyDescent="0.3">
      <c r="A203">
        <v>202</v>
      </c>
      <c r="B203" t="s">
        <v>217</v>
      </c>
      <c r="C203" t="str">
        <f>LEFT(Table1[[#This Row],[Occupation]],LEN(Table1[[#This Row],[Occupation]])-1)</f>
        <v>Architects, Except Landscape and Nava</v>
      </c>
      <c r="D203" t="str">
        <f>_xlfn.XLOOKUP(Table1[[#This Row],[Occupation]],Table2[Name],Table2[Cluster],#N/A,1)</f>
        <v>Architecture and Construction</v>
      </c>
      <c r="E203">
        <f>_xlfn.RANK.EQ(Table1[[#This Row],[Percent_Change]],Table1[Percent_Change])</f>
        <v>196</v>
      </c>
      <c r="F203" t="s">
        <v>1222</v>
      </c>
      <c r="G203">
        <v>123700</v>
      </c>
      <c r="H203">
        <v>129700</v>
      </c>
      <c r="I203" s="1">
        <v>0.05</v>
      </c>
      <c r="J203" t="s">
        <v>5</v>
      </c>
      <c r="K203">
        <v>4</v>
      </c>
      <c r="L203" t="s">
        <v>11</v>
      </c>
      <c r="M203">
        <v>5</v>
      </c>
      <c r="N203">
        <v>143</v>
      </c>
      <c r="O203" s="2">
        <v>44.86</v>
      </c>
      <c r="P203" s="2">
        <v>93300</v>
      </c>
    </row>
    <row r="204" spans="1:16" x14ac:dyDescent="0.3">
      <c r="A204">
        <v>203</v>
      </c>
      <c r="B204" t="s">
        <v>218</v>
      </c>
      <c r="C204" t="str">
        <f>LEFT(Table1[[#This Row],[Occupation]],LEN(Table1[[#This Row],[Occupation]])-1)</f>
        <v>Astronomer</v>
      </c>
      <c r="D204" t="str">
        <f>_xlfn.XLOOKUP(Table1[[#This Row],[Occupation]],Table2[Name],Table2[Cluster],#N/A,1)</f>
        <v>Science, Technology, Engineering and Math</v>
      </c>
      <c r="E204">
        <f>_xlfn.RANK.EQ(Table1[[#This Row],[Percent_Change]],Table1[Percent_Change])</f>
        <v>196</v>
      </c>
      <c r="F204" t="s">
        <v>1136</v>
      </c>
      <c r="G204">
        <v>2400</v>
      </c>
      <c r="H204">
        <v>2600</v>
      </c>
      <c r="I204" s="1">
        <v>0.05</v>
      </c>
      <c r="J204" t="s">
        <v>5</v>
      </c>
      <c r="K204">
        <v>4</v>
      </c>
      <c r="L204" t="s">
        <v>38</v>
      </c>
      <c r="M204">
        <v>7</v>
      </c>
      <c r="N204">
        <v>57</v>
      </c>
      <c r="O204" s="2">
        <v>61.5</v>
      </c>
      <c r="P204" s="2">
        <v>127900</v>
      </c>
    </row>
    <row r="205" spans="1:16" x14ac:dyDescent="0.3">
      <c r="A205">
        <v>204</v>
      </c>
      <c r="B205" t="s">
        <v>219</v>
      </c>
      <c r="C205" t="str">
        <f>LEFT(Table1[[#This Row],[Occupation]],LEN(Table1[[#This Row],[Occupation]])-1)</f>
        <v>Audio and Video Technician</v>
      </c>
      <c r="D205" t="str">
        <f>_xlfn.XLOOKUP(Table1[[#This Row],[Occupation]],Table2[Name],Table2[Cluster],#N/A,1)</f>
        <v>Arts, Audio/Video and Communications</v>
      </c>
      <c r="E205">
        <f>_xlfn.RANK.EQ(Table1[[#This Row],[Percent_Change]],Table1[Percent_Change])</f>
        <v>196</v>
      </c>
      <c r="F205" t="s">
        <v>1547</v>
      </c>
      <c r="G205">
        <v>74800</v>
      </c>
      <c r="H205">
        <v>78300</v>
      </c>
      <c r="I205" s="1">
        <v>0.05</v>
      </c>
      <c r="J205" t="s">
        <v>8</v>
      </c>
      <c r="K205">
        <v>3</v>
      </c>
      <c r="L205" t="s">
        <v>9</v>
      </c>
      <c r="M205">
        <v>5</v>
      </c>
      <c r="N205">
        <v>468</v>
      </c>
      <c r="O205" s="2">
        <v>24.83</v>
      </c>
      <c r="P205" s="2">
        <v>51600</v>
      </c>
    </row>
    <row r="206" spans="1:16" x14ac:dyDescent="0.3">
      <c r="A206">
        <v>205</v>
      </c>
      <c r="B206" t="s">
        <v>220</v>
      </c>
      <c r="C206" t="str">
        <f>LEFT(Table1[[#This Row],[Occupation]],LEN(Table1[[#This Row],[Occupation]])-1)</f>
        <v>Baker</v>
      </c>
      <c r="D206" t="str">
        <f>_xlfn.XLOOKUP(Table1[[#This Row],[Occupation]],Table2[Name],Table2[Cluster],#N/A,1)</f>
        <v>Hospitality and Tourism</v>
      </c>
      <c r="E206">
        <f>_xlfn.RANK.EQ(Table1[[#This Row],[Percent_Change]],Table1[Percent_Change])</f>
        <v>196</v>
      </c>
      <c r="F206" t="s">
        <v>1853</v>
      </c>
      <c r="G206">
        <v>218800</v>
      </c>
      <c r="H206">
        <v>229600</v>
      </c>
      <c r="I206" s="1">
        <v>0.05</v>
      </c>
      <c r="J206" t="s">
        <v>25</v>
      </c>
      <c r="K206">
        <v>1</v>
      </c>
      <c r="L206" t="s">
        <v>31</v>
      </c>
      <c r="M206">
        <v>1</v>
      </c>
      <c r="N206">
        <v>773</v>
      </c>
      <c r="O206" s="2">
        <v>16.8</v>
      </c>
      <c r="P206" s="2">
        <v>35000</v>
      </c>
    </row>
    <row r="207" spans="1:16" x14ac:dyDescent="0.3">
      <c r="A207">
        <v>206</v>
      </c>
      <c r="B207" t="s">
        <v>221</v>
      </c>
      <c r="C207" t="str">
        <f>LEFT(Table1[[#This Row],[Occupation]],LEN(Table1[[#This Row],[Occupation]])-1)</f>
        <v>Bioengineers and Biomedical Engineer</v>
      </c>
      <c r="D207" t="str">
        <f>_xlfn.XLOOKUP(Table1[[#This Row],[Occupation]],Table2[Name],Table2[Cluster],#N/A,1)</f>
        <v>Health Science</v>
      </c>
      <c r="E207">
        <f>_xlfn.RANK.EQ(Table1[[#This Row],[Percent_Change]],Table1[Percent_Change])</f>
        <v>196</v>
      </c>
      <c r="F207" t="s">
        <v>1190</v>
      </c>
      <c r="G207">
        <v>19700</v>
      </c>
      <c r="H207">
        <v>20700</v>
      </c>
      <c r="I207" s="1">
        <v>0.05</v>
      </c>
      <c r="J207" t="s">
        <v>5</v>
      </c>
      <c r="K207">
        <v>4</v>
      </c>
      <c r="L207" t="s">
        <v>11</v>
      </c>
      <c r="M207">
        <v>5</v>
      </c>
      <c r="N207">
        <v>110</v>
      </c>
      <c r="O207" s="2">
        <v>48.43</v>
      </c>
      <c r="P207" s="2">
        <v>100700</v>
      </c>
    </row>
    <row r="208" spans="1:16" x14ac:dyDescent="0.3">
      <c r="A208">
        <v>207</v>
      </c>
      <c r="B208" t="s">
        <v>222</v>
      </c>
      <c r="C208" t="str">
        <f>LEFT(Table1[[#This Row],[Occupation]],LEN(Table1[[#This Row],[Occupation]])-1)</f>
        <v>Biological Technician</v>
      </c>
      <c r="D208" t="str">
        <f>_xlfn.XLOOKUP(Table1[[#This Row],[Occupation]],Table2[Name],Table2[Cluster],#N/A,1)</f>
        <v>Agriculture, Food and Natural Resources</v>
      </c>
      <c r="E208">
        <f>_xlfn.RANK.EQ(Table1[[#This Row],[Percent_Change]],Table1[Percent_Change])</f>
        <v>196</v>
      </c>
      <c r="F208" t="s">
        <v>1548</v>
      </c>
      <c r="G208">
        <v>81400</v>
      </c>
      <c r="H208">
        <v>85300</v>
      </c>
      <c r="I208" s="1">
        <v>0.05</v>
      </c>
      <c r="J208" t="s">
        <v>8</v>
      </c>
      <c r="K208">
        <v>3</v>
      </c>
      <c r="L208" t="s">
        <v>11</v>
      </c>
      <c r="M208">
        <v>5</v>
      </c>
      <c r="N208">
        <v>469</v>
      </c>
      <c r="O208" s="2">
        <v>24.73</v>
      </c>
      <c r="P208" s="2">
        <v>51400</v>
      </c>
    </row>
    <row r="209" spans="1:16" x14ac:dyDescent="0.3">
      <c r="A209">
        <v>208</v>
      </c>
      <c r="B209" t="s">
        <v>223</v>
      </c>
      <c r="C209" t="str">
        <f>LEFT(Table1[[#This Row],[Occupation]],LEN(Table1[[#This Row],[Occupation]])-1)</f>
        <v>Bus Drivers, Transit and Intercit</v>
      </c>
      <c r="D209" t="str">
        <f>_xlfn.XLOOKUP(Table1[[#This Row],[Occupation]],Table2[Name],Table2[Cluster],#N/A,1)</f>
        <v>Transportation, Distribution and Logistics</v>
      </c>
      <c r="E209">
        <f>_xlfn.RANK.EQ(Table1[[#This Row],[Percent_Change]],Table1[Percent_Change])</f>
        <v>196</v>
      </c>
      <c r="F209" t="s">
        <v>1459</v>
      </c>
      <c r="G209">
        <v>156400</v>
      </c>
      <c r="H209">
        <v>164800</v>
      </c>
      <c r="I209" s="1">
        <v>0.05</v>
      </c>
      <c r="J209" t="s">
        <v>8</v>
      </c>
      <c r="K209">
        <v>3</v>
      </c>
      <c r="L209" t="s">
        <v>26</v>
      </c>
      <c r="M209">
        <v>2</v>
      </c>
      <c r="N209">
        <v>379</v>
      </c>
      <c r="O209" s="2">
        <v>28.93</v>
      </c>
      <c r="P209" s="2">
        <v>60200</v>
      </c>
    </row>
    <row r="210" spans="1:16" x14ac:dyDescent="0.3">
      <c r="A210">
        <v>209</v>
      </c>
      <c r="B210" t="s">
        <v>224</v>
      </c>
      <c r="C210" t="str">
        <f>LEFT(Table1[[#This Row],[Occupation]],LEN(Table1[[#This Row],[Occupation]])-1)</f>
        <v>Cartographers and Photogrammetrist</v>
      </c>
      <c r="D210" t="str">
        <f>_xlfn.XLOOKUP(Table1[[#This Row],[Occupation]],Table2[Name],Table2[Cluster],#N/A,1)</f>
        <v>Science, Technology, Engineering and Math</v>
      </c>
      <c r="E210">
        <f>_xlfn.RANK.EQ(Table1[[#This Row],[Percent_Change]],Table1[Percent_Change])</f>
        <v>196</v>
      </c>
      <c r="F210" t="s">
        <v>1307</v>
      </c>
      <c r="G210">
        <v>14000</v>
      </c>
      <c r="H210">
        <v>14700</v>
      </c>
      <c r="I210" s="1">
        <v>0.05</v>
      </c>
      <c r="J210" t="s">
        <v>5</v>
      </c>
      <c r="K210">
        <v>4</v>
      </c>
      <c r="L210" t="s">
        <v>11</v>
      </c>
      <c r="M210">
        <v>5</v>
      </c>
      <c r="N210">
        <v>228</v>
      </c>
      <c r="O210" s="2">
        <v>36.64</v>
      </c>
      <c r="P210" s="2">
        <v>76200</v>
      </c>
    </row>
    <row r="211" spans="1:16" x14ac:dyDescent="0.3">
      <c r="A211">
        <v>210</v>
      </c>
      <c r="B211" t="s">
        <v>225</v>
      </c>
      <c r="C211" t="str">
        <f>LEFT(Table1[[#This Row],[Occupation]],LEN(Table1[[#This Row],[Occupation]])-1)</f>
        <v>Chefs and Head Cook</v>
      </c>
      <c r="D211" t="str">
        <f>_xlfn.XLOOKUP(Table1[[#This Row],[Occupation]],Table2[Name],Table2[Cluster],#N/A,1)</f>
        <v>Hospitality and Tourism</v>
      </c>
      <c r="E211">
        <f>_xlfn.RANK.EQ(Table1[[#This Row],[Percent_Change]],Table1[Percent_Change])</f>
        <v>196</v>
      </c>
      <c r="F211" t="s">
        <v>1475</v>
      </c>
      <c r="G211">
        <v>174400</v>
      </c>
      <c r="H211">
        <v>183600</v>
      </c>
      <c r="I211" s="1">
        <v>0.05</v>
      </c>
      <c r="J211" t="s">
        <v>8</v>
      </c>
      <c r="K211">
        <v>3</v>
      </c>
      <c r="L211" t="s">
        <v>26</v>
      </c>
      <c r="M211">
        <v>2</v>
      </c>
      <c r="N211">
        <v>394</v>
      </c>
      <c r="O211" s="2">
        <v>28.33</v>
      </c>
      <c r="P211" s="2">
        <v>58900</v>
      </c>
    </row>
    <row r="212" spans="1:16" x14ac:dyDescent="0.3">
      <c r="A212">
        <v>211</v>
      </c>
      <c r="B212" t="s">
        <v>226</v>
      </c>
      <c r="C212" t="str">
        <f>LEFT(Table1[[#This Row],[Occupation]],LEN(Table1[[#This Row],[Occupation]])-1)</f>
        <v>Child, Family, and School Social Worker</v>
      </c>
      <c r="D212" t="str">
        <f>_xlfn.XLOOKUP(Table1[[#This Row],[Occupation]],Table2[Name],Table2[Cluster],#N/A,1)</f>
        <v>Human Services</v>
      </c>
      <c r="E212">
        <f>_xlfn.RANK.EQ(Table1[[#This Row],[Percent_Change]],Table1[Percent_Change])</f>
        <v>196</v>
      </c>
      <c r="F212" t="s">
        <v>1529</v>
      </c>
      <c r="G212">
        <v>355300</v>
      </c>
      <c r="H212">
        <v>374300</v>
      </c>
      <c r="I212" s="1">
        <v>0.05</v>
      </c>
      <c r="J212" t="s">
        <v>8</v>
      </c>
      <c r="K212">
        <v>3</v>
      </c>
      <c r="L212" t="s">
        <v>11</v>
      </c>
      <c r="M212">
        <v>5</v>
      </c>
      <c r="N212">
        <v>448</v>
      </c>
      <c r="O212" s="2">
        <v>25.93</v>
      </c>
      <c r="P212" s="2">
        <v>53900</v>
      </c>
    </row>
    <row r="213" spans="1:16" x14ac:dyDescent="0.3">
      <c r="A213">
        <v>212</v>
      </c>
      <c r="B213" t="s">
        <v>227</v>
      </c>
      <c r="C213" t="str">
        <f>LEFT(Table1[[#This Row],[Occupation]],LEN(Table1[[#This Row],[Occupation]])-1)</f>
        <v>Choreographer</v>
      </c>
      <c r="D213" t="str">
        <f>_xlfn.XLOOKUP(Table1[[#This Row],[Occupation]],Table2[Name],Table2[Cluster],#N/A,1)</f>
        <v>Arts, Audio/Video and Communications</v>
      </c>
      <c r="E213">
        <f>_xlfn.RANK.EQ(Table1[[#This Row],[Percent_Change]],Table1[Percent_Change])</f>
        <v>196</v>
      </c>
      <c r="F213" t="s">
        <v>1543</v>
      </c>
      <c r="G213">
        <v>6900</v>
      </c>
      <c r="H213">
        <v>7300</v>
      </c>
      <c r="I213" s="1">
        <v>0.05</v>
      </c>
      <c r="J213" t="s">
        <v>8</v>
      </c>
      <c r="K213">
        <v>3</v>
      </c>
      <c r="L213" t="s">
        <v>26</v>
      </c>
      <c r="M213">
        <v>2</v>
      </c>
      <c r="N213">
        <v>464</v>
      </c>
      <c r="O213" s="2">
        <v>25</v>
      </c>
      <c r="P213" s="2">
        <v>52000</v>
      </c>
    </row>
    <row r="214" spans="1:16" x14ac:dyDescent="0.3">
      <c r="A214">
        <v>213</v>
      </c>
      <c r="B214" t="s">
        <v>228</v>
      </c>
      <c r="C214" t="str">
        <f>LEFT(Table1[[#This Row],[Occupation]],LEN(Table1[[#This Row],[Occupation]])-1)</f>
        <v>Civil Engineer</v>
      </c>
      <c r="D214" t="str">
        <f>_xlfn.XLOOKUP(Table1[[#This Row],[Occupation]],Table2[Name],Table2[Cluster],#N/A,1)</f>
        <v>Architecture and Construction</v>
      </c>
      <c r="E214">
        <f>_xlfn.RANK.EQ(Table1[[#This Row],[Percent_Change]],Table1[Percent_Change])</f>
        <v>196</v>
      </c>
      <c r="F214" t="s">
        <v>1215</v>
      </c>
      <c r="G214">
        <v>326300</v>
      </c>
      <c r="H214">
        <v>342500</v>
      </c>
      <c r="I214" s="1">
        <v>0.05</v>
      </c>
      <c r="J214" t="s">
        <v>5</v>
      </c>
      <c r="K214">
        <v>4</v>
      </c>
      <c r="L214" t="s">
        <v>11</v>
      </c>
      <c r="M214">
        <v>5</v>
      </c>
      <c r="N214">
        <v>135</v>
      </c>
      <c r="O214" s="2">
        <v>46.1</v>
      </c>
      <c r="P214" s="2">
        <v>95900</v>
      </c>
    </row>
    <row r="215" spans="1:16" x14ac:dyDescent="0.3">
      <c r="A215">
        <v>214</v>
      </c>
      <c r="B215" t="s">
        <v>229</v>
      </c>
      <c r="C215" t="str">
        <f>LEFT(Table1[[#This Row],[Occupation]],LEN(Table1[[#This Row],[Occupation]])-1)</f>
        <v>Clinical Laboratory Technologists and Technician</v>
      </c>
      <c r="D215" t="str">
        <f>_xlfn.XLOOKUP(Table1[[#This Row],[Occupation]],Table2[Name],Table2[Cluster],#N/A,1)</f>
        <v>Health Science</v>
      </c>
      <c r="E215">
        <f>_xlfn.RANK.EQ(Table1[[#This Row],[Percent_Change]],Table1[Percent_Change])</f>
        <v>196</v>
      </c>
      <c r="F215" t="s">
        <v>1451</v>
      </c>
      <c r="G215">
        <v>342900</v>
      </c>
      <c r="H215">
        <v>359700</v>
      </c>
      <c r="I215" s="1">
        <v>0.05</v>
      </c>
      <c r="J215" t="s">
        <v>8</v>
      </c>
      <c r="K215">
        <v>3</v>
      </c>
      <c r="L215" t="s">
        <v>11</v>
      </c>
      <c r="M215">
        <v>5</v>
      </c>
      <c r="N215">
        <v>372</v>
      </c>
      <c r="O215" s="2">
        <v>29.22</v>
      </c>
      <c r="P215" s="2">
        <v>60800</v>
      </c>
    </row>
    <row r="216" spans="1:16" x14ac:dyDescent="0.3">
      <c r="A216">
        <v>215</v>
      </c>
      <c r="B216" t="s">
        <v>230</v>
      </c>
      <c r="C216" t="str">
        <f>LEFT(Table1[[#This Row],[Occupation]],LEN(Table1[[#This Row],[Occupation]])-1)</f>
        <v>Compliance Officer</v>
      </c>
      <c r="D216" t="str">
        <f>_xlfn.XLOOKUP(Table1[[#This Row],[Occupation]],Table2[Name],Table2[Cluster],#N/A,1)</f>
        <v>Energy</v>
      </c>
      <c r="E216">
        <f>_xlfn.RANK.EQ(Table1[[#This Row],[Percent_Change]],Table1[Percent_Change])</f>
        <v>196</v>
      </c>
      <c r="F216" t="s">
        <v>1311</v>
      </c>
      <c r="G216">
        <v>377500</v>
      </c>
      <c r="H216">
        <v>394700</v>
      </c>
      <c r="I216" s="1">
        <v>0.05</v>
      </c>
      <c r="J216" t="s">
        <v>5</v>
      </c>
      <c r="K216">
        <v>4</v>
      </c>
      <c r="L216" t="s">
        <v>11</v>
      </c>
      <c r="M216">
        <v>5</v>
      </c>
      <c r="N216">
        <v>231</v>
      </c>
      <c r="O216" s="2">
        <v>36.380000000000003</v>
      </c>
      <c r="P216" s="2">
        <v>75700</v>
      </c>
    </row>
    <row r="217" spans="1:16" x14ac:dyDescent="0.3">
      <c r="A217">
        <v>216</v>
      </c>
      <c r="B217" t="s">
        <v>231</v>
      </c>
      <c r="C217" t="str">
        <f>LEFT(Table1[[#This Row],[Occupation]],LEN(Table1[[#This Row],[Occupation]])-1)</f>
        <v>Computer Hardware Engineer</v>
      </c>
      <c r="D217" t="str">
        <f>_xlfn.XLOOKUP(Table1[[#This Row],[Occupation]],Table2[Name],Table2[Cluster],#N/A,1)</f>
        <v>Science, Technology, Engineering and Math</v>
      </c>
      <c r="E217">
        <f>_xlfn.RANK.EQ(Table1[[#This Row],[Percent_Change]],Table1[Percent_Change])</f>
        <v>196</v>
      </c>
      <c r="F217" t="s">
        <v>1116</v>
      </c>
      <c r="G217">
        <v>78100</v>
      </c>
      <c r="H217">
        <v>81600</v>
      </c>
      <c r="I217" s="1">
        <v>0.05</v>
      </c>
      <c r="J217" t="s">
        <v>5</v>
      </c>
      <c r="K217">
        <v>4</v>
      </c>
      <c r="L217" t="s">
        <v>11</v>
      </c>
      <c r="M217">
        <v>5</v>
      </c>
      <c r="N217">
        <v>37</v>
      </c>
      <c r="O217" s="2">
        <v>66.38</v>
      </c>
      <c r="P217" s="2">
        <v>138100</v>
      </c>
    </row>
    <row r="218" spans="1:16" x14ac:dyDescent="0.3">
      <c r="A218">
        <v>217</v>
      </c>
      <c r="B218" t="s">
        <v>232</v>
      </c>
      <c r="C218" t="str">
        <f>LEFT(Table1[[#This Row],[Occupation]],LEN(Table1[[#This Row],[Occupation]])-1)</f>
        <v>Computer Science Teachers, Postsecondar</v>
      </c>
      <c r="D218" t="str">
        <f>_xlfn.XLOOKUP(Table1[[#This Row],[Occupation]],Table2[Name],Table2[Cluster],#N/A,1)</f>
        <v>Education and Training</v>
      </c>
      <c r="E218">
        <f>_xlfn.RANK.EQ(Table1[[#This Row],[Percent_Change]],Table1[Percent_Change])</f>
        <v>196</v>
      </c>
      <c r="F218" t="s">
        <v>1211</v>
      </c>
      <c r="G218">
        <v>42000</v>
      </c>
      <c r="H218">
        <v>44300</v>
      </c>
      <c r="I218" s="1">
        <v>0.05</v>
      </c>
      <c r="J218" t="s">
        <v>5</v>
      </c>
      <c r="K218">
        <v>4</v>
      </c>
      <c r="L218" t="s">
        <v>38</v>
      </c>
      <c r="M218">
        <v>7</v>
      </c>
      <c r="N218">
        <v>132</v>
      </c>
      <c r="O218" s="2" t="e">
        <v>#N/A</v>
      </c>
      <c r="P218" s="2">
        <v>96400</v>
      </c>
    </row>
    <row r="219" spans="1:16" x14ac:dyDescent="0.3">
      <c r="A219">
        <v>218</v>
      </c>
      <c r="B219" t="s">
        <v>233</v>
      </c>
      <c r="C219" t="str">
        <f>LEFT(Table1[[#This Row],[Occupation]],LEN(Table1[[#This Row],[Occupation]])-1)</f>
        <v>Computer User Support Specialist</v>
      </c>
      <c r="D219" t="str">
        <f>_xlfn.XLOOKUP(Table1[[#This Row],[Occupation]],Table2[Name],Table2[Cluster],#N/A,1)</f>
        <v>Information Technology</v>
      </c>
      <c r="E219">
        <f>_xlfn.RANK.EQ(Table1[[#This Row],[Percent_Change]],Table1[Percent_Change])</f>
        <v>196</v>
      </c>
      <c r="F219" t="s">
        <v>1469</v>
      </c>
      <c r="G219">
        <v>736200</v>
      </c>
      <c r="H219">
        <v>772900</v>
      </c>
      <c r="I219" s="1">
        <v>0.05</v>
      </c>
      <c r="J219" t="s">
        <v>8</v>
      </c>
      <c r="K219">
        <v>3</v>
      </c>
      <c r="L219" t="s">
        <v>234</v>
      </c>
      <c r="M219">
        <v>3</v>
      </c>
      <c r="N219">
        <v>390</v>
      </c>
      <c r="O219" s="2">
        <v>28.48</v>
      </c>
      <c r="P219" s="2">
        <v>59200</v>
      </c>
    </row>
    <row r="220" spans="1:16" x14ac:dyDescent="0.3">
      <c r="A220">
        <v>219</v>
      </c>
      <c r="B220" t="s">
        <v>235</v>
      </c>
      <c r="C220" t="str">
        <f>LEFT(Table1[[#This Row],[Occupation]],LEN(Table1[[#This Row],[Occupation]])-1)</f>
        <v>Construction Manager</v>
      </c>
      <c r="D220" t="str">
        <f>_xlfn.XLOOKUP(Table1[[#This Row],[Occupation]],Table2[Name],Table2[Cluster],#N/A,1)</f>
        <v>Architecture and Construction</v>
      </c>
      <c r="E220">
        <f>_xlfn.RANK.EQ(Table1[[#This Row],[Percent_Change]],Table1[Percent_Change])</f>
        <v>196</v>
      </c>
      <c r="F220" t="s">
        <v>1170</v>
      </c>
      <c r="G220">
        <v>505800</v>
      </c>
      <c r="H220">
        <v>528700</v>
      </c>
      <c r="I220" s="1">
        <v>0.05</v>
      </c>
      <c r="J220" t="s">
        <v>5</v>
      </c>
      <c r="K220">
        <v>4</v>
      </c>
      <c r="L220" t="s">
        <v>11</v>
      </c>
      <c r="M220">
        <v>5</v>
      </c>
      <c r="N220">
        <v>91</v>
      </c>
      <c r="O220" s="2">
        <v>50.43</v>
      </c>
      <c r="P220" s="2">
        <v>104900</v>
      </c>
    </row>
    <row r="221" spans="1:16" x14ac:dyDescent="0.3">
      <c r="A221">
        <v>220</v>
      </c>
      <c r="B221" t="s">
        <v>236</v>
      </c>
      <c r="C221" t="str">
        <f>LEFT(Table1[[#This Row],[Occupation]],LEN(Table1[[#This Row],[Occupation]])-1)</f>
        <v>Cooling and Freezing Equipment Operators and Tender</v>
      </c>
      <c r="D221" t="str">
        <f>_xlfn.XLOOKUP(Table1[[#This Row],[Occupation]],Table2[Name],Table2[Cluster],#N/A,1)</f>
        <v>Manufacturing</v>
      </c>
      <c r="E221">
        <f>_xlfn.RANK.EQ(Table1[[#This Row],[Percent_Change]],Table1[Percent_Change])</f>
        <v>196</v>
      </c>
      <c r="F221" t="s">
        <v>1725</v>
      </c>
      <c r="G221">
        <v>7100</v>
      </c>
      <c r="H221">
        <v>7400</v>
      </c>
      <c r="I221" s="1">
        <v>0.05</v>
      </c>
      <c r="J221" t="s">
        <v>29</v>
      </c>
      <c r="K221">
        <v>2</v>
      </c>
      <c r="L221" t="s">
        <v>26</v>
      </c>
      <c r="M221">
        <v>2</v>
      </c>
      <c r="N221">
        <v>645</v>
      </c>
      <c r="O221" s="2">
        <v>20.399999999999999</v>
      </c>
      <c r="P221" s="2">
        <v>42400</v>
      </c>
    </row>
    <row r="222" spans="1:16" x14ac:dyDescent="0.3">
      <c r="A222">
        <v>221</v>
      </c>
      <c r="B222" t="s">
        <v>237</v>
      </c>
      <c r="C222" t="str">
        <f>LEFT(Table1[[#This Row],[Occupation]],LEN(Table1[[#This Row],[Occupation]])-1)</f>
        <v>Costume Attendant</v>
      </c>
      <c r="D222" t="str">
        <f>_xlfn.XLOOKUP(Table1[[#This Row],[Occupation]],Table2[Name],Table2[Cluster],#N/A,1)</f>
        <v>Arts, Audio/Video and Communications</v>
      </c>
      <c r="E222">
        <f>_xlfn.RANK.EQ(Table1[[#This Row],[Percent_Change]],Table1[Percent_Change])</f>
        <v>196</v>
      </c>
      <c r="F222" t="s">
        <v>1540</v>
      </c>
      <c r="G222">
        <v>6100</v>
      </c>
      <c r="H222">
        <v>6400</v>
      </c>
      <c r="I222" s="1">
        <v>0.05</v>
      </c>
      <c r="J222" t="s">
        <v>8</v>
      </c>
      <c r="K222">
        <v>3</v>
      </c>
      <c r="L222" t="s">
        <v>26</v>
      </c>
      <c r="M222">
        <v>2</v>
      </c>
      <c r="N222">
        <v>460</v>
      </c>
      <c r="O222" s="2">
        <v>25.18</v>
      </c>
      <c r="P222" s="2">
        <v>52400</v>
      </c>
    </row>
    <row r="223" spans="1:16" x14ac:dyDescent="0.3">
      <c r="A223">
        <v>222</v>
      </c>
      <c r="B223" t="s">
        <v>238</v>
      </c>
      <c r="C223" t="str">
        <f>LEFT(Table1[[#This Row],[Occupation]],LEN(Table1[[#This Row],[Occupation]])-1)</f>
        <v>Credit Counselor</v>
      </c>
      <c r="D223" t="str">
        <f>_xlfn.XLOOKUP(Table1[[#This Row],[Occupation]],Table2[Name],Table2[Cluster],#N/A,1)</f>
        <v>Human Services</v>
      </c>
      <c r="E223">
        <f>_xlfn.RANK.EQ(Table1[[#This Row],[Percent_Change]],Table1[Percent_Change])</f>
        <v>196</v>
      </c>
      <c r="F223" t="s">
        <v>1597</v>
      </c>
      <c r="G223">
        <v>32800</v>
      </c>
      <c r="H223">
        <v>34600</v>
      </c>
      <c r="I223" s="1">
        <v>0.05</v>
      </c>
      <c r="J223" t="s">
        <v>8</v>
      </c>
      <c r="K223">
        <v>3</v>
      </c>
      <c r="L223" t="s">
        <v>11</v>
      </c>
      <c r="M223">
        <v>5</v>
      </c>
      <c r="N223">
        <v>516</v>
      </c>
      <c r="O223" s="2">
        <v>23.35</v>
      </c>
      <c r="P223" s="2">
        <v>48600</v>
      </c>
    </row>
    <row r="224" spans="1:16" x14ac:dyDescent="0.3">
      <c r="A224">
        <v>223</v>
      </c>
      <c r="B224" t="s">
        <v>239</v>
      </c>
      <c r="C224" t="str">
        <f>LEFT(Table1[[#This Row],[Occupation]],LEN(Table1[[#This Row],[Occupation]])-1)</f>
        <v>Dancer</v>
      </c>
      <c r="D224" t="str">
        <f>_xlfn.XLOOKUP(Table1[[#This Row],[Occupation]],Table2[Name],Table2[Cluster],#N/A,1)</f>
        <v>Arts, Audio/Video and Communications</v>
      </c>
      <c r="E224">
        <f>_xlfn.RANK.EQ(Table1[[#This Row],[Percent_Change]],Table1[Percent_Change])</f>
        <v>196</v>
      </c>
      <c r="F224" t="s">
        <v>1078</v>
      </c>
      <c r="G224">
        <v>11500</v>
      </c>
      <c r="H224">
        <v>12200</v>
      </c>
      <c r="I224" s="1">
        <v>0.05</v>
      </c>
      <c r="J224" t="s">
        <v>120</v>
      </c>
      <c r="K224">
        <v>0</v>
      </c>
      <c r="L224" t="s">
        <v>31</v>
      </c>
      <c r="M224">
        <v>1</v>
      </c>
      <c r="N224">
        <v>827</v>
      </c>
      <c r="O224" s="2">
        <v>24.95</v>
      </c>
      <c r="P224" s="2" t="e">
        <v>#N/A</v>
      </c>
    </row>
    <row r="225" spans="1:16" x14ac:dyDescent="0.3">
      <c r="A225">
        <v>224</v>
      </c>
      <c r="B225" t="s">
        <v>240</v>
      </c>
      <c r="C225" t="str">
        <f>LEFT(Table1[[#This Row],[Occupation]],LEN(Table1[[#This Row],[Occupation]])-1)</f>
        <v>Educational, Guidance, and Career Counselors and Advisor</v>
      </c>
      <c r="D225" t="str">
        <f>_xlfn.XLOOKUP(Table1[[#This Row],[Occupation]],Table2[Name],Table2[Cluster],#N/A,1)</f>
        <v>Education and Training</v>
      </c>
      <c r="E225">
        <f>_xlfn.RANK.EQ(Table1[[#This Row],[Percent_Change]],Table1[Percent_Change])</f>
        <v>196</v>
      </c>
      <c r="F225" t="s">
        <v>1435</v>
      </c>
      <c r="G225">
        <v>342400</v>
      </c>
      <c r="H225">
        <v>360800</v>
      </c>
      <c r="I225" s="1">
        <v>0.05</v>
      </c>
      <c r="J225" t="s">
        <v>8</v>
      </c>
      <c r="K225">
        <v>3</v>
      </c>
      <c r="L225" t="s">
        <v>6</v>
      </c>
      <c r="M225">
        <v>6</v>
      </c>
      <c r="N225">
        <v>356</v>
      </c>
      <c r="O225" s="2">
        <v>29.67</v>
      </c>
      <c r="P225" s="2">
        <v>61700</v>
      </c>
    </row>
    <row r="226" spans="1:16" x14ac:dyDescent="0.3">
      <c r="A226">
        <v>225</v>
      </c>
      <c r="B226" t="s">
        <v>241</v>
      </c>
      <c r="C226" t="str">
        <f>LEFT(Table1[[#This Row],[Occupation]],LEN(Table1[[#This Row],[Occupation]])-1)</f>
        <v>Electrical and Electronics Installers and Repairers, Transportation Equipmen</v>
      </c>
      <c r="D226" t="str">
        <f>_xlfn.XLOOKUP(Table1[[#This Row],[Occupation]],Table2[Name],Table2[Cluster],#N/A,1)</f>
        <v>Transportation, Distribution and Logistics</v>
      </c>
      <c r="E226">
        <f>_xlfn.RANK.EQ(Table1[[#This Row],[Percent_Change]],Table1[Percent_Change])</f>
        <v>196</v>
      </c>
      <c r="F226" t="s">
        <v>1289</v>
      </c>
      <c r="G226">
        <v>7900</v>
      </c>
      <c r="H226">
        <v>8300</v>
      </c>
      <c r="I226" s="1">
        <v>0.05</v>
      </c>
      <c r="J226" t="s">
        <v>5</v>
      </c>
      <c r="K226">
        <v>4</v>
      </c>
      <c r="L226" t="s">
        <v>9</v>
      </c>
      <c r="M226">
        <v>5</v>
      </c>
      <c r="N226">
        <v>210</v>
      </c>
      <c r="O226" s="2">
        <v>38.06</v>
      </c>
      <c r="P226" s="2">
        <v>79200</v>
      </c>
    </row>
    <row r="227" spans="1:16" x14ac:dyDescent="0.3">
      <c r="A227">
        <v>226</v>
      </c>
      <c r="B227" t="s">
        <v>242</v>
      </c>
      <c r="C227" t="str">
        <f>LEFT(Table1[[#This Row],[Occupation]],LEN(Table1[[#This Row],[Occupation]])-1)</f>
        <v>Electrical, Electronic, and Electromechanical Assemblers, Except Coil Winders, Tapers, and Finisher</v>
      </c>
      <c r="D227" t="str">
        <f>_xlfn.XLOOKUP(Table1[[#This Row],[Occupation]],Table2[Name],Table2[Cluster],#N/A,1)</f>
        <v>Architecture and Construction</v>
      </c>
      <c r="E227">
        <f>_xlfn.RANK.EQ(Table1[[#This Row],[Percent_Change]],Table1[Percent_Change])</f>
        <v>196</v>
      </c>
      <c r="F227" t="s">
        <v>1741</v>
      </c>
      <c r="G227">
        <v>282900</v>
      </c>
      <c r="H227">
        <v>295600</v>
      </c>
      <c r="I227" s="1">
        <v>0.05</v>
      </c>
      <c r="J227" t="s">
        <v>29</v>
      </c>
      <c r="K227">
        <v>2</v>
      </c>
      <c r="L227" t="s">
        <v>26</v>
      </c>
      <c r="M227">
        <v>2</v>
      </c>
      <c r="N227">
        <v>661</v>
      </c>
      <c r="O227" s="2">
        <v>19.47</v>
      </c>
      <c r="P227" s="2">
        <v>40500</v>
      </c>
    </row>
    <row r="228" spans="1:16" x14ac:dyDescent="0.3">
      <c r="A228">
        <v>227</v>
      </c>
      <c r="B228" t="s">
        <v>243</v>
      </c>
      <c r="C228" t="str">
        <f>LEFT(Table1[[#This Row],[Occupation]],LEN(Table1[[#This Row],[Occupation]])-1)</f>
        <v>Emergency Medical Technician</v>
      </c>
      <c r="D228" t="str">
        <f>_xlfn.XLOOKUP(Table1[[#This Row],[Occupation]],Table2[Name],Table2[Cluster],#N/A,1)</f>
        <v>Health Science</v>
      </c>
      <c r="E228">
        <f>_xlfn.RANK.EQ(Table1[[#This Row],[Percent_Change]],Table1[Percent_Change])</f>
        <v>196</v>
      </c>
      <c r="F228" t="s">
        <v>1772</v>
      </c>
      <c r="G228">
        <v>170700</v>
      </c>
      <c r="H228">
        <v>180000</v>
      </c>
      <c r="I228" s="1">
        <v>0.05</v>
      </c>
      <c r="J228" t="s">
        <v>29</v>
      </c>
      <c r="K228">
        <v>2</v>
      </c>
      <c r="L228" t="s">
        <v>9</v>
      </c>
      <c r="M228">
        <v>5</v>
      </c>
      <c r="N228">
        <v>690</v>
      </c>
      <c r="O228" s="2">
        <v>18.72</v>
      </c>
      <c r="P228" s="2">
        <v>38900</v>
      </c>
    </row>
    <row r="229" spans="1:16" x14ac:dyDescent="0.3">
      <c r="A229">
        <v>228</v>
      </c>
      <c r="B229" t="s">
        <v>244</v>
      </c>
      <c r="C229" t="str">
        <f>LEFT(Table1[[#This Row],[Occupation]],LEN(Table1[[#This Row],[Occupation]])-1)</f>
        <v>Entertainment Attendants and Related Workers, All Othe</v>
      </c>
      <c r="D229" t="str">
        <f>_xlfn.XLOOKUP(Table1[[#This Row],[Occupation]],Table2[Name],Table2[Cluster],#N/A,1)</f>
        <v>Government and Public Administration</v>
      </c>
      <c r="E229">
        <f>_xlfn.RANK.EQ(Table1[[#This Row],[Percent_Change]],Table1[Percent_Change])</f>
        <v>196</v>
      </c>
      <c r="F229" t="s">
        <v>1878</v>
      </c>
      <c r="G229">
        <v>5200</v>
      </c>
      <c r="H229">
        <v>5500</v>
      </c>
      <c r="I229" s="1">
        <v>0.05</v>
      </c>
      <c r="J229" t="s">
        <v>25</v>
      </c>
      <c r="K229">
        <v>1</v>
      </c>
      <c r="L229" t="s">
        <v>26</v>
      </c>
      <c r="M229">
        <v>2</v>
      </c>
      <c r="N229">
        <v>799</v>
      </c>
      <c r="O229" s="2">
        <v>16</v>
      </c>
      <c r="P229" s="2">
        <v>33300</v>
      </c>
    </row>
    <row r="230" spans="1:16" x14ac:dyDescent="0.3">
      <c r="A230">
        <v>229</v>
      </c>
      <c r="B230" t="s">
        <v>245</v>
      </c>
      <c r="C230" t="str">
        <f>LEFT(Table1[[#This Row],[Occupation]],LEN(Table1[[#This Row],[Occupation]])-1)</f>
        <v>Facilities Manager</v>
      </c>
      <c r="D230" t="str">
        <f>_xlfn.XLOOKUP(Table1[[#This Row],[Occupation]],Table2[Name],Table2[Cluster],#N/A,1)</f>
        <v>Agriculture, Food and Natural Resources</v>
      </c>
      <c r="E230">
        <f>_xlfn.RANK.EQ(Table1[[#This Row],[Percent_Change]],Table1[Percent_Change])</f>
        <v>196</v>
      </c>
      <c r="F230" t="s">
        <v>1180</v>
      </c>
      <c r="G230">
        <v>127000</v>
      </c>
      <c r="H230">
        <v>132800</v>
      </c>
      <c r="I230" s="1">
        <v>0.05</v>
      </c>
      <c r="J230" t="s">
        <v>5</v>
      </c>
      <c r="K230">
        <v>4</v>
      </c>
      <c r="L230" t="s">
        <v>11</v>
      </c>
      <c r="M230">
        <v>5</v>
      </c>
      <c r="N230">
        <v>101</v>
      </c>
      <c r="O230" s="2">
        <v>49.2</v>
      </c>
      <c r="P230" s="2">
        <v>102300</v>
      </c>
    </row>
    <row r="231" spans="1:16" x14ac:dyDescent="0.3">
      <c r="A231">
        <v>230</v>
      </c>
      <c r="B231" t="s">
        <v>246</v>
      </c>
      <c r="C231" t="str">
        <f>LEFT(Table1[[#This Row],[Occupation]],LEN(Table1[[#This Row],[Occupation]])-1)</f>
        <v>Fine Artists, Including Painters, Sculptors, and Illustrator</v>
      </c>
      <c r="D231" t="str">
        <f>_xlfn.XLOOKUP(Table1[[#This Row],[Occupation]],Table2[Name],Table2[Cluster],#N/A,1)</f>
        <v>Arts, Audio/Video and Communications</v>
      </c>
      <c r="E231">
        <f>_xlfn.RANK.EQ(Table1[[#This Row],[Percent_Change]],Table1[Percent_Change])</f>
        <v>196</v>
      </c>
      <c r="F231" t="s">
        <v>1468</v>
      </c>
      <c r="G231">
        <v>29100</v>
      </c>
      <c r="H231">
        <v>30600</v>
      </c>
      <c r="I231" s="1">
        <v>0.05</v>
      </c>
      <c r="J231" t="s">
        <v>8</v>
      </c>
      <c r="K231">
        <v>3</v>
      </c>
      <c r="L231" t="s">
        <v>11</v>
      </c>
      <c r="M231">
        <v>5</v>
      </c>
      <c r="N231">
        <v>388</v>
      </c>
      <c r="O231" s="2">
        <v>28.51</v>
      </c>
      <c r="P231" s="2">
        <v>59300</v>
      </c>
    </row>
    <row r="232" spans="1:16" x14ac:dyDescent="0.3">
      <c r="A232">
        <v>231</v>
      </c>
      <c r="B232" t="s">
        <v>247</v>
      </c>
      <c r="C232" t="str">
        <f>LEFT(Table1[[#This Row],[Occupation]],LEN(Table1[[#This Row],[Occupation]])-1)</f>
        <v>First-Line Supervisors of Food Preparation and Serving Worker</v>
      </c>
      <c r="D232" t="str">
        <f>_xlfn.XLOOKUP(Table1[[#This Row],[Occupation]],Table2[Name],Table2[Cluster],#N/A,1)</f>
        <v>Hospitality and Tourism</v>
      </c>
      <c r="E232">
        <f>_xlfn.RANK.EQ(Table1[[#This Row],[Percent_Change]],Table1[Percent_Change])</f>
        <v>196</v>
      </c>
      <c r="F232" t="s">
        <v>1776</v>
      </c>
      <c r="G232">
        <v>1221700</v>
      </c>
      <c r="H232">
        <v>1281800</v>
      </c>
      <c r="I232" s="1">
        <v>0.05</v>
      </c>
      <c r="J232" t="s">
        <v>29</v>
      </c>
      <c r="K232">
        <v>2</v>
      </c>
      <c r="L232" t="s">
        <v>26</v>
      </c>
      <c r="M232">
        <v>2</v>
      </c>
      <c r="N232">
        <v>697</v>
      </c>
      <c r="O232" s="2">
        <v>18.52</v>
      </c>
      <c r="P232" s="2">
        <v>38500</v>
      </c>
    </row>
    <row r="233" spans="1:16" x14ac:dyDescent="0.3">
      <c r="A233">
        <v>232</v>
      </c>
      <c r="B233" t="s">
        <v>248</v>
      </c>
      <c r="C233" t="str">
        <f>LEFT(Table1[[#This Row],[Occupation]],LEN(Table1[[#This Row],[Occupation]])-1)</f>
        <v>First-Line Supervisors of Transportation and Material Moving Workers, Except Aircraft Cargo Handling Supervisor</v>
      </c>
      <c r="D233" t="str">
        <f>_xlfn.XLOOKUP(Table1[[#This Row],[Occupation]],Table2[Name],Table2[Cluster],#N/A,1)</f>
        <v>Law, Public Safety, Corrections and Security</v>
      </c>
      <c r="E233">
        <f>_xlfn.RANK.EQ(Table1[[#This Row],[Percent_Change]],Table1[Percent_Change])</f>
        <v>196</v>
      </c>
      <c r="F233" t="s">
        <v>1456</v>
      </c>
      <c r="G233">
        <v>601100</v>
      </c>
      <c r="H233">
        <v>629200</v>
      </c>
      <c r="I233" s="1">
        <v>0.05</v>
      </c>
      <c r="J233" t="s">
        <v>8</v>
      </c>
      <c r="K233">
        <v>3</v>
      </c>
      <c r="L233" t="s">
        <v>26</v>
      </c>
      <c r="M233">
        <v>2</v>
      </c>
      <c r="N233">
        <v>377</v>
      </c>
      <c r="O233" s="2">
        <v>29.09</v>
      </c>
      <c r="P233" s="2">
        <v>60500</v>
      </c>
    </row>
    <row r="234" spans="1:16" x14ac:dyDescent="0.3">
      <c r="A234">
        <v>233</v>
      </c>
      <c r="B234" t="s">
        <v>249</v>
      </c>
      <c r="C234" t="str">
        <f>LEFT(Table1[[#This Row],[Occupation]],LEN(Table1[[#This Row],[Occupation]])-1)</f>
        <v>Food Science Technician</v>
      </c>
      <c r="D234" t="str">
        <f>_xlfn.XLOOKUP(Table1[[#This Row],[Occupation]],Table2[Name],Table2[Cluster],#N/A,1)</f>
        <v>Agriculture, Food and Natural Resources</v>
      </c>
      <c r="E234">
        <f>_xlfn.RANK.EQ(Table1[[#This Row],[Percent_Change]],Table1[Percent_Change])</f>
        <v>196</v>
      </c>
      <c r="F234" t="s">
        <v>1578</v>
      </c>
      <c r="G234">
        <v>21200</v>
      </c>
      <c r="H234">
        <v>22300</v>
      </c>
      <c r="I234" s="1">
        <v>0.05</v>
      </c>
      <c r="J234" t="s">
        <v>8</v>
      </c>
      <c r="K234">
        <v>3</v>
      </c>
      <c r="L234" t="s">
        <v>18</v>
      </c>
      <c r="M234">
        <v>4</v>
      </c>
      <c r="N234">
        <v>497</v>
      </c>
      <c r="O234" s="2">
        <v>23.6</v>
      </c>
      <c r="P234" s="2">
        <v>49100</v>
      </c>
    </row>
    <row r="235" spans="1:16" x14ac:dyDescent="0.3">
      <c r="A235">
        <v>234</v>
      </c>
      <c r="B235" t="s">
        <v>250</v>
      </c>
      <c r="C235" t="str">
        <f>LEFT(Table1[[#This Row],[Occupation]],LEN(Table1[[#This Row],[Occupation]])-1)</f>
        <v>Forestry and Conservation Science Teachers, Postsecondar</v>
      </c>
      <c r="D235" t="str">
        <f>_xlfn.XLOOKUP(Table1[[#This Row],[Occupation]],Table2[Name],Table2[Cluster],#N/A,1)</f>
        <v>Education and Training</v>
      </c>
      <c r="E235">
        <f>_xlfn.RANK.EQ(Table1[[#This Row],[Percent_Change]],Table1[Percent_Change])</f>
        <v>196</v>
      </c>
      <c r="F235" t="s">
        <v>1185</v>
      </c>
      <c r="G235">
        <v>1500</v>
      </c>
      <c r="H235">
        <v>1600</v>
      </c>
      <c r="I235" s="1">
        <v>0.05</v>
      </c>
      <c r="J235" t="s">
        <v>5</v>
      </c>
      <c r="K235">
        <v>4</v>
      </c>
      <c r="L235" t="s">
        <v>38</v>
      </c>
      <c r="M235">
        <v>7</v>
      </c>
      <c r="N235">
        <v>105</v>
      </c>
      <c r="O235" s="2" t="e">
        <v>#N/A</v>
      </c>
      <c r="P235" s="2">
        <v>101700</v>
      </c>
    </row>
    <row r="236" spans="1:16" x14ac:dyDescent="0.3">
      <c r="A236">
        <v>235</v>
      </c>
      <c r="B236" t="s">
        <v>251</v>
      </c>
      <c r="C236" t="str">
        <f>LEFT(Table1[[#This Row],[Occupation]],LEN(Table1[[#This Row],[Occupation]])-1)</f>
        <v>Fundraiser</v>
      </c>
      <c r="D236" t="str">
        <f>_xlfn.XLOOKUP(Table1[[#This Row],[Occupation]],Table2[Name],Table2[Cluster],#N/A,1)</f>
        <v>Business Management and Administration</v>
      </c>
      <c r="E236">
        <f>_xlfn.RANK.EQ(Table1[[#This Row],[Percent_Change]],Table1[Percent_Change])</f>
        <v>196</v>
      </c>
      <c r="F236" t="s">
        <v>1391</v>
      </c>
      <c r="G236">
        <v>124000</v>
      </c>
      <c r="H236">
        <v>130500</v>
      </c>
      <c r="I236" s="1">
        <v>0.05</v>
      </c>
      <c r="J236" t="s">
        <v>8</v>
      </c>
      <c r="K236">
        <v>3</v>
      </c>
      <c r="L236" t="s">
        <v>11</v>
      </c>
      <c r="M236">
        <v>5</v>
      </c>
      <c r="N236">
        <v>311</v>
      </c>
      <c r="O236" s="2">
        <v>30.85</v>
      </c>
      <c r="P236" s="2">
        <v>64200</v>
      </c>
    </row>
    <row r="237" spans="1:16" x14ac:dyDescent="0.3">
      <c r="A237">
        <v>236</v>
      </c>
      <c r="B237" t="s">
        <v>252</v>
      </c>
      <c r="C237" t="str">
        <f>LEFT(Table1[[#This Row],[Occupation]],LEN(Table1[[#This Row],[Occupation]])-1)</f>
        <v>Fundraising Manager</v>
      </c>
      <c r="D237" t="str">
        <f>_xlfn.XLOOKUP(Table1[[#This Row],[Occupation]],Table2[Name],Table2[Cluster],#N/A,1)</f>
        <v>Human Services</v>
      </c>
      <c r="E237">
        <f>_xlfn.RANK.EQ(Table1[[#This Row],[Percent_Change]],Table1[Percent_Change])</f>
        <v>196</v>
      </c>
      <c r="F237" t="s">
        <v>1144</v>
      </c>
      <c r="G237">
        <v>33700</v>
      </c>
      <c r="H237">
        <v>35400</v>
      </c>
      <c r="I237" s="1">
        <v>0.05</v>
      </c>
      <c r="J237" t="s">
        <v>5</v>
      </c>
      <c r="K237">
        <v>4</v>
      </c>
      <c r="L237" t="s">
        <v>11</v>
      </c>
      <c r="M237">
        <v>5</v>
      </c>
      <c r="N237">
        <v>65</v>
      </c>
      <c r="O237" s="2">
        <v>57.31</v>
      </c>
      <c r="P237" s="2">
        <v>119200</v>
      </c>
    </row>
    <row r="238" spans="1:16" x14ac:dyDescent="0.3">
      <c r="A238">
        <v>237</v>
      </c>
      <c r="B238" t="s">
        <v>253</v>
      </c>
      <c r="C238" t="str">
        <f>LEFT(Table1[[#This Row],[Occupation]],LEN(Table1[[#This Row],[Occupation]])-1)</f>
        <v>Geoscientists, Except Hydrologists and Geographer</v>
      </c>
      <c r="D238" t="str">
        <f>_xlfn.XLOOKUP(Table1[[#This Row],[Occupation]],Table2[Name],Table2[Cluster],#N/A,1)</f>
        <v>Science, Technology, Engineering and Math</v>
      </c>
      <c r="E238">
        <f>_xlfn.RANK.EQ(Table1[[#This Row],[Percent_Change]],Table1[Percent_Change])</f>
        <v>196</v>
      </c>
      <c r="F238" t="s">
        <v>1224</v>
      </c>
      <c r="G238">
        <v>26300</v>
      </c>
      <c r="H238">
        <v>27600</v>
      </c>
      <c r="I238" s="1">
        <v>0.05</v>
      </c>
      <c r="J238" t="s">
        <v>5</v>
      </c>
      <c r="K238">
        <v>4</v>
      </c>
      <c r="L238" t="s">
        <v>11</v>
      </c>
      <c r="M238">
        <v>5</v>
      </c>
      <c r="N238">
        <v>145</v>
      </c>
      <c r="O238" s="2">
        <v>44.51</v>
      </c>
      <c r="P238" s="2">
        <v>92600</v>
      </c>
    </row>
    <row r="239" spans="1:16" x14ac:dyDescent="0.3">
      <c r="A239">
        <v>238</v>
      </c>
      <c r="B239" t="s">
        <v>254</v>
      </c>
      <c r="C239" t="str">
        <f>LEFT(Table1[[#This Row],[Occupation]],LEN(Table1[[#This Row],[Occupation]])-1)</f>
        <v>Healthcare Practitioners and Technical Workers, All Othe</v>
      </c>
      <c r="D239" t="str">
        <f>_xlfn.XLOOKUP(Table1[[#This Row],[Occupation]],Table2[Name],Table2[Cluster],#N/A,1)</f>
        <v>Human Services</v>
      </c>
      <c r="E239">
        <f>_xlfn.RANK.EQ(Table1[[#This Row],[Percent_Change]],Table1[Percent_Change])</f>
        <v>196</v>
      </c>
      <c r="F239" t="s">
        <v>1403</v>
      </c>
      <c r="G239">
        <v>44400</v>
      </c>
      <c r="H239">
        <v>46700</v>
      </c>
      <c r="I239" s="1">
        <v>0.05</v>
      </c>
      <c r="J239" t="s">
        <v>8</v>
      </c>
      <c r="K239">
        <v>3</v>
      </c>
      <c r="L239" t="s">
        <v>9</v>
      </c>
      <c r="M239">
        <v>5</v>
      </c>
      <c r="N239">
        <v>323</v>
      </c>
      <c r="O239" s="2">
        <v>30.59</v>
      </c>
      <c r="P239" s="2">
        <v>63600</v>
      </c>
    </row>
    <row r="240" spans="1:16" x14ac:dyDescent="0.3">
      <c r="A240">
        <v>239</v>
      </c>
      <c r="B240" t="s">
        <v>255</v>
      </c>
      <c r="C240" t="str">
        <f>LEFT(Table1[[#This Row],[Occupation]],LEN(Table1[[#This Row],[Occupation]])-1)</f>
        <v>Human Resources Manager</v>
      </c>
      <c r="D240" t="str">
        <f>_xlfn.XLOOKUP(Table1[[#This Row],[Occupation]],Table2[Name],Table2[Cluster],#N/A,1)</f>
        <v>Business Management and Administration</v>
      </c>
      <c r="E240">
        <f>_xlfn.RANK.EQ(Table1[[#This Row],[Percent_Change]],Table1[Percent_Change])</f>
        <v>196</v>
      </c>
      <c r="F240" t="s">
        <v>1120</v>
      </c>
      <c r="G240">
        <v>191600</v>
      </c>
      <c r="H240">
        <v>201600</v>
      </c>
      <c r="I240" s="1">
        <v>0.05</v>
      </c>
      <c r="J240" t="s">
        <v>5</v>
      </c>
      <c r="K240">
        <v>4</v>
      </c>
      <c r="L240" t="s">
        <v>11</v>
      </c>
      <c r="M240">
        <v>5</v>
      </c>
      <c r="N240">
        <v>39</v>
      </c>
      <c r="O240" s="2">
        <v>65.55</v>
      </c>
      <c r="P240" s="2">
        <v>136400</v>
      </c>
    </row>
    <row r="241" spans="1:16" x14ac:dyDescent="0.3">
      <c r="A241">
        <v>240</v>
      </c>
      <c r="B241" t="s">
        <v>256</v>
      </c>
      <c r="C241" t="str">
        <f>LEFT(Table1[[#This Row],[Occupation]],LEN(Table1[[#This Row],[Occupation]])-1)</f>
        <v>Laborers and Freight, Stock, and Material Movers, Han</v>
      </c>
      <c r="D241" t="str">
        <f>_xlfn.XLOOKUP(Table1[[#This Row],[Occupation]],Table2[Name],Table2[Cluster],#N/A,1)</f>
        <v>Transportation, Distribution and Logistics</v>
      </c>
      <c r="E241">
        <f>_xlfn.RANK.EQ(Table1[[#This Row],[Percent_Change]],Table1[Percent_Change])</f>
        <v>196</v>
      </c>
      <c r="F241" t="s">
        <v>1795</v>
      </c>
      <c r="G241">
        <v>2988500</v>
      </c>
      <c r="H241">
        <v>3147300</v>
      </c>
      <c r="I241" s="1">
        <v>0.05</v>
      </c>
      <c r="J241" t="s">
        <v>29</v>
      </c>
      <c r="K241">
        <v>2</v>
      </c>
      <c r="L241" t="s">
        <v>31</v>
      </c>
      <c r="M241">
        <v>1</v>
      </c>
      <c r="N241">
        <v>713</v>
      </c>
      <c r="O241" s="2">
        <v>18.100000000000001</v>
      </c>
      <c r="P241" s="2">
        <v>37700</v>
      </c>
    </row>
    <row r="242" spans="1:16" x14ac:dyDescent="0.3">
      <c r="A242">
        <v>241</v>
      </c>
      <c r="B242" t="s">
        <v>257</v>
      </c>
      <c r="C242" t="str">
        <f>LEFT(Table1[[#This Row],[Occupation]],LEN(Table1[[#This Row],[Occupation]])-1)</f>
        <v>Licensed Practical and Licensed Vocational Nurse</v>
      </c>
      <c r="D242" t="str">
        <f>_xlfn.XLOOKUP(Table1[[#This Row],[Occupation]],Table2[Name],Table2[Cluster],#N/A,1)</f>
        <v>Health Science</v>
      </c>
      <c r="E242">
        <f>_xlfn.RANK.EQ(Table1[[#This Row],[Percent_Change]],Table1[Percent_Change])</f>
        <v>196</v>
      </c>
      <c r="F242" t="s">
        <v>1462</v>
      </c>
      <c r="G242">
        <v>655000</v>
      </c>
      <c r="H242">
        <v>689900</v>
      </c>
      <c r="I242" s="1">
        <v>0.05</v>
      </c>
      <c r="J242" t="s">
        <v>8</v>
      </c>
      <c r="K242">
        <v>3</v>
      </c>
      <c r="L242" t="s">
        <v>9</v>
      </c>
      <c r="M242">
        <v>5</v>
      </c>
      <c r="N242">
        <v>383</v>
      </c>
      <c r="O242" s="2">
        <v>28.72</v>
      </c>
      <c r="P242" s="2">
        <v>59700</v>
      </c>
    </row>
    <row r="243" spans="1:16" x14ac:dyDescent="0.3">
      <c r="A243">
        <v>242</v>
      </c>
      <c r="B243" t="s">
        <v>258</v>
      </c>
      <c r="C243" t="str">
        <f>LEFT(Table1[[#This Row],[Occupation]],LEN(Table1[[#This Row],[Occupation]])-1)</f>
        <v>Life Scientists, All Othe</v>
      </c>
      <c r="D243" t="str">
        <f>_xlfn.XLOOKUP(Table1[[#This Row],[Occupation]],Table2[Name],Table2[Cluster],#N/A,1)</f>
        <v>Law, Public Safety, Corrections and Security</v>
      </c>
      <c r="E243">
        <f>_xlfn.RANK.EQ(Table1[[#This Row],[Percent_Change]],Table1[Percent_Change])</f>
        <v>196</v>
      </c>
      <c r="F243" t="s">
        <v>1240</v>
      </c>
      <c r="G243">
        <v>9000</v>
      </c>
      <c r="H243">
        <v>9400</v>
      </c>
      <c r="I243" s="1">
        <v>0.05</v>
      </c>
      <c r="J243" t="s">
        <v>5</v>
      </c>
      <c r="K243">
        <v>4</v>
      </c>
      <c r="L243" t="s">
        <v>11</v>
      </c>
      <c r="M243">
        <v>5</v>
      </c>
      <c r="N243">
        <v>161</v>
      </c>
      <c r="O243" s="2">
        <v>41.8</v>
      </c>
      <c r="P243" s="2">
        <v>87000</v>
      </c>
    </row>
    <row r="244" spans="1:16" x14ac:dyDescent="0.3">
      <c r="A244">
        <v>243</v>
      </c>
      <c r="B244" t="s">
        <v>259</v>
      </c>
      <c r="C244" t="str">
        <f>LEFT(Table1[[#This Row],[Occupation]],LEN(Table1[[#This Row],[Occupation]])-1)</f>
        <v>Materials Engineer</v>
      </c>
      <c r="D244" t="str">
        <f>_xlfn.XLOOKUP(Table1[[#This Row],[Occupation]],Table2[Name],Table2[Cluster],#N/A,1)</f>
        <v>Science, Technology, Engineering and Math</v>
      </c>
      <c r="E244">
        <f>_xlfn.RANK.EQ(Table1[[#This Row],[Percent_Change]],Table1[Percent_Change])</f>
        <v>196</v>
      </c>
      <c r="F244" t="s">
        <v>1173</v>
      </c>
      <c r="G244">
        <v>22300</v>
      </c>
      <c r="H244">
        <v>23500</v>
      </c>
      <c r="I244" s="1">
        <v>0.05</v>
      </c>
      <c r="J244" t="s">
        <v>5</v>
      </c>
      <c r="K244">
        <v>4</v>
      </c>
      <c r="L244" t="s">
        <v>11</v>
      </c>
      <c r="M244">
        <v>5</v>
      </c>
      <c r="N244">
        <v>94</v>
      </c>
      <c r="O244" s="2">
        <v>50.05</v>
      </c>
      <c r="P244" s="2">
        <v>104100</v>
      </c>
    </row>
    <row r="245" spans="1:16" x14ac:dyDescent="0.3">
      <c r="A245">
        <v>244</v>
      </c>
      <c r="B245" t="s">
        <v>260</v>
      </c>
      <c r="C245" t="str">
        <f>LEFT(Table1[[#This Row],[Occupation]],LEN(Table1[[#This Row],[Occupation]])-1)</f>
        <v>Materials Scientist</v>
      </c>
      <c r="D245" t="str">
        <f>_xlfn.XLOOKUP(Table1[[#This Row],[Occupation]],Table2[Name],Table2[Cluster],#N/A,1)</f>
        <v>Science, Technology, Engineering and Math</v>
      </c>
      <c r="E245">
        <f>_xlfn.RANK.EQ(Table1[[#This Row],[Percent_Change]],Table1[Percent_Change])</f>
        <v>196</v>
      </c>
      <c r="F245" t="s">
        <v>1166</v>
      </c>
      <c r="G245">
        <v>7900</v>
      </c>
      <c r="H245">
        <v>8300</v>
      </c>
      <c r="I245" s="1">
        <v>0.05</v>
      </c>
      <c r="J245" t="s">
        <v>5</v>
      </c>
      <c r="K245">
        <v>4</v>
      </c>
      <c r="L245" t="s">
        <v>11</v>
      </c>
      <c r="M245">
        <v>5</v>
      </c>
      <c r="N245">
        <v>87</v>
      </c>
      <c r="O245" s="2">
        <v>51.04</v>
      </c>
      <c r="P245" s="2">
        <v>106200</v>
      </c>
    </row>
    <row r="246" spans="1:16" x14ac:dyDescent="0.3">
      <c r="A246">
        <v>245</v>
      </c>
      <c r="B246" t="s">
        <v>261</v>
      </c>
      <c r="C246" t="str">
        <f>LEFT(Table1[[#This Row],[Occupation]],LEN(Table1[[#This Row],[Occupation]])-1)</f>
        <v>Medical Equipment Preparer</v>
      </c>
      <c r="D246" t="str">
        <f>_xlfn.XLOOKUP(Table1[[#This Row],[Occupation]],Table2[Name],Table2[Cluster],#N/A,1)</f>
        <v>Health Science</v>
      </c>
      <c r="E246">
        <f>_xlfn.RANK.EQ(Table1[[#This Row],[Percent_Change]],Table1[Percent_Change])</f>
        <v>196</v>
      </c>
      <c r="F246" t="s">
        <v>1679</v>
      </c>
      <c r="G246">
        <v>66700</v>
      </c>
      <c r="H246">
        <v>70300</v>
      </c>
      <c r="I246" s="1">
        <v>0.05</v>
      </c>
      <c r="J246" t="s">
        <v>29</v>
      </c>
      <c r="K246">
        <v>2</v>
      </c>
      <c r="L246" t="s">
        <v>26</v>
      </c>
      <c r="M246">
        <v>2</v>
      </c>
      <c r="N246">
        <v>597</v>
      </c>
      <c r="O246" s="2">
        <v>21.77</v>
      </c>
      <c r="P246" s="2">
        <v>45300</v>
      </c>
    </row>
    <row r="247" spans="1:16" x14ac:dyDescent="0.3">
      <c r="A247">
        <v>246</v>
      </c>
      <c r="B247" t="s">
        <v>262</v>
      </c>
      <c r="C247" t="str">
        <f>LEFT(Table1[[#This Row],[Occupation]],LEN(Table1[[#This Row],[Occupation]])-1)</f>
        <v>Microbiologist</v>
      </c>
      <c r="D247" t="str">
        <f>_xlfn.XLOOKUP(Table1[[#This Row],[Occupation]],Table2[Name],Table2[Cluster],#N/A,1)</f>
        <v>Science, Technology, Engineering and Math</v>
      </c>
      <c r="E247">
        <f>_xlfn.RANK.EQ(Table1[[#This Row],[Percent_Change]],Table1[Percent_Change])</f>
        <v>196</v>
      </c>
      <c r="F247" t="s">
        <v>1246</v>
      </c>
      <c r="G247">
        <v>20900</v>
      </c>
      <c r="H247">
        <v>22000</v>
      </c>
      <c r="I247" s="1">
        <v>0.05</v>
      </c>
      <c r="J247" t="s">
        <v>5</v>
      </c>
      <c r="K247">
        <v>4</v>
      </c>
      <c r="L247" t="s">
        <v>11</v>
      </c>
      <c r="M247">
        <v>5</v>
      </c>
      <c r="N247">
        <v>167</v>
      </c>
      <c r="O247" s="2">
        <v>41.09</v>
      </c>
      <c r="P247" s="2">
        <v>85500</v>
      </c>
    </row>
    <row r="248" spans="1:16" x14ac:dyDescent="0.3">
      <c r="A248">
        <v>247</v>
      </c>
      <c r="B248" t="s">
        <v>263</v>
      </c>
      <c r="C248" t="str">
        <f>LEFT(Table1[[#This Row],[Occupation]],LEN(Table1[[#This Row],[Occupation]])-1)</f>
        <v>Mobile Heavy Equipment Mechanics, Except Engine</v>
      </c>
      <c r="D248" t="str">
        <f>_xlfn.XLOOKUP(Table1[[#This Row],[Occupation]],Table2[Name],Table2[Cluster],#N/A,1)</f>
        <v>Transportation, Distribution and Logistics</v>
      </c>
      <c r="E248">
        <f>_xlfn.RANK.EQ(Table1[[#This Row],[Percent_Change]],Table1[Percent_Change])</f>
        <v>196</v>
      </c>
      <c r="F248" t="s">
        <v>1428</v>
      </c>
      <c r="G248">
        <v>169100</v>
      </c>
      <c r="H248">
        <v>177600</v>
      </c>
      <c r="I248" s="1">
        <v>0.05</v>
      </c>
      <c r="J248" t="s">
        <v>8</v>
      </c>
      <c r="K248">
        <v>3</v>
      </c>
      <c r="L248" t="s">
        <v>26</v>
      </c>
      <c r="M248">
        <v>2</v>
      </c>
      <c r="N248">
        <v>347</v>
      </c>
      <c r="O248" s="2">
        <v>29.76</v>
      </c>
      <c r="P248" s="2">
        <v>61900</v>
      </c>
    </row>
    <row r="249" spans="1:16" x14ac:dyDescent="0.3">
      <c r="A249">
        <v>248</v>
      </c>
      <c r="B249" t="s">
        <v>264</v>
      </c>
      <c r="C249" t="str">
        <f>LEFT(Table1[[#This Row],[Occupation]],LEN(Table1[[#This Row],[Occupation]])-1)</f>
        <v>Natural Sciences Manager</v>
      </c>
      <c r="D249" t="str">
        <f>_xlfn.XLOOKUP(Table1[[#This Row],[Occupation]],Table2[Name],Table2[Cluster],#N/A,1)</f>
        <v>Agriculture, Food and Natural Resources</v>
      </c>
      <c r="E249">
        <f>_xlfn.RANK.EQ(Table1[[#This Row],[Percent_Change]],Table1[Percent_Change])</f>
        <v>196</v>
      </c>
      <c r="F249" t="s">
        <v>1107</v>
      </c>
      <c r="G249">
        <v>86300</v>
      </c>
      <c r="H249">
        <v>90500</v>
      </c>
      <c r="I249" s="1">
        <v>0.05</v>
      </c>
      <c r="J249" t="s">
        <v>5</v>
      </c>
      <c r="K249">
        <v>4</v>
      </c>
      <c r="L249" t="s">
        <v>11</v>
      </c>
      <c r="M249">
        <v>5</v>
      </c>
      <c r="N249">
        <v>28</v>
      </c>
      <c r="O249" s="2">
        <v>75.84</v>
      </c>
      <c r="P249" s="2">
        <v>157700</v>
      </c>
    </row>
    <row r="250" spans="1:16" x14ac:dyDescent="0.3">
      <c r="A250">
        <v>249</v>
      </c>
      <c r="B250" t="s">
        <v>265</v>
      </c>
      <c r="C250" t="str">
        <f>LEFT(Table1[[#This Row],[Occupation]],LEN(Table1[[#This Row],[Occupation]])-1)</f>
        <v>Occupational Therapy Aide</v>
      </c>
      <c r="D250" t="str">
        <f>_xlfn.XLOOKUP(Table1[[#This Row],[Occupation]],Table2[Name],Table2[Cluster],#N/A,1)</f>
        <v>Health Science</v>
      </c>
      <c r="E250">
        <f>_xlfn.RANK.EQ(Table1[[#This Row],[Percent_Change]],Table1[Percent_Change])</f>
        <v>196</v>
      </c>
      <c r="F250" t="s">
        <v>1811</v>
      </c>
      <c r="G250">
        <v>3800</v>
      </c>
      <c r="H250">
        <v>4000</v>
      </c>
      <c r="I250" s="1">
        <v>0.05</v>
      </c>
      <c r="J250" t="s">
        <v>29</v>
      </c>
      <c r="K250">
        <v>2</v>
      </c>
      <c r="L250" t="s">
        <v>26</v>
      </c>
      <c r="M250">
        <v>2</v>
      </c>
      <c r="N250">
        <v>728</v>
      </c>
      <c r="O250" s="2">
        <v>17.77</v>
      </c>
      <c r="P250" s="2">
        <v>37000</v>
      </c>
    </row>
    <row r="251" spans="1:16" x14ac:dyDescent="0.3">
      <c r="A251">
        <v>250</v>
      </c>
      <c r="B251" t="s">
        <v>266</v>
      </c>
      <c r="C251" t="str">
        <f>LEFT(Table1[[#This Row],[Occupation]],LEN(Table1[[#This Row],[Occupation]])-1)</f>
        <v>Oral and Maxillofacial Surgeon</v>
      </c>
      <c r="D251" t="str">
        <f>_xlfn.XLOOKUP(Table1[[#This Row],[Occupation]],Table2[Name],Table2[Cluster],#N/A,1)</f>
        <v>Health Science</v>
      </c>
      <c r="E251">
        <f>_xlfn.RANK.EQ(Table1[[#This Row],[Percent_Change]],Table1[Percent_Change])</f>
        <v>196</v>
      </c>
      <c r="F251" t="s">
        <v>1091</v>
      </c>
      <c r="G251">
        <v>4900</v>
      </c>
      <c r="H251">
        <v>5100</v>
      </c>
      <c r="I251" s="1">
        <v>0.05</v>
      </c>
      <c r="J251" t="s">
        <v>5</v>
      </c>
      <c r="K251">
        <v>4</v>
      </c>
      <c r="L251" t="s">
        <v>38</v>
      </c>
      <c r="M251">
        <v>7</v>
      </c>
      <c r="N251">
        <v>1</v>
      </c>
      <c r="O251" s="2">
        <v>115</v>
      </c>
      <c r="P251" s="2">
        <v>239200</v>
      </c>
    </row>
    <row r="252" spans="1:16" x14ac:dyDescent="0.3">
      <c r="A252">
        <v>251</v>
      </c>
      <c r="B252" t="s">
        <v>267</v>
      </c>
      <c r="C252" t="str">
        <f>LEFT(Table1[[#This Row],[Occupation]],LEN(Table1[[#This Row],[Occupation]])-1)</f>
        <v>Orthodontist</v>
      </c>
      <c r="D252" t="str">
        <f>_xlfn.XLOOKUP(Table1[[#This Row],[Occupation]],Table2[Name],Table2[Cluster],#N/A,1)</f>
        <v>Health Science</v>
      </c>
      <c r="E252">
        <f>_xlfn.RANK.EQ(Table1[[#This Row],[Percent_Change]],Table1[Percent_Change])</f>
        <v>196</v>
      </c>
      <c r="F252" t="s">
        <v>1092</v>
      </c>
      <c r="G252">
        <v>7200</v>
      </c>
      <c r="H252">
        <v>7500</v>
      </c>
      <c r="I252" s="1">
        <v>0.05</v>
      </c>
      <c r="J252" t="s">
        <v>5</v>
      </c>
      <c r="K252">
        <v>4</v>
      </c>
      <c r="L252" t="s">
        <v>38</v>
      </c>
      <c r="M252">
        <v>7</v>
      </c>
      <c r="N252">
        <v>1</v>
      </c>
      <c r="O252" s="2">
        <v>115</v>
      </c>
      <c r="P252" s="2">
        <v>239200</v>
      </c>
    </row>
    <row r="253" spans="1:16" x14ac:dyDescent="0.3">
      <c r="A253">
        <v>252</v>
      </c>
      <c r="B253" t="s">
        <v>268</v>
      </c>
      <c r="C253" t="str">
        <f>LEFT(Table1[[#This Row],[Occupation]],LEN(Table1[[#This Row],[Occupation]])-1)</f>
        <v>Packaging and Filling Machine Operators and Tender</v>
      </c>
      <c r="D253" t="str">
        <f>_xlfn.XLOOKUP(Table1[[#This Row],[Occupation]],Table2[Name],Table2[Cluster],#N/A,1)</f>
        <v>Manufacturing</v>
      </c>
      <c r="E253">
        <f>_xlfn.RANK.EQ(Table1[[#This Row],[Percent_Change]],Table1[Percent_Change])</f>
        <v>196</v>
      </c>
      <c r="F253" t="s">
        <v>1781</v>
      </c>
      <c r="G253">
        <v>373200</v>
      </c>
      <c r="H253">
        <v>390500</v>
      </c>
      <c r="I253" s="1">
        <v>0.05</v>
      </c>
      <c r="J253" t="s">
        <v>29</v>
      </c>
      <c r="K253">
        <v>2</v>
      </c>
      <c r="L253" t="s">
        <v>26</v>
      </c>
      <c r="M253">
        <v>2</v>
      </c>
      <c r="N253">
        <v>699</v>
      </c>
      <c r="O253" s="2">
        <v>18.43</v>
      </c>
      <c r="P253" s="2">
        <v>38300</v>
      </c>
    </row>
    <row r="254" spans="1:16" x14ac:dyDescent="0.3">
      <c r="A254">
        <v>253</v>
      </c>
      <c r="B254" t="s">
        <v>269</v>
      </c>
      <c r="C254" t="str">
        <f>LEFT(Table1[[#This Row],[Occupation]],LEN(Table1[[#This Row],[Occupation]])-1)</f>
        <v>Paramedic</v>
      </c>
      <c r="D254" t="str">
        <f>_xlfn.XLOOKUP(Table1[[#This Row],[Occupation]],Table2[Name],Table2[Cluster],#N/A,1)</f>
        <v>Science, Technology, Engineering and Math</v>
      </c>
      <c r="E254">
        <f>_xlfn.RANK.EQ(Table1[[#This Row],[Percent_Change]],Table1[Percent_Change])</f>
        <v>196</v>
      </c>
      <c r="F254" t="s">
        <v>1535</v>
      </c>
      <c r="G254">
        <v>98300</v>
      </c>
      <c r="H254">
        <v>103600</v>
      </c>
      <c r="I254" s="1">
        <v>0.05</v>
      </c>
      <c r="J254" t="s">
        <v>8</v>
      </c>
      <c r="K254">
        <v>3</v>
      </c>
      <c r="L254" t="s">
        <v>9</v>
      </c>
      <c r="M254">
        <v>5</v>
      </c>
      <c r="N254">
        <v>455</v>
      </c>
      <c r="O254" s="2">
        <v>25.57</v>
      </c>
      <c r="P254" s="2">
        <v>53200</v>
      </c>
    </row>
    <row r="255" spans="1:16" x14ac:dyDescent="0.3">
      <c r="A255">
        <v>254</v>
      </c>
      <c r="B255" t="s">
        <v>270</v>
      </c>
      <c r="C255" t="str">
        <f>LEFT(Table1[[#This Row],[Occupation]],LEN(Table1[[#This Row],[Occupation]])-1)</f>
        <v>Physicians, Pathologist</v>
      </c>
      <c r="D255" t="str">
        <f>_xlfn.XLOOKUP(Table1[[#This Row],[Occupation]],Table2[Name],Table2[Cluster],#N/A,1)</f>
        <v>Health Science</v>
      </c>
      <c r="E255">
        <f>_xlfn.RANK.EQ(Table1[[#This Row],[Percent_Change]],Table1[Percent_Change])</f>
        <v>196</v>
      </c>
      <c r="F255" t="s">
        <v>1093</v>
      </c>
      <c r="G255">
        <v>13200</v>
      </c>
      <c r="H255">
        <v>13900</v>
      </c>
      <c r="I255" s="1">
        <v>0.05</v>
      </c>
      <c r="J255" t="s">
        <v>5</v>
      </c>
      <c r="K255">
        <v>4</v>
      </c>
      <c r="L255" t="s">
        <v>38</v>
      </c>
      <c r="M255">
        <v>7</v>
      </c>
      <c r="N255">
        <v>1</v>
      </c>
      <c r="O255" s="2">
        <v>115</v>
      </c>
      <c r="P255" s="2">
        <v>239200</v>
      </c>
    </row>
    <row r="256" spans="1:16" x14ac:dyDescent="0.3">
      <c r="A256">
        <v>255</v>
      </c>
      <c r="B256" t="s">
        <v>271</v>
      </c>
      <c r="C256" t="str">
        <f>LEFT(Table1[[#This Row],[Occupation]],LEN(Table1[[#This Row],[Occupation]])-1)</f>
        <v>Physicist</v>
      </c>
      <c r="D256" t="str">
        <f>_xlfn.XLOOKUP(Table1[[#This Row],[Occupation]],Table2[Name],Table2[Cluster],#N/A,1)</f>
        <v>Science, Technology, Engineering and Math</v>
      </c>
      <c r="E256">
        <f>_xlfn.RANK.EQ(Table1[[#This Row],[Percent_Change]],Table1[Percent_Change])</f>
        <v>196</v>
      </c>
      <c r="F256" t="s">
        <v>1110</v>
      </c>
      <c r="G256">
        <v>21100</v>
      </c>
      <c r="H256">
        <v>22100</v>
      </c>
      <c r="I256" s="1">
        <v>0.05</v>
      </c>
      <c r="J256" t="s">
        <v>5</v>
      </c>
      <c r="K256">
        <v>4</v>
      </c>
      <c r="L256" t="s">
        <v>38</v>
      </c>
      <c r="M256">
        <v>7</v>
      </c>
      <c r="N256">
        <v>31</v>
      </c>
      <c r="O256" s="2">
        <v>74.849999999999994</v>
      </c>
      <c r="P256" s="2">
        <v>155700</v>
      </c>
    </row>
    <row r="257" spans="1:16" x14ac:dyDescent="0.3">
      <c r="A257">
        <v>256</v>
      </c>
      <c r="B257" t="s">
        <v>272</v>
      </c>
      <c r="C257" t="str">
        <f>LEFT(Table1[[#This Row],[Occupation]],LEN(Table1[[#This Row],[Occupation]])-1)</f>
        <v>Property Appraisers and Assessor</v>
      </c>
      <c r="D257" t="str">
        <f>_xlfn.XLOOKUP(Table1[[#This Row],[Occupation]],Table2[Name],Table2[Cluster],#N/A,1)</f>
        <v>Health Science</v>
      </c>
      <c r="E257">
        <f>_xlfn.RANK.EQ(Table1[[#This Row],[Percent_Change]],Table1[Percent_Change])</f>
        <v>196</v>
      </c>
      <c r="F257" t="s">
        <v>1438</v>
      </c>
      <c r="G257">
        <v>77600</v>
      </c>
      <c r="H257">
        <v>81100</v>
      </c>
      <c r="I257" s="1">
        <v>0.05</v>
      </c>
      <c r="J257" t="s">
        <v>8</v>
      </c>
      <c r="K257">
        <v>3</v>
      </c>
      <c r="L257" t="s">
        <v>11</v>
      </c>
      <c r="M257">
        <v>5</v>
      </c>
      <c r="N257">
        <v>357</v>
      </c>
      <c r="O257" s="2">
        <v>29.63</v>
      </c>
      <c r="P257" s="2">
        <v>61600</v>
      </c>
    </row>
    <row r="258" spans="1:16" x14ac:dyDescent="0.3">
      <c r="A258">
        <v>257</v>
      </c>
      <c r="B258" t="s">
        <v>273</v>
      </c>
      <c r="C258" t="str">
        <f>LEFT(Table1[[#This Row],[Occupation]],LEN(Table1[[#This Row],[Occupation]])-1)</f>
        <v>Property, Real Estate, and Community Association Manager</v>
      </c>
      <c r="D258" t="str">
        <f>_xlfn.XLOOKUP(Table1[[#This Row],[Occupation]],Table2[Name],Table2[Cluster],#N/A,1)</f>
        <v>Health Science</v>
      </c>
      <c r="E258">
        <f>_xlfn.RANK.EQ(Table1[[#This Row],[Percent_Change]],Table1[Percent_Change])</f>
        <v>196</v>
      </c>
      <c r="F258" t="s">
        <v>1412</v>
      </c>
      <c r="G258">
        <v>429600</v>
      </c>
      <c r="H258">
        <v>453000</v>
      </c>
      <c r="I258" s="1">
        <v>0.05</v>
      </c>
      <c r="J258" t="s">
        <v>8</v>
      </c>
      <c r="K258">
        <v>3</v>
      </c>
      <c r="L258" t="s">
        <v>26</v>
      </c>
      <c r="M258">
        <v>2</v>
      </c>
      <c r="N258">
        <v>333</v>
      </c>
      <c r="O258" s="2">
        <v>30.22</v>
      </c>
      <c r="P258" s="2">
        <v>62900</v>
      </c>
    </row>
    <row r="259" spans="1:16" x14ac:dyDescent="0.3">
      <c r="A259">
        <v>258</v>
      </c>
      <c r="B259" t="s">
        <v>274</v>
      </c>
      <c r="C259" t="str">
        <f>LEFT(Table1[[#This Row],[Occupation]],LEN(Table1[[#This Row],[Occupation]])-1)</f>
        <v>Psychiatric Aide</v>
      </c>
      <c r="D259" t="str">
        <f>_xlfn.XLOOKUP(Table1[[#This Row],[Occupation]],Table2[Name],Table2[Cluster],#N/A,1)</f>
        <v>Health Science</v>
      </c>
      <c r="E259">
        <f>_xlfn.RANK.EQ(Table1[[#This Row],[Percent_Change]],Table1[Percent_Change])</f>
        <v>196</v>
      </c>
      <c r="F259" t="s">
        <v>1766</v>
      </c>
      <c r="G259">
        <v>32400</v>
      </c>
      <c r="H259">
        <v>34000</v>
      </c>
      <c r="I259" s="1">
        <v>0.05</v>
      </c>
      <c r="J259" t="s">
        <v>29</v>
      </c>
      <c r="K259">
        <v>2</v>
      </c>
      <c r="L259" t="s">
        <v>26</v>
      </c>
      <c r="M259">
        <v>2</v>
      </c>
      <c r="N259">
        <v>686</v>
      </c>
      <c r="O259" s="2">
        <v>18.829999999999998</v>
      </c>
      <c r="P259" s="2">
        <v>39200</v>
      </c>
    </row>
    <row r="260" spans="1:16" x14ac:dyDescent="0.3">
      <c r="A260">
        <v>259</v>
      </c>
      <c r="B260" t="s">
        <v>275</v>
      </c>
      <c r="C260" t="str">
        <f>LEFT(Table1[[#This Row],[Occupation]],LEN(Table1[[#This Row],[Occupation]])-1)</f>
        <v>Psychologists, All Othe</v>
      </c>
      <c r="D260" t="str">
        <f>_xlfn.XLOOKUP(Table1[[#This Row],[Occupation]],Table2[Name],Table2[Cluster],#N/A,1)</f>
        <v>Education and Training</v>
      </c>
      <c r="E260">
        <f>_xlfn.RANK.EQ(Table1[[#This Row],[Percent_Change]],Table1[Percent_Change])</f>
        <v>196</v>
      </c>
      <c r="F260" t="s">
        <v>1147</v>
      </c>
      <c r="G260">
        <v>56300</v>
      </c>
      <c r="H260">
        <v>59100</v>
      </c>
      <c r="I260" s="1">
        <v>0.05</v>
      </c>
      <c r="J260" t="s">
        <v>5</v>
      </c>
      <c r="K260">
        <v>4</v>
      </c>
      <c r="L260" t="s">
        <v>6</v>
      </c>
      <c r="M260">
        <v>6</v>
      </c>
      <c r="N260">
        <v>68</v>
      </c>
      <c r="O260" s="2">
        <v>56.61</v>
      </c>
      <c r="P260" s="2">
        <v>117800</v>
      </c>
    </row>
    <row r="261" spans="1:16" x14ac:dyDescent="0.3">
      <c r="A261">
        <v>260</v>
      </c>
      <c r="B261" t="s">
        <v>276</v>
      </c>
      <c r="C261" t="str">
        <f>LEFT(Table1[[#This Row],[Occupation]],LEN(Table1[[#This Row],[Occupation]])-1)</f>
        <v>Psychology Teachers, Postsecondar</v>
      </c>
      <c r="D261" t="str">
        <f>_xlfn.XLOOKUP(Table1[[#This Row],[Occupation]],Table2[Name],Table2[Cluster],#N/A,1)</f>
        <v>Education and Training</v>
      </c>
      <c r="E261">
        <f>_xlfn.RANK.EQ(Table1[[#This Row],[Percent_Change]],Table1[Percent_Change])</f>
        <v>196</v>
      </c>
      <c r="F261" t="s">
        <v>1269</v>
      </c>
      <c r="G261">
        <v>50900</v>
      </c>
      <c r="H261">
        <v>53600</v>
      </c>
      <c r="I261" s="1">
        <v>0.05</v>
      </c>
      <c r="J261" t="s">
        <v>5</v>
      </c>
      <c r="K261">
        <v>4</v>
      </c>
      <c r="L261" t="s">
        <v>38</v>
      </c>
      <c r="M261">
        <v>7</v>
      </c>
      <c r="N261">
        <v>189</v>
      </c>
      <c r="O261" s="2" t="e">
        <v>#N/A</v>
      </c>
      <c r="P261" s="2">
        <v>82100</v>
      </c>
    </row>
    <row r="262" spans="1:16" x14ac:dyDescent="0.3">
      <c r="A262">
        <v>261</v>
      </c>
      <c r="B262" t="s">
        <v>277</v>
      </c>
      <c r="C262" t="str">
        <f>LEFT(Table1[[#This Row],[Occupation]],LEN(Table1[[#This Row],[Occupation]])-1)</f>
        <v>Recreation Worker</v>
      </c>
      <c r="D262" t="str">
        <f>_xlfn.XLOOKUP(Table1[[#This Row],[Occupation]],Table2[Name],Table2[Cluster],#N/A,1)</f>
        <v>Hospitality and Tourism</v>
      </c>
      <c r="E262">
        <f>_xlfn.RANK.EQ(Table1[[#This Row],[Percent_Change]],Table1[Percent_Change])</f>
        <v>196</v>
      </c>
      <c r="F262" t="s">
        <v>1864</v>
      </c>
      <c r="G262">
        <v>289400</v>
      </c>
      <c r="H262">
        <v>302700</v>
      </c>
      <c r="I262" s="1">
        <v>0.05</v>
      </c>
      <c r="J262" t="s">
        <v>25</v>
      </c>
      <c r="K262">
        <v>1</v>
      </c>
      <c r="L262" t="s">
        <v>26</v>
      </c>
      <c r="M262">
        <v>2</v>
      </c>
      <c r="N262">
        <v>783</v>
      </c>
      <c r="O262" s="2">
        <v>16.55</v>
      </c>
      <c r="P262" s="2">
        <v>34400</v>
      </c>
    </row>
    <row r="263" spans="1:16" x14ac:dyDescent="0.3">
      <c r="A263">
        <v>262</v>
      </c>
      <c r="B263" t="s">
        <v>278</v>
      </c>
      <c r="C263" t="str">
        <f>LEFT(Table1[[#This Row],[Occupation]],LEN(Table1[[#This Row],[Occupation]])-1)</f>
        <v>Sales Engineer</v>
      </c>
      <c r="D263" t="str">
        <f>_xlfn.XLOOKUP(Table1[[#This Row],[Occupation]],Table2[Name],Table2[Cluster],#N/A,1)</f>
        <v>Manufacturing</v>
      </c>
      <c r="E263">
        <f>_xlfn.RANK.EQ(Table1[[#This Row],[Percent_Change]],Table1[Percent_Change])</f>
        <v>196</v>
      </c>
      <c r="F263" t="s">
        <v>1149</v>
      </c>
      <c r="G263">
        <v>60900</v>
      </c>
      <c r="H263">
        <v>63800</v>
      </c>
      <c r="I263" s="1">
        <v>0.05</v>
      </c>
      <c r="J263" t="s">
        <v>5</v>
      </c>
      <c r="K263">
        <v>4</v>
      </c>
      <c r="L263" t="s">
        <v>11</v>
      </c>
      <c r="M263">
        <v>5</v>
      </c>
      <c r="N263">
        <v>69</v>
      </c>
      <c r="O263" s="2">
        <v>56.23</v>
      </c>
      <c r="P263" s="2">
        <v>117000</v>
      </c>
    </row>
    <row r="264" spans="1:16" x14ac:dyDescent="0.3">
      <c r="A264">
        <v>263</v>
      </c>
      <c r="B264" t="s">
        <v>279</v>
      </c>
      <c r="C264" t="str">
        <f>LEFT(Table1[[#This Row],[Occupation]],LEN(Table1[[#This Row],[Occupation]])-1)</f>
        <v>Sales and Related Workers, All Othe</v>
      </c>
      <c r="D264" t="str">
        <f>_xlfn.XLOOKUP(Table1[[#This Row],[Occupation]],Table2[Name],Table2[Cluster],#N/A,1)</f>
        <v>Manufacturing</v>
      </c>
      <c r="E264">
        <f>_xlfn.RANK.EQ(Table1[[#This Row],[Percent_Change]],Table1[Percent_Change])</f>
        <v>196</v>
      </c>
      <c r="F264" t="s">
        <v>1689</v>
      </c>
      <c r="G264">
        <v>136800</v>
      </c>
      <c r="H264">
        <v>142900</v>
      </c>
      <c r="I264" s="1">
        <v>0.05</v>
      </c>
      <c r="J264" t="s">
        <v>29</v>
      </c>
      <c r="K264">
        <v>2</v>
      </c>
      <c r="L264" t="s">
        <v>26</v>
      </c>
      <c r="M264">
        <v>2</v>
      </c>
      <c r="N264">
        <v>608</v>
      </c>
      <c r="O264" s="2">
        <v>21.45</v>
      </c>
      <c r="P264" s="2">
        <v>44600</v>
      </c>
    </row>
    <row r="265" spans="1:16" x14ac:dyDescent="0.3">
      <c r="A265">
        <v>264</v>
      </c>
      <c r="B265" t="s">
        <v>280</v>
      </c>
      <c r="C265" t="str">
        <f>LEFT(Table1[[#This Row],[Occupation]],LEN(Table1[[#This Row],[Occupation]])-1)</f>
        <v>Social Science Research Assistant</v>
      </c>
      <c r="D265" t="str">
        <f>_xlfn.XLOOKUP(Table1[[#This Row],[Occupation]],Table2[Name],Table2[Cluster],#N/A,1)</f>
        <v>Science, Technology, Engineering and Math</v>
      </c>
      <c r="E265">
        <f>_xlfn.RANK.EQ(Table1[[#This Row],[Percent_Change]],Table1[Percent_Change])</f>
        <v>196</v>
      </c>
      <c r="F265" t="s">
        <v>1504</v>
      </c>
      <c r="G265">
        <v>34400</v>
      </c>
      <c r="H265">
        <v>36000</v>
      </c>
      <c r="I265" s="1">
        <v>0.05</v>
      </c>
      <c r="J265" t="s">
        <v>8</v>
      </c>
      <c r="K265">
        <v>3</v>
      </c>
      <c r="L265" t="s">
        <v>11</v>
      </c>
      <c r="M265">
        <v>5</v>
      </c>
      <c r="N265">
        <v>423</v>
      </c>
      <c r="O265" s="2">
        <v>27.11</v>
      </c>
      <c r="P265" s="2">
        <v>56400</v>
      </c>
    </row>
    <row r="266" spans="1:16" x14ac:dyDescent="0.3">
      <c r="A266">
        <v>265</v>
      </c>
      <c r="B266" t="s">
        <v>281</v>
      </c>
      <c r="C266" t="str">
        <f>LEFT(Table1[[#This Row],[Occupation]],LEN(Table1[[#This Row],[Occupation]])-1)</f>
        <v>Sociologist</v>
      </c>
      <c r="D266" t="str">
        <f>_xlfn.XLOOKUP(Table1[[#This Row],[Occupation]],Table2[Name],Table2[Cluster],#N/A,1)</f>
        <v>Science, Technology, Engineering and Math</v>
      </c>
      <c r="E266">
        <f>_xlfn.RANK.EQ(Table1[[#This Row],[Percent_Change]],Table1[Percent_Change])</f>
        <v>196</v>
      </c>
      <c r="F266" t="s">
        <v>1182</v>
      </c>
      <c r="G266">
        <v>3300</v>
      </c>
      <c r="H266">
        <v>3400</v>
      </c>
      <c r="I266" s="1">
        <v>0.05</v>
      </c>
      <c r="J266" t="s">
        <v>5</v>
      </c>
      <c r="K266">
        <v>4</v>
      </c>
      <c r="L266" t="s">
        <v>6</v>
      </c>
      <c r="M266">
        <v>6</v>
      </c>
      <c r="N266">
        <v>102</v>
      </c>
      <c r="O266" s="2">
        <v>48.93</v>
      </c>
      <c r="P266" s="2">
        <v>101800</v>
      </c>
    </row>
    <row r="267" spans="1:16" x14ac:dyDescent="0.3">
      <c r="A267">
        <v>266</v>
      </c>
      <c r="B267" t="s">
        <v>282</v>
      </c>
      <c r="C267" t="str">
        <f>LEFT(Table1[[#This Row],[Occupation]],LEN(Table1[[#This Row],[Occupation]])-1)</f>
        <v>Soil and Plant Scientist</v>
      </c>
      <c r="D267" t="str">
        <f>_xlfn.XLOOKUP(Table1[[#This Row],[Occupation]],Table2[Name],Table2[Cluster],#N/A,1)</f>
        <v>Agriculture, Food and Natural Resources</v>
      </c>
      <c r="E267">
        <f>_xlfn.RANK.EQ(Table1[[#This Row],[Percent_Change]],Table1[Percent_Change])</f>
        <v>196</v>
      </c>
      <c r="F267" t="s">
        <v>1355</v>
      </c>
      <c r="G267">
        <v>17200</v>
      </c>
      <c r="H267">
        <v>18100</v>
      </c>
      <c r="I267" s="1">
        <v>0.05</v>
      </c>
      <c r="J267" t="s">
        <v>8</v>
      </c>
      <c r="K267">
        <v>3</v>
      </c>
      <c r="L267" t="s">
        <v>11</v>
      </c>
      <c r="M267">
        <v>5</v>
      </c>
      <c r="N267">
        <v>276</v>
      </c>
      <c r="O267" s="2">
        <v>32.81</v>
      </c>
      <c r="P267" s="2">
        <v>68200</v>
      </c>
    </row>
    <row r="268" spans="1:16" x14ac:dyDescent="0.3">
      <c r="A268">
        <v>267</v>
      </c>
      <c r="B268" t="s">
        <v>283</v>
      </c>
      <c r="C268" t="str">
        <f>LEFT(Table1[[#This Row],[Occupation]],LEN(Table1[[#This Row],[Occupation]])-1)</f>
        <v>Surgical Assistant</v>
      </c>
      <c r="D268" t="str">
        <f>_xlfn.XLOOKUP(Table1[[#This Row],[Occupation]],Table2[Name],Table2[Cluster],#N/A,1)</f>
        <v>Health Science</v>
      </c>
      <c r="E268">
        <f>_xlfn.RANK.EQ(Table1[[#This Row],[Percent_Change]],Table1[Percent_Change])</f>
        <v>196</v>
      </c>
      <c r="F268" t="s">
        <v>1470</v>
      </c>
      <c r="G268">
        <v>19700</v>
      </c>
      <c r="H268">
        <v>20700</v>
      </c>
      <c r="I268" s="1">
        <v>0.05</v>
      </c>
      <c r="J268" t="s">
        <v>8</v>
      </c>
      <c r="K268">
        <v>3</v>
      </c>
      <c r="L268" t="s">
        <v>9</v>
      </c>
      <c r="M268">
        <v>5</v>
      </c>
      <c r="N268">
        <v>390</v>
      </c>
      <c r="O268" s="2">
        <v>28.44</v>
      </c>
      <c r="P268" s="2">
        <v>59200</v>
      </c>
    </row>
    <row r="269" spans="1:16" x14ac:dyDescent="0.3">
      <c r="A269">
        <v>268</v>
      </c>
      <c r="B269" t="s">
        <v>284</v>
      </c>
      <c r="C269" t="str">
        <f>LEFT(Table1[[#This Row],[Occupation]],LEN(Table1[[#This Row],[Occupation]])-1)</f>
        <v>Surgical Technologist</v>
      </c>
      <c r="D269" t="str">
        <f>_xlfn.XLOOKUP(Table1[[#This Row],[Occupation]],Table2[Name],Table2[Cluster],#N/A,1)</f>
        <v>Health Science</v>
      </c>
      <c r="E269">
        <f>_xlfn.RANK.EQ(Table1[[#This Row],[Percent_Change]],Table1[Percent_Change])</f>
        <v>196</v>
      </c>
      <c r="F269" t="s">
        <v>1455</v>
      </c>
      <c r="G269">
        <v>109200</v>
      </c>
      <c r="H269">
        <v>115200</v>
      </c>
      <c r="I269" s="1">
        <v>0.05</v>
      </c>
      <c r="J269" t="s">
        <v>8</v>
      </c>
      <c r="K269">
        <v>3</v>
      </c>
      <c r="L269" t="s">
        <v>9</v>
      </c>
      <c r="M269">
        <v>5</v>
      </c>
      <c r="N269">
        <v>375</v>
      </c>
      <c r="O269" s="2">
        <v>29.14</v>
      </c>
      <c r="P269" s="2">
        <v>60600</v>
      </c>
    </row>
    <row r="270" spans="1:16" x14ac:dyDescent="0.3">
      <c r="A270">
        <v>269</v>
      </c>
      <c r="B270" t="s">
        <v>285</v>
      </c>
      <c r="C270" t="str">
        <f>LEFT(Table1[[#This Row],[Occupation]],LEN(Table1[[#This Row],[Occupation]])-1)</f>
        <v>Surveyor</v>
      </c>
      <c r="D270" t="str">
        <f>_xlfn.XLOOKUP(Table1[[#This Row],[Occupation]],Table2[Name],Table2[Cluster],#N/A,1)</f>
        <v>Architecture and Construction</v>
      </c>
      <c r="E270">
        <f>_xlfn.RANK.EQ(Table1[[#This Row],[Percent_Change]],Table1[Percent_Change])</f>
        <v>196</v>
      </c>
      <c r="F270" t="s">
        <v>1353</v>
      </c>
      <c r="G270">
        <v>50800</v>
      </c>
      <c r="H270">
        <v>53100</v>
      </c>
      <c r="I270" s="1">
        <v>0.05</v>
      </c>
      <c r="J270" t="s">
        <v>8</v>
      </c>
      <c r="K270">
        <v>3</v>
      </c>
      <c r="L270" t="s">
        <v>11</v>
      </c>
      <c r="M270">
        <v>5</v>
      </c>
      <c r="N270">
        <v>274</v>
      </c>
      <c r="O270" s="2">
        <v>32.950000000000003</v>
      </c>
      <c r="P270" s="2">
        <v>68500</v>
      </c>
    </row>
    <row r="271" spans="1:16" x14ac:dyDescent="0.3">
      <c r="A271">
        <v>270</v>
      </c>
      <c r="B271" t="s">
        <v>286</v>
      </c>
      <c r="C271" t="str">
        <f>LEFT(Table1[[#This Row],[Occupation]],LEN(Table1[[#This Row],[Occupation]])-1)</f>
        <v>Accountants and Auditor</v>
      </c>
      <c r="D271" t="str">
        <f>_xlfn.XLOOKUP(Table1[[#This Row],[Occupation]],Table2[Name],Table2[Cluster],#N/A,1)</f>
        <v>Finance</v>
      </c>
      <c r="E271">
        <f>_xlfn.RANK.EQ(Table1[[#This Row],[Percent_Change]],Table1[Percent_Change])</f>
        <v>270</v>
      </c>
      <c r="F271" t="s">
        <v>1282</v>
      </c>
      <c r="G271">
        <v>1538400</v>
      </c>
      <c r="H271">
        <v>1605800</v>
      </c>
      <c r="I271" s="1">
        <v>0.04</v>
      </c>
      <c r="J271" t="s">
        <v>5</v>
      </c>
      <c r="K271">
        <v>4</v>
      </c>
      <c r="L271" t="s">
        <v>11</v>
      </c>
      <c r="M271">
        <v>5</v>
      </c>
      <c r="N271">
        <v>201</v>
      </c>
      <c r="O271" s="2">
        <v>38.409999999999997</v>
      </c>
      <c r="P271" s="2">
        <v>79900</v>
      </c>
    </row>
    <row r="272" spans="1:16" x14ac:dyDescent="0.3">
      <c r="A272">
        <v>271</v>
      </c>
      <c r="B272" t="s">
        <v>287</v>
      </c>
      <c r="C272" t="str">
        <f>LEFT(Table1[[#This Row],[Occupation]],LEN(Table1[[#This Row],[Occupation]])-1)</f>
        <v>Aircraft Mechanics and Service Technician</v>
      </c>
      <c r="D272" t="str">
        <f>_xlfn.XLOOKUP(Table1[[#This Row],[Occupation]],Table2[Name],Table2[Cluster],#N/A,1)</f>
        <v>Transportation, Distribution and Logistics</v>
      </c>
      <c r="E272">
        <f>_xlfn.RANK.EQ(Table1[[#This Row],[Percent_Change]],Table1[Percent_Change])</f>
        <v>270</v>
      </c>
      <c r="F272" t="s">
        <v>1314</v>
      </c>
      <c r="G272">
        <v>140200</v>
      </c>
      <c r="H272">
        <v>146200</v>
      </c>
      <c r="I272" s="1">
        <v>0.04</v>
      </c>
      <c r="J272" t="s">
        <v>5</v>
      </c>
      <c r="K272">
        <v>4</v>
      </c>
      <c r="L272" t="s">
        <v>9</v>
      </c>
      <c r="M272">
        <v>5</v>
      </c>
      <c r="N272">
        <v>234</v>
      </c>
      <c r="O272" s="2">
        <v>36.07</v>
      </c>
      <c r="P272" s="2">
        <v>75000</v>
      </c>
    </row>
    <row r="273" spans="1:16" x14ac:dyDescent="0.3">
      <c r="A273">
        <v>272</v>
      </c>
      <c r="B273" t="s">
        <v>288</v>
      </c>
      <c r="C273" t="str">
        <f>LEFT(Table1[[#This Row],[Occupation]],LEN(Table1[[#This Row],[Occupation]])-1)</f>
        <v>Airline Pilots, Copilots, and Flight Engineer</v>
      </c>
      <c r="D273" t="str">
        <f>_xlfn.XLOOKUP(Table1[[#This Row],[Occupation]],Table2[Name],Table2[Cluster],#N/A,1)</f>
        <v>Transportation, Distribution and Logistics</v>
      </c>
      <c r="E273">
        <f>_xlfn.RANK.EQ(Table1[[#This Row],[Percent_Change]],Table1[Percent_Change])</f>
        <v>270</v>
      </c>
      <c r="F273" t="s">
        <v>1100</v>
      </c>
      <c r="G273">
        <v>91700</v>
      </c>
      <c r="H273">
        <v>95200</v>
      </c>
      <c r="I273" s="1">
        <v>0.04</v>
      </c>
      <c r="J273" t="s">
        <v>5</v>
      </c>
      <c r="K273">
        <v>4</v>
      </c>
      <c r="L273" t="s">
        <v>11</v>
      </c>
      <c r="M273">
        <v>5</v>
      </c>
      <c r="N273">
        <v>21</v>
      </c>
      <c r="O273" s="2" t="e">
        <v>#N/A</v>
      </c>
      <c r="P273" s="2">
        <v>219100</v>
      </c>
    </row>
    <row r="274" spans="1:16" x14ac:dyDescent="0.3">
      <c r="A274">
        <v>273</v>
      </c>
      <c r="B274" t="s">
        <v>289</v>
      </c>
      <c r="C274" t="str">
        <f>LEFT(Table1[[#This Row],[Occupation]],LEN(Table1[[#This Row],[Occupation]])-1)</f>
        <v>Amusement and Recreation Attendant</v>
      </c>
      <c r="D274" t="str">
        <f>_xlfn.XLOOKUP(Table1[[#This Row],[Occupation]],Table2[Name],Table2[Cluster],#N/A,1)</f>
        <v>Hospitality and Tourism</v>
      </c>
      <c r="E274">
        <f>_xlfn.RANK.EQ(Table1[[#This Row],[Percent_Change]],Table1[Percent_Change])</f>
        <v>270</v>
      </c>
      <c r="F274" t="s">
        <v>1902</v>
      </c>
      <c r="G274">
        <v>343800</v>
      </c>
      <c r="H274">
        <v>358100</v>
      </c>
      <c r="I274" s="1">
        <v>0.04</v>
      </c>
      <c r="J274" t="s">
        <v>25</v>
      </c>
      <c r="K274">
        <v>1</v>
      </c>
      <c r="L274" t="s">
        <v>31</v>
      </c>
      <c r="M274">
        <v>1</v>
      </c>
      <c r="N274">
        <v>823</v>
      </c>
      <c r="O274" s="2">
        <v>14.13</v>
      </c>
      <c r="P274" s="2">
        <v>29400</v>
      </c>
    </row>
    <row r="275" spans="1:16" x14ac:dyDescent="0.3">
      <c r="A275">
        <v>274</v>
      </c>
      <c r="B275" t="s">
        <v>290</v>
      </c>
      <c r="C275" t="str">
        <f>LEFT(Table1[[#This Row],[Occupation]],LEN(Table1[[#This Row],[Occupation]])-1)</f>
        <v>Animal Control Worker</v>
      </c>
      <c r="D275" t="str">
        <f>_xlfn.XLOOKUP(Table1[[#This Row],[Occupation]],Table2[Name],Table2[Cluster],#N/A,1)</f>
        <v>Law, Public Safety, Corrections and Security</v>
      </c>
      <c r="E275">
        <f>_xlfn.RANK.EQ(Table1[[#This Row],[Percent_Change]],Table1[Percent_Change])</f>
        <v>270</v>
      </c>
      <c r="F275" t="s">
        <v>1714</v>
      </c>
      <c r="G275">
        <v>11900</v>
      </c>
      <c r="H275">
        <v>12400</v>
      </c>
      <c r="I275" s="1">
        <v>0.04</v>
      </c>
      <c r="J275" t="s">
        <v>29</v>
      </c>
      <c r="K275">
        <v>2</v>
      </c>
      <c r="L275" t="s">
        <v>26</v>
      </c>
      <c r="M275">
        <v>2</v>
      </c>
      <c r="N275">
        <v>634</v>
      </c>
      <c r="O275" s="2">
        <v>20.75</v>
      </c>
      <c r="P275" s="2">
        <v>43200</v>
      </c>
    </row>
    <row r="276" spans="1:16" x14ac:dyDescent="0.3">
      <c r="A276">
        <v>275</v>
      </c>
      <c r="B276" t="s">
        <v>291</v>
      </c>
      <c r="C276" t="str">
        <f>LEFT(Table1[[#This Row],[Occupation]],LEN(Table1[[#This Row],[Occupation]])-1)</f>
        <v>Anthropologists and Archeologist</v>
      </c>
      <c r="D276" t="str">
        <f>_xlfn.XLOOKUP(Table1[[#This Row],[Occupation]],Table2[Name],Table2[Cluster],#N/A,1)</f>
        <v>Science, Technology, Engineering and Math</v>
      </c>
      <c r="E276">
        <f>_xlfn.RANK.EQ(Table1[[#This Row],[Percent_Change]],Table1[Percent_Change])</f>
        <v>270</v>
      </c>
      <c r="F276" t="s">
        <v>1398</v>
      </c>
      <c r="G276">
        <v>8000</v>
      </c>
      <c r="H276">
        <v>8300</v>
      </c>
      <c r="I276" s="1">
        <v>0.04</v>
      </c>
      <c r="J276" t="s">
        <v>8</v>
      </c>
      <c r="K276">
        <v>3</v>
      </c>
      <c r="L276" t="s">
        <v>6</v>
      </c>
      <c r="M276">
        <v>6</v>
      </c>
      <c r="N276">
        <v>319</v>
      </c>
      <c r="O276" s="2">
        <v>30.67</v>
      </c>
      <c r="P276" s="2">
        <v>63800</v>
      </c>
    </row>
    <row r="277" spans="1:16" x14ac:dyDescent="0.3">
      <c r="A277">
        <v>276</v>
      </c>
      <c r="B277" t="s">
        <v>292</v>
      </c>
      <c r="C277" t="str">
        <f>LEFT(Table1[[#This Row],[Occupation]],LEN(Table1[[#This Row],[Occupation]])-1)</f>
        <v>Anthropology and Archeology Teachers, Postsecondar</v>
      </c>
      <c r="D277" t="str">
        <f>_xlfn.XLOOKUP(Table1[[#This Row],[Occupation]],Table2[Name],Table2[Cluster],#N/A,1)</f>
        <v>Education and Training</v>
      </c>
      <c r="E277">
        <f>_xlfn.RANK.EQ(Table1[[#This Row],[Percent_Change]],Table1[Percent_Change])</f>
        <v>270</v>
      </c>
      <c r="F277" t="s">
        <v>1221</v>
      </c>
      <c r="G277">
        <v>6200</v>
      </c>
      <c r="H277">
        <v>6400</v>
      </c>
      <c r="I277" s="1">
        <v>0.04</v>
      </c>
      <c r="J277" t="s">
        <v>5</v>
      </c>
      <c r="K277">
        <v>4</v>
      </c>
      <c r="L277" t="s">
        <v>38</v>
      </c>
      <c r="M277">
        <v>7</v>
      </c>
      <c r="N277">
        <v>142</v>
      </c>
      <c r="O277" s="2" t="e">
        <v>#N/A</v>
      </c>
      <c r="P277" s="2">
        <v>93700</v>
      </c>
    </row>
    <row r="278" spans="1:16" x14ac:dyDescent="0.3">
      <c r="A278">
        <v>277</v>
      </c>
      <c r="B278" t="s">
        <v>293</v>
      </c>
      <c r="C278" t="str">
        <f>LEFT(Table1[[#This Row],[Occupation]],LEN(Table1[[#This Row],[Occupation]])-1)</f>
        <v>Architectural and Engineering Manager</v>
      </c>
      <c r="D278" t="str">
        <f>_xlfn.XLOOKUP(Table1[[#This Row],[Occupation]],Table2[Name],Table2[Cluster],#N/A,1)</f>
        <v>Science, Technology, Engineering and Math</v>
      </c>
      <c r="E278">
        <f>_xlfn.RANK.EQ(Table1[[#This Row],[Percent_Change]],Table1[Percent_Change])</f>
        <v>270</v>
      </c>
      <c r="F278" t="s">
        <v>1106</v>
      </c>
      <c r="G278">
        <v>201500</v>
      </c>
      <c r="H278">
        <v>209700</v>
      </c>
      <c r="I278" s="1">
        <v>0.04</v>
      </c>
      <c r="J278" t="s">
        <v>5</v>
      </c>
      <c r="K278">
        <v>4</v>
      </c>
      <c r="L278" t="s">
        <v>11</v>
      </c>
      <c r="M278">
        <v>5</v>
      </c>
      <c r="N278">
        <v>27</v>
      </c>
      <c r="O278" s="2">
        <v>79.5</v>
      </c>
      <c r="P278" s="2">
        <v>165400</v>
      </c>
    </row>
    <row r="279" spans="1:16" x14ac:dyDescent="0.3">
      <c r="A279">
        <v>278</v>
      </c>
      <c r="B279" t="s">
        <v>294</v>
      </c>
      <c r="C279" t="str">
        <f>LEFT(Table1[[#This Row],[Occupation]],LEN(Table1[[#This Row],[Occupation]])-1)</f>
        <v>Architecture Teachers, Postsecondar</v>
      </c>
      <c r="D279" t="str">
        <f>_xlfn.XLOOKUP(Table1[[#This Row],[Occupation]],Table2[Name],Table2[Cluster],#N/A,1)</f>
        <v>Education and Training</v>
      </c>
      <c r="E279">
        <f>_xlfn.RANK.EQ(Table1[[#This Row],[Percent_Change]],Table1[Percent_Change])</f>
        <v>270</v>
      </c>
      <c r="F279" t="s">
        <v>1168</v>
      </c>
      <c r="G279">
        <v>8200</v>
      </c>
      <c r="H279">
        <v>8500</v>
      </c>
      <c r="I279" s="1">
        <v>0.04</v>
      </c>
      <c r="J279" t="s">
        <v>5</v>
      </c>
      <c r="K279">
        <v>4</v>
      </c>
      <c r="L279" t="s">
        <v>38</v>
      </c>
      <c r="M279">
        <v>7</v>
      </c>
      <c r="N279">
        <v>89</v>
      </c>
      <c r="O279" s="2" t="e">
        <v>#N/A</v>
      </c>
      <c r="P279" s="2">
        <v>105800</v>
      </c>
    </row>
    <row r="280" spans="1:16" x14ac:dyDescent="0.3">
      <c r="A280">
        <v>279</v>
      </c>
      <c r="B280" t="s">
        <v>295</v>
      </c>
      <c r="C280" t="str">
        <f>LEFT(Table1[[#This Row],[Occupation]],LEN(Table1[[#This Row],[Occupation]])-1)</f>
        <v>Area, Ethnic, and Cultural Studies Teachers, Postsecondar</v>
      </c>
      <c r="D280" t="str">
        <f>_xlfn.XLOOKUP(Table1[[#This Row],[Occupation]],Table2[Name],Table2[Cluster],#N/A,1)</f>
        <v>Education and Training</v>
      </c>
      <c r="E280">
        <f>_xlfn.RANK.EQ(Table1[[#This Row],[Percent_Change]],Table1[Percent_Change])</f>
        <v>270</v>
      </c>
      <c r="F280" t="s">
        <v>1243</v>
      </c>
      <c r="G280">
        <v>11900</v>
      </c>
      <c r="H280">
        <v>12400</v>
      </c>
      <c r="I280" s="1">
        <v>0.04</v>
      </c>
      <c r="J280" t="s">
        <v>5</v>
      </c>
      <c r="K280">
        <v>4</v>
      </c>
      <c r="L280" t="s">
        <v>38</v>
      </c>
      <c r="M280">
        <v>7</v>
      </c>
      <c r="N280">
        <v>164</v>
      </c>
      <c r="O280" s="2" t="e">
        <v>#N/A</v>
      </c>
      <c r="P280" s="2">
        <v>86000</v>
      </c>
    </row>
    <row r="281" spans="1:16" x14ac:dyDescent="0.3">
      <c r="A281">
        <v>280</v>
      </c>
      <c r="B281" t="s">
        <v>296</v>
      </c>
      <c r="C281" t="str">
        <f>LEFT(Table1[[#This Row],[Occupation]],LEN(Table1[[#This Row],[Occupation]])-1)</f>
        <v>Atmospheric and Space Scientist</v>
      </c>
      <c r="D281" t="str">
        <f>_xlfn.XLOOKUP(Table1[[#This Row],[Occupation]],Table2[Name],Table2[Cluster],#N/A,1)</f>
        <v>Science, Technology, Engineering and Math</v>
      </c>
      <c r="E281">
        <f>_xlfn.RANK.EQ(Table1[[#This Row],[Percent_Change]],Table1[Percent_Change])</f>
        <v>270</v>
      </c>
      <c r="F281" t="s">
        <v>1223</v>
      </c>
      <c r="G281">
        <v>10500</v>
      </c>
      <c r="H281">
        <v>11000</v>
      </c>
      <c r="I281" s="1">
        <v>0.04</v>
      </c>
      <c r="J281" t="s">
        <v>5</v>
      </c>
      <c r="K281">
        <v>4</v>
      </c>
      <c r="L281" t="s">
        <v>11</v>
      </c>
      <c r="M281">
        <v>5</v>
      </c>
      <c r="N281">
        <v>144</v>
      </c>
      <c r="O281" s="2">
        <v>44.65</v>
      </c>
      <c r="P281" s="2">
        <v>92900</v>
      </c>
    </row>
    <row r="282" spans="1:16" x14ac:dyDescent="0.3">
      <c r="A282">
        <v>281</v>
      </c>
      <c r="B282" t="s">
        <v>297</v>
      </c>
      <c r="C282" t="str">
        <f>LEFT(Table1[[#This Row],[Occupation]],LEN(Table1[[#This Row],[Occupation]])-1)</f>
        <v>Atmospheric, Earth, Marine, and Space Sciences Teachers, Postsecondar</v>
      </c>
      <c r="D282" t="str">
        <f>_xlfn.XLOOKUP(Table1[[#This Row],[Occupation]],Table2[Name],Table2[Cluster],#N/A,1)</f>
        <v>Education and Training</v>
      </c>
      <c r="E282">
        <f>_xlfn.RANK.EQ(Table1[[#This Row],[Percent_Change]],Table1[Percent_Change])</f>
        <v>270</v>
      </c>
      <c r="F282" t="s">
        <v>1189</v>
      </c>
      <c r="G282">
        <v>13600</v>
      </c>
      <c r="H282">
        <v>14100</v>
      </c>
      <c r="I282" s="1">
        <v>0.04</v>
      </c>
      <c r="J282" t="s">
        <v>5</v>
      </c>
      <c r="K282">
        <v>4</v>
      </c>
      <c r="L282" t="s">
        <v>38</v>
      </c>
      <c r="M282">
        <v>7</v>
      </c>
      <c r="N282">
        <v>110</v>
      </c>
      <c r="O282" s="2" t="e">
        <v>#N/A</v>
      </c>
      <c r="P282" s="2">
        <v>100700</v>
      </c>
    </row>
    <row r="283" spans="1:16" x14ac:dyDescent="0.3">
      <c r="A283">
        <v>282</v>
      </c>
      <c r="B283" t="s">
        <v>298</v>
      </c>
      <c r="C283" t="str">
        <f>LEFT(Table1[[#This Row],[Occupation]],LEN(Table1[[#This Row],[Occupation]])-1)</f>
        <v>Avionics Technician</v>
      </c>
      <c r="D283" t="str">
        <f>_xlfn.XLOOKUP(Table1[[#This Row],[Occupation]],Table2[Name],Table2[Cluster],#N/A,1)</f>
        <v>Transportation, Distribution and Logistics</v>
      </c>
      <c r="E283">
        <f>_xlfn.RANK.EQ(Table1[[#This Row],[Percent_Change]],Table1[Percent_Change])</f>
        <v>270</v>
      </c>
      <c r="F283" t="s">
        <v>1301</v>
      </c>
      <c r="G283">
        <v>20800</v>
      </c>
      <c r="H283">
        <v>21700</v>
      </c>
      <c r="I283" s="1">
        <v>0.04</v>
      </c>
      <c r="J283" t="s">
        <v>5</v>
      </c>
      <c r="K283">
        <v>4</v>
      </c>
      <c r="L283" t="s">
        <v>18</v>
      </c>
      <c r="M283">
        <v>4</v>
      </c>
      <c r="N283">
        <v>222</v>
      </c>
      <c r="O283" s="2">
        <v>37.22</v>
      </c>
      <c r="P283" s="2">
        <v>77400</v>
      </c>
    </row>
    <row r="284" spans="1:16" x14ac:dyDescent="0.3">
      <c r="A284">
        <v>283</v>
      </c>
      <c r="B284" t="s">
        <v>299</v>
      </c>
      <c r="C284" t="str">
        <f>LEFT(Table1[[#This Row],[Occupation]],LEN(Table1[[#This Row],[Occupation]])-1)</f>
        <v>Bicycle Repairer</v>
      </c>
      <c r="D284" t="str">
        <f>_xlfn.XLOOKUP(Table1[[#This Row],[Occupation]],Table2[Name],Table2[Cluster],#N/A,1)</f>
        <v>Transportation, Distribution and Logistics</v>
      </c>
      <c r="E284">
        <f>_xlfn.RANK.EQ(Table1[[#This Row],[Percent_Change]],Table1[Percent_Change])</f>
        <v>270</v>
      </c>
      <c r="F284" t="s">
        <v>1780</v>
      </c>
      <c r="G284">
        <v>14400</v>
      </c>
      <c r="H284">
        <v>14900</v>
      </c>
      <c r="I284" s="1">
        <v>0.04</v>
      </c>
      <c r="J284" t="s">
        <v>29</v>
      </c>
      <c r="K284">
        <v>2</v>
      </c>
      <c r="L284" t="s">
        <v>26</v>
      </c>
      <c r="M284">
        <v>2</v>
      </c>
      <c r="N284">
        <v>699</v>
      </c>
      <c r="O284" s="2">
        <v>18.420000000000002</v>
      </c>
      <c r="P284" s="2">
        <v>38300</v>
      </c>
    </row>
    <row r="285" spans="1:16" x14ac:dyDescent="0.3">
      <c r="A285">
        <v>284</v>
      </c>
      <c r="B285" t="s">
        <v>300</v>
      </c>
      <c r="C285" t="str">
        <f>LEFT(Table1[[#This Row],[Occupation]],LEN(Table1[[#This Row],[Occupation]])-1)</f>
        <v>Biological Scientists, All Othe</v>
      </c>
      <c r="D285" t="str">
        <f>_xlfn.XLOOKUP(Table1[[#This Row],[Occupation]],Table2[Name],Table2[Cluster],#N/A,1)</f>
        <v>Agriculture, Food and Natural Resources</v>
      </c>
      <c r="E285">
        <f>_xlfn.RANK.EQ(Table1[[#This Row],[Percent_Change]],Table1[Percent_Change])</f>
        <v>270</v>
      </c>
      <c r="F285" t="s">
        <v>1227</v>
      </c>
      <c r="G285">
        <v>60400</v>
      </c>
      <c r="H285">
        <v>62700</v>
      </c>
      <c r="I285" s="1">
        <v>0.04</v>
      </c>
      <c r="J285" t="s">
        <v>5</v>
      </c>
      <c r="K285">
        <v>4</v>
      </c>
      <c r="L285" t="s">
        <v>11</v>
      </c>
      <c r="M285">
        <v>5</v>
      </c>
      <c r="N285">
        <v>147</v>
      </c>
      <c r="O285" s="2">
        <v>43.8</v>
      </c>
      <c r="P285" s="2">
        <v>91100</v>
      </c>
    </row>
    <row r="286" spans="1:16" x14ac:dyDescent="0.3">
      <c r="A286">
        <v>285</v>
      </c>
      <c r="B286" t="s">
        <v>301</v>
      </c>
      <c r="C286" t="str">
        <f>LEFT(Table1[[#This Row],[Occupation]],LEN(Table1[[#This Row],[Occupation]])-1)</f>
        <v>Business Operations Specialists, All Othe</v>
      </c>
      <c r="D286" t="str">
        <f>_xlfn.XLOOKUP(Table1[[#This Row],[Occupation]],Table2[Name],Table2[Cluster],#N/A,1)</f>
        <v>Education and Training</v>
      </c>
      <c r="E286">
        <f>_xlfn.RANK.EQ(Table1[[#This Row],[Percent_Change]],Table1[Percent_Change])</f>
        <v>270</v>
      </c>
      <c r="F286" t="s">
        <v>1284</v>
      </c>
      <c r="G286">
        <v>1174800</v>
      </c>
      <c r="H286">
        <v>1223600</v>
      </c>
      <c r="I286" s="1">
        <v>0.04</v>
      </c>
      <c r="J286" t="s">
        <v>5</v>
      </c>
      <c r="K286">
        <v>4</v>
      </c>
      <c r="L286" t="s">
        <v>11</v>
      </c>
      <c r="M286">
        <v>5</v>
      </c>
      <c r="N286">
        <v>205</v>
      </c>
      <c r="O286" s="2">
        <v>38.26</v>
      </c>
      <c r="P286" s="2">
        <v>79600</v>
      </c>
    </row>
    <row r="287" spans="1:16" x14ac:dyDescent="0.3">
      <c r="A287">
        <v>286</v>
      </c>
      <c r="B287" t="s">
        <v>302</v>
      </c>
      <c r="C287" t="str">
        <f>LEFT(Table1[[#This Row],[Occupation]],LEN(Table1[[#This Row],[Occupation]])-1)</f>
        <v>Calibration Technologists and Technician</v>
      </c>
      <c r="D287" t="str">
        <f>_xlfn.XLOOKUP(Table1[[#This Row],[Occupation]],Table2[Name],Table2[Cluster],#N/A,1)</f>
        <v>Manufacturing</v>
      </c>
      <c r="E287">
        <f>_xlfn.RANK.EQ(Table1[[#This Row],[Percent_Change]],Table1[Percent_Change])</f>
        <v>270</v>
      </c>
      <c r="F287" t="s">
        <v>1416</v>
      </c>
      <c r="G287">
        <v>11300</v>
      </c>
      <c r="H287">
        <v>11800</v>
      </c>
      <c r="I287" s="1">
        <v>0.04</v>
      </c>
      <c r="J287" t="s">
        <v>8</v>
      </c>
      <c r="K287">
        <v>3</v>
      </c>
      <c r="L287" t="s">
        <v>18</v>
      </c>
      <c r="M287">
        <v>4</v>
      </c>
      <c r="N287">
        <v>336</v>
      </c>
      <c r="O287" s="2">
        <v>30.19</v>
      </c>
      <c r="P287" s="2">
        <v>62800</v>
      </c>
    </row>
    <row r="288" spans="1:16" x14ac:dyDescent="0.3">
      <c r="A288">
        <v>287</v>
      </c>
      <c r="B288" t="s">
        <v>303</v>
      </c>
      <c r="C288" t="str">
        <f>LEFT(Table1[[#This Row],[Occupation]],LEN(Table1[[#This Row],[Occupation]])-1)</f>
        <v>Cardiovascular Technologists and Technician</v>
      </c>
      <c r="D288" t="str">
        <f>_xlfn.XLOOKUP(Table1[[#This Row],[Occupation]],Table2[Name],Table2[Cluster],#N/A,1)</f>
        <v>Health Science</v>
      </c>
      <c r="E288">
        <f>_xlfn.RANK.EQ(Table1[[#This Row],[Percent_Change]],Table1[Percent_Change])</f>
        <v>270</v>
      </c>
      <c r="F288" t="s">
        <v>1371</v>
      </c>
      <c r="G288">
        <v>58900</v>
      </c>
      <c r="H288">
        <v>61100</v>
      </c>
      <c r="I288" s="1">
        <v>0.04</v>
      </c>
      <c r="J288" t="s">
        <v>8</v>
      </c>
      <c r="K288">
        <v>3</v>
      </c>
      <c r="L288" t="s">
        <v>18</v>
      </c>
      <c r="M288">
        <v>4</v>
      </c>
      <c r="N288">
        <v>292</v>
      </c>
      <c r="O288" s="2">
        <v>31.81</v>
      </c>
      <c r="P288" s="2">
        <v>66200</v>
      </c>
    </row>
    <row r="289" spans="1:16" x14ac:dyDescent="0.3">
      <c r="A289">
        <v>288</v>
      </c>
      <c r="B289" t="s">
        <v>304</v>
      </c>
      <c r="C289" t="str">
        <f>LEFT(Table1[[#This Row],[Occupation]],LEN(Table1[[#This Row],[Occupation]])-1)</f>
        <v>Chemistry Teachers, Postsecondar</v>
      </c>
      <c r="D289" t="str">
        <f>_xlfn.XLOOKUP(Table1[[#This Row],[Occupation]],Table2[Name],Table2[Cluster],#N/A,1)</f>
        <v>Education and Training</v>
      </c>
      <c r="E289">
        <f>_xlfn.RANK.EQ(Table1[[#This Row],[Percent_Change]],Table1[Percent_Change])</f>
        <v>270</v>
      </c>
      <c r="F289" t="s">
        <v>1244</v>
      </c>
      <c r="G289">
        <v>25900</v>
      </c>
      <c r="H289">
        <v>26800</v>
      </c>
      <c r="I289" s="1">
        <v>0.04</v>
      </c>
      <c r="J289" t="s">
        <v>5</v>
      </c>
      <c r="K289">
        <v>4</v>
      </c>
      <c r="L289" t="s">
        <v>38</v>
      </c>
      <c r="M289">
        <v>7</v>
      </c>
      <c r="N289">
        <v>165</v>
      </c>
      <c r="O289" s="2" t="e">
        <v>#N/A</v>
      </c>
      <c r="P289" s="2">
        <v>85800</v>
      </c>
    </row>
    <row r="290" spans="1:16" x14ac:dyDescent="0.3">
      <c r="A290">
        <v>289</v>
      </c>
      <c r="B290" t="s">
        <v>305</v>
      </c>
      <c r="C290" t="str">
        <f>LEFT(Table1[[#This Row],[Occupation]],LEN(Table1[[#This Row],[Occupation]])-1)</f>
        <v>Cleaners of Vehicles and Equipmen</v>
      </c>
      <c r="D290" t="str">
        <f>_xlfn.XLOOKUP(Table1[[#This Row],[Occupation]],Table2[Name],Table2[Cluster],#N/A,1)</f>
        <v>Transportation, Distribution and Logistics</v>
      </c>
      <c r="E290">
        <f>_xlfn.RANK.EQ(Table1[[#This Row],[Percent_Change]],Table1[Percent_Change])</f>
        <v>270</v>
      </c>
      <c r="F290" t="s">
        <v>1866</v>
      </c>
      <c r="G290">
        <v>401800</v>
      </c>
      <c r="H290">
        <v>416800</v>
      </c>
      <c r="I290" s="1">
        <v>0.04</v>
      </c>
      <c r="J290" t="s">
        <v>25</v>
      </c>
      <c r="K290">
        <v>1</v>
      </c>
      <c r="L290" t="s">
        <v>31</v>
      </c>
      <c r="M290">
        <v>1</v>
      </c>
      <c r="N290">
        <v>787</v>
      </c>
      <c r="O290" s="2">
        <v>16.420000000000002</v>
      </c>
      <c r="P290" s="2">
        <v>34200</v>
      </c>
    </row>
    <row r="291" spans="1:16" x14ac:dyDescent="0.3">
      <c r="A291">
        <v>290</v>
      </c>
      <c r="B291" t="s">
        <v>306</v>
      </c>
      <c r="C291" t="str">
        <f>LEFT(Table1[[#This Row],[Occupation]],LEN(Table1[[#This Row],[Occupation]])-1)</f>
        <v>Cleaning, Washing, and Metal Pickling Equipment Operators and Tender</v>
      </c>
      <c r="D291" t="str">
        <f>_xlfn.XLOOKUP(Table1[[#This Row],[Occupation]],Table2[Name],Table2[Cluster],#N/A,1)</f>
        <v>Manufacturing</v>
      </c>
      <c r="E291">
        <f>_xlfn.RANK.EQ(Table1[[#This Row],[Percent_Change]],Table1[Percent_Change])</f>
        <v>270</v>
      </c>
      <c r="F291" t="s">
        <v>1762</v>
      </c>
      <c r="G291">
        <v>14000</v>
      </c>
      <c r="H291">
        <v>14500</v>
      </c>
      <c r="I291" s="1">
        <v>0.04</v>
      </c>
      <c r="J291" t="s">
        <v>29</v>
      </c>
      <c r="K291">
        <v>2</v>
      </c>
      <c r="L291" t="s">
        <v>26</v>
      </c>
      <c r="M291">
        <v>2</v>
      </c>
      <c r="N291">
        <v>682</v>
      </c>
      <c r="O291" s="2">
        <v>18.920000000000002</v>
      </c>
      <c r="P291" s="2">
        <v>39300</v>
      </c>
    </row>
    <row r="292" spans="1:16" x14ac:dyDescent="0.3">
      <c r="A292">
        <v>291</v>
      </c>
      <c r="B292" t="s">
        <v>307</v>
      </c>
      <c r="C292" t="str">
        <f>LEFT(Table1[[#This Row],[Occupation]],LEN(Table1[[#This Row],[Occupation]])-1)</f>
        <v>Commercial Pilot</v>
      </c>
      <c r="D292" t="str">
        <f>_xlfn.XLOOKUP(Table1[[#This Row],[Occupation]],Table2[Name],Table2[Cluster],#N/A,1)</f>
        <v>Transportation, Distribution and Logistics</v>
      </c>
      <c r="E292">
        <f>_xlfn.RANK.EQ(Table1[[#This Row],[Percent_Change]],Table1[Percent_Change])</f>
        <v>270</v>
      </c>
      <c r="F292" t="s">
        <v>1153</v>
      </c>
      <c r="G292">
        <v>50900</v>
      </c>
      <c r="H292">
        <v>52900</v>
      </c>
      <c r="I292" s="1">
        <v>0.04</v>
      </c>
      <c r="J292" t="s">
        <v>5</v>
      </c>
      <c r="K292">
        <v>4</v>
      </c>
      <c r="L292" t="s">
        <v>9</v>
      </c>
      <c r="M292">
        <v>5</v>
      </c>
      <c r="N292">
        <v>74</v>
      </c>
      <c r="O292" s="2" t="e">
        <v>#N/A</v>
      </c>
      <c r="P292" s="2">
        <v>113100</v>
      </c>
    </row>
    <row r="293" spans="1:16" x14ac:dyDescent="0.3">
      <c r="A293">
        <v>292</v>
      </c>
      <c r="B293" t="s">
        <v>308</v>
      </c>
      <c r="C293" t="str">
        <f>LEFT(Table1[[#This Row],[Occupation]],LEN(Table1[[#This Row],[Occupation]])-1)</f>
        <v>Computer Network Architect</v>
      </c>
      <c r="D293" t="str">
        <f>_xlfn.XLOOKUP(Table1[[#This Row],[Occupation]],Table2[Name],Table2[Cluster],#N/A,1)</f>
        <v>Information Technology</v>
      </c>
      <c r="E293">
        <f>_xlfn.RANK.EQ(Table1[[#This Row],[Percent_Change]],Table1[Percent_Change])</f>
        <v>270</v>
      </c>
      <c r="F293" t="s">
        <v>1134</v>
      </c>
      <c r="G293">
        <v>180200</v>
      </c>
      <c r="H293">
        <v>186600</v>
      </c>
      <c r="I293" s="1">
        <v>0.04</v>
      </c>
      <c r="J293" t="s">
        <v>5</v>
      </c>
      <c r="K293">
        <v>4</v>
      </c>
      <c r="L293" t="s">
        <v>11</v>
      </c>
      <c r="M293">
        <v>5</v>
      </c>
      <c r="N293">
        <v>55</v>
      </c>
      <c r="O293" s="2">
        <v>62.42</v>
      </c>
      <c r="P293" s="2">
        <v>129800</v>
      </c>
    </row>
    <row r="294" spans="1:16" x14ac:dyDescent="0.3">
      <c r="A294">
        <v>293</v>
      </c>
      <c r="B294" t="s">
        <v>309</v>
      </c>
      <c r="C294" t="str">
        <f>LEFT(Table1[[#This Row],[Occupation]],LEN(Table1[[#This Row],[Occupation]])-1)</f>
        <v>Conservation Scientist</v>
      </c>
      <c r="D294" t="str">
        <f>_xlfn.XLOOKUP(Table1[[#This Row],[Occupation]],Table2[Name],Table2[Cluster],#N/A,1)</f>
        <v>Science, Technology, Engineering and Math</v>
      </c>
      <c r="E294">
        <f>_xlfn.RANK.EQ(Table1[[#This Row],[Percent_Change]],Table1[Percent_Change])</f>
        <v>270</v>
      </c>
      <c r="F294" t="s">
        <v>1352</v>
      </c>
      <c r="G294">
        <v>24700</v>
      </c>
      <c r="H294">
        <v>25700</v>
      </c>
      <c r="I294" s="1">
        <v>0.04</v>
      </c>
      <c r="J294" t="s">
        <v>8</v>
      </c>
      <c r="K294">
        <v>3</v>
      </c>
      <c r="L294" t="s">
        <v>11</v>
      </c>
      <c r="M294">
        <v>5</v>
      </c>
      <c r="N294">
        <v>273</v>
      </c>
      <c r="O294" s="2">
        <v>33.049999999999997</v>
      </c>
      <c r="P294" s="2">
        <v>68800</v>
      </c>
    </row>
    <row r="295" spans="1:16" x14ac:dyDescent="0.3">
      <c r="A295">
        <v>294</v>
      </c>
      <c r="B295" t="s">
        <v>310</v>
      </c>
      <c r="C295" t="str">
        <f>LEFT(Table1[[#This Row],[Occupation]],LEN(Table1[[#This Row],[Occupation]])-1)</f>
        <v>Construction Laborer</v>
      </c>
      <c r="D295" t="str">
        <f>_xlfn.XLOOKUP(Table1[[#This Row],[Occupation]],Table2[Name],Table2[Cluster],#N/A,1)</f>
        <v>Architecture and Construction</v>
      </c>
      <c r="E295">
        <f>_xlfn.RANK.EQ(Table1[[#This Row],[Percent_Change]],Table1[Percent_Change])</f>
        <v>270</v>
      </c>
      <c r="F295" t="s">
        <v>1678</v>
      </c>
      <c r="G295">
        <v>1418600</v>
      </c>
      <c r="H295">
        <v>1480500</v>
      </c>
      <c r="I295" s="1">
        <v>0.04</v>
      </c>
      <c r="J295" t="s">
        <v>29</v>
      </c>
      <c r="K295">
        <v>2</v>
      </c>
      <c r="L295" t="s">
        <v>31</v>
      </c>
      <c r="M295">
        <v>1</v>
      </c>
      <c r="N295">
        <v>597</v>
      </c>
      <c r="O295" s="2">
        <v>21.78</v>
      </c>
      <c r="P295" s="2">
        <v>45300</v>
      </c>
    </row>
    <row r="296" spans="1:16" x14ac:dyDescent="0.3">
      <c r="A296">
        <v>295</v>
      </c>
      <c r="B296" t="s">
        <v>311</v>
      </c>
      <c r="C296" t="str">
        <f>LEFT(Table1[[#This Row],[Occupation]],LEN(Table1[[#This Row],[Occupation]])-1)</f>
        <v>Craft Artist</v>
      </c>
      <c r="D296" t="str">
        <f>_xlfn.XLOOKUP(Table1[[#This Row],[Occupation]],Table2[Name],Table2[Cluster],#N/A,1)</f>
        <v>Arts, Audio/Video and Communications</v>
      </c>
      <c r="E296">
        <f>_xlfn.RANK.EQ(Table1[[#This Row],[Percent_Change]],Table1[Percent_Change])</f>
        <v>270</v>
      </c>
      <c r="F296" t="s">
        <v>1823</v>
      </c>
      <c r="G296">
        <v>11500</v>
      </c>
      <c r="H296">
        <v>12000</v>
      </c>
      <c r="I296" s="1">
        <v>0.04</v>
      </c>
      <c r="J296" t="s">
        <v>25</v>
      </c>
      <c r="K296">
        <v>1</v>
      </c>
      <c r="L296" t="s">
        <v>31</v>
      </c>
      <c r="M296">
        <v>1</v>
      </c>
      <c r="N296">
        <v>743</v>
      </c>
      <c r="O296" s="2">
        <v>17.59</v>
      </c>
      <c r="P296" s="2">
        <v>36600</v>
      </c>
    </row>
    <row r="297" spans="1:16" x14ac:dyDescent="0.3">
      <c r="A297">
        <v>296</v>
      </c>
      <c r="B297" t="s">
        <v>312</v>
      </c>
      <c r="C297" t="str">
        <f>LEFT(Table1[[#This Row],[Occupation]],LEN(Table1[[#This Row],[Occupation]])-1)</f>
        <v>Crematory Operator</v>
      </c>
      <c r="D297" t="str">
        <f>_xlfn.XLOOKUP(Table1[[#This Row],[Occupation]],Table2[Name],Table2[Cluster],#N/A,1)</f>
        <v>Education and Training</v>
      </c>
      <c r="E297">
        <f>_xlfn.RANK.EQ(Table1[[#This Row],[Percent_Change]],Table1[Percent_Change])</f>
        <v>270</v>
      </c>
      <c r="F297" t="s">
        <v>1731</v>
      </c>
      <c r="G297">
        <v>3000</v>
      </c>
      <c r="H297">
        <v>3100</v>
      </c>
      <c r="I297" s="1">
        <v>0.04</v>
      </c>
      <c r="J297" t="s">
        <v>29</v>
      </c>
      <c r="K297">
        <v>2</v>
      </c>
      <c r="L297" t="s">
        <v>26</v>
      </c>
      <c r="M297">
        <v>2</v>
      </c>
      <c r="N297">
        <v>652</v>
      </c>
      <c r="O297" s="2">
        <v>20.03</v>
      </c>
      <c r="P297" s="2">
        <v>41700</v>
      </c>
    </row>
    <row r="298" spans="1:16" x14ac:dyDescent="0.3">
      <c r="A298">
        <v>297</v>
      </c>
      <c r="B298" t="s">
        <v>313</v>
      </c>
      <c r="C298" t="str">
        <f>LEFT(Table1[[#This Row],[Occupation]],LEN(Table1[[#This Row],[Occupation]])-1)</f>
        <v>Crossing Guards and Flagger</v>
      </c>
      <c r="D298" t="str">
        <f>_xlfn.XLOOKUP(Table1[[#This Row],[Occupation]],Table2[Name],Table2[Cluster],#N/A,1)</f>
        <v>Law, Public Safety, Corrections and Security</v>
      </c>
      <c r="E298">
        <f>_xlfn.RANK.EQ(Table1[[#This Row],[Percent_Change]],Table1[Percent_Change])</f>
        <v>270</v>
      </c>
      <c r="F298" t="s">
        <v>1825</v>
      </c>
      <c r="G298">
        <v>94100</v>
      </c>
      <c r="H298">
        <v>98000</v>
      </c>
      <c r="I298" s="1">
        <v>0.04</v>
      </c>
      <c r="J298" t="s">
        <v>25</v>
      </c>
      <c r="K298">
        <v>1</v>
      </c>
      <c r="L298" t="s">
        <v>31</v>
      </c>
      <c r="M298">
        <v>1</v>
      </c>
      <c r="N298">
        <v>746</v>
      </c>
      <c r="O298" s="2">
        <v>17.48</v>
      </c>
      <c r="P298" s="2">
        <v>36400</v>
      </c>
    </row>
    <row r="299" spans="1:16" x14ac:dyDescent="0.3">
      <c r="A299">
        <v>298</v>
      </c>
      <c r="B299" t="s">
        <v>314</v>
      </c>
      <c r="C299" t="str">
        <f>LEFT(Table1[[#This Row],[Occupation]],LEN(Table1[[#This Row],[Occupation]])-1)</f>
        <v>Demonstrators and Product Promoter</v>
      </c>
      <c r="D299" t="str">
        <f>_xlfn.XLOOKUP(Table1[[#This Row],[Occupation]],Table2[Name],Table2[Cluster],#N/A,1)</f>
        <v>Health Science</v>
      </c>
      <c r="E299">
        <f>_xlfn.RANK.EQ(Table1[[#This Row],[Percent_Change]],Table1[Percent_Change])</f>
        <v>270</v>
      </c>
      <c r="F299" t="s">
        <v>1810</v>
      </c>
      <c r="G299">
        <v>45000</v>
      </c>
      <c r="H299">
        <v>46800</v>
      </c>
      <c r="I299" s="1">
        <v>0.04</v>
      </c>
      <c r="J299" t="s">
        <v>29</v>
      </c>
      <c r="K299">
        <v>2</v>
      </c>
      <c r="L299" t="s">
        <v>31</v>
      </c>
      <c r="M299">
        <v>1</v>
      </c>
      <c r="N299">
        <v>728</v>
      </c>
      <c r="O299" s="2">
        <v>17.77</v>
      </c>
      <c r="P299" s="2">
        <v>37000</v>
      </c>
    </row>
    <row r="300" spans="1:16" x14ac:dyDescent="0.3">
      <c r="A300">
        <v>299</v>
      </c>
      <c r="B300" t="s">
        <v>315</v>
      </c>
      <c r="C300" t="str">
        <f>LEFT(Table1[[#This Row],[Occupation]],LEN(Table1[[#This Row],[Occupation]])-1)</f>
        <v>Dentists, Genera</v>
      </c>
      <c r="D300" t="str">
        <f>_xlfn.XLOOKUP(Table1[[#This Row],[Occupation]],Table2[Name],Table2[Cluster],#N/A,1)</f>
        <v>Health Science</v>
      </c>
      <c r="E300">
        <f>_xlfn.RANK.EQ(Table1[[#This Row],[Percent_Change]],Table1[Percent_Change])</f>
        <v>270</v>
      </c>
      <c r="F300" t="s">
        <v>1105</v>
      </c>
      <c r="G300">
        <v>136700</v>
      </c>
      <c r="H300">
        <v>142700</v>
      </c>
      <c r="I300" s="1">
        <v>0.04</v>
      </c>
      <c r="J300" t="s">
        <v>5</v>
      </c>
      <c r="K300">
        <v>4</v>
      </c>
      <c r="L300" t="s">
        <v>38</v>
      </c>
      <c r="M300">
        <v>7</v>
      </c>
      <c r="N300">
        <v>26</v>
      </c>
      <c r="O300" s="2">
        <v>79.95</v>
      </c>
      <c r="P300" s="2">
        <v>166300</v>
      </c>
    </row>
    <row r="301" spans="1:16" x14ac:dyDescent="0.3">
      <c r="A301">
        <v>300</v>
      </c>
      <c r="B301" t="s">
        <v>316</v>
      </c>
      <c r="C301" t="str">
        <f>LEFT(Table1[[#This Row],[Occupation]],LEN(Table1[[#This Row],[Occupation]])-1)</f>
        <v>Dietetic Technician</v>
      </c>
      <c r="D301" t="str">
        <f>_xlfn.XLOOKUP(Table1[[#This Row],[Occupation]],Table2[Name],Table2[Cluster],#N/A,1)</f>
        <v>Health Science</v>
      </c>
      <c r="E301">
        <f>_xlfn.RANK.EQ(Table1[[#This Row],[Percent_Change]],Table1[Percent_Change])</f>
        <v>270</v>
      </c>
      <c r="F301" t="s">
        <v>1824</v>
      </c>
      <c r="G301">
        <v>20200</v>
      </c>
      <c r="H301">
        <v>20900</v>
      </c>
      <c r="I301" s="1">
        <v>0.04</v>
      </c>
      <c r="J301" t="s">
        <v>25</v>
      </c>
      <c r="K301">
        <v>1</v>
      </c>
      <c r="L301" t="s">
        <v>18</v>
      </c>
      <c r="M301">
        <v>4</v>
      </c>
      <c r="N301">
        <v>745</v>
      </c>
      <c r="O301" s="2">
        <v>17.559999999999999</v>
      </c>
      <c r="P301" s="2">
        <v>36500</v>
      </c>
    </row>
    <row r="302" spans="1:16" x14ac:dyDescent="0.3">
      <c r="A302">
        <v>301</v>
      </c>
      <c r="B302" t="s">
        <v>317</v>
      </c>
      <c r="C302" t="str">
        <f>LEFT(Table1[[#This Row],[Occupation]],LEN(Table1[[#This Row],[Occupation]])-1)</f>
        <v>Dining Room and Cafeteria Attendants and Bartender Helper</v>
      </c>
      <c r="D302" t="str">
        <f>_xlfn.XLOOKUP(Table1[[#This Row],[Occupation]],Table2[Name],Table2[Cluster],#N/A,1)</f>
        <v>Hospitality and Tourism</v>
      </c>
      <c r="E302">
        <f>_xlfn.RANK.EQ(Table1[[#This Row],[Percent_Change]],Table1[Percent_Change])</f>
        <v>270</v>
      </c>
      <c r="F302" t="s">
        <v>1892</v>
      </c>
      <c r="G302">
        <v>459200</v>
      </c>
      <c r="H302">
        <v>478400</v>
      </c>
      <c r="I302" s="1">
        <v>0.04</v>
      </c>
      <c r="J302" t="s">
        <v>25</v>
      </c>
      <c r="K302">
        <v>1</v>
      </c>
      <c r="L302" t="s">
        <v>31</v>
      </c>
      <c r="M302">
        <v>1</v>
      </c>
      <c r="N302">
        <v>812</v>
      </c>
      <c r="O302" s="2">
        <v>14.99</v>
      </c>
      <c r="P302" s="2">
        <v>31200</v>
      </c>
    </row>
    <row r="303" spans="1:16" x14ac:dyDescent="0.3">
      <c r="A303">
        <v>302</v>
      </c>
      <c r="B303" t="s">
        <v>318</v>
      </c>
      <c r="C303" t="str">
        <f>LEFT(Table1[[#This Row],[Occupation]],LEN(Table1[[#This Row],[Occupation]])-1)</f>
        <v>Disc Jockeys, Except Radi</v>
      </c>
      <c r="D303" t="str">
        <f>_xlfn.XLOOKUP(Table1[[#This Row],[Occupation]],Table2[Name],Table2[Cluster],#N/A,1)</f>
        <v>Arts, Audio/Video and Communications</v>
      </c>
      <c r="E303">
        <f>_xlfn.RANK.EQ(Table1[[#This Row],[Percent_Change]],Table1[Percent_Change])</f>
        <v>270</v>
      </c>
      <c r="F303" t="s">
        <v>1077</v>
      </c>
      <c r="G303">
        <v>23800</v>
      </c>
      <c r="H303">
        <v>24800</v>
      </c>
      <c r="I303" s="1">
        <v>0.04</v>
      </c>
      <c r="J303" t="s">
        <v>120</v>
      </c>
      <c r="K303">
        <v>0</v>
      </c>
      <c r="L303" t="s">
        <v>26</v>
      </c>
      <c r="M303">
        <v>2</v>
      </c>
      <c r="N303">
        <v>827</v>
      </c>
      <c r="O303" s="2">
        <v>20</v>
      </c>
      <c r="P303" s="2" t="e">
        <v>#N/A</v>
      </c>
    </row>
    <row r="304" spans="1:16" x14ac:dyDescent="0.3">
      <c r="A304">
        <v>303</v>
      </c>
      <c r="B304" t="s">
        <v>319</v>
      </c>
      <c r="C304" t="str">
        <f>LEFT(Table1[[#This Row],[Occupation]],LEN(Table1[[#This Row],[Occupation]])-1)</f>
        <v>Economics Teachers, Postsecondar</v>
      </c>
      <c r="D304" t="str">
        <f>_xlfn.XLOOKUP(Table1[[#This Row],[Occupation]],Table2[Name],Table2[Cluster],#N/A,1)</f>
        <v>Education and Training</v>
      </c>
      <c r="E304">
        <f>_xlfn.RANK.EQ(Table1[[#This Row],[Percent_Change]],Table1[Percent_Change])</f>
        <v>270</v>
      </c>
      <c r="F304" t="s">
        <v>1152</v>
      </c>
      <c r="G304">
        <v>14800</v>
      </c>
      <c r="H304">
        <v>15400</v>
      </c>
      <c r="I304" s="1">
        <v>0.04</v>
      </c>
      <c r="J304" t="s">
        <v>5</v>
      </c>
      <c r="K304">
        <v>4</v>
      </c>
      <c r="L304" t="s">
        <v>38</v>
      </c>
      <c r="M304">
        <v>7</v>
      </c>
      <c r="N304">
        <v>73</v>
      </c>
      <c r="O304" s="2" t="e">
        <v>#N/A</v>
      </c>
      <c r="P304" s="2">
        <v>115300</v>
      </c>
    </row>
    <row r="305" spans="1:16" x14ac:dyDescent="0.3">
      <c r="A305">
        <v>304</v>
      </c>
      <c r="B305" t="s">
        <v>320</v>
      </c>
      <c r="C305" t="str">
        <f>LEFT(Table1[[#This Row],[Occupation]],LEN(Table1[[#This Row],[Occupation]])-1)</f>
        <v>Education Administrators, Postsecondar</v>
      </c>
      <c r="D305" t="str">
        <f>_xlfn.XLOOKUP(Table1[[#This Row],[Occupation]],Table2[Name],Table2[Cluster],#N/A,1)</f>
        <v>Education and Training</v>
      </c>
      <c r="E305">
        <f>_xlfn.RANK.EQ(Table1[[#This Row],[Percent_Change]],Table1[Percent_Change])</f>
        <v>270</v>
      </c>
      <c r="F305" t="s">
        <v>1178</v>
      </c>
      <c r="G305">
        <v>218200</v>
      </c>
      <c r="H305">
        <v>225900</v>
      </c>
      <c r="I305" s="1">
        <v>0.04</v>
      </c>
      <c r="J305" t="s">
        <v>5</v>
      </c>
      <c r="K305">
        <v>4</v>
      </c>
      <c r="L305" t="s">
        <v>6</v>
      </c>
      <c r="M305">
        <v>6</v>
      </c>
      <c r="N305">
        <v>99</v>
      </c>
      <c r="O305" s="2">
        <v>49.33</v>
      </c>
      <c r="P305" s="2">
        <v>102600</v>
      </c>
    </row>
    <row r="306" spans="1:16" x14ac:dyDescent="0.3">
      <c r="A306">
        <v>305</v>
      </c>
      <c r="B306" t="s">
        <v>321</v>
      </c>
      <c r="C306" t="str">
        <f>LEFT(Table1[[#This Row],[Occupation]],LEN(Table1[[#This Row],[Occupation]])-1)</f>
        <v>Education Teachers, Postsecondar</v>
      </c>
      <c r="D306" t="str">
        <f>_xlfn.XLOOKUP(Table1[[#This Row],[Occupation]],Table2[Name],Table2[Cluster],#N/A,1)</f>
        <v>Education and Training</v>
      </c>
      <c r="E306">
        <f>_xlfn.RANK.EQ(Table1[[#This Row],[Percent_Change]],Table1[Percent_Change])</f>
        <v>270</v>
      </c>
      <c r="F306" t="s">
        <v>1328</v>
      </c>
      <c r="G306">
        <v>74300</v>
      </c>
      <c r="H306">
        <v>77100</v>
      </c>
      <c r="I306" s="1">
        <v>0.04</v>
      </c>
      <c r="J306" t="s">
        <v>5</v>
      </c>
      <c r="K306">
        <v>4</v>
      </c>
      <c r="L306" t="s">
        <v>38</v>
      </c>
      <c r="M306">
        <v>7</v>
      </c>
      <c r="N306">
        <v>249</v>
      </c>
      <c r="O306" s="2" t="e">
        <v>#N/A</v>
      </c>
      <c r="P306" s="2">
        <v>73200</v>
      </c>
    </row>
    <row r="307" spans="1:16" x14ac:dyDescent="0.3">
      <c r="A307">
        <v>306</v>
      </c>
      <c r="B307" t="s">
        <v>322</v>
      </c>
      <c r="C307" t="str">
        <f>LEFT(Table1[[#This Row],[Occupation]],LEN(Table1[[#This Row],[Occupation]])-1)</f>
        <v>Electrical Engineer</v>
      </c>
      <c r="D307" t="str">
        <f>_xlfn.XLOOKUP(Table1[[#This Row],[Occupation]],Table2[Name],Table2[Cluster],#N/A,1)</f>
        <v>Science, Technology, Engineering and Math</v>
      </c>
      <c r="E307">
        <f>_xlfn.RANK.EQ(Table1[[#This Row],[Percent_Change]],Table1[Percent_Change])</f>
        <v>270</v>
      </c>
      <c r="F307" t="s">
        <v>1162</v>
      </c>
      <c r="G307">
        <v>188800</v>
      </c>
      <c r="H307">
        <v>196600</v>
      </c>
      <c r="I307" s="1">
        <v>0.04</v>
      </c>
      <c r="J307" t="s">
        <v>5</v>
      </c>
      <c r="K307">
        <v>4</v>
      </c>
      <c r="L307" t="s">
        <v>11</v>
      </c>
      <c r="M307">
        <v>5</v>
      </c>
      <c r="N307">
        <v>83</v>
      </c>
      <c r="O307" s="2">
        <v>51.42</v>
      </c>
      <c r="P307" s="2">
        <v>107000</v>
      </c>
    </row>
    <row r="308" spans="1:16" x14ac:dyDescent="0.3">
      <c r="A308">
        <v>307</v>
      </c>
      <c r="B308" t="s">
        <v>323</v>
      </c>
      <c r="C308" t="str">
        <f>LEFT(Table1[[#This Row],[Occupation]],LEN(Table1[[#This Row],[Occupation]])-1)</f>
        <v>Environmental Science Teachers, Postsecondar</v>
      </c>
      <c r="D308" t="str">
        <f>_xlfn.XLOOKUP(Table1[[#This Row],[Occupation]],Table2[Name],Table2[Cluster],#N/A,1)</f>
        <v>Education and Training</v>
      </c>
      <c r="E308">
        <f>_xlfn.RANK.EQ(Table1[[#This Row],[Percent_Change]],Table1[Percent_Change])</f>
        <v>270</v>
      </c>
      <c r="F308" t="s">
        <v>1236</v>
      </c>
      <c r="G308">
        <v>7900</v>
      </c>
      <c r="H308">
        <v>8200</v>
      </c>
      <c r="I308" s="1">
        <v>0.04</v>
      </c>
      <c r="J308" t="s">
        <v>5</v>
      </c>
      <c r="K308">
        <v>4</v>
      </c>
      <c r="L308" t="s">
        <v>38</v>
      </c>
      <c r="M308">
        <v>7</v>
      </c>
      <c r="N308">
        <v>157</v>
      </c>
      <c r="O308" s="2" t="e">
        <v>#N/A</v>
      </c>
      <c r="P308" s="2">
        <v>88400</v>
      </c>
    </row>
    <row r="309" spans="1:16" x14ac:dyDescent="0.3">
      <c r="A309">
        <v>308</v>
      </c>
      <c r="B309" t="s">
        <v>324</v>
      </c>
      <c r="C309" t="str">
        <f>LEFT(Table1[[#This Row],[Occupation]],LEN(Table1[[#This Row],[Occupation]])-1)</f>
        <v>Family Medicine Physician</v>
      </c>
      <c r="D309" t="str">
        <f>_xlfn.XLOOKUP(Table1[[#This Row],[Occupation]],Table2[Name],Table2[Cluster],#N/A,1)</f>
        <v>Health Science</v>
      </c>
      <c r="E309">
        <f>_xlfn.RANK.EQ(Table1[[#This Row],[Percent_Change]],Table1[Percent_Change])</f>
        <v>270</v>
      </c>
      <c r="F309" t="s">
        <v>1098</v>
      </c>
      <c r="G309">
        <v>108000</v>
      </c>
      <c r="H309">
        <v>112000</v>
      </c>
      <c r="I309" s="1">
        <v>0.04</v>
      </c>
      <c r="J309" t="s">
        <v>5</v>
      </c>
      <c r="K309">
        <v>4</v>
      </c>
      <c r="L309" t="s">
        <v>38</v>
      </c>
      <c r="M309">
        <v>7</v>
      </c>
      <c r="N309">
        <v>19</v>
      </c>
      <c r="O309" s="2">
        <v>108</v>
      </c>
      <c r="P309" s="2">
        <v>224600</v>
      </c>
    </row>
    <row r="310" spans="1:16" x14ac:dyDescent="0.3">
      <c r="A310">
        <v>309</v>
      </c>
      <c r="B310" t="s">
        <v>325</v>
      </c>
      <c r="C310" t="str">
        <f>LEFT(Table1[[#This Row],[Occupation]],LEN(Table1[[#This Row],[Occupation]])-1)</f>
        <v>Family and Consumer Sciences Teachers, Postsecondar</v>
      </c>
      <c r="D310" t="str">
        <f>_xlfn.XLOOKUP(Table1[[#This Row],[Occupation]],Table2[Name],Table2[Cluster],#N/A,1)</f>
        <v>Education and Training</v>
      </c>
      <c r="E310">
        <f>_xlfn.RANK.EQ(Table1[[#This Row],[Percent_Change]],Table1[Percent_Change])</f>
        <v>270</v>
      </c>
      <c r="F310" t="s">
        <v>1292</v>
      </c>
      <c r="G310">
        <v>2900</v>
      </c>
      <c r="H310">
        <v>3000</v>
      </c>
      <c r="I310" s="1">
        <v>0.04</v>
      </c>
      <c r="J310" t="s">
        <v>5</v>
      </c>
      <c r="K310">
        <v>4</v>
      </c>
      <c r="L310" t="s">
        <v>38</v>
      </c>
      <c r="M310">
        <v>7</v>
      </c>
      <c r="N310">
        <v>213</v>
      </c>
      <c r="O310" s="2" t="e">
        <v>#N/A</v>
      </c>
      <c r="P310" s="2">
        <v>78400</v>
      </c>
    </row>
    <row r="311" spans="1:16" x14ac:dyDescent="0.3">
      <c r="A311">
        <v>310</v>
      </c>
      <c r="B311" t="s">
        <v>326</v>
      </c>
      <c r="C311" t="str">
        <f>LEFT(Table1[[#This Row],[Occupation]],LEN(Table1[[#This Row],[Occupation]])-1)</f>
        <v>Fire Inspectors and Investigator</v>
      </c>
      <c r="D311" t="str">
        <f>_xlfn.XLOOKUP(Table1[[#This Row],[Occupation]],Table2[Name],Table2[Cluster],#N/A,1)</f>
        <v>Law, Public Safety, Corrections and Security</v>
      </c>
      <c r="E311">
        <f>_xlfn.RANK.EQ(Table1[[#This Row],[Percent_Change]],Table1[Percent_Change])</f>
        <v>270</v>
      </c>
      <c r="F311" t="s">
        <v>1323</v>
      </c>
      <c r="G311">
        <v>15000</v>
      </c>
      <c r="H311">
        <v>15600</v>
      </c>
      <c r="I311" s="1">
        <v>0.04</v>
      </c>
      <c r="J311" t="s">
        <v>5</v>
      </c>
      <c r="K311">
        <v>4</v>
      </c>
      <c r="L311" t="s">
        <v>9</v>
      </c>
      <c r="M311">
        <v>5</v>
      </c>
      <c r="N311">
        <v>244</v>
      </c>
      <c r="O311" s="2">
        <v>35.65</v>
      </c>
      <c r="P311" s="2">
        <v>74200</v>
      </c>
    </row>
    <row r="312" spans="1:16" x14ac:dyDescent="0.3">
      <c r="A312">
        <v>311</v>
      </c>
      <c r="B312" t="s">
        <v>327</v>
      </c>
      <c r="C312" t="str">
        <f>LEFT(Table1[[#This Row],[Occupation]],LEN(Table1[[#This Row],[Occupation]])-1)</f>
        <v>Firefighter</v>
      </c>
      <c r="D312" t="str">
        <f>_xlfn.XLOOKUP(Table1[[#This Row],[Occupation]],Table2[Name],Table2[Cluster],#N/A,1)</f>
        <v>Law, Public Safety, Corrections and Security</v>
      </c>
      <c r="E312">
        <f>_xlfn.RANK.EQ(Table1[[#This Row],[Percent_Change]],Table1[Percent_Change])</f>
        <v>270</v>
      </c>
      <c r="F312" t="s">
        <v>1495</v>
      </c>
      <c r="G312">
        <v>334200</v>
      </c>
      <c r="H312">
        <v>346200</v>
      </c>
      <c r="I312" s="1">
        <v>0.04</v>
      </c>
      <c r="J312" t="s">
        <v>8</v>
      </c>
      <c r="K312">
        <v>3</v>
      </c>
      <c r="L312" t="s">
        <v>9</v>
      </c>
      <c r="M312">
        <v>5</v>
      </c>
      <c r="N312">
        <v>415</v>
      </c>
      <c r="O312" s="2">
        <v>27.46</v>
      </c>
      <c r="P312" s="2">
        <v>57100</v>
      </c>
    </row>
    <row r="313" spans="1:16" x14ac:dyDescent="0.3">
      <c r="A313">
        <v>312</v>
      </c>
      <c r="B313" t="s">
        <v>328</v>
      </c>
      <c r="C313" t="str">
        <f>LEFT(Table1[[#This Row],[Occupation]],LEN(Table1[[#This Row],[Occupation]])-1)</f>
        <v>First-Line Supervisors of Firefighting and Prevention Worker</v>
      </c>
      <c r="D313" t="str">
        <f>_xlfn.XLOOKUP(Table1[[#This Row],[Occupation]],Table2[Name],Table2[Cluster],#N/A,1)</f>
        <v>Law, Public Safety, Corrections and Security</v>
      </c>
      <c r="E313">
        <f>_xlfn.RANK.EQ(Table1[[#This Row],[Percent_Change]],Table1[Percent_Change])</f>
        <v>270</v>
      </c>
      <c r="F313" t="s">
        <v>1241</v>
      </c>
      <c r="G313">
        <v>87100</v>
      </c>
      <c r="H313">
        <v>90200</v>
      </c>
      <c r="I313" s="1">
        <v>0.04</v>
      </c>
      <c r="J313" t="s">
        <v>5</v>
      </c>
      <c r="K313">
        <v>4</v>
      </c>
      <c r="L313" t="s">
        <v>9</v>
      </c>
      <c r="M313">
        <v>5</v>
      </c>
      <c r="N313">
        <v>162</v>
      </c>
      <c r="O313" s="2">
        <v>41.45</v>
      </c>
      <c r="P313" s="2">
        <v>86200</v>
      </c>
    </row>
    <row r="314" spans="1:16" x14ac:dyDescent="0.3">
      <c r="A314">
        <v>313</v>
      </c>
      <c r="B314" t="s">
        <v>329</v>
      </c>
      <c r="C314" t="str">
        <f>LEFT(Table1[[#This Row],[Occupation]],LEN(Table1[[#This Row],[Occupation]])-1)</f>
        <v>Food Preparation and Serving Related Workers, All Othe</v>
      </c>
      <c r="D314" t="str">
        <f>_xlfn.XLOOKUP(Table1[[#This Row],[Occupation]],Table2[Name],Table2[Cluster],#N/A,1)</f>
        <v>Hospitality and Tourism</v>
      </c>
      <c r="E314">
        <f>_xlfn.RANK.EQ(Table1[[#This Row],[Percent_Change]],Table1[Percent_Change])</f>
        <v>270</v>
      </c>
      <c r="F314" t="s">
        <v>1871</v>
      </c>
      <c r="G314">
        <v>85400</v>
      </c>
      <c r="H314">
        <v>89100</v>
      </c>
      <c r="I314" s="1">
        <v>0.04</v>
      </c>
      <c r="J314" t="s">
        <v>25</v>
      </c>
      <c r="K314">
        <v>1</v>
      </c>
      <c r="L314" t="s">
        <v>31</v>
      </c>
      <c r="M314">
        <v>1</v>
      </c>
      <c r="N314">
        <v>790</v>
      </c>
      <c r="O314" s="2">
        <v>16.29</v>
      </c>
      <c r="P314" s="2">
        <v>33900</v>
      </c>
    </row>
    <row r="315" spans="1:16" x14ac:dyDescent="0.3">
      <c r="A315">
        <v>314</v>
      </c>
      <c r="B315" t="s">
        <v>330</v>
      </c>
      <c r="C315" t="str">
        <f>LEFT(Table1[[#This Row],[Occupation]],LEN(Table1[[#This Row],[Occupation]])-1)</f>
        <v>Food Processing Workers, All Othe</v>
      </c>
      <c r="D315" t="str">
        <f>_xlfn.XLOOKUP(Table1[[#This Row],[Occupation]],Table2[Name],Table2[Cluster],#N/A,1)</f>
        <v>Agriculture, Food and Natural Resources</v>
      </c>
      <c r="E315">
        <f>_xlfn.RANK.EQ(Table1[[#This Row],[Percent_Change]],Table1[Percent_Change])</f>
        <v>270</v>
      </c>
      <c r="F315" t="s">
        <v>1815</v>
      </c>
      <c r="G315">
        <v>48800</v>
      </c>
      <c r="H315">
        <v>50700</v>
      </c>
      <c r="I315" s="1">
        <v>0.04</v>
      </c>
      <c r="J315" t="s">
        <v>29</v>
      </c>
      <c r="K315">
        <v>2</v>
      </c>
      <c r="L315" t="s">
        <v>31</v>
      </c>
      <c r="M315">
        <v>1</v>
      </c>
      <c r="N315">
        <v>734</v>
      </c>
      <c r="O315" s="2">
        <v>17.73</v>
      </c>
      <c r="P315" s="2">
        <v>36900</v>
      </c>
    </row>
    <row r="316" spans="1:16" x14ac:dyDescent="0.3">
      <c r="A316">
        <v>315</v>
      </c>
      <c r="B316" t="s">
        <v>331</v>
      </c>
      <c r="C316" t="str">
        <f>LEFT(Table1[[#This Row],[Occupation]],LEN(Table1[[#This Row],[Occupation]])-1)</f>
        <v>General and Operations Manager</v>
      </c>
      <c r="D316" t="str">
        <f>_xlfn.XLOOKUP(Table1[[#This Row],[Occupation]],Table2[Name],Table2[Cluster],#N/A,1)</f>
        <v>Business Management and Administration</v>
      </c>
      <c r="E316">
        <f>_xlfn.RANK.EQ(Table1[[#This Row],[Percent_Change]],Table1[Percent_Change])</f>
        <v>270</v>
      </c>
      <c r="F316" t="s">
        <v>1187</v>
      </c>
      <c r="G316">
        <v>3507800</v>
      </c>
      <c r="H316">
        <v>3655100</v>
      </c>
      <c r="I316" s="1">
        <v>0.04</v>
      </c>
      <c r="J316" t="s">
        <v>5</v>
      </c>
      <c r="K316">
        <v>4</v>
      </c>
      <c r="L316" t="s">
        <v>11</v>
      </c>
      <c r="M316">
        <v>5</v>
      </c>
      <c r="N316">
        <v>108</v>
      </c>
      <c r="O316" s="2">
        <v>48.69</v>
      </c>
      <c r="P316" s="2">
        <v>101300</v>
      </c>
    </row>
    <row r="317" spans="1:16" x14ac:dyDescent="0.3">
      <c r="A317">
        <v>316</v>
      </c>
      <c r="B317" t="s">
        <v>332</v>
      </c>
      <c r="C317" t="str">
        <f>LEFT(Table1[[#This Row],[Occupation]],LEN(Table1[[#This Row],[Occupation]])-1)</f>
        <v>Geography Teachers, Postsecondar</v>
      </c>
      <c r="D317" t="str">
        <f>_xlfn.XLOOKUP(Table1[[#This Row],[Occupation]],Table2[Name],Table2[Cluster],#N/A,1)</f>
        <v>Education and Training</v>
      </c>
      <c r="E317">
        <f>_xlfn.RANK.EQ(Table1[[#This Row],[Percent_Change]],Table1[Percent_Change])</f>
        <v>270</v>
      </c>
      <c r="F317" t="s">
        <v>1245</v>
      </c>
      <c r="G317">
        <v>4100</v>
      </c>
      <c r="H317">
        <v>4300</v>
      </c>
      <c r="I317" s="1">
        <v>0.04</v>
      </c>
      <c r="J317" t="s">
        <v>5</v>
      </c>
      <c r="K317">
        <v>4</v>
      </c>
      <c r="L317" t="s">
        <v>38</v>
      </c>
      <c r="M317">
        <v>7</v>
      </c>
      <c r="N317">
        <v>166</v>
      </c>
      <c r="O317" s="2" t="e">
        <v>#N/A</v>
      </c>
      <c r="P317" s="2">
        <v>85600</v>
      </c>
    </row>
    <row r="318" spans="1:16" x14ac:dyDescent="0.3">
      <c r="A318">
        <v>317</v>
      </c>
      <c r="B318" t="s">
        <v>333</v>
      </c>
      <c r="C318" t="str">
        <f>LEFT(Table1[[#This Row],[Occupation]],LEN(Table1[[#This Row],[Occupation]])-1)</f>
        <v>Health and Safety Engineers, Except Mining Safety Engineers and Inspector</v>
      </c>
      <c r="D318" t="str">
        <f>_xlfn.XLOOKUP(Table1[[#This Row],[Occupation]],Table2[Name],Table2[Cluster],#N/A,1)</f>
        <v>Science, Technology, Engineering and Math</v>
      </c>
      <c r="E318">
        <f>_xlfn.RANK.EQ(Table1[[#This Row],[Percent_Change]],Table1[Percent_Change])</f>
        <v>270</v>
      </c>
      <c r="F318" t="s">
        <v>1176</v>
      </c>
      <c r="G318">
        <v>22000</v>
      </c>
      <c r="H318">
        <v>22800</v>
      </c>
      <c r="I318" s="1">
        <v>0.04</v>
      </c>
      <c r="J318" t="s">
        <v>5</v>
      </c>
      <c r="K318">
        <v>4</v>
      </c>
      <c r="L318" t="s">
        <v>11</v>
      </c>
      <c r="M318">
        <v>5</v>
      </c>
      <c r="N318">
        <v>97</v>
      </c>
      <c r="O318" s="2">
        <v>49.85</v>
      </c>
      <c r="P318" s="2">
        <v>103700</v>
      </c>
    </row>
    <row r="319" spans="1:16" x14ac:dyDescent="0.3">
      <c r="A319">
        <v>318</v>
      </c>
      <c r="B319" t="s">
        <v>334</v>
      </c>
      <c r="C319" t="str">
        <f>LEFT(Table1[[#This Row],[Occupation]],LEN(Table1[[#This Row],[Occupation]])-1)</f>
        <v>Heavy and Tractor-Trailer Truck Driver</v>
      </c>
      <c r="D319" t="str">
        <f>_xlfn.XLOOKUP(Table1[[#This Row],[Occupation]],Table2[Name],Table2[Cluster],#N/A,1)</f>
        <v>Transportation, Distribution and Logistics</v>
      </c>
      <c r="E319">
        <f>_xlfn.RANK.EQ(Table1[[#This Row],[Percent_Change]],Table1[Percent_Change])</f>
        <v>270</v>
      </c>
      <c r="F319" t="s">
        <v>1522</v>
      </c>
      <c r="G319">
        <v>2192300</v>
      </c>
      <c r="H319">
        <v>2281500</v>
      </c>
      <c r="I319" s="1">
        <v>0.04</v>
      </c>
      <c r="J319" t="s">
        <v>8</v>
      </c>
      <c r="K319">
        <v>3</v>
      </c>
      <c r="L319" t="s">
        <v>9</v>
      </c>
      <c r="M319">
        <v>5</v>
      </c>
      <c r="N319">
        <v>441</v>
      </c>
      <c r="O319" s="2">
        <v>26.12</v>
      </c>
      <c r="P319" s="2">
        <v>54300</v>
      </c>
    </row>
    <row r="320" spans="1:16" x14ac:dyDescent="0.3">
      <c r="A320">
        <v>319</v>
      </c>
      <c r="B320" t="s">
        <v>335</v>
      </c>
      <c r="C320" t="str">
        <f>LEFT(Table1[[#This Row],[Occupation]],LEN(Table1[[#This Row],[Occupation]])-1)</f>
        <v>Industrial Truck and Tractor Operator</v>
      </c>
      <c r="D320" t="str">
        <f>_xlfn.XLOOKUP(Table1[[#This Row],[Occupation]],Table2[Name],Table2[Cluster],#N/A,1)</f>
        <v>Transportation, Distribution and Logistics</v>
      </c>
      <c r="E320">
        <f>_xlfn.RANK.EQ(Table1[[#This Row],[Percent_Change]],Table1[Percent_Change])</f>
        <v>270</v>
      </c>
      <c r="F320" t="s">
        <v>1691</v>
      </c>
      <c r="G320">
        <v>796600</v>
      </c>
      <c r="H320">
        <v>826500</v>
      </c>
      <c r="I320" s="1">
        <v>0.04</v>
      </c>
      <c r="J320" t="s">
        <v>29</v>
      </c>
      <c r="K320">
        <v>2</v>
      </c>
      <c r="L320" t="s">
        <v>31</v>
      </c>
      <c r="M320">
        <v>1</v>
      </c>
      <c r="N320">
        <v>611</v>
      </c>
      <c r="O320" s="2">
        <v>21.38</v>
      </c>
      <c r="P320" s="2">
        <v>44500</v>
      </c>
    </row>
    <row r="321" spans="1:16" x14ac:dyDescent="0.3">
      <c r="A321">
        <v>320</v>
      </c>
      <c r="B321" t="s">
        <v>336</v>
      </c>
      <c r="C321" t="str">
        <f>LEFT(Table1[[#This Row],[Occupation]],LEN(Table1[[#This Row],[Occupation]])-1)</f>
        <v>Interior Designer</v>
      </c>
      <c r="D321" t="str">
        <f>_xlfn.XLOOKUP(Table1[[#This Row],[Occupation]],Table2[Name],Table2[Cluster],#N/A,1)</f>
        <v>Architecture and Construction</v>
      </c>
      <c r="E321">
        <f>_xlfn.RANK.EQ(Table1[[#This Row],[Percent_Change]],Table1[Percent_Change])</f>
        <v>270</v>
      </c>
      <c r="F321" t="s">
        <v>1421</v>
      </c>
      <c r="G321">
        <v>94900</v>
      </c>
      <c r="H321">
        <v>98700</v>
      </c>
      <c r="I321" s="1">
        <v>0.04</v>
      </c>
      <c r="J321" t="s">
        <v>8</v>
      </c>
      <c r="K321">
        <v>3</v>
      </c>
      <c r="L321" t="s">
        <v>11</v>
      </c>
      <c r="M321">
        <v>5</v>
      </c>
      <c r="N321">
        <v>341</v>
      </c>
      <c r="O321" s="2">
        <v>30.05</v>
      </c>
      <c r="P321" s="2">
        <v>62500</v>
      </c>
    </row>
    <row r="322" spans="1:16" x14ac:dyDescent="0.3">
      <c r="A322">
        <v>321</v>
      </c>
      <c r="B322" t="s">
        <v>337</v>
      </c>
      <c r="C322" t="str">
        <f>LEFT(Table1[[#This Row],[Occupation]],LEN(Table1[[#This Row],[Occupation]])-1)</f>
        <v>Interpreters and Translator</v>
      </c>
      <c r="D322" t="str">
        <f>_xlfn.XLOOKUP(Table1[[#This Row],[Occupation]],Table2[Name],Table2[Cluster],#N/A,1)</f>
        <v>Education and Training</v>
      </c>
      <c r="E322">
        <f>_xlfn.RANK.EQ(Table1[[#This Row],[Percent_Change]],Table1[Percent_Change])</f>
        <v>270</v>
      </c>
      <c r="F322" t="s">
        <v>1496</v>
      </c>
      <c r="G322">
        <v>68700</v>
      </c>
      <c r="H322">
        <v>71700</v>
      </c>
      <c r="I322" s="1">
        <v>0.04</v>
      </c>
      <c r="J322" t="s">
        <v>8</v>
      </c>
      <c r="K322">
        <v>3</v>
      </c>
      <c r="L322" t="s">
        <v>11</v>
      </c>
      <c r="M322">
        <v>5</v>
      </c>
      <c r="N322">
        <v>415</v>
      </c>
      <c r="O322" s="2">
        <v>27.45</v>
      </c>
      <c r="P322" s="2">
        <v>57100</v>
      </c>
    </row>
    <row r="323" spans="1:16" x14ac:dyDescent="0.3">
      <c r="A323">
        <v>322</v>
      </c>
      <c r="B323" t="s">
        <v>338</v>
      </c>
      <c r="C323" t="str">
        <f>LEFT(Table1[[#This Row],[Occupation]],LEN(Table1[[#This Row],[Occupation]])-1)</f>
        <v>Landscaping and Groundskeeping Worker</v>
      </c>
      <c r="D323" t="str">
        <f>_xlfn.XLOOKUP(Table1[[#This Row],[Occupation]],Table2[Name],Table2[Cluster],#N/A,1)</f>
        <v>Architecture and Construction</v>
      </c>
      <c r="E323">
        <f>_xlfn.RANK.EQ(Table1[[#This Row],[Percent_Change]],Table1[Percent_Change])</f>
        <v>270</v>
      </c>
      <c r="F323" t="s">
        <v>1800</v>
      </c>
      <c r="G323">
        <v>1176100</v>
      </c>
      <c r="H323">
        <v>1217900</v>
      </c>
      <c r="I323" s="1">
        <v>0.04</v>
      </c>
      <c r="J323" t="s">
        <v>29</v>
      </c>
      <c r="K323">
        <v>2</v>
      </c>
      <c r="L323" t="s">
        <v>31</v>
      </c>
      <c r="M323">
        <v>1</v>
      </c>
      <c r="N323">
        <v>719</v>
      </c>
      <c r="O323" s="2">
        <v>17.96</v>
      </c>
      <c r="P323" s="2">
        <v>37400</v>
      </c>
    </row>
    <row r="324" spans="1:16" x14ac:dyDescent="0.3">
      <c r="A324">
        <v>323</v>
      </c>
      <c r="B324" t="s">
        <v>339</v>
      </c>
      <c r="C324" t="str">
        <f>LEFT(Table1[[#This Row],[Occupation]],LEN(Table1[[#This Row],[Occupation]])-1)</f>
        <v>Library Science Teachers, Postsecondar</v>
      </c>
      <c r="D324" t="str">
        <f>_xlfn.XLOOKUP(Table1[[#This Row],[Occupation]],Table2[Name],Table2[Cluster],#N/A,1)</f>
        <v>Education and Training</v>
      </c>
      <c r="E324">
        <f>_xlfn.RANK.EQ(Table1[[#This Row],[Percent_Change]],Table1[Percent_Change])</f>
        <v>270</v>
      </c>
      <c r="F324" t="s">
        <v>1277</v>
      </c>
      <c r="G324">
        <v>5400</v>
      </c>
      <c r="H324">
        <v>5600</v>
      </c>
      <c r="I324" s="1">
        <v>0.04</v>
      </c>
      <c r="J324" t="s">
        <v>5</v>
      </c>
      <c r="K324">
        <v>4</v>
      </c>
      <c r="L324" t="s">
        <v>38</v>
      </c>
      <c r="M324">
        <v>7</v>
      </c>
      <c r="N324">
        <v>198</v>
      </c>
      <c r="O324" s="2" t="e">
        <v>#N/A</v>
      </c>
      <c r="P324" s="2">
        <v>80300</v>
      </c>
    </row>
    <row r="325" spans="1:16" x14ac:dyDescent="0.3">
      <c r="A325">
        <v>324</v>
      </c>
      <c r="B325" t="s">
        <v>340</v>
      </c>
      <c r="C325" t="str">
        <f>LEFT(Table1[[#This Row],[Occupation]],LEN(Table1[[#This Row],[Occupation]])-1)</f>
        <v>Life, Physical, and Social Science Technicians, All Othe</v>
      </c>
      <c r="D325" t="str">
        <f>_xlfn.XLOOKUP(Table1[[#This Row],[Occupation]],Table2[Name],Table2[Cluster],#N/A,1)</f>
        <v>Law, Public Safety, Corrections and Security</v>
      </c>
      <c r="E325">
        <f>_xlfn.RANK.EQ(Table1[[#This Row],[Percent_Change]],Table1[Percent_Change])</f>
        <v>270</v>
      </c>
      <c r="F325" t="s">
        <v>1482</v>
      </c>
      <c r="G325">
        <v>80000</v>
      </c>
      <c r="H325">
        <v>83100</v>
      </c>
      <c r="I325" s="1">
        <v>0.04</v>
      </c>
      <c r="J325" t="s">
        <v>8</v>
      </c>
      <c r="K325">
        <v>3</v>
      </c>
      <c r="L325" t="s">
        <v>18</v>
      </c>
      <c r="M325">
        <v>4</v>
      </c>
      <c r="N325">
        <v>403</v>
      </c>
      <c r="O325" s="2">
        <v>28.05</v>
      </c>
      <c r="P325" s="2">
        <v>58400</v>
      </c>
    </row>
    <row r="326" spans="1:16" x14ac:dyDescent="0.3">
      <c r="A326">
        <v>325</v>
      </c>
      <c r="B326" t="s">
        <v>341</v>
      </c>
      <c r="C326" t="str">
        <f>LEFT(Table1[[#This Row],[Occupation]],LEN(Table1[[#This Row],[Occupation]])-1)</f>
        <v>Maintenance and Repair Workers, Genera</v>
      </c>
      <c r="D326" t="str">
        <f>_xlfn.XLOOKUP(Table1[[#This Row],[Occupation]],Table2[Name],Table2[Cluster],#N/A,1)</f>
        <v>Manufacturing</v>
      </c>
      <c r="E326">
        <f>_xlfn.RANK.EQ(Table1[[#This Row],[Percent_Change]],Table1[Percent_Change])</f>
        <v>270</v>
      </c>
      <c r="F326" t="s">
        <v>1646</v>
      </c>
      <c r="G326">
        <v>1607200</v>
      </c>
      <c r="H326">
        <v>1664400</v>
      </c>
      <c r="I326" s="1">
        <v>0.04</v>
      </c>
      <c r="J326" t="s">
        <v>29</v>
      </c>
      <c r="K326">
        <v>2</v>
      </c>
      <c r="L326" t="s">
        <v>26</v>
      </c>
      <c r="M326">
        <v>2</v>
      </c>
      <c r="N326">
        <v>564</v>
      </c>
      <c r="O326" s="2">
        <v>22.45</v>
      </c>
      <c r="P326" s="2">
        <v>46700</v>
      </c>
    </row>
    <row r="327" spans="1:16" x14ac:dyDescent="0.3">
      <c r="A327">
        <v>326</v>
      </c>
      <c r="B327" t="s">
        <v>342</v>
      </c>
      <c r="C327" t="str">
        <f>LEFT(Table1[[#This Row],[Occupation]],LEN(Table1[[#This Row],[Occupation]])-1)</f>
        <v>Material Moving Workers, All Othe</v>
      </c>
      <c r="D327" t="str">
        <f>_xlfn.XLOOKUP(Table1[[#This Row],[Occupation]],Table2[Name],Table2[Cluster],#N/A,1)</f>
        <v>Science, Technology, Engineering and Math</v>
      </c>
      <c r="E327">
        <f>_xlfn.RANK.EQ(Table1[[#This Row],[Percent_Change]],Table1[Percent_Change])</f>
        <v>270</v>
      </c>
      <c r="F327" t="s">
        <v>1743</v>
      </c>
      <c r="G327">
        <v>26100</v>
      </c>
      <c r="H327">
        <v>27000</v>
      </c>
      <c r="I327" s="1">
        <v>0.04</v>
      </c>
      <c r="J327" t="s">
        <v>29</v>
      </c>
      <c r="K327">
        <v>2</v>
      </c>
      <c r="L327" t="s">
        <v>31</v>
      </c>
      <c r="M327">
        <v>1</v>
      </c>
      <c r="N327">
        <v>663</v>
      </c>
      <c r="O327" s="2">
        <v>19.38</v>
      </c>
      <c r="P327" s="2">
        <v>40300</v>
      </c>
    </row>
    <row r="328" spans="1:16" x14ac:dyDescent="0.3">
      <c r="A328">
        <v>327</v>
      </c>
      <c r="B328" t="s">
        <v>343</v>
      </c>
      <c r="C328" t="str">
        <f>LEFT(Table1[[#This Row],[Occupation]],LEN(Table1[[#This Row],[Occupation]])-1)</f>
        <v>Media and Communication Workers, All Othe</v>
      </c>
      <c r="D328" t="str">
        <f>_xlfn.XLOOKUP(Table1[[#This Row],[Occupation]],Table2[Name],Table2[Cluster],#N/A,1)</f>
        <v>Arts, Audio/Video and Communications</v>
      </c>
      <c r="E328">
        <f>_xlfn.RANK.EQ(Table1[[#This Row],[Percent_Change]],Table1[Percent_Change])</f>
        <v>270</v>
      </c>
      <c r="F328" t="s">
        <v>1427</v>
      </c>
      <c r="G328">
        <v>25800</v>
      </c>
      <c r="H328">
        <v>26900</v>
      </c>
      <c r="I328" s="1">
        <v>0.04</v>
      </c>
      <c r="J328" t="s">
        <v>8</v>
      </c>
      <c r="K328">
        <v>3</v>
      </c>
      <c r="L328" t="s">
        <v>26</v>
      </c>
      <c r="M328">
        <v>2</v>
      </c>
      <c r="N328">
        <v>347</v>
      </c>
      <c r="O328" s="2">
        <v>29.76</v>
      </c>
      <c r="P328" s="2">
        <v>61900</v>
      </c>
    </row>
    <row r="329" spans="1:16" x14ac:dyDescent="0.3">
      <c r="A329">
        <v>328</v>
      </c>
      <c r="B329" t="s">
        <v>344</v>
      </c>
      <c r="C329" t="str">
        <f>LEFT(Table1[[#This Row],[Occupation]],LEN(Table1[[#This Row],[Occupation]])-1)</f>
        <v>Morticians, Undertakers, and Funeral Arranger</v>
      </c>
      <c r="D329" t="str">
        <f>_xlfn.XLOOKUP(Table1[[#This Row],[Occupation]],Table2[Name],Table2[Cluster],#N/A,1)</f>
        <v>Human Services</v>
      </c>
      <c r="E329">
        <f>_xlfn.RANK.EQ(Table1[[#This Row],[Percent_Change]],Table1[Percent_Change])</f>
        <v>270</v>
      </c>
      <c r="F329" t="s">
        <v>1552</v>
      </c>
      <c r="G329">
        <v>24500</v>
      </c>
      <c r="H329">
        <v>25400</v>
      </c>
      <c r="I329" s="1">
        <v>0.04</v>
      </c>
      <c r="J329" t="s">
        <v>8</v>
      </c>
      <c r="K329">
        <v>3</v>
      </c>
      <c r="L329" t="s">
        <v>18</v>
      </c>
      <c r="M329">
        <v>4</v>
      </c>
      <c r="N329">
        <v>473</v>
      </c>
      <c r="O329" s="2">
        <v>24.53</v>
      </c>
      <c r="P329" s="2">
        <v>51000</v>
      </c>
    </row>
    <row r="330" spans="1:16" x14ac:dyDescent="0.3">
      <c r="A330">
        <v>329</v>
      </c>
      <c r="B330" t="s">
        <v>345</v>
      </c>
      <c r="C330" t="str">
        <f>LEFT(Table1[[#This Row],[Occupation]],LEN(Table1[[#This Row],[Occupation]])-1)</f>
        <v>Nursing Assistant</v>
      </c>
      <c r="D330" t="str">
        <f>_xlfn.XLOOKUP(Table1[[#This Row],[Occupation]],Table2[Name],Table2[Cluster],#N/A,1)</f>
        <v>Health Science</v>
      </c>
      <c r="E330">
        <f>_xlfn.RANK.EQ(Table1[[#This Row],[Percent_Change]],Table1[Percent_Change])</f>
        <v>270</v>
      </c>
      <c r="F330" t="s">
        <v>1783</v>
      </c>
      <c r="G330">
        <v>1361300</v>
      </c>
      <c r="H330">
        <v>1417800</v>
      </c>
      <c r="I330" s="1">
        <v>0.04</v>
      </c>
      <c r="J330" t="s">
        <v>29</v>
      </c>
      <c r="K330">
        <v>2</v>
      </c>
      <c r="L330" t="s">
        <v>9</v>
      </c>
      <c r="M330">
        <v>5</v>
      </c>
      <c r="N330">
        <v>703</v>
      </c>
      <c r="O330" s="2">
        <v>18.36</v>
      </c>
      <c r="P330" s="2">
        <v>38200</v>
      </c>
    </row>
    <row r="331" spans="1:16" x14ac:dyDescent="0.3">
      <c r="A331">
        <v>330</v>
      </c>
      <c r="B331" t="s">
        <v>346</v>
      </c>
      <c r="C331" t="str">
        <f>LEFT(Table1[[#This Row],[Occupation]],LEN(Table1[[#This Row],[Occupation]])-1)</f>
        <v>Ophthalmologists, Except Pediatri</v>
      </c>
      <c r="D331" t="str">
        <f>_xlfn.XLOOKUP(Table1[[#This Row],[Occupation]],Table2[Name],Table2[Cluster],#N/A,1)</f>
        <v>Health Science</v>
      </c>
      <c r="E331">
        <f>_xlfn.RANK.EQ(Table1[[#This Row],[Percent_Change]],Table1[Percent_Change])</f>
        <v>270</v>
      </c>
      <c r="F331" t="s">
        <v>1089</v>
      </c>
      <c r="G331">
        <v>12800</v>
      </c>
      <c r="H331">
        <v>13300</v>
      </c>
      <c r="I331" s="1">
        <v>0.04</v>
      </c>
      <c r="J331" t="s">
        <v>5</v>
      </c>
      <c r="K331">
        <v>4</v>
      </c>
      <c r="L331" t="s">
        <v>38</v>
      </c>
      <c r="M331">
        <v>7</v>
      </c>
      <c r="N331">
        <v>1</v>
      </c>
      <c r="O331" s="2">
        <v>115</v>
      </c>
      <c r="P331" s="2">
        <v>239200</v>
      </c>
    </row>
    <row r="332" spans="1:16" x14ac:dyDescent="0.3">
      <c r="A332">
        <v>331</v>
      </c>
      <c r="B332" t="s">
        <v>347</v>
      </c>
      <c r="C332" t="str">
        <f>LEFT(Table1[[#This Row],[Occupation]],LEN(Table1[[#This Row],[Occupation]])-1)</f>
        <v>Orderlie</v>
      </c>
      <c r="D332" t="str">
        <f>_xlfn.XLOOKUP(Table1[[#This Row],[Occupation]],Table2[Name],Table2[Cluster],#N/A,1)</f>
        <v>Health Science</v>
      </c>
      <c r="E332">
        <f>_xlfn.RANK.EQ(Table1[[#This Row],[Percent_Change]],Table1[Percent_Change])</f>
        <v>270</v>
      </c>
      <c r="F332" t="s">
        <v>1817</v>
      </c>
      <c r="G332">
        <v>45500</v>
      </c>
      <c r="H332">
        <v>47400</v>
      </c>
      <c r="I332" s="1">
        <v>0.04</v>
      </c>
      <c r="J332" t="s">
        <v>25</v>
      </c>
      <c r="K332">
        <v>1</v>
      </c>
      <c r="L332" t="s">
        <v>26</v>
      </c>
      <c r="M332">
        <v>2</v>
      </c>
      <c r="N332">
        <v>737</v>
      </c>
      <c r="O332" s="2">
        <v>17.71</v>
      </c>
      <c r="P332" s="2">
        <v>36800</v>
      </c>
    </row>
    <row r="333" spans="1:16" x14ac:dyDescent="0.3">
      <c r="A333">
        <v>332</v>
      </c>
      <c r="B333" t="s">
        <v>348</v>
      </c>
      <c r="C333" t="str">
        <f>LEFT(Table1[[#This Row],[Occupation]],LEN(Table1[[#This Row],[Occupation]])-1)</f>
        <v>Paperhanger</v>
      </c>
      <c r="D333" t="str">
        <f>_xlfn.XLOOKUP(Table1[[#This Row],[Occupation]],Table2[Name],Table2[Cluster],#N/A,1)</f>
        <v>Architecture and Construction</v>
      </c>
      <c r="E333">
        <f>_xlfn.RANK.EQ(Table1[[#This Row],[Percent_Change]],Table1[Percent_Change])</f>
        <v>270</v>
      </c>
      <c r="F333" t="s">
        <v>1599</v>
      </c>
      <c r="G333">
        <v>3900</v>
      </c>
      <c r="H333">
        <v>4000</v>
      </c>
      <c r="I333" s="1">
        <v>0.04</v>
      </c>
      <c r="J333" t="s">
        <v>8</v>
      </c>
      <c r="K333">
        <v>3</v>
      </c>
      <c r="L333" t="s">
        <v>31</v>
      </c>
      <c r="M333">
        <v>1</v>
      </c>
      <c r="N333">
        <v>519</v>
      </c>
      <c r="O333" s="2">
        <v>23.3</v>
      </c>
      <c r="P333" s="2">
        <v>48500</v>
      </c>
    </row>
    <row r="334" spans="1:16" x14ac:dyDescent="0.3">
      <c r="A334">
        <v>333</v>
      </c>
      <c r="B334" t="s">
        <v>349</v>
      </c>
      <c r="C334" t="str">
        <f>LEFT(Table1[[#This Row],[Occupation]],LEN(Table1[[#This Row],[Occupation]])-1)</f>
        <v>Paralegals and Legal Assistant</v>
      </c>
      <c r="D334" t="str">
        <f>_xlfn.XLOOKUP(Table1[[#This Row],[Occupation]],Table2[Name],Table2[Cluster],#N/A,1)</f>
        <v>Law, Public Safety, Corrections and Security</v>
      </c>
      <c r="E334">
        <f>_xlfn.RANK.EQ(Table1[[#This Row],[Percent_Change]],Table1[Percent_Change])</f>
        <v>270</v>
      </c>
      <c r="F334" t="s">
        <v>1450</v>
      </c>
      <c r="G334">
        <v>354300</v>
      </c>
      <c r="H334">
        <v>369100</v>
      </c>
      <c r="I334" s="1">
        <v>0.04</v>
      </c>
      <c r="J334" t="s">
        <v>8</v>
      </c>
      <c r="K334">
        <v>3</v>
      </c>
      <c r="L334" t="s">
        <v>18</v>
      </c>
      <c r="M334">
        <v>4</v>
      </c>
      <c r="N334">
        <v>370</v>
      </c>
      <c r="O334" s="2">
        <v>29.31</v>
      </c>
      <c r="P334" s="2">
        <v>61000</v>
      </c>
    </row>
    <row r="335" spans="1:16" x14ac:dyDescent="0.3">
      <c r="A335">
        <v>334</v>
      </c>
      <c r="B335" t="s">
        <v>350</v>
      </c>
      <c r="C335" t="str">
        <f>LEFT(Table1[[#This Row],[Occupation]],LEN(Table1[[#This Row],[Occupation]])-1)</f>
        <v>Passenger Attendant</v>
      </c>
      <c r="D335" t="str">
        <f>_xlfn.XLOOKUP(Table1[[#This Row],[Occupation]],Table2[Name],Table2[Cluster],#N/A,1)</f>
        <v>Transportation, Distribution and Logistics</v>
      </c>
      <c r="E335">
        <f>_xlfn.RANK.EQ(Table1[[#This Row],[Percent_Change]],Table1[Percent_Change])</f>
        <v>270</v>
      </c>
      <c r="F335" t="s">
        <v>1843</v>
      </c>
      <c r="G335">
        <v>13500</v>
      </c>
      <c r="H335">
        <v>14000</v>
      </c>
      <c r="I335" s="1">
        <v>0.04</v>
      </c>
      <c r="J335" t="s">
        <v>25</v>
      </c>
      <c r="K335">
        <v>1</v>
      </c>
      <c r="L335" t="s">
        <v>26</v>
      </c>
      <c r="M335">
        <v>2</v>
      </c>
      <c r="N335">
        <v>762</v>
      </c>
      <c r="O335" s="2">
        <v>17.12</v>
      </c>
      <c r="P335" s="2">
        <v>35600</v>
      </c>
    </row>
    <row r="336" spans="1:16" x14ac:dyDescent="0.3">
      <c r="A336">
        <v>335</v>
      </c>
      <c r="B336" t="s">
        <v>351</v>
      </c>
      <c r="C336" t="str">
        <f>LEFT(Table1[[#This Row],[Occupation]],LEN(Table1[[#This Row],[Occupation]])-1)</f>
        <v>Paving, Surfacing, and Tamping Equipment Operator</v>
      </c>
      <c r="D336" t="str">
        <f>_xlfn.XLOOKUP(Table1[[#This Row],[Occupation]],Table2[Name],Table2[Cluster],#N/A,1)</f>
        <v>Architecture and Construction</v>
      </c>
      <c r="E336">
        <f>_xlfn.RANK.EQ(Table1[[#This Row],[Percent_Change]],Table1[Percent_Change])</f>
        <v>270</v>
      </c>
      <c r="F336" t="s">
        <v>1580</v>
      </c>
      <c r="G336">
        <v>42300</v>
      </c>
      <c r="H336">
        <v>43900</v>
      </c>
      <c r="I336" s="1">
        <v>0.04</v>
      </c>
      <c r="J336" t="s">
        <v>8</v>
      </c>
      <c r="K336">
        <v>3</v>
      </c>
      <c r="L336" t="s">
        <v>26</v>
      </c>
      <c r="M336">
        <v>2</v>
      </c>
      <c r="N336">
        <v>500</v>
      </c>
      <c r="O336" s="2">
        <v>23.55</v>
      </c>
      <c r="P336" s="2">
        <v>49000</v>
      </c>
    </row>
    <row r="337" spans="1:16" x14ac:dyDescent="0.3">
      <c r="A337">
        <v>336</v>
      </c>
      <c r="B337" t="s">
        <v>352</v>
      </c>
      <c r="C337" t="str">
        <f>LEFT(Table1[[#This Row],[Occupation]],LEN(Table1[[#This Row],[Occupation]])-1)</f>
        <v>Personal Service Managers, All Othe</v>
      </c>
      <c r="D337" t="str">
        <f>_xlfn.XLOOKUP(Table1[[#This Row],[Occupation]],Table2[Name],Table2[Cluster],#N/A,1)</f>
        <v>Agriculture, Food and Natural Resources</v>
      </c>
      <c r="E337">
        <f>_xlfn.RANK.EQ(Table1[[#This Row],[Percent_Change]],Table1[Percent_Change])</f>
        <v>270</v>
      </c>
      <c r="F337" t="s">
        <v>1488</v>
      </c>
      <c r="G337">
        <v>23100</v>
      </c>
      <c r="H337">
        <v>24100</v>
      </c>
      <c r="I337" s="1">
        <v>0.04</v>
      </c>
      <c r="J337" t="s">
        <v>8</v>
      </c>
      <c r="K337">
        <v>3</v>
      </c>
      <c r="L337" t="s">
        <v>26</v>
      </c>
      <c r="M337">
        <v>2</v>
      </c>
      <c r="N337">
        <v>409</v>
      </c>
      <c r="O337" s="2">
        <v>27.68</v>
      </c>
      <c r="P337" s="2">
        <v>57600</v>
      </c>
    </row>
    <row r="338" spans="1:16" x14ac:dyDescent="0.3">
      <c r="A338">
        <v>337</v>
      </c>
      <c r="B338" t="s">
        <v>353</v>
      </c>
      <c r="C338" t="str">
        <f>LEFT(Table1[[#This Row],[Occupation]],LEN(Table1[[#This Row],[Occupation]])-1)</f>
        <v>Photographer</v>
      </c>
      <c r="D338" t="str">
        <f>_xlfn.XLOOKUP(Table1[[#This Row],[Occupation]],Table2[Name],Table2[Cluster],#N/A,1)</f>
        <v>Arts, Audio/Video and Communications</v>
      </c>
      <c r="E338">
        <f>_xlfn.RANK.EQ(Table1[[#This Row],[Percent_Change]],Table1[Percent_Change])</f>
        <v>270</v>
      </c>
      <c r="F338" t="s">
        <v>1736</v>
      </c>
      <c r="G338">
        <v>148900</v>
      </c>
      <c r="H338">
        <v>155000</v>
      </c>
      <c r="I338" s="1">
        <v>0.04</v>
      </c>
      <c r="J338" t="s">
        <v>29</v>
      </c>
      <c r="K338">
        <v>2</v>
      </c>
      <c r="L338" t="s">
        <v>26</v>
      </c>
      <c r="M338">
        <v>2</v>
      </c>
      <c r="N338">
        <v>657</v>
      </c>
      <c r="O338" s="2">
        <v>19.600000000000001</v>
      </c>
      <c r="P338" s="2">
        <v>40800</v>
      </c>
    </row>
    <row r="339" spans="1:16" x14ac:dyDescent="0.3">
      <c r="A339">
        <v>338</v>
      </c>
      <c r="B339" t="s">
        <v>354</v>
      </c>
      <c r="C339" t="str">
        <f>LEFT(Table1[[#This Row],[Occupation]],LEN(Table1[[#This Row],[Occupation]])-1)</f>
        <v>Physics Teachers, Postsecondar</v>
      </c>
      <c r="D339" t="str">
        <f>_xlfn.XLOOKUP(Table1[[#This Row],[Occupation]],Table2[Name],Table2[Cluster],#N/A,1)</f>
        <v>Education and Training</v>
      </c>
      <c r="E339">
        <f>_xlfn.RANK.EQ(Table1[[#This Row],[Percent_Change]],Table1[Percent_Change])</f>
        <v>270</v>
      </c>
      <c r="F339" t="s">
        <v>1207</v>
      </c>
      <c r="G339">
        <v>16200</v>
      </c>
      <c r="H339">
        <v>16800</v>
      </c>
      <c r="I339" s="1">
        <v>0.04</v>
      </c>
      <c r="J339" t="s">
        <v>5</v>
      </c>
      <c r="K339">
        <v>4</v>
      </c>
      <c r="L339" t="s">
        <v>38</v>
      </c>
      <c r="M339">
        <v>7</v>
      </c>
      <c r="N339">
        <v>128</v>
      </c>
      <c r="O339" s="2" t="e">
        <v>#N/A</v>
      </c>
      <c r="P339" s="2">
        <v>98000</v>
      </c>
    </row>
    <row r="340" spans="1:16" x14ac:dyDescent="0.3">
      <c r="A340">
        <v>339</v>
      </c>
      <c r="B340" t="s">
        <v>355</v>
      </c>
      <c r="C340" t="str">
        <f>LEFT(Table1[[#This Row],[Occupation]],LEN(Table1[[#This Row],[Occupation]])-1)</f>
        <v>Political Science Teachers, Postsecondar</v>
      </c>
      <c r="D340" t="str">
        <f>_xlfn.XLOOKUP(Table1[[#This Row],[Occupation]],Table2[Name],Table2[Cluster],#N/A,1)</f>
        <v>Education and Training</v>
      </c>
      <c r="E340">
        <f>_xlfn.RANK.EQ(Table1[[#This Row],[Percent_Change]],Table1[Percent_Change])</f>
        <v>270</v>
      </c>
      <c r="F340" t="s">
        <v>1220</v>
      </c>
      <c r="G340">
        <v>19300</v>
      </c>
      <c r="H340">
        <v>20000</v>
      </c>
      <c r="I340" s="1">
        <v>0.04</v>
      </c>
      <c r="J340" t="s">
        <v>5</v>
      </c>
      <c r="K340">
        <v>4</v>
      </c>
      <c r="L340" t="s">
        <v>38</v>
      </c>
      <c r="M340">
        <v>7</v>
      </c>
      <c r="N340">
        <v>141</v>
      </c>
      <c r="O340" s="2" t="e">
        <v>#N/A</v>
      </c>
      <c r="P340" s="2">
        <v>93800</v>
      </c>
    </row>
    <row r="341" spans="1:16" x14ac:dyDescent="0.3">
      <c r="A341">
        <v>340</v>
      </c>
      <c r="B341" t="s">
        <v>356</v>
      </c>
      <c r="C341" t="str">
        <f>LEFT(Table1[[#This Row],[Occupation]],LEN(Table1[[#This Row],[Occupation]])-1)</f>
        <v>Postsecondary Teachers, All Othe</v>
      </c>
      <c r="D341" t="str">
        <f>_xlfn.XLOOKUP(Table1[[#This Row],[Occupation]],Table2[Name],Table2[Cluster],#N/A,1)</f>
        <v>Manufacturing</v>
      </c>
      <c r="E341">
        <f>_xlfn.RANK.EQ(Table1[[#This Row],[Percent_Change]],Table1[Percent_Change])</f>
        <v>270</v>
      </c>
      <c r="F341" t="s">
        <v>1283</v>
      </c>
      <c r="G341">
        <v>262800</v>
      </c>
      <c r="H341">
        <v>272300</v>
      </c>
      <c r="I341" s="1">
        <v>0.04</v>
      </c>
      <c r="J341" t="s">
        <v>5</v>
      </c>
      <c r="K341">
        <v>4</v>
      </c>
      <c r="L341" t="s">
        <v>38</v>
      </c>
      <c r="M341">
        <v>7</v>
      </c>
      <c r="N341">
        <v>201</v>
      </c>
      <c r="O341" s="2" t="e">
        <v>#N/A</v>
      </c>
      <c r="P341" s="2">
        <v>79900</v>
      </c>
    </row>
    <row r="342" spans="1:16" x14ac:dyDescent="0.3">
      <c r="A342">
        <v>341</v>
      </c>
      <c r="B342" t="s">
        <v>357</v>
      </c>
      <c r="C342" t="str">
        <f>LEFT(Table1[[#This Row],[Occupation]],LEN(Table1[[#This Row],[Occupation]])-1)</f>
        <v>Production, Planning, and Expediting Clerk</v>
      </c>
      <c r="D342" t="str">
        <f>_xlfn.XLOOKUP(Table1[[#This Row],[Occupation]],Table2[Name],Table2[Cluster],#N/A,1)</f>
        <v>Manufacturing</v>
      </c>
      <c r="E342">
        <f>_xlfn.RANK.EQ(Table1[[#This Row],[Percent_Change]],Table1[Percent_Change])</f>
        <v>270</v>
      </c>
      <c r="F342" t="s">
        <v>1528</v>
      </c>
      <c r="G342">
        <v>396800</v>
      </c>
      <c r="H342">
        <v>413300</v>
      </c>
      <c r="I342" s="1">
        <v>0.04</v>
      </c>
      <c r="J342" t="s">
        <v>8</v>
      </c>
      <c r="K342">
        <v>3</v>
      </c>
      <c r="L342" t="s">
        <v>26</v>
      </c>
      <c r="M342">
        <v>2</v>
      </c>
      <c r="N342">
        <v>448</v>
      </c>
      <c r="O342" s="2">
        <v>25.91</v>
      </c>
      <c r="P342" s="2">
        <v>53900</v>
      </c>
    </row>
    <row r="343" spans="1:16" x14ac:dyDescent="0.3">
      <c r="A343">
        <v>342</v>
      </c>
      <c r="B343" t="s">
        <v>358</v>
      </c>
      <c r="C343" t="str">
        <f>LEFT(Table1[[#This Row],[Occupation]],LEN(Table1[[#This Row],[Occupation]])-1)</f>
        <v>Pump Operators, Except Wellhead Pumper</v>
      </c>
      <c r="D343" t="str">
        <f>_xlfn.XLOOKUP(Table1[[#This Row],[Occupation]],Table2[Name],Table2[Cluster],#N/A,1)</f>
        <v>Transportation, Distribution and Logistics</v>
      </c>
      <c r="E343">
        <f>_xlfn.RANK.EQ(Table1[[#This Row],[Percent_Change]],Table1[Percent_Change])</f>
        <v>270</v>
      </c>
      <c r="F343" t="s">
        <v>1518</v>
      </c>
      <c r="G343">
        <v>11200</v>
      </c>
      <c r="H343">
        <v>11600</v>
      </c>
      <c r="I343" s="1">
        <v>0.04</v>
      </c>
      <c r="J343" t="s">
        <v>8</v>
      </c>
      <c r="K343">
        <v>3</v>
      </c>
      <c r="L343" t="s">
        <v>26</v>
      </c>
      <c r="M343">
        <v>2</v>
      </c>
      <c r="N343">
        <v>439</v>
      </c>
      <c r="O343" s="2">
        <v>26.29</v>
      </c>
      <c r="P343" s="2">
        <v>54700</v>
      </c>
    </row>
    <row r="344" spans="1:16" x14ac:dyDescent="0.3">
      <c r="A344">
        <v>343</v>
      </c>
      <c r="B344" t="s">
        <v>359</v>
      </c>
      <c r="C344" t="str">
        <f>LEFT(Table1[[#This Row],[Occupation]],LEN(Table1[[#This Row],[Occupation]])-1)</f>
        <v>Purchasing Manager</v>
      </c>
      <c r="D344" t="str">
        <f>_xlfn.XLOOKUP(Table1[[#This Row],[Occupation]],Table2[Name],Table2[Cluster],#N/A,1)</f>
        <v>Business Management and Administration</v>
      </c>
      <c r="E344">
        <f>_xlfn.RANK.EQ(Table1[[#This Row],[Percent_Change]],Table1[Percent_Change])</f>
        <v>270</v>
      </c>
      <c r="F344" t="s">
        <v>1119</v>
      </c>
      <c r="G344">
        <v>77500</v>
      </c>
      <c r="H344">
        <v>80900</v>
      </c>
      <c r="I344" s="1">
        <v>0.04</v>
      </c>
      <c r="J344" t="s">
        <v>5</v>
      </c>
      <c r="K344">
        <v>4</v>
      </c>
      <c r="L344" t="s">
        <v>11</v>
      </c>
      <c r="M344">
        <v>5</v>
      </c>
      <c r="N344">
        <v>39</v>
      </c>
      <c r="O344" s="2">
        <v>65.569999999999993</v>
      </c>
      <c r="P344" s="2">
        <v>136400</v>
      </c>
    </row>
    <row r="345" spans="1:16" x14ac:dyDescent="0.3">
      <c r="A345">
        <v>344</v>
      </c>
      <c r="B345" t="s">
        <v>360</v>
      </c>
      <c r="C345" t="str">
        <f>LEFT(Table1[[#This Row],[Occupation]],LEN(Table1[[#This Row],[Occupation]])-1)</f>
        <v>Radiologist</v>
      </c>
      <c r="D345" t="str">
        <f>_xlfn.XLOOKUP(Table1[[#This Row],[Occupation]],Table2[Name],Table2[Cluster],#N/A,1)</f>
        <v>Health Science</v>
      </c>
      <c r="E345">
        <f>_xlfn.RANK.EQ(Table1[[#This Row],[Percent_Change]],Table1[Percent_Change])</f>
        <v>270</v>
      </c>
      <c r="F345" t="s">
        <v>1090</v>
      </c>
      <c r="G345">
        <v>31200</v>
      </c>
      <c r="H345">
        <v>32400</v>
      </c>
      <c r="I345" s="1">
        <v>0.04</v>
      </c>
      <c r="J345" t="s">
        <v>5</v>
      </c>
      <c r="K345">
        <v>4</v>
      </c>
      <c r="L345" t="s">
        <v>38</v>
      </c>
      <c r="M345">
        <v>7</v>
      </c>
      <c r="N345">
        <v>1</v>
      </c>
      <c r="O345" s="2">
        <v>115</v>
      </c>
      <c r="P345" s="2">
        <v>239200</v>
      </c>
    </row>
    <row r="346" spans="1:16" x14ac:dyDescent="0.3">
      <c r="A346">
        <v>345</v>
      </c>
      <c r="B346" t="s">
        <v>361</v>
      </c>
      <c r="C346" t="str">
        <f>LEFT(Table1[[#This Row],[Occupation]],LEN(Table1[[#This Row],[Occupation]])-1)</f>
        <v>Rail Car Repairer</v>
      </c>
      <c r="D346" t="str">
        <f>_xlfn.XLOOKUP(Table1[[#This Row],[Occupation]],Table2[Name],Table2[Cluster],#N/A,1)</f>
        <v>Transportation, Distribution and Logistics</v>
      </c>
      <c r="E346">
        <f>_xlfn.RANK.EQ(Table1[[#This Row],[Percent_Change]],Table1[Percent_Change])</f>
        <v>270</v>
      </c>
      <c r="F346" t="s">
        <v>1380</v>
      </c>
      <c r="G346">
        <v>20100</v>
      </c>
      <c r="H346">
        <v>20800</v>
      </c>
      <c r="I346" s="1">
        <v>0.04</v>
      </c>
      <c r="J346" t="s">
        <v>8</v>
      </c>
      <c r="K346">
        <v>3</v>
      </c>
      <c r="L346" t="s">
        <v>26</v>
      </c>
      <c r="M346">
        <v>2</v>
      </c>
      <c r="N346">
        <v>301</v>
      </c>
      <c r="O346" s="2">
        <v>31.27</v>
      </c>
      <c r="P346" s="2">
        <v>65000</v>
      </c>
    </row>
    <row r="347" spans="1:16" x14ac:dyDescent="0.3">
      <c r="A347">
        <v>346</v>
      </c>
      <c r="B347" t="s">
        <v>362</v>
      </c>
      <c r="C347" t="str">
        <f>LEFT(Table1[[#This Row],[Occupation]],LEN(Table1[[#This Row],[Occupation]])-1)</f>
        <v>Real Estate Broker</v>
      </c>
      <c r="D347" t="str">
        <f>_xlfn.XLOOKUP(Table1[[#This Row],[Occupation]],Table2[Name],Table2[Cluster],#N/A,1)</f>
        <v>Business Management and Administration</v>
      </c>
      <c r="E347">
        <f>_xlfn.RANK.EQ(Table1[[#This Row],[Percent_Change]],Table1[Percent_Change])</f>
        <v>270</v>
      </c>
      <c r="F347" t="s">
        <v>1409</v>
      </c>
      <c r="G347">
        <v>127200</v>
      </c>
      <c r="H347">
        <v>131600</v>
      </c>
      <c r="I347" s="1">
        <v>0.04</v>
      </c>
      <c r="J347" t="s">
        <v>8</v>
      </c>
      <c r="K347">
        <v>3</v>
      </c>
      <c r="L347" t="s">
        <v>26</v>
      </c>
      <c r="M347">
        <v>2</v>
      </c>
      <c r="N347">
        <v>329</v>
      </c>
      <c r="O347" s="2">
        <v>30.32</v>
      </c>
      <c r="P347" s="2">
        <v>63100</v>
      </c>
    </row>
    <row r="348" spans="1:16" x14ac:dyDescent="0.3">
      <c r="A348">
        <v>347</v>
      </c>
      <c r="B348" t="s">
        <v>363</v>
      </c>
      <c r="C348" t="str">
        <f>LEFT(Table1[[#This Row],[Occupation]],LEN(Table1[[#This Row],[Occupation]])-1)</f>
        <v>Recreational Therapist</v>
      </c>
      <c r="D348" t="str">
        <f>_xlfn.XLOOKUP(Table1[[#This Row],[Occupation]],Table2[Name],Table2[Cluster],#N/A,1)</f>
        <v>Health Science</v>
      </c>
      <c r="E348">
        <f>_xlfn.RANK.EQ(Table1[[#This Row],[Percent_Change]],Table1[Percent_Change])</f>
        <v>270</v>
      </c>
      <c r="F348" t="s">
        <v>1497</v>
      </c>
      <c r="G348">
        <v>16800</v>
      </c>
      <c r="H348">
        <v>17400</v>
      </c>
      <c r="I348" s="1">
        <v>0.04</v>
      </c>
      <c r="J348" t="s">
        <v>8</v>
      </c>
      <c r="K348">
        <v>3</v>
      </c>
      <c r="L348" t="s">
        <v>11</v>
      </c>
      <c r="M348">
        <v>5</v>
      </c>
      <c r="N348">
        <v>415</v>
      </c>
      <c r="O348" s="2">
        <v>27.46</v>
      </c>
      <c r="P348" s="2">
        <v>57100</v>
      </c>
    </row>
    <row r="349" spans="1:16" x14ac:dyDescent="0.3">
      <c r="A349">
        <v>348</v>
      </c>
      <c r="B349" t="s">
        <v>364</v>
      </c>
      <c r="C349" t="str">
        <f>LEFT(Table1[[#This Row],[Occupation]],LEN(Table1[[#This Row],[Occupation]])-1)</f>
        <v>Sales Manager</v>
      </c>
      <c r="D349" t="str">
        <f>_xlfn.XLOOKUP(Table1[[#This Row],[Occupation]],Table2[Name],Table2[Cluster],#N/A,1)</f>
        <v>Manufacturing</v>
      </c>
      <c r="E349">
        <f>_xlfn.RANK.EQ(Table1[[#This Row],[Percent_Change]],Table1[Percent_Change])</f>
        <v>270</v>
      </c>
      <c r="F349" t="s">
        <v>1123</v>
      </c>
      <c r="G349">
        <v>554700</v>
      </c>
      <c r="H349">
        <v>577200</v>
      </c>
      <c r="I349" s="1">
        <v>0.04</v>
      </c>
      <c r="J349" t="s">
        <v>5</v>
      </c>
      <c r="K349">
        <v>4</v>
      </c>
      <c r="L349" t="s">
        <v>11</v>
      </c>
      <c r="M349">
        <v>5</v>
      </c>
      <c r="N349">
        <v>44</v>
      </c>
      <c r="O349" s="2">
        <v>64.98</v>
      </c>
      <c r="P349" s="2">
        <v>135200</v>
      </c>
    </row>
    <row r="350" spans="1:16" x14ac:dyDescent="0.3">
      <c r="A350">
        <v>349</v>
      </c>
      <c r="B350" t="s">
        <v>365</v>
      </c>
      <c r="C350" t="str">
        <f>LEFT(Table1[[#This Row],[Occupation]],LEN(Table1[[#This Row],[Occupation]])-1)</f>
        <v>Sales Representatives of Services, Except Advertising, Insurance, Financial Services, and Trave</v>
      </c>
      <c r="D350" t="str">
        <f>_xlfn.XLOOKUP(Table1[[#This Row],[Occupation]],Table2[Name],Table2[Cluster],#N/A,1)</f>
        <v>Manufacturing</v>
      </c>
      <c r="E350">
        <f>_xlfn.RANK.EQ(Table1[[#This Row],[Percent_Change]],Table1[Percent_Change])</f>
        <v>270</v>
      </c>
      <c r="F350" t="s">
        <v>1384</v>
      </c>
      <c r="G350">
        <v>1113200</v>
      </c>
      <c r="H350">
        <v>1158900</v>
      </c>
      <c r="I350" s="1">
        <v>0.04</v>
      </c>
      <c r="J350" t="s">
        <v>8</v>
      </c>
      <c r="K350">
        <v>3</v>
      </c>
      <c r="L350" t="s">
        <v>26</v>
      </c>
      <c r="M350">
        <v>2</v>
      </c>
      <c r="N350">
        <v>305</v>
      </c>
      <c r="O350" s="2">
        <v>31.06</v>
      </c>
      <c r="P350" s="2">
        <v>64600</v>
      </c>
    </row>
    <row r="351" spans="1:16" x14ac:dyDescent="0.3">
      <c r="A351">
        <v>350</v>
      </c>
      <c r="B351" t="s">
        <v>366</v>
      </c>
      <c r="C351" t="str">
        <f>LEFT(Table1[[#This Row],[Occupation]],LEN(Table1[[#This Row],[Occupation]])-1)</f>
        <v>Sales Representatives, Wholesale and Manufacturing, Technical and Scientific Product</v>
      </c>
      <c r="D351" t="str">
        <f>_xlfn.XLOOKUP(Table1[[#This Row],[Occupation]],Table2[Name],Table2[Cluster],#N/A,1)</f>
        <v>Manufacturing</v>
      </c>
      <c r="E351">
        <f>_xlfn.RANK.EQ(Table1[[#This Row],[Percent_Change]],Table1[Percent_Change])</f>
        <v>270</v>
      </c>
      <c r="F351" t="s">
        <v>1195</v>
      </c>
      <c r="G351">
        <v>305600</v>
      </c>
      <c r="H351">
        <v>317100</v>
      </c>
      <c r="I351" s="1">
        <v>0.04</v>
      </c>
      <c r="J351" t="s">
        <v>5</v>
      </c>
      <c r="K351">
        <v>4</v>
      </c>
      <c r="L351" t="s">
        <v>11</v>
      </c>
      <c r="M351">
        <v>5</v>
      </c>
      <c r="N351">
        <v>115</v>
      </c>
      <c r="O351" s="2">
        <v>47.94</v>
      </c>
      <c r="P351" s="2">
        <v>99700</v>
      </c>
    </row>
    <row r="352" spans="1:16" x14ac:dyDescent="0.3">
      <c r="A352">
        <v>351</v>
      </c>
      <c r="B352" t="s">
        <v>367</v>
      </c>
      <c r="C352" t="str">
        <f>LEFT(Table1[[#This Row],[Occupation]],LEN(Table1[[#This Row],[Occupation]])-1)</f>
        <v>Social Work Teachers, Postsecondar</v>
      </c>
      <c r="D352" t="str">
        <f>_xlfn.XLOOKUP(Table1[[#This Row],[Occupation]],Table2[Name],Table2[Cluster],#N/A,1)</f>
        <v>Education and Training</v>
      </c>
      <c r="E352">
        <f>_xlfn.RANK.EQ(Table1[[#This Row],[Percent_Change]],Table1[Percent_Change])</f>
        <v>270</v>
      </c>
      <c r="F352" t="s">
        <v>1315</v>
      </c>
      <c r="G352">
        <v>15500</v>
      </c>
      <c r="H352">
        <v>16100</v>
      </c>
      <c r="I352" s="1">
        <v>0.04</v>
      </c>
      <c r="J352" t="s">
        <v>5</v>
      </c>
      <c r="K352">
        <v>4</v>
      </c>
      <c r="L352" t="s">
        <v>38</v>
      </c>
      <c r="M352">
        <v>7</v>
      </c>
      <c r="N352">
        <v>234</v>
      </c>
      <c r="O352" s="2" t="e">
        <v>#N/A</v>
      </c>
      <c r="P352" s="2">
        <v>75000</v>
      </c>
    </row>
    <row r="353" spans="1:16" x14ac:dyDescent="0.3">
      <c r="A353">
        <v>352</v>
      </c>
      <c r="B353" t="s">
        <v>368</v>
      </c>
      <c r="C353" t="str">
        <f>LEFT(Table1[[#This Row],[Occupation]],LEN(Table1[[#This Row],[Occupation]])-1)</f>
        <v>Sociology Teachers, Postsecondar</v>
      </c>
      <c r="D353" t="str">
        <f>_xlfn.XLOOKUP(Table1[[#This Row],[Occupation]],Table2[Name],Table2[Cluster],#N/A,1)</f>
        <v>Education and Training</v>
      </c>
      <c r="E353">
        <f>_xlfn.RANK.EQ(Table1[[#This Row],[Percent_Change]],Table1[Percent_Change])</f>
        <v>270</v>
      </c>
      <c r="F353" t="s">
        <v>1264</v>
      </c>
      <c r="G353">
        <v>15000</v>
      </c>
      <c r="H353">
        <v>15500</v>
      </c>
      <c r="I353" s="1">
        <v>0.04</v>
      </c>
      <c r="J353" t="s">
        <v>5</v>
      </c>
      <c r="K353">
        <v>4</v>
      </c>
      <c r="L353" t="s">
        <v>38</v>
      </c>
      <c r="M353">
        <v>7</v>
      </c>
      <c r="N353">
        <v>184</v>
      </c>
      <c r="O353" s="2" t="e">
        <v>#N/A</v>
      </c>
      <c r="P353" s="2">
        <v>82700</v>
      </c>
    </row>
    <row r="354" spans="1:16" x14ac:dyDescent="0.3">
      <c r="A354">
        <v>353</v>
      </c>
      <c r="B354" t="s">
        <v>369</v>
      </c>
      <c r="C354" t="str">
        <f>LEFT(Table1[[#This Row],[Occupation]],LEN(Table1[[#This Row],[Occupation]])-1)</f>
        <v>Substitute Teachers, Short-Ter</v>
      </c>
      <c r="D354" t="str">
        <f>_xlfn.XLOOKUP(Table1[[#This Row],[Occupation]],Table2[Name],Table2[Cluster],#N/A,1)</f>
        <v>Transportation, Distribution and Logistics</v>
      </c>
      <c r="E354">
        <f>_xlfn.RANK.EQ(Table1[[#This Row],[Percent_Change]],Table1[Percent_Change])</f>
        <v>270</v>
      </c>
      <c r="F354" t="s">
        <v>1801</v>
      </c>
      <c r="G354">
        <v>421600</v>
      </c>
      <c r="H354">
        <v>438900</v>
      </c>
      <c r="I354" s="1">
        <v>0.04</v>
      </c>
      <c r="J354" t="s">
        <v>29</v>
      </c>
      <c r="K354">
        <v>2</v>
      </c>
      <c r="L354" t="s">
        <v>11</v>
      </c>
      <c r="M354">
        <v>5</v>
      </c>
      <c r="N354">
        <v>719</v>
      </c>
      <c r="O354" s="2">
        <v>17.97</v>
      </c>
      <c r="P354" s="2">
        <v>37400</v>
      </c>
    </row>
    <row r="355" spans="1:16" x14ac:dyDescent="0.3">
      <c r="A355">
        <v>354</v>
      </c>
      <c r="B355" t="s">
        <v>370</v>
      </c>
      <c r="C355" t="str">
        <f>LEFT(Table1[[#This Row],[Occupation]],LEN(Table1[[#This Row],[Occupation]])-1)</f>
        <v>Subway and Streetcar Operator</v>
      </c>
      <c r="D355" t="str">
        <f>_xlfn.XLOOKUP(Table1[[#This Row],[Occupation]],Table2[Name],Table2[Cluster],#N/A,1)</f>
        <v>Transportation, Distribution and Logistics</v>
      </c>
      <c r="E355">
        <f>_xlfn.RANK.EQ(Table1[[#This Row],[Percent_Change]],Table1[Percent_Change])</f>
        <v>270</v>
      </c>
      <c r="F355" t="s">
        <v>1256</v>
      </c>
      <c r="G355">
        <v>9500</v>
      </c>
      <c r="H355">
        <v>9800</v>
      </c>
      <c r="I355" s="1">
        <v>0.04</v>
      </c>
      <c r="J355" t="s">
        <v>5</v>
      </c>
      <c r="K355">
        <v>4</v>
      </c>
      <c r="L355" t="s">
        <v>26</v>
      </c>
      <c r="M355">
        <v>2</v>
      </c>
      <c r="N355">
        <v>177</v>
      </c>
      <c r="O355" s="2">
        <v>40.51</v>
      </c>
      <c r="P355" s="2">
        <v>84300</v>
      </c>
    </row>
    <row r="356" spans="1:16" x14ac:dyDescent="0.3">
      <c r="A356">
        <v>355</v>
      </c>
      <c r="B356" t="s">
        <v>371</v>
      </c>
      <c r="C356" t="str">
        <f>LEFT(Table1[[#This Row],[Occupation]],LEN(Table1[[#This Row],[Occupation]])-1)</f>
        <v>Teaching Assistants, Postsecondar</v>
      </c>
      <c r="D356" t="str">
        <f>_xlfn.XLOOKUP(Table1[[#This Row],[Occupation]],Table2[Name],Table2[Cluster],#N/A,1)</f>
        <v>Education and Training</v>
      </c>
      <c r="E356">
        <f>_xlfn.RANK.EQ(Table1[[#This Row],[Percent_Change]],Table1[Percent_Change])</f>
        <v>270</v>
      </c>
      <c r="F356" t="s">
        <v>1705</v>
      </c>
      <c r="G356">
        <v>170200</v>
      </c>
      <c r="H356">
        <v>177300</v>
      </c>
      <c r="I356" s="1">
        <v>0.04</v>
      </c>
      <c r="J356" t="s">
        <v>29</v>
      </c>
      <c r="K356">
        <v>2</v>
      </c>
      <c r="L356" t="s">
        <v>11</v>
      </c>
      <c r="M356">
        <v>5</v>
      </c>
      <c r="N356">
        <v>626</v>
      </c>
      <c r="O356" s="2" t="e">
        <v>#N/A</v>
      </c>
      <c r="P356" s="2">
        <v>43800</v>
      </c>
    </row>
    <row r="357" spans="1:16" x14ac:dyDescent="0.3">
      <c r="A357">
        <v>356</v>
      </c>
      <c r="B357" t="s">
        <v>372</v>
      </c>
      <c r="C357" t="str">
        <f>LEFT(Table1[[#This Row],[Occupation]],LEN(Table1[[#This Row],[Occupation]])-1)</f>
        <v>Traffic Technician</v>
      </c>
      <c r="D357" t="str">
        <f>_xlfn.XLOOKUP(Table1[[#This Row],[Occupation]],Table2[Name],Table2[Cluster],#N/A,1)</f>
        <v>Transportation, Distribution and Logistics</v>
      </c>
      <c r="E357">
        <f>_xlfn.RANK.EQ(Table1[[#This Row],[Percent_Change]],Table1[Percent_Change])</f>
        <v>270</v>
      </c>
      <c r="F357" t="s">
        <v>1542</v>
      </c>
      <c r="G357">
        <v>7600</v>
      </c>
      <c r="H357">
        <v>7900</v>
      </c>
      <c r="I357" s="1">
        <v>0.04</v>
      </c>
      <c r="J357" t="s">
        <v>8</v>
      </c>
      <c r="K357">
        <v>3</v>
      </c>
      <c r="L357" t="s">
        <v>26</v>
      </c>
      <c r="M357">
        <v>2</v>
      </c>
      <c r="N357">
        <v>462</v>
      </c>
      <c r="O357" s="2">
        <v>25.12</v>
      </c>
      <c r="P357" s="2">
        <v>52200</v>
      </c>
    </row>
    <row r="358" spans="1:16" x14ac:dyDescent="0.3">
      <c r="A358">
        <v>357</v>
      </c>
      <c r="B358" t="s">
        <v>373</v>
      </c>
      <c r="C358" t="str">
        <f>LEFT(Table1[[#This Row],[Occupation]],LEN(Table1[[#This Row],[Occupation]])-1)</f>
        <v>Transportation Workers, All Othe</v>
      </c>
      <c r="D358" t="str">
        <f>_xlfn.XLOOKUP(Table1[[#This Row],[Occupation]],Table2[Name],Table2[Cluster],#N/A,1)</f>
        <v>Transportation, Distribution and Logistics</v>
      </c>
      <c r="E358">
        <f>_xlfn.RANK.EQ(Table1[[#This Row],[Percent_Change]],Table1[Percent_Change])</f>
        <v>270</v>
      </c>
      <c r="F358" t="s">
        <v>1744</v>
      </c>
      <c r="G358">
        <v>12100</v>
      </c>
      <c r="H358">
        <v>12600</v>
      </c>
      <c r="I358" s="1">
        <v>0.04</v>
      </c>
      <c r="J358" t="s">
        <v>29</v>
      </c>
      <c r="K358">
        <v>2</v>
      </c>
      <c r="L358" t="s">
        <v>26</v>
      </c>
      <c r="M358">
        <v>2</v>
      </c>
      <c r="N358">
        <v>663</v>
      </c>
      <c r="O358" s="2">
        <v>19.37</v>
      </c>
      <c r="P358" s="2">
        <v>40300</v>
      </c>
    </row>
    <row r="359" spans="1:16" x14ac:dyDescent="0.3">
      <c r="A359">
        <v>358</v>
      </c>
      <c r="B359" t="s">
        <v>374</v>
      </c>
      <c r="C359" t="str">
        <f>LEFT(Table1[[#This Row],[Occupation]],LEN(Table1[[#This Row],[Occupation]])-1)</f>
        <v>Travel Agent</v>
      </c>
      <c r="D359" t="str">
        <f>_xlfn.XLOOKUP(Table1[[#This Row],[Occupation]],Table2[Name],Table2[Cluster],#N/A,1)</f>
        <v>Hospitality and Tourism</v>
      </c>
      <c r="E359">
        <f>_xlfn.RANK.EQ(Table1[[#This Row],[Percent_Change]],Table1[Percent_Change])</f>
        <v>270</v>
      </c>
      <c r="F359" t="s">
        <v>1625</v>
      </c>
      <c r="G359">
        <v>66300</v>
      </c>
      <c r="H359">
        <v>68600</v>
      </c>
      <c r="I359" s="1">
        <v>0.04</v>
      </c>
      <c r="J359" t="s">
        <v>8</v>
      </c>
      <c r="K359">
        <v>3</v>
      </c>
      <c r="L359" t="s">
        <v>26</v>
      </c>
      <c r="M359">
        <v>2</v>
      </c>
      <c r="N359">
        <v>543</v>
      </c>
      <c r="O359" s="2">
        <v>22.79</v>
      </c>
      <c r="P359" s="2">
        <v>47400</v>
      </c>
    </row>
    <row r="360" spans="1:16" x14ac:dyDescent="0.3">
      <c r="A360">
        <v>359</v>
      </c>
      <c r="B360" t="s">
        <v>375</v>
      </c>
      <c r="C360" t="str">
        <f>LEFT(Table1[[#This Row],[Occupation]],LEN(Table1[[#This Row],[Occupation]])-1)</f>
        <v>Urban and Regional Planner</v>
      </c>
      <c r="D360" t="str">
        <f>_xlfn.XLOOKUP(Table1[[#This Row],[Occupation]],Table2[Name],Table2[Cluster],#N/A,1)</f>
        <v>Government and Public Administration</v>
      </c>
      <c r="E360">
        <f>_xlfn.RANK.EQ(Table1[[#This Row],[Percent_Change]],Table1[Percent_Change])</f>
        <v>270</v>
      </c>
      <c r="F360" t="s">
        <v>1271</v>
      </c>
      <c r="G360">
        <v>44700</v>
      </c>
      <c r="H360">
        <v>46400</v>
      </c>
      <c r="I360" s="1">
        <v>0.04</v>
      </c>
      <c r="J360" t="s">
        <v>5</v>
      </c>
      <c r="K360">
        <v>4</v>
      </c>
      <c r="L360" t="s">
        <v>6</v>
      </c>
      <c r="M360">
        <v>6</v>
      </c>
      <c r="N360">
        <v>192</v>
      </c>
      <c r="O360" s="2">
        <v>39.33</v>
      </c>
      <c r="P360" s="2">
        <v>81800</v>
      </c>
    </row>
    <row r="361" spans="1:16" x14ac:dyDescent="0.3">
      <c r="A361">
        <v>360</v>
      </c>
      <c r="B361" t="s">
        <v>376</v>
      </c>
      <c r="C361" t="str">
        <f>LEFT(Table1[[#This Row],[Occupation]],LEN(Table1[[#This Row],[Occupation]])-1)</f>
        <v>Writers and Author</v>
      </c>
      <c r="D361" t="str">
        <f>_xlfn.XLOOKUP(Table1[[#This Row],[Occupation]],Table2[Name],Table2[Cluster],#N/A,1)</f>
        <v>Arts, Audio/Video and Communications</v>
      </c>
      <c r="E361">
        <f>_xlfn.RANK.EQ(Table1[[#This Row],[Percent_Change]],Table1[Percent_Change])</f>
        <v>270</v>
      </c>
      <c r="F361" t="s">
        <v>1324</v>
      </c>
      <c r="G361">
        <v>151200</v>
      </c>
      <c r="H361">
        <v>156800</v>
      </c>
      <c r="I361" s="1">
        <v>0.04</v>
      </c>
      <c r="J361" t="s">
        <v>5</v>
      </c>
      <c r="K361">
        <v>4</v>
      </c>
      <c r="L361" t="s">
        <v>11</v>
      </c>
      <c r="M361">
        <v>5</v>
      </c>
      <c r="N361">
        <v>245</v>
      </c>
      <c r="O361" s="2">
        <v>35.43</v>
      </c>
      <c r="P361" s="2">
        <v>73700</v>
      </c>
    </row>
    <row r="362" spans="1:16" x14ac:dyDescent="0.3">
      <c r="A362">
        <v>361</v>
      </c>
      <c r="B362" t="s">
        <v>377</v>
      </c>
      <c r="C362" t="str">
        <f>LEFT(Table1[[#This Row],[Occupation]],LEN(Table1[[#This Row],[Occupation]])-1)</f>
        <v>Actor</v>
      </c>
      <c r="D362" t="str">
        <f>_xlfn.XLOOKUP(Table1[[#This Row],[Occupation]],Table2[Name],Table2[Cluster],#N/A,1)</f>
        <v>Arts, Audio/Video and Communications</v>
      </c>
      <c r="E362">
        <f>_xlfn.RANK.EQ(Table1[[#This Row],[Percent_Change]],Table1[Percent_Change])</f>
        <v>361</v>
      </c>
      <c r="F362" t="s">
        <v>1076</v>
      </c>
      <c r="G362">
        <v>78100</v>
      </c>
      <c r="H362">
        <v>80600</v>
      </c>
      <c r="I362" s="1">
        <v>0.03</v>
      </c>
      <c r="J362" t="s">
        <v>120</v>
      </c>
      <c r="K362">
        <v>0</v>
      </c>
      <c r="L362" t="s">
        <v>234</v>
      </c>
      <c r="M362">
        <v>3</v>
      </c>
      <c r="N362">
        <v>827</v>
      </c>
      <c r="O362" s="2">
        <v>20.5</v>
      </c>
      <c r="P362" s="2" t="e">
        <v>#N/A</v>
      </c>
    </row>
    <row r="363" spans="1:16" x14ac:dyDescent="0.3">
      <c r="A363">
        <v>362</v>
      </c>
      <c r="B363" t="s">
        <v>378</v>
      </c>
      <c r="C363" t="str">
        <f>LEFT(Table1[[#This Row],[Occupation]],LEN(Table1[[#This Row],[Occupation]])-1)</f>
        <v>Anesthesiologist</v>
      </c>
      <c r="D363" t="str">
        <f>_xlfn.XLOOKUP(Table1[[#This Row],[Occupation]],Table2[Name],Table2[Cluster],#N/A,1)</f>
        <v>Health Science</v>
      </c>
      <c r="E363">
        <f>_xlfn.RANK.EQ(Table1[[#This Row],[Percent_Change]],Table1[Percent_Change])</f>
        <v>361</v>
      </c>
      <c r="F363" t="s">
        <v>1084</v>
      </c>
      <c r="G363">
        <v>40000</v>
      </c>
      <c r="H363">
        <v>41100</v>
      </c>
      <c r="I363" s="1">
        <v>0.03</v>
      </c>
      <c r="J363" t="s">
        <v>5</v>
      </c>
      <c r="K363">
        <v>4</v>
      </c>
      <c r="L363" t="s">
        <v>38</v>
      </c>
      <c r="M363">
        <v>7</v>
      </c>
      <c r="N363">
        <v>1</v>
      </c>
      <c r="O363" s="2">
        <v>115</v>
      </c>
      <c r="P363" s="2">
        <v>239200</v>
      </c>
    </row>
    <row r="364" spans="1:16" x14ac:dyDescent="0.3">
      <c r="A364">
        <v>363</v>
      </c>
      <c r="B364" t="s">
        <v>379</v>
      </c>
      <c r="C364" t="str">
        <f>LEFT(Table1[[#This Row],[Occupation]],LEN(Table1[[#This Row],[Occupation]])-1)</f>
        <v>Art, Drama, and Music Teachers, Postsecondar</v>
      </c>
      <c r="D364" t="str">
        <f>_xlfn.XLOOKUP(Table1[[#This Row],[Occupation]],Table2[Name],Table2[Cluster],#N/A,1)</f>
        <v>Education and Training</v>
      </c>
      <c r="E364">
        <f>_xlfn.RANK.EQ(Table1[[#This Row],[Percent_Change]],Table1[Percent_Change])</f>
        <v>361</v>
      </c>
      <c r="F364" t="s">
        <v>1276</v>
      </c>
      <c r="G364">
        <v>123900</v>
      </c>
      <c r="H364">
        <v>127800</v>
      </c>
      <c r="I364" s="1">
        <v>0.03</v>
      </c>
      <c r="J364" t="s">
        <v>5</v>
      </c>
      <c r="K364">
        <v>4</v>
      </c>
      <c r="L364" t="s">
        <v>6</v>
      </c>
      <c r="M364">
        <v>6</v>
      </c>
      <c r="N364">
        <v>197</v>
      </c>
      <c r="O364" s="2" t="e">
        <v>#N/A</v>
      </c>
      <c r="P364" s="2">
        <v>80400</v>
      </c>
    </row>
    <row r="365" spans="1:16" x14ac:dyDescent="0.3">
      <c r="A365">
        <v>364</v>
      </c>
      <c r="B365" t="s">
        <v>380</v>
      </c>
      <c r="C365" t="str">
        <f>LEFT(Table1[[#This Row],[Occupation]],LEN(Table1[[#This Row],[Occupation]])-1)</f>
        <v>Artists and Related Workers, All Othe</v>
      </c>
      <c r="D365" t="str">
        <f>_xlfn.XLOOKUP(Table1[[#This Row],[Occupation]],Table2[Name],Table2[Cluster],#N/A,1)</f>
        <v>Science, Technology, Engineering and Math</v>
      </c>
      <c r="E365">
        <f>_xlfn.RANK.EQ(Table1[[#This Row],[Percent_Change]],Table1[Percent_Change])</f>
        <v>361</v>
      </c>
      <c r="F365" t="s">
        <v>1317</v>
      </c>
      <c r="G365">
        <v>14000</v>
      </c>
      <c r="H365">
        <v>14500</v>
      </c>
      <c r="I365" s="1">
        <v>0.03</v>
      </c>
      <c r="J365" t="s">
        <v>5</v>
      </c>
      <c r="K365">
        <v>4</v>
      </c>
      <c r="L365" t="s">
        <v>31</v>
      </c>
      <c r="M365">
        <v>1</v>
      </c>
      <c r="N365">
        <v>237</v>
      </c>
      <c r="O365" s="2">
        <v>35.94</v>
      </c>
      <c r="P365" s="2">
        <v>74800</v>
      </c>
    </row>
    <row r="366" spans="1:16" x14ac:dyDescent="0.3">
      <c r="A366">
        <v>365</v>
      </c>
      <c r="B366" t="s">
        <v>381</v>
      </c>
      <c r="C366" t="str">
        <f>LEFT(Table1[[#This Row],[Occupation]],LEN(Table1[[#This Row],[Occupation]])-1)</f>
        <v>Bartender</v>
      </c>
      <c r="D366" t="str">
        <f>_xlfn.XLOOKUP(Table1[[#This Row],[Occupation]],Table2[Name],Table2[Cluster],#N/A,1)</f>
        <v>Hospitality and Tourism</v>
      </c>
      <c r="E366">
        <f>_xlfn.RANK.EQ(Table1[[#This Row],[Percent_Change]],Table1[Percent_Change])</f>
        <v>361</v>
      </c>
      <c r="F366" t="s">
        <v>1890</v>
      </c>
      <c r="G366">
        <v>641300</v>
      </c>
      <c r="H366">
        <v>662600</v>
      </c>
      <c r="I366" s="1">
        <v>0.03</v>
      </c>
      <c r="J366" t="s">
        <v>25</v>
      </c>
      <c r="K366">
        <v>1</v>
      </c>
      <c r="L366" t="s">
        <v>31</v>
      </c>
      <c r="M366">
        <v>1</v>
      </c>
      <c r="N366">
        <v>811</v>
      </c>
      <c r="O366" s="2">
        <v>15.15</v>
      </c>
      <c r="P366" s="2">
        <v>31500</v>
      </c>
    </row>
    <row r="367" spans="1:16" x14ac:dyDescent="0.3">
      <c r="A367">
        <v>366</v>
      </c>
      <c r="B367" t="s">
        <v>382</v>
      </c>
      <c r="C367" t="str">
        <f>LEFT(Table1[[#This Row],[Occupation]],LEN(Table1[[#This Row],[Occupation]])-1)</f>
        <v>Budget Analyst</v>
      </c>
      <c r="D367" t="str">
        <f>_xlfn.XLOOKUP(Table1[[#This Row],[Occupation]],Table2[Name],Table2[Cluster],#N/A,1)</f>
        <v>Finance</v>
      </c>
      <c r="E367">
        <f>_xlfn.RANK.EQ(Table1[[#This Row],[Percent_Change]],Table1[Percent_Change])</f>
        <v>361</v>
      </c>
      <c r="F367" t="s">
        <v>1251</v>
      </c>
      <c r="G367">
        <v>51600</v>
      </c>
      <c r="H367">
        <v>53300</v>
      </c>
      <c r="I367" s="1">
        <v>0.03</v>
      </c>
      <c r="J367" t="s">
        <v>5</v>
      </c>
      <c r="K367">
        <v>4</v>
      </c>
      <c r="L367" t="s">
        <v>11</v>
      </c>
      <c r="M367">
        <v>5</v>
      </c>
      <c r="N367">
        <v>171</v>
      </c>
      <c r="O367" s="2">
        <v>40.840000000000003</v>
      </c>
      <c r="P367" s="2">
        <v>84900</v>
      </c>
    </row>
    <row r="368" spans="1:16" x14ac:dyDescent="0.3">
      <c r="A368">
        <v>367</v>
      </c>
      <c r="B368" t="s">
        <v>383</v>
      </c>
      <c r="C368" t="str">
        <f>LEFT(Table1[[#This Row],[Occupation]],LEN(Table1[[#This Row],[Occupation]])-1)</f>
        <v>Building Cleaning Workers, All Othe</v>
      </c>
      <c r="D368" t="str">
        <f>_xlfn.XLOOKUP(Table1[[#This Row],[Occupation]],Table2[Name],Table2[Cluster],#N/A,1)</f>
        <v>Transportation, Distribution and Logistics</v>
      </c>
      <c r="E368">
        <f>_xlfn.RANK.EQ(Table1[[#This Row],[Percent_Change]],Table1[Percent_Change])</f>
        <v>361</v>
      </c>
      <c r="F368" t="s">
        <v>1750</v>
      </c>
      <c r="G368">
        <v>17100</v>
      </c>
      <c r="H368">
        <v>17500</v>
      </c>
      <c r="I368" s="1">
        <v>0.03</v>
      </c>
      <c r="J368" t="s">
        <v>29</v>
      </c>
      <c r="K368">
        <v>2</v>
      </c>
      <c r="L368" t="s">
        <v>31</v>
      </c>
      <c r="M368">
        <v>1</v>
      </c>
      <c r="N368">
        <v>671</v>
      </c>
      <c r="O368" s="2">
        <v>19.18</v>
      </c>
      <c r="P368" s="2">
        <v>39900</v>
      </c>
    </row>
    <row r="369" spans="1:16" x14ac:dyDescent="0.3">
      <c r="A369">
        <v>368</v>
      </c>
      <c r="B369" t="s">
        <v>384</v>
      </c>
      <c r="C369" t="str">
        <f>LEFT(Table1[[#This Row],[Occupation]],LEN(Table1[[#This Row],[Occupation]])-1)</f>
        <v>Camera Operators, Television, Video, and Fil</v>
      </c>
      <c r="D369" t="str">
        <f>_xlfn.XLOOKUP(Table1[[#This Row],[Occupation]],Table2[Name],Table2[Cluster],#N/A,1)</f>
        <v>Arts, Audio/Video and Communications</v>
      </c>
      <c r="E369">
        <f>_xlfn.RANK.EQ(Table1[[#This Row],[Percent_Change]],Table1[Percent_Change])</f>
        <v>361</v>
      </c>
      <c r="F369" t="s">
        <v>1431</v>
      </c>
      <c r="G369">
        <v>36500</v>
      </c>
      <c r="H369">
        <v>37500</v>
      </c>
      <c r="I369" s="1">
        <v>0.03</v>
      </c>
      <c r="J369" t="s">
        <v>8</v>
      </c>
      <c r="K369">
        <v>3</v>
      </c>
      <c r="L369" t="s">
        <v>11</v>
      </c>
      <c r="M369">
        <v>5</v>
      </c>
      <c r="N369">
        <v>350</v>
      </c>
      <c r="O369" s="2">
        <v>29.71</v>
      </c>
      <c r="P369" s="2">
        <v>61800</v>
      </c>
    </row>
    <row r="370" spans="1:16" x14ac:dyDescent="0.3">
      <c r="A370">
        <v>369</v>
      </c>
      <c r="B370" t="s">
        <v>385</v>
      </c>
      <c r="C370" t="str">
        <f>LEFT(Table1[[#This Row],[Occupation]],LEN(Table1[[#This Row],[Occupation]])-1)</f>
        <v>Cardiologist</v>
      </c>
      <c r="D370" t="str">
        <f>_xlfn.XLOOKUP(Table1[[#This Row],[Occupation]],Table2[Name],Table2[Cluster],#N/A,1)</f>
        <v>Health Science</v>
      </c>
      <c r="E370">
        <f>_xlfn.RANK.EQ(Table1[[#This Row],[Percent_Change]],Table1[Percent_Change])</f>
        <v>361</v>
      </c>
      <c r="F370" t="s">
        <v>1085</v>
      </c>
      <c r="G370">
        <v>18000</v>
      </c>
      <c r="H370">
        <v>18600</v>
      </c>
      <c r="I370" s="1">
        <v>0.03</v>
      </c>
      <c r="J370" t="s">
        <v>5</v>
      </c>
      <c r="K370">
        <v>4</v>
      </c>
      <c r="L370" t="s">
        <v>38</v>
      </c>
      <c r="M370">
        <v>7</v>
      </c>
      <c r="N370">
        <v>1</v>
      </c>
      <c r="O370" s="2">
        <v>115</v>
      </c>
      <c r="P370" s="2">
        <v>239200</v>
      </c>
    </row>
    <row r="371" spans="1:16" x14ac:dyDescent="0.3">
      <c r="A371">
        <v>370</v>
      </c>
      <c r="B371" t="s">
        <v>386</v>
      </c>
      <c r="C371" t="str">
        <f>LEFT(Table1[[#This Row],[Occupation]],LEN(Table1[[#This Row],[Occupation]])-1)</f>
        <v>Chemical Technician</v>
      </c>
      <c r="D371" t="str">
        <f>_xlfn.XLOOKUP(Table1[[#This Row],[Occupation]],Table2[Name],Table2[Cluster],#N/A,1)</f>
        <v>Manufacturing</v>
      </c>
      <c r="E371">
        <f>_xlfn.RANK.EQ(Table1[[#This Row],[Percent_Change]],Table1[Percent_Change])</f>
        <v>361</v>
      </c>
      <c r="F371" t="s">
        <v>1500</v>
      </c>
      <c r="G371">
        <v>58800</v>
      </c>
      <c r="H371">
        <v>60700</v>
      </c>
      <c r="I371" s="1">
        <v>0.03</v>
      </c>
      <c r="J371" t="s">
        <v>8</v>
      </c>
      <c r="K371">
        <v>3</v>
      </c>
      <c r="L371" t="s">
        <v>18</v>
      </c>
      <c r="M371">
        <v>4</v>
      </c>
      <c r="N371">
        <v>421</v>
      </c>
      <c r="O371" s="2">
        <v>27.29</v>
      </c>
      <c r="P371" s="2">
        <v>56800</v>
      </c>
    </row>
    <row r="372" spans="1:16" x14ac:dyDescent="0.3">
      <c r="A372">
        <v>371</v>
      </c>
      <c r="B372" t="s">
        <v>387</v>
      </c>
      <c r="C372" t="str">
        <f>LEFT(Table1[[#This Row],[Occupation]],LEN(Table1[[#This Row],[Occupation]])-1)</f>
        <v>Communications Teachers, Postsecondar</v>
      </c>
      <c r="D372" t="str">
        <f>_xlfn.XLOOKUP(Table1[[#This Row],[Occupation]],Table2[Name],Table2[Cluster],#N/A,1)</f>
        <v>Education and Training</v>
      </c>
      <c r="E372">
        <f>_xlfn.RANK.EQ(Table1[[#This Row],[Percent_Change]],Table1[Percent_Change])</f>
        <v>361</v>
      </c>
      <c r="F372" t="s">
        <v>1280</v>
      </c>
      <c r="G372">
        <v>33600</v>
      </c>
      <c r="H372">
        <v>34800</v>
      </c>
      <c r="I372" s="1">
        <v>0.03</v>
      </c>
      <c r="J372" t="s">
        <v>5</v>
      </c>
      <c r="K372">
        <v>4</v>
      </c>
      <c r="L372" t="s">
        <v>38</v>
      </c>
      <c r="M372">
        <v>7</v>
      </c>
      <c r="N372">
        <v>201</v>
      </c>
      <c r="O372" s="2" t="e">
        <v>#N/A</v>
      </c>
      <c r="P372" s="2">
        <v>79900</v>
      </c>
    </row>
    <row r="373" spans="1:16" x14ac:dyDescent="0.3">
      <c r="A373">
        <v>372</v>
      </c>
      <c r="B373" t="s">
        <v>388</v>
      </c>
      <c r="C373" t="str">
        <f>LEFT(Table1[[#This Row],[Occupation]],LEN(Table1[[#This Row],[Occupation]])-1)</f>
        <v>Cooks, All Othe</v>
      </c>
      <c r="D373" t="str">
        <f>_xlfn.XLOOKUP(Table1[[#This Row],[Occupation]],Table2[Name],Table2[Cluster],#N/A,1)</f>
        <v>Hospitality and Tourism</v>
      </c>
      <c r="E373">
        <f>_xlfn.RANK.EQ(Table1[[#This Row],[Percent_Change]],Table1[Percent_Change])</f>
        <v>361</v>
      </c>
      <c r="F373" t="s">
        <v>1835</v>
      </c>
      <c r="G373">
        <v>20200</v>
      </c>
      <c r="H373">
        <v>20800</v>
      </c>
      <c r="I373" s="1">
        <v>0.03</v>
      </c>
      <c r="J373" t="s">
        <v>25</v>
      </c>
      <c r="K373">
        <v>1</v>
      </c>
      <c r="L373" t="s">
        <v>31</v>
      </c>
      <c r="M373">
        <v>1</v>
      </c>
      <c r="N373">
        <v>756</v>
      </c>
      <c r="O373" s="2">
        <v>17.27</v>
      </c>
      <c r="P373" s="2">
        <v>35900</v>
      </c>
    </row>
    <row r="374" spans="1:16" x14ac:dyDescent="0.3">
      <c r="A374">
        <v>373</v>
      </c>
      <c r="B374" t="s">
        <v>389</v>
      </c>
      <c r="C374" t="str">
        <f>LEFT(Table1[[#This Row],[Occupation]],LEN(Table1[[#This Row],[Occupation]])-1)</f>
        <v>Counter and Rental Clerk</v>
      </c>
      <c r="D374" t="str">
        <f>_xlfn.XLOOKUP(Table1[[#This Row],[Occupation]],Table2[Name],Table2[Cluster],#N/A,1)</f>
        <v>Transportation, Distribution and Logistics</v>
      </c>
      <c r="E374">
        <f>_xlfn.RANK.EQ(Table1[[#This Row],[Percent_Change]],Table1[Percent_Change])</f>
        <v>361</v>
      </c>
      <c r="F374" t="s">
        <v>1799</v>
      </c>
      <c r="G374">
        <v>380800</v>
      </c>
      <c r="H374">
        <v>391200</v>
      </c>
      <c r="I374" s="1">
        <v>0.03</v>
      </c>
      <c r="J374" t="s">
        <v>29</v>
      </c>
      <c r="K374">
        <v>2</v>
      </c>
      <c r="L374" t="s">
        <v>31</v>
      </c>
      <c r="M374">
        <v>1</v>
      </c>
      <c r="N374">
        <v>719</v>
      </c>
      <c r="O374" s="2">
        <v>17.98</v>
      </c>
      <c r="P374" s="2">
        <v>37400</v>
      </c>
    </row>
    <row r="375" spans="1:16" x14ac:dyDescent="0.3">
      <c r="A375">
        <v>374</v>
      </c>
      <c r="B375" t="s">
        <v>390</v>
      </c>
      <c r="C375" t="str">
        <f>LEFT(Table1[[#This Row],[Occupation]],LEN(Table1[[#This Row],[Occupation]])-1)</f>
        <v>Court Reporters and Simultaneous Captioner</v>
      </c>
      <c r="D375" t="str">
        <f>_xlfn.XLOOKUP(Table1[[#This Row],[Occupation]],Table2[Name],Table2[Cluster],#N/A,1)</f>
        <v>Law, Public Safety, Corrections and Security</v>
      </c>
      <c r="E375">
        <f>_xlfn.RANK.EQ(Table1[[#This Row],[Percent_Change]],Table1[Percent_Change])</f>
        <v>361</v>
      </c>
      <c r="F375" t="s">
        <v>1397</v>
      </c>
      <c r="G375">
        <v>21300</v>
      </c>
      <c r="H375">
        <v>21900</v>
      </c>
      <c r="I375" s="1">
        <v>0.03</v>
      </c>
      <c r="J375" t="s">
        <v>8</v>
      </c>
      <c r="K375">
        <v>3</v>
      </c>
      <c r="L375" t="s">
        <v>9</v>
      </c>
      <c r="M375">
        <v>5</v>
      </c>
      <c r="N375">
        <v>317</v>
      </c>
      <c r="O375" s="2">
        <v>30.74</v>
      </c>
      <c r="P375" s="2">
        <v>63900</v>
      </c>
    </row>
    <row r="376" spans="1:16" x14ac:dyDescent="0.3">
      <c r="A376">
        <v>375</v>
      </c>
      <c r="B376" t="s">
        <v>391</v>
      </c>
      <c r="C376" t="str">
        <f>LEFT(Table1[[#This Row],[Occupation]],LEN(Table1[[#This Row],[Occupation]])-1)</f>
        <v>Court, Municipal, and License Clerk</v>
      </c>
      <c r="D376" t="str">
        <f>_xlfn.XLOOKUP(Table1[[#This Row],[Occupation]],Table2[Name],Table2[Cluster],#N/A,1)</f>
        <v>Government and Public Administration</v>
      </c>
      <c r="E376">
        <f>_xlfn.RANK.EQ(Table1[[#This Row],[Percent_Change]],Table1[Percent_Change])</f>
        <v>361</v>
      </c>
      <c r="F376" t="s">
        <v>1659</v>
      </c>
      <c r="G376">
        <v>170600</v>
      </c>
      <c r="H376">
        <v>175700</v>
      </c>
      <c r="I376" s="1">
        <v>0.03</v>
      </c>
      <c r="J376" t="s">
        <v>29</v>
      </c>
      <c r="K376">
        <v>2</v>
      </c>
      <c r="L376" t="s">
        <v>26</v>
      </c>
      <c r="M376">
        <v>2</v>
      </c>
      <c r="N376">
        <v>579</v>
      </c>
      <c r="O376" s="2">
        <v>22.17</v>
      </c>
      <c r="P376" s="2">
        <v>46100</v>
      </c>
    </row>
    <row r="377" spans="1:16" x14ac:dyDescent="0.3">
      <c r="A377">
        <v>376</v>
      </c>
      <c r="B377" t="s">
        <v>392</v>
      </c>
      <c r="C377" t="str">
        <f>LEFT(Table1[[#This Row],[Occupation]],LEN(Table1[[#This Row],[Occupation]])-1)</f>
        <v>Criminal Justice and Law Enforcement Teachers, Postsecondar</v>
      </c>
      <c r="D377" t="str">
        <f>_xlfn.XLOOKUP(Table1[[#This Row],[Occupation]],Table2[Name],Table2[Cluster],#N/A,1)</f>
        <v>Education and Training</v>
      </c>
      <c r="E377">
        <f>_xlfn.RANK.EQ(Table1[[#This Row],[Percent_Change]],Table1[Percent_Change])</f>
        <v>361</v>
      </c>
      <c r="F377" t="s">
        <v>1350</v>
      </c>
      <c r="G377">
        <v>16500</v>
      </c>
      <c r="H377">
        <v>16900</v>
      </c>
      <c r="I377" s="1">
        <v>0.03</v>
      </c>
      <c r="J377" t="s">
        <v>8</v>
      </c>
      <c r="K377">
        <v>3</v>
      </c>
      <c r="L377" t="s">
        <v>38</v>
      </c>
      <c r="M377">
        <v>7</v>
      </c>
      <c r="N377">
        <v>271</v>
      </c>
      <c r="O377" s="2" t="e">
        <v>#N/A</v>
      </c>
      <c r="P377" s="2">
        <v>69000</v>
      </c>
    </row>
    <row r="378" spans="1:16" x14ac:dyDescent="0.3">
      <c r="A378">
        <v>377</v>
      </c>
      <c r="B378" t="s">
        <v>393</v>
      </c>
      <c r="C378" t="str">
        <f>LEFT(Table1[[#This Row],[Occupation]],LEN(Table1[[#This Row],[Occupation]])-1)</f>
        <v>Dentists, All Other Specialist</v>
      </c>
      <c r="D378" t="str">
        <f>_xlfn.XLOOKUP(Table1[[#This Row],[Occupation]],Table2[Name],Table2[Cluster],#N/A,1)</f>
        <v>Health Science</v>
      </c>
      <c r="E378">
        <f>_xlfn.RANK.EQ(Table1[[#This Row],[Percent_Change]],Table1[Percent_Change])</f>
        <v>361</v>
      </c>
      <c r="F378" t="s">
        <v>1097</v>
      </c>
      <c r="G378">
        <v>5800</v>
      </c>
      <c r="H378">
        <v>6000</v>
      </c>
      <c r="I378" s="1">
        <v>0.03</v>
      </c>
      <c r="J378" t="s">
        <v>5</v>
      </c>
      <c r="K378">
        <v>4</v>
      </c>
      <c r="L378" t="s">
        <v>38</v>
      </c>
      <c r="M378">
        <v>7</v>
      </c>
      <c r="N378">
        <v>18</v>
      </c>
      <c r="O378" s="2">
        <v>109.47</v>
      </c>
      <c r="P378" s="2">
        <v>227700</v>
      </c>
    </row>
    <row r="379" spans="1:16" x14ac:dyDescent="0.3">
      <c r="A379">
        <v>378</v>
      </c>
      <c r="B379" t="s">
        <v>394</v>
      </c>
      <c r="C379" t="str">
        <f>LEFT(Table1[[#This Row],[Occupation]],LEN(Table1[[#This Row],[Occupation]])-1)</f>
        <v>Dermatologist</v>
      </c>
      <c r="D379" t="str">
        <f>_xlfn.XLOOKUP(Table1[[#This Row],[Occupation]],Table2[Name],Table2[Cluster],#N/A,1)</f>
        <v>Health Science</v>
      </c>
      <c r="E379">
        <f>_xlfn.RANK.EQ(Table1[[#This Row],[Percent_Change]],Table1[Percent_Change])</f>
        <v>361</v>
      </c>
      <c r="F379" t="s">
        <v>1086</v>
      </c>
      <c r="G379">
        <v>12400</v>
      </c>
      <c r="H379">
        <v>12800</v>
      </c>
      <c r="I379" s="1">
        <v>0.03</v>
      </c>
      <c r="J379" t="s">
        <v>5</v>
      </c>
      <c r="K379">
        <v>4</v>
      </c>
      <c r="L379" t="s">
        <v>38</v>
      </c>
      <c r="M379">
        <v>7</v>
      </c>
      <c r="N379">
        <v>1</v>
      </c>
      <c r="O379" s="2">
        <v>115</v>
      </c>
      <c r="P379" s="2">
        <v>239200</v>
      </c>
    </row>
    <row r="380" spans="1:16" x14ac:dyDescent="0.3">
      <c r="A380">
        <v>379</v>
      </c>
      <c r="B380" t="s">
        <v>395</v>
      </c>
      <c r="C380" t="str">
        <f>LEFT(Table1[[#This Row],[Occupation]],LEN(Table1[[#This Row],[Occupation]])-1)</f>
        <v>Designers, All Othe</v>
      </c>
      <c r="D380" t="str">
        <f>_xlfn.XLOOKUP(Table1[[#This Row],[Occupation]],Table2[Name],Table2[Cluster],#N/A,1)</f>
        <v>Arts, Audio/Video and Communications</v>
      </c>
      <c r="E380">
        <f>_xlfn.RANK.EQ(Table1[[#This Row],[Percent_Change]],Table1[Percent_Change])</f>
        <v>361</v>
      </c>
      <c r="F380" t="s">
        <v>1360</v>
      </c>
      <c r="G380">
        <v>33500</v>
      </c>
      <c r="H380">
        <v>34600</v>
      </c>
      <c r="I380" s="1">
        <v>0.03</v>
      </c>
      <c r="J380" t="s">
        <v>8</v>
      </c>
      <c r="K380">
        <v>3</v>
      </c>
      <c r="L380" t="s">
        <v>11</v>
      </c>
      <c r="M380">
        <v>5</v>
      </c>
      <c r="N380">
        <v>281</v>
      </c>
      <c r="O380" s="2">
        <v>32.450000000000003</v>
      </c>
      <c r="P380" s="2">
        <v>67500</v>
      </c>
    </row>
    <row r="381" spans="1:16" x14ac:dyDescent="0.3">
      <c r="A381">
        <v>380</v>
      </c>
      <c r="B381" t="s">
        <v>396</v>
      </c>
      <c r="C381" t="str">
        <f>LEFT(Table1[[#This Row],[Occupation]],LEN(Table1[[#This Row],[Occupation]])-1)</f>
        <v>Education Administrators, All Othe</v>
      </c>
      <c r="D381" t="str">
        <f>_xlfn.XLOOKUP(Table1[[#This Row],[Occupation]],Table2[Name],Table2[Cluster],#N/A,1)</f>
        <v>Education and Training</v>
      </c>
      <c r="E381">
        <f>_xlfn.RANK.EQ(Table1[[#This Row],[Percent_Change]],Table1[Percent_Change])</f>
        <v>361</v>
      </c>
      <c r="F381" t="s">
        <v>1235</v>
      </c>
      <c r="G381">
        <v>57600</v>
      </c>
      <c r="H381">
        <v>59200</v>
      </c>
      <c r="I381" s="1">
        <v>0.03</v>
      </c>
      <c r="J381" t="s">
        <v>5</v>
      </c>
      <c r="K381">
        <v>4</v>
      </c>
      <c r="L381" t="s">
        <v>11</v>
      </c>
      <c r="M381">
        <v>5</v>
      </c>
      <c r="N381">
        <v>156</v>
      </c>
      <c r="O381" s="2">
        <v>42.53</v>
      </c>
      <c r="P381" s="2">
        <v>88500</v>
      </c>
    </row>
    <row r="382" spans="1:16" x14ac:dyDescent="0.3">
      <c r="A382">
        <v>381</v>
      </c>
      <c r="B382" t="s">
        <v>397</v>
      </c>
      <c r="C382" t="str">
        <f>LEFT(Table1[[#This Row],[Occupation]],LEN(Table1[[#This Row],[Occupation]])-1)</f>
        <v>Electric Motor, Power Tool, and Related Repairer</v>
      </c>
      <c r="D382" t="str">
        <f>_xlfn.XLOOKUP(Table1[[#This Row],[Occupation]],Table2[Name],Table2[Cluster],#N/A,1)</f>
        <v>Manufacturing</v>
      </c>
      <c r="E382">
        <f>_xlfn.RANK.EQ(Table1[[#This Row],[Percent_Change]],Table1[Percent_Change])</f>
        <v>361</v>
      </c>
      <c r="F382" t="s">
        <v>1574</v>
      </c>
      <c r="G382">
        <v>16100</v>
      </c>
      <c r="H382">
        <v>16500</v>
      </c>
      <c r="I382" s="1">
        <v>0.03</v>
      </c>
      <c r="J382" t="s">
        <v>8</v>
      </c>
      <c r="K382">
        <v>3</v>
      </c>
      <c r="L382" t="s">
        <v>26</v>
      </c>
      <c r="M382">
        <v>2</v>
      </c>
      <c r="N382">
        <v>495</v>
      </c>
      <c r="O382" s="2">
        <v>23.67</v>
      </c>
      <c r="P382" s="2">
        <v>49200</v>
      </c>
    </row>
    <row r="383" spans="1:16" x14ac:dyDescent="0.3">
      <c r="A383">
        <v>382</v>
      </c>
      <c r="B383" t="s">
        <v>398</v>
      </c>
      <c r="C383" t="str">
        <f>LEFT(Table1[[#This Row],[Occupation]],LEN(Table1[[#This Row],[Occupation]])-1)</f>
        <v>Electrical Power-Line Installers and Repairer</v>
      </c>
      <c r="D383" t="str">
        <f>_xlfn.XLOOKUP(Table1[[#This Row],[Occupation]],Table2[Name],Table2[Cluster],#N/A,1)</f>
        <v>Architecture and Construction</v>
      </c>
      <c r="E383">
        <f>_xlfn.RANK.EQ(Table1[[#This Row],[Percent_Change]],Table1[Percent_Change])</f>
        <v>361</v>
      </c>
      <c r="F383" t="s">
        <v>1247</v>
      </c>
      <c r="G383">
        <v>122400</v>
      </c>
      <c r="H383">
        <v>125800</v>
      </c>
      <c r="I383" s="1">
        <v>0.03</v>
      </c>
      <c r="J383" t="s">
        <v>5</v>
      </c>
      <c r="K383">
        <v>4</v>
      </c>
      <c r="L383" t="s">
        <v>26</v>
      </c>
      <c r="M383">
        <v>2</v>
      </c>
      <c r="N383">
        <v>168</v>
      </c>
      <c r="O383" s="2">
        <v>41.07</v>
      </c>
      <c r="P383" s="2">
        <v>85400</v>
      </c>
    </row>
    <row r="384" spans="1:16" x14ac:dyDescent="0.3">
      <c r="A384">
        <v>383</v>
      </c>
      <c r="B384" t="s">
        <v>399</v>
      </c>
      <c r="C384" t="str">
        <f>LEFT(Table1[[#This Row],[Occupation]],LEN(Table1[[#This Row],[Occupation]])-1)</f>
        <v>Emergency Management Director</v>
      </c>
      <c r="D384" t="str">
        <f>_xlfn.XLOOKUP(Table1[[#This Row],[Occupation]],Table2[Name],Table2[Cluster],#N/A,1)</f>
        <v>Government and Public Administration</v>
      </c>
      <c r="E384">
        <f>_xlfn.RANK.EQ(Table1[[#This Row],[Percent_Change]],Table1[Percent_Change])</f>
        <v>361</v>
      </c>
      <c r="F384" t="s">
        <v>1258</v>
      </c>
      <c r="G384">
        <v>11800</v>
      </c>
      <c r="H384">
        <v>12200</v>
      </c>
      <c r="I384" s="1">
        <v>0.03</v>
      </c>
      <c r="J384" t="s">
        <v>5</v>
      </c>
      <c r="K384">
        <v>4</v>
      </c>
      <c r="L384" t="s">
        <v>11</v>
      </c>
      <c r="M384">
        <v>5</v>
      </c>
      <c r="N384">
        <v>179</v>
      </c>
      <c r="O384" s="2">
        <v>40.369999999999997</v>
      </c>
      <c r="P384" s="2">
        <v>84000</v>
      </c>
    </row>
    <row r="385" spans="1:16" x14ac:dyDescent="0.3">
      <c r="A385">
        <v>384</v>
      </c>
      <c r="B385" t="s">
        <v>400</v>
      </c>
      <c r="C385" t="str">
        <f>LEFT(Table1[[#This Row],[Occupation]],LEN(Table1[[#This Row],[Occupation]])-1)</f>
        <v>Emergency Medicine Physician</v>
      </c>
      <c r="D385" t="str">
        <f>_xlfn.XLOOKUP(Table1[[#This Row],[Occupation]],Table2[Name],Table2[Cluster],#N/A,1)</f>
        <v>Health Science</v>
      </c>
      <c r="E385">
        <f>_xlfn.RANK.EQ(Table1[[#This Row],[Percent_Change]],Table1[Percent_Change])</f>
        <v>361</v>
      </c>
      <c r="F385" t="s">
        <v>1087</v>
      </c>
      <c r="G385">
        <v>31300</v>
      </c>
      <c r="H385">
        <v>32200</v>
      </c>
      <c r="I385" s="1">
        <v>0.03</v>
      </c>
      <c r="J385" t="s">
        <v>5</v>
      </c>
      <c r="K385">
        <v>4</v>
      </c>
      <c r="L385" t="s">
        <v>38</v>
      </c>
      <c r="M385">
        <v>7</v>
      </c>
      <c r="N385">
        <v>1</v>
      </c>
      <c r="O385" s="2">
        <v>115</v>
      </c>
      <c r="P385" s="2">
        <v>239200</v>
      </c>
    </row>
    <row r="386" spans="1:16" x14ac:dyDescent="0.3">
      <c r="A386">
        <v>385</v>
      </c>
      <c r="B386" t="s">
        <v>401</v>
      </c>
      <c r="C386" t="str">
        <f>LEFT(Table1[[#This Row],[Occupation]],LEN(Table1[[#This Row],[Occupation]])-1)</f>
        <v>Engineering Technologists and Technicians, Except Drafters, All Othe</v>
      </c>
      <c r="D386" t="str">
        <f>_xlfn.XLOOKUP(Table1[[#This Row],[Occupation]],Table2[Name],Table2[Cluster],#N/A,1)</f>
        <v>Education and Training</v>
      </c>
      <c r="E386">
        <f>_xlfn.RANK.EQ(Table1[[#This Row],[Percent_Change]],Table1[Percent_Change])</f>
        <v>361</v>
      </c>
      <c r="F386" t="s">
        <v>1325</v>
      </c>
      <c r="G386">
        <v>74100</v>
      </c>
      <c r="H386">
        <v>76400</v>
      </c>
      <c r="I386" s="1">
        <v>0.03</v>
      </c>
      <c r="J386" t="s">
        <v>5</v>
      </c>
      <c r="K386">
        <v>4</v>
      </c>
      <c r="L386" t="s">
        <v>18</v>
      </c>
      <c r="M386">
        <v>4</v>
      </c>
      <c r="N386">
        <v>246</v>
      </c>
      <c r="O386" s="2">
        <v>35.340000000000003</v>
      </c>
      <c r="P386" s="2">
        <v>73500</v>
      </c>
    </row>
    <row r="387" spans="1:16" x14ac:dyDescent="0.3">
      <c r="A387">
        <v>386</v>
      </c>
      <c r="B387" t="s">
        <v>402</v>
      </c>
      <c r="C387" t="str">
        <f>LEFT(Table1[[#This Row],[Occupation]],LEN(Table1[[#This Row],[Occupation]])-1)</f>
        <v>Engineers, All Othe</v>
      </c>
      <c r="D387" t="str">
        <f>_xlfn.XLOOKUP(Table1[[#This Row],[Occupation]],Table2[Name],Table2[Cluster],#N/A,1)</f>
        <v>Education and Training</v>
      </c>
      <c r="E387">
        <f>_xlfn.RANK.EQ(Table1[[#This Row],[Percent_Change]],Table1[Percent_Change])</f>
        <v>361</v>
      </c>
      <c r="F387" t="s">
        <v>1156</v>
      </c>
      <c r="G387">
        <v>170300</v>
      </c>
      <c r="H387">
        <v>176000</v>
      </c>
      <c r="I387" s="1">
        <v>0.03</v>
      </c>
      <c r="J387" t="s">
        <v>5</v>
      </c>
      <c r="K387">
        <v>4</v>
      </c>
      <c r="L387" t="s">
        <v>11</v>
      </c>
      <c r="M387">
        <v>5</v>
      </c>
      <c r="N387">
        <v>77</v>
      </c>
      <c r="O387" s="2">
        <v>53.83</v>
      </c>
      <c r="P387" s="2">
        <v>112000</v>
      </c>
    </row>
    <row r="388" spans="1:16" x14ac:dyDescent="0.3">
      <c r="A388">
        <v>387</v>
      </c>
      <c r="B388" t="s">
        <v>403</v>
      </c>
      <c r="C388" t="str">
        <f>LEFT(Table1[[#This Row],[Occupation]],LEN(Table1[[#This Row],[Occupation]])-1)</f>
        <v>Fashion Designer</v>
      </c>
      <c r="D388" t="str">
        <f>_xlfn.XLOOKUP(Table1[[#This Row],[Occupation]],Table2[Name],Table2[Cluster],#N/A,1)</f>
        <v>Arts, Audio/Video and Communications</v>
      </c>
      <c r="E388">
        <f>_xlfn.RANK.EQ(Table1[[#This Row],[Percent_Change]],Table1[Percent_Change])</f>
        <v>361</v>
      </c>
      <c r="F388" t="s">
        <v>1288</v>
      </c>
      <c r="G388">
        <v>24900</v>
      </c>
      <c r="H388">
        <v>25700</v>
      </c>
      <c r="I388" s="1">
        <v>0.03</v>
      </c>
      <c r="J388" t="s">
        <v>5</v>
      </c>
      <c r="K388">
        <v>4</v>
      </c>
      <c r="L388" t="s">
        <v>11</v>
      </c>
      <c r="M388">
        <v>5</v>
      </c>
      <c r="N388">
        <v>208</v>
      </c>
      <c r="O388" s="2">
        <v>38.119999999999997</v>
      </c>
      <c r="P388" s="2">
        <v>79300</v>
      </c>
    </row>
    <row r="389" spans="1:16" x14ac:dyDescent="0.3">
      <c r="A389">
        <v>388</v>
      </c>
      <c r="B389" t="s">
        <v>404</v>
      </c>
      <c r="C389" t="str">
        <f>LEFT(Table1[[#This Row],[Occupation]],LEN(Table1[[#This Row],[Occupation]])-1)</f>
        <v>First-Line Supervisors of Construction Trades and Extraction Worker</v>
      </c>
      <c r="D389" t="str">
        <f>_xlfn.XLOOKUP(Table1[[#This Row],[Occupation]],Table2[Name],Table2[Cluster],#N/A,1)</f>
        <v>Architecture and Construction</v>
      </c>
      <c r="E389">
        <f>_xlfn.RANK.EQ(Table1[[#This Row],[Percent_Change]],Table1[Percent_Change])</f>
        <v>361</v>
      </c>
      <c r="F389" t="s">
        <v>1304</v>
      </c>
      <c r="G389">
        <v>809900</v>
      </c>
      <c r="H389">
        <v>830300</v>
      </c>
      <c r="I389" s="1">
        <v>0.03</v>
      </c>
      <c r="J389" t="s">
        <v>5</v>
      </c>
      <c r="K389">
        <v>4</v>
      </c>
      <c r="L389" t="s">
        <v>26</v>
      </c>
      <c r="M389">
        <v>2</v>
      </c>
      <c r="N389">
        <v>225</v>
      </c>
      <c r="O389" s="2">
        <v>36.9</v>
      </c>
      <c r="P389" s="2">
        <v>76800</v>
      </c>
    </row>
    <row r="390" spans="1:16" x14ac:dyDescent="0.3">
      <c r="A390">
        <v>389</v>
      </c>
      <c r="B390" t="s">
        <v>405</v>
      </c>
      <c r="C390" t="str">
        <f>LEFT(Table1[[#This Row],[Occupation]],LEN(Table1[[#This Row],[Occupation]])-1)</f>
        <v>First-Line Supervisors of Farming, Fishing, and Forestry Worker</v>
      </c>
      <c r="D390" t="str">
        <f>_xlfn.XLOOKUP(Table1[[#This Row],[Occupation]],Table2[Name],Table2[Cluster],#N/A,1)</f>
        <v>Agriculture, Food and Natural Resources</v>
      </c>
      <c r="E390">
        <f>_xlfn.RANK.EQ(Table1[[#This Row],[Percent_Change]],Table1[Percent_Change])</f>
        <v>361</v>
      </c>
      <c r="F390" t="s">
        <v>1492</v>
      </c>
      <c r="G390">
        <v>56600</v>
      </c>
      <c r="H390">
        <v>58100</v>
      </c>
      <c r="I390" s="1">
        <v>0.03</v>
      </c>
      <c r="J390" t="s">
        <v>8</v>
      </c>
      <c r="K390">
        <v>3</v>
      </c>
      <c r="L390" t="s">
        <v>26</v>
      </c>
      <c r="M390">
        <v>2</v>
      </c>
      <c r="N390">
        <v>413</v>
      </c>
      <c r="O390" s="2">
        <v>27.56</v>
      </c>
      <c r="P390" s="2">
        <v>57300</v>
      </c>
    </row>
    <row r="391" spans="1:16" x14ac:dyDescent="0.3">
      <c r="A391">
        <v>390</v>
      </c>
      <c r="B391" t="s">
        <v>406</v>
      </c>
      <c r="C391" t="str">
        <f>LEFT(Table1[[#This Row],[Occupation]],LEN(Table1[[#This Row],[Occupation]])-1)</f>
        <v>First-Line Supervisors of Gambling Services Worker</v>
      </c>
      <c r="D391" t="str">
        <f>_xlfn.XLOOKUP(Table1[[#This Row],[Occupation]],Table2[Name],Table2[Cluster],#N/A,1)</f>
        <v>Hospitality and Tourism</v>
      </c>
      <c r="E391">
        <f>_xlfn.RANK.EQ(Table1[[#This Row],[Percent_Change]],Table1[Percent_Change])</f>
        <v>361</v>
      </c>
      <c r="F391" t="s">
        <v>1448</v>
      </c>
      <c r="G391">
        <v>29700</v>
      </c>
      <c r="H391">
        <v>30600</v>
      </c>
      <c r="I391" s="1">
        <v>0.03</v>
      </c>
      <c r="J391" t="s">
        <v>8</v>
      </c>
      <c r="K391">
        <v>3</v>
      </c>
      <c r="L391" t="s">
        <v>26</v>
      </c>
      <c r="M391">
        <v>2</v>
      </c>
      <c r="N391">
        <v>368</v>
      </c>
      <c r="O391" s="2">
        <v>29.43</v>
      </c>
      <c r="P391" s="2">
        <v>61200</v>
      </c>
    </row>
    <row r="392" spans="1:16" x14ac:dyDescent="0.3">
      <c r="A392">
        <v>391</v>
      </c>
      <c r="B392" t="s">
        <v>407</v>
      </c>
      <c r="C392" t="str">
        <f>LEFT(Table1[[#This Row],[Occupation]],LEN(Table1[[#This Row],[Occupation]])-1)</f>
        <v>First-Line Supervisors of Housekeeping and Janitorial Worker</v>
      </c>
      <c r="D392" t="str">
        <f>_xlfn.XLOOKUP(Table1[[#This Row],[Occupation]],Table2[Name],Table2[Cluster],#N/A,1)</f>
        <v>Hospitality and Tourism</v>
      </c>
      <c r="E392">
        <f>_xlfn.RANK.EQ(Table1[[#This Row],[Percent_Change]],Table1[Percent_Change])</f>
        <v>361</v>
      </c>
      <c r="F392" t="s">
        <v>1645</v>
      </c>
      <c r="G392">
        <v>254900</v>
      </c>
      <c r="H392">
        <v>262600</v>
      </c>
      <c r="I392" s="1">
     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   <c r="O392" s="2">
        <v>22.43</v>
      </c>
      <c r="P392" s="2">
        <v>46700</v>
      </c>
    </row>
    <row r="393" spans="1:16" x14ac:dyDescent="0.3">
      <c r="A393">
        <v>392</v>
      </c>
      <c r="B393" t="s">
        <v>408</v>
      </c>
      <c r="C393" t="str">
        <f>LEFT(Table1[[#This Row],[Occupation]],LEN(Table1[[#This Row],[Occupation]])-1)</f>
        <v>First-Line Supervisors of Landscaping, Lawn Service, and Groundskeeping Worker</v>
      </c>
      <c r="D393" t="str">
        <f>_xlfn.XLOOKUP(Table1[[#This Row],[Occupation]],Table2[Name],Table2[Cluster],#N/A,1)</f>
        <v>Architecture and Construction</v>
      </c>
      <c r="E393">
        <f>_xlfn.RANK.EQ(Table1[[#This Row],[Percent_Change]],Table1[Percent_Change])</f>
        <v>361</v>
      </c>
      <c r="F393" t="s">
        <v>1513</v>
      </c>
      <c r="G393">
        <v>230900</v>
      </c>
      <c r="H393">
        <v>237000</v>
      </c>
      <c r="I393" s="1">
        <v>0.03</v>
      </c>
      <c r="J393" t="s">
        <v>8</v>
      </c>
      <c r="K393">
        <v>3</v>
      </c>
      <c r="L393" t="s">
        <v>26</v>
      </c>
      <c r="M393">
        <v>2</v>
      </c>
      <c r="N393">
        <v>433</v>
      </c>
      <c r="O393" s="2">
        <v>26.8</v>
      </c>
      <c r="P393" s="2">
        <v>55700</v>
      </c>
    </row>
    <row r="394" spans="1:16" x14ac:dyDescent="0.3">
      <c r="A394">
        <v>393</v>
      </c>
      <c r="B394" t="s">
        <v>409</v>
      </c>
      <c r="C394" t="str">
        <f>LEFT(Table1[[#This Row],[Occupation]],LEN(Table1[[#This Row],[Occupation]])-1)</f>
        <v>First-Line Supervisors of Police and Detective</v>
      </c>
      <c r="D394" t="str">
        <f>_xlfn.XLOOKUP(Table1[[#This Row],[Occupation]],Table2[Name],Table2[Cluster],#N/A,1)</f>
        <v>Law, Public Safety, Corrections and Security</v>
      </c>
      <c r="E394">
        <f>_xlfn.RANK.EQ(Table1[[#This Row],[Percent_Change]],Table1[Percent_Change])</f>
        <v>361</v>
      </c>
      <c r="F394" t="s">
        <v>1181</v>
      </c>
      <c r="G394">
        <v>137900</v>
      </c>
      <c r="H394">
        <v>142200</v>
      </c>
      <c r="I394" s="1">
        <v>0.03</v>
      </c>
      <c r="J394" t="s">
        <v>5</v>
      </c>
      <c r="K394">
        <v>4</v>
      </c>
      <c r="L394" t="s">
        <v>26</v>
      </c>
      <c r="M394">
        <v>2</v>
      </c>
      <c r="N394">
        <v>102</v>
      </c>
      <c r="O394" s="2">
        <v>48.92</v>
      </c>
      <c r="P394" s="2">
        <v>101800</v>
      </c>
    </row>
    <row r="395" spans="1:16" x14ac:dyDescent="0.3">
      <c r="A395">
        <v>394</v>
      </c>
      <c r="B395" t="s">
        <v>410</v>
      </c>
      <c r="C395" t="str">
        <f>LEFT(Table1[[#This Row],[Occupation]],LEN(Table1[[#This Row],[Occupation]])-1)</f>
        <v>First-Line Supervisors of Protective Service Workers, All Othe</v>
      </c>
      <c r="D395" t="str">
        <f>_xlfn.XLOOKUP(Table1[[#This Row],[Occupation]],Table2[Name],Table2[Cluster],#N/A,1)</f>
        <v>Law, Public Safety, Corrections and Security</v>
      </c>
      <c r="E395">
        <f>_xlfn.RANK.EQ(Table1[[#This Row],[Percent_Change]],Table1[Percent_Change])</f>
        <v>361</v>
      </c>
      <c r="F395" t="s">
        <v>1379</v>
      </c>
      <c r="G395">
        <v>24500</v>
      </c>
      <c r="H395">
        <v>25300</v>
      </c>
      <c r="I395" s="1">
        <v>0.03</v>
      </c>
      <c r="J395" t="s">
        <v>8</v>
      </c>
      <c r="K395">
        <v>3</v>
      </c>
      <c r="L395" t="s">
        <v>26</v>
      </c>
      <c r="M395">
        <v>2</v>
      </c>
      <c r="N395">
        <v>298</v>
      </c>
      <c r="O395" s="2">
        <v>31.28</v>
      </c>
      <c r="P395" s="2">
        <v>65100</v>
      </c>
    </row>
    <row r="396" spans="1:16" x14ac:dyDescent="0.3">
      <c r="A396">
        <v>395</v>
      </c>
      <c r="B396" t="s">
        <v>411</v>
      </c>
      <c r="C396" t="str">
        <f>LEFT(Table1[[#This Row],[Occupation]],LEN(Table1[[#This Row],[Occupation]])-1)</f>
        <v>Food Servers, Nonrestauran</v>
      </c>
      <c r="D396" t="str">
        <f>_xlfn.XLOOKUP(Table1[[#This Row],[Occupation]],Table2[Name],Table2[Cluster],#N/A,1)</f>
        <v>Hospitality and Tourism</v>
      </c>
      <c r="E396">
        <f>_xlfn.RANK.EQ(Table1[[#This Row],[Percent_Change]],Table1[Percent_Change])</f>
        <v>361</v>
      </c>
      <c r="F396" t="s">
        <v>1881</v>
      </c>
      <c r="G396">
        <v>258600</v>
      </c>
      <c r="H396">
        <v>266600</v>
      </c>
      <c r="I396" s="1">
        <v>0.03</v>
      </c>
      <c r="J396" t="s">
        <v>25</v>
      </c>
      <c r="K396">
        <v>1</v>
      </c>
      <c r="L396" t="s">
        <v>31</v>
      </c>
      <c r="M396">
        <v>1</v>
      </c>
      <c r="N396">
        <v>801</v>
      </c>
      <c r="O396" s="2">
        <v>15.92</v>
      </c>
      <c r="P396" s="2">
        <v>33100</v>
      </c>
    </row>
    <row r="397" spans="1:16" x14ac:dyDescent="0.3">
      <c r="A397">
        <v>396</v>
      </c>
      <c r="B397" t="s">
        <v>412</v>
      </c>
      <c r="C397" t="str">
        <f>LEFT(Table1[[#This Row],[Occupation]],LEN(Table1[[#This Row],[Occupation]])-1)</f>
        <v>Food and Tobacco Roasting, Baking, and Drying Machine Operators and Tender</v>
      </c>
      <c r="D397" t="str">
        <f>_xlfn.XLOOKUP(Table1[[#This Row],[Occupation]],Table2[Name],Table2[Cluster],#N/A,1)</f>
        <v>Manufacturing</v>
      </c>
      <c r="E397">
        <f>_xlfn.RANK.EQ(Table1[[#This Row],[Percent_Change]],Table1[Percent_Change])</f>
        <v>361</v>
      </c>
      <c r="F397" t="s">
        <v>1751</v>
      </c>
      <c r="G397">
        <v>21500</v>
      </c>
      <c r="H397">
        <v>22200</v>
      </c>
      <c r="I397" s="1">
        <v>0.03</v>
      </c>
      <c r="J397" t="s">
        <v>29</v>
      </c>
      <c r="K397">
        <v>2</v>
      </c>
      <c r="L397" t="s">
        <v>31</v>
      </c>
      <c r="M397">
        <v>1</v>
      </c>
      <c r="N397">
        <v>671</v>
      </c>
      <c r="O397" s="2">
        <v>19.16</v>
      </c>
      <c r="P397" s="2">
        <v>39900</v>
      </c>
    </row>
    <row r="398" spans="1:16" x14ac:dyDescent="0.3">
      <c r="A398">
        <v>397</v>
      </c>
      <c r="B398" t="s">
        <v>413</v>
      </c>
      <c r="C398" t="str">
        <f>LEFT(Table1[[#This Row],[Occupation]],LEN(Table1[[#This Row],[Occupation]])-1)</f>
        <v>Funeral Attendant</v>
      </c>
      <c r="D398" t="str">
        <f>_xlfn.XLOOKUP(Table1[[#This Row],[Occupation]],Table2[Name],Table2[Cluster],#N/A,1)</f>
        <v>Human Services</v>
      </c>
      <c r="E398">
        <f>_xlfn.RANK.EQ(Table1[[#This Row],[Percent_Change]],Table1[Percent_Change])</f>
        <v>361</v>
      </c>
      <c r="F398" t="s">
        <v>1870</v>
      </c>
      <c r="G398">
        <v>33200</v>
      </c>
      <c r="H398">
        <v>34200</v>
      </c>
      <c r="I398" s="1">
        <v>0.03</v>
      </c>
      <c r="J398" t="s">
        <v>25</v>
      </c>
      <c r="K398">
        <v>1</v>
      </c>
      <c r="L398" t="s">
        <v>26</v>
      </c>
      <c r="M398">
        <v>2</v>
      </c>
      <c r="N398">
        <v>790</v>
      </c>
      <c r="O398" s="2">
        <v>16.27</v>
      </c>
      <c r="P398" s="2">
        <v>33900</v>
      </c>
    </row>
    <row r="399" spans="1:16" x14ac:dyDescent="0.3">
      <c r="A399">
        <v>398</v>
      </c>
      <c r="B399" t="s">
        <v>414</v>
      </c>
      <c r="C399" t="str">
        <f>LEFT(Table1[[#This Row],[Occupation]],LEN(Table1[[#This Row],[Occupation]])-1)</f>
        <v>Gambling Manager</v>
      </c>
      <c r="D399" t="str">
        <f>_xlfn.XLOOKUP(Table1[[#This Row],[Occupation]],Table2[Name],Table2[Cluster],#N/A,1)</f>
        <v>Hospitality and Tourism</v>
      </c>
      <c r="E399">
        <f>_xlfn.RANK.EQ(Table1[[#This Row],[Percent_Change]],Table1[Percent_Change])</f>
        <v>361</v>
      </c>
      <c r="F399" t="s">
        <v>1267</v>
      </c>
      <c r="G399">
        <v>5300</v>
      </c>
      <c r="H399">
        <v>5400</v>
      </c>
      <c r="I399" s="1">
        <v>0.03</v>
      </c>
      <c r="J399" t="s">
        <v>5</v>
      </c>
      <c r="K399">
        <v>4</v>
      </c>
      <c r="L399" t="s">
        <v>26</v>
      </c>
      <c r="M399">
        <v>2</v>
      </c>
      <c r="N399">
        <v>188</v>
      </c>
      <c r="O399" s="2">
        <v>39.61</v>
      </c>
      <c r="P399" s="2">
        <v>82400</v>
      </c>
    </row>
    <row r="400" spans="1:16" x14ac:dyDescent="0.3">
      <c r="A400">
        <v>399</v>
      </c>
      <c r="B400" t="s">
        <v>415</v>
      </c>
      <c r="C400" t="str">
        <f>LEFT(Table1[[#This Row],[Occupation]],LEN(Table1[[#This Row],[Occupation]])-1)</f>
        <v>General Internal Medicine Physician</v>
      </c>
      <c r="D400" t="str">
        <f>_xlfn.XLOOKUP(Table1[[#This Row],[Occupation]],Table2[Name],Table2[Cluster],#N/A,1)</f>
        <v>Health Science</v>
      </c>
      <c r="E400">
        <f>_xlfn.RANK.EQ(Table1[[#This Row],[Percent_Change]],Table1[Percent_Change])</f>
        <v>361</v>
      </c>
      <c r="F400" t="s">
        <v>1099</v>
      </c>
      <c r="G400">
        <v>72600</v>
      </c>
      <c r="H400">
        <v>74400</v>
      </c>
      <c r="I400" s="1">
        <v>0.03</v>
      </c>
      <c r="J400" t="s">
        <v>5</v>
      </c>
      <c r="K400">
        <v>4</v>
      </c>
      <c r="L400" t="s">
        <v>38</v>
      </c>
      <c r="M400">
        <v>7</v>
      </c>
      <c r="N400">
        <v>20</v>
      </c>
      <c r="O400" s="2">
        <v>107.36</v>
      </c>
      <c r="P400" s="2">
        <v>223300</v>
      </c>
    </row>
    <row r="401" spans="1:16" x14ac:dyDescent="0.3">
      <c r="A401">
        <v>400</v>
      </c>
      <c r="B401" t="s">
        <v>416</v>
      </c>
      <c r="C401" t="str">
        <f>LEFT(Table1[[#This Row],[Occupation]],LEN(Table1[[#This Row],[Occupation]])-1)</f>
        <v>Geological Technicians, Except Hydrologic Technician</v>
      </c>
      <c r="D401" t="str">
        <f>_xlfn.XLOOKUP(Table1[[#This Row],[Occupation]],Table2[Name],Table2[Cluster],#N/A,1)</f>
        <v>Agriculture, Food and Natural Resources</v>
      </c>
      <c r="E401">
        <f>_xlfn.RANK.EQ(Table1[[#This Row],[Percent_Change]],Table1[Percent_Change])</f>
        <v>361</v>
      </c>
      <c r="F401" t="s">
        <v>1539</v>
      </c>
      <c r="G401">
        <v>9400</v>
      </c>
      <c r="H401">
        <v>9600</v>
      </c>
      <c r="I401" s="1">
        <v>0.03</v>
      </c>
      <c r="J401" t="s">
        <v>8</v>
      </c>
      <c r="K401">
        <v>3</v>
      </c>
      <c r="L401" t="s">
        <v>18</v>
      </c>
      <c r="M401">
        <v>4</v>
      </c>
      <c r="N401">
        <v>460</v>
      </c>
      <c r="O401" s="2">
        <v>25.21</v>
      </c>
      <c r="P401" s="2">
        <v>52400</v>
      </c>
    </row>
    <row r="402" spans="1:16" x14ac:dyDescent="0.3">
      <c r="A402">
        <v>401</v>
      </c>
      <c r="B402" t="s">
        <v>417</v>
      </c>
      <c r="C402" t="str">
        <f>LEFT(Table1[[#This Row],[Occupation]],LEN(Table1[[#This Row],[Occupation]])-1)</f>
        <v>Graphic Designer</v>
      </c>
      <c r="D402" t="str">
        <f>_xlfn.XLOOKUP(Table1[[#This Row],[Occupation]],Table2[Name],Table2[Cluster],#N/A,1)</f>
        <v>Arts, Audio/Video and Communications</v>
      </c>
      <c r="E402">
        <f>_xlfn.RANK.EQ(Table1[[#This Row],[Percent_Change]],Table1[Percent_Change])</f>
        <v>361</v>
      </c>
      <c r="F402" t="s">
        <v>1474</v>
      </c>
      <c r="G402">
        <v>270900</v>
      </c>
      <c r="H402">
        <v>279800</v>
      </c>
      <c r="I402" s="1">
        <v>0.03</v>
      </c>
      <c r="J402" t="s">
        <v>8</v>
      </c>
      <c r="K402">
        <v>3</v>
      </c>
      <c r="L402" t="s">
        <v>11</v>
      </c>
      <c r="M402">
        <v>5</v>
      </c>
      <c r="N402">
        <v>394</v>
      </c>
      <c r="O402" s="2">
        <v>28.32</v>
      </c>
      <c r="P402" s="2">
        <v>58900</v>
      </c>
    </row>
    <row r="403" spans="1:16" x14ac:dyDescent="0.3">
      <c r="A403">
        <v>402</v>
      </c>
      <c r="B403" t="s">
        <v>418</v>
      </c>
      <c r="C403" t="str">
        <f>LEFT(Table1[[#This Row],[Occupation]],LEN(Table1[[#This Row],[Occupation]])-1)</f>
        <v>Helpers--Installation, Maintenance, and Repair Worker</v>
      </c>
      <c r="D403" t="str">
        <f>_xlfn.XLOOKUP(Table1[[#This Row],[Occupation]],Table2[Name],Table2[Cluster],#N/A,1)</f>
        <v>Architecture and Construction</v>
      </c>
      <c r="E403">
        <f>_xlfn.RANK.EQ(Table1[[#This Row],[Percent_Change]],Table1[Percent_Change])</f>
        <v>361</v>
      </c>
      <c r="F403" t="s">
        <v>1821</v>
      </c>
      <c r="G403">
        <v>96500</v>
      </c>
      <c r="H403">
        <v>98900</v>
      </c>
      <c r="I403" s="1">
        <v>0.03</v>
      </c>
      <c r="J403" t="s">
        <v>25</v>
      </c>
      <c r="K403">
        <v>1</v>
      </c>
      <c r="L403" t="s">
        <v>26</v>
      </c>
      <c r="M403">
        <v>2</v>
      </c>
      <c r="N403">
        <v>739</v>
      </c>
      <c r="O403" s="2">
        <v>17.649999999999999</v>
      </c>
      <c r="P403" s="2">
        <v>36700</v>
      </c>
    </row>
    <row r="404" spans="1:16" x14ac:dyDescent="0.3">
      <c r="A404">
        <v>403</v>
      </c>
      <c r="B404" t="s">
        <v>419</v>
      </c>
      <c r="C404" t="str">
        <f>LEFT(Table1[[#This Row],[Occupation]],LEN(Table1[[#This Row],[Occupation]])-1)</f>
        <v>Historian</v>
      </c>
      <c r="D404" t="str">
        <f>_xlfn.XLOOKUP(Table1[[#This Row],[Occupation]],Table2[Name],Table2[Cluster],#N/A,1)</f>
        <v>Science, Technology, Engineering and Math</v>
      </c>
      <c r="E404">
        <f>_xlfn.RANK.EQ(Table1[[#This Row],[Percent_Change]],Table1[Percent_Change])</f>
        <v>361</v>
      </c>
      <c r="F404" t="s">
        <v>1329</v>
      </c>
      <c r="G404">
        <v>3500</v>
      </c>
      <c r="H404">
        <v>3600</v>
      </c>
      <c r="I404" s="1">
        <v>0.03</v>
      </c>
      <c r="J404" t="s">
        <v>5</v>
      </c>
      <c r="K404">
        <v>4</v>
      </c>
      <c r="L404" t="s">
        <v>6</v>
      </c>
      <c r="M404">
        <v>6</v>
      </c>
      <c r="N404">
        <v>250</v>
      </c>
      <c r="O404" s="2">
        <v>35.04</v>
      </c>
      <c r="P404" s="2">
        <v>72900</v>
      </c>
    </row>
    <row r="405" spans="1:16" x14ac:dyDescent="0.3">
      <c r="A405">
        <v>404</v>
      </c>
      <c r="B405" t="s">
        <v>420</v>
      </c>
      <c r="C405" t="str">
        <f>LEFT(Table1[[#This Row],[Occupation]],LEN(Table1[[#This Row],[Occupation]])-1)</f>
        <v>Industrial Engineering Technologists and Technician</v>
      </c>
      <c r="D405" t="str">
        <f>_xlfn.XLOOKUP(Table1[[#This Row],[Occupation]],Table2[Name],Table2[Cluster],#N/A,1)</f>
        <v>Manufacturing</v>
      </c>
      <c r="E405">
        <f>_xlfn.RANK.EQ(Table1[[#This Row],[Percent_Change]],Table1[Percent_Change])</f>
        <v>361</v>
      </c>
      <c r="F405" t="s">
        <v>1419</v>
      </c>
      <c r="G405">
        <v>69100</v>
      </c>
      <c r="H405">
        <v>71300</v>
      </c>
      <c r="I405" s="1">
        <v>0.03</v>
      </c>
      <c r="J405" t="s">
        <v>8</v>
      </c>
      <c r="K405">
        <v>3</v>
      </c>
      <c r="L405" t="s">
        <v>18</v>
      </c>
      <c r="M405">
        <v>4</v>
      </c>
      <c r="N405">
        <v>339</v>
      </c>
      <c r="O405" s="2">
        <v>30.1</v>
      </c>
      <c r="P405" s="2">
        <v>62600</v>
      </c>
    </row>
    <row r="406" spans="1:16" x14ac:dyDescent="0.3">
      <c r="A406">
        <v>405</v>
      </c>
      <c r="B406" t="s">
        <v>421</v>
      </c>
      <c r="C406" t="str">
        <f>LEFT(Table1[[#This Row],[Occupation]],LEN(Table1[[#This Row],[Occupation]])-1)</f>
        <v>Information and Record Clerks, All Othe</v>
      </c>
      <c r="D406" t="str">
        <f>_xlfn.XLOOKUP(Table1[[#This Row],[Occupation]],Table2[Name],Table2[Cluster],#N/A,1)</f>
        <v>Energy</v>
      </c>
      <c r="E406">
        <f>_xlfn.RANK.EQ(Table1[[#This Row],[Percent_Change]],Table1[Percent_Change])</f>
        <v>361</v>
      </c>
      <c r="F406" t="s">
        <v>1657</v>
      </c>
      <c r="G406">
        <v>161100</v>
      </c>
      <c r="H406">
        <v>165400</v>
      </c>
      <c r="I406" s="1">
        <v>0.03</v>
      </c>
      <c r="J406" t="s">
        <v>29</v>
      </c>
      <c r="K406">
        <v>2</v>
      </c>
      <c r="L406" t="s">
        <v>26</v>
      </c>
      <c r="M406">
        <v>2</v>
      </c>
      <c r="N406">
        <v>578</v>
      </c>
      <c r="O406" s="2">
        <v>22.22</v>
      </c>
      <c r="P406" s="2">
        <v>46200</v>
      </c>
    </row>
    <row r="407" spans="1:16" x14ac:dyDescent="0.3">
      <c r="A407">
        <v>406</v>
      </c>
      <c r="B407" t="s">
        <v>422</v>
      </c>
      <c r="C407" t="str">
        <f>LEFT(Table1[[#This Row],[Occupation]],LEN(Table1[[#This Row],[Occupation]])-1)</f>
        <v>Instructional Coordinator</v>
      </c>
      <c r="D407" t="str">
        <f>_xlfn.XLOOKUP(Table1[[#This Row],[Occupation]],Table2[Name],Table2[Cluster],#N/A,1)</f>
        <v>Education and Training</v>
      </c>
      <c r="E407">
        <f>_xlfn.RANK.EQ(Table1[[#This Row],[Percent_Change]],Table1[Percent_Change])</f>
        <v>361</v>
      </c>
      <c r="F407" t="s">
        <v>1320</v>
      </c>
      <c r="G407">
        <v>216600</v>
      </c>
      <c r="H407">
        <v>222000</v>
      </c>
      <c r="I407" s="1">
        <v>0.03</v>
      </c>
      <c r="J407" t="s">
        <v>5</v>
      </c>
      <c r="K407">
        <v>4</v>
      </c>
      <c r="L407" t="s">
        <v>6</v>
      </c>
      <c r="M407">
        <v>6</v>
      </c>
      <c r="N407">
        <v>241</v>
      </c>
      <c r="O407" s="2">
        <v>35.869999999999997</v>
      </c>
      <c r="P407" s="2">
        <v>74600</v>
      </c>
    </row>
    <row r="408" spans="1:16" x14ac:dyDescent="0.3">
      <c r="A408">
        <v>407</v>
      </c>
      <c r="B408" t="s">
        <v>423</v>
      </c>
      <c r="C408" t="str">
        <f>LEFT(Table1[[#This Row],[Occupation]],LEN(Table1[[#This Row],[Occupation]])-1)</f>
        <v>Law Teachers, Postsecondar</v>
      </c>
      <c r="D408" t="str">
        <f>_xlfn.XLOOKUP(Table1[[#This Row],[Occupation]],Table2[Name],Table2[Cluster],#N/A,1)</f>
        <v>Education and Training</v>
      </c>
      <c r="E408">
        <f>_xlfn.RANK.EQ(Table1[[#This Row],[Percent_Change]],Table1[Percent_Change])</f>
        <v>361</v>
      </c>
      <c r="F408" t="s">
        <v>1137</v>
      </c>
      <c r="G408">
        <v>19800</v>
      </c>
      <c r="H408">
        <v>20400</v>
      </c>
      <c r="I408" s="1">
        <v>0.03</v>
      </c>
      <c r="J408" t="s">
        <v>5</v>
      </c>
      <c r="K408">
        <v>4</v>
      </c>
      <c r="L408" t="s">
        <v>38</v>
      </c>
      <c r="M408">
        <v>7</v>
      </c>
      <c r="N408">
        <v>58</v>
      </c>
      <c r="O408" s="2" t="e">
        <v>#N/A</v>
      </c>
      <c r="P408" s="2">
        <v>127400</v>
      </c>
    </row>
    <row r="409" spans="1:16" x14ac:dyDescent="0.3">
      <c r="A409">
        <v>408</v>
      </c>
      <c r="B409" t="s">
        <v>424</v>
      </c>
      <c r="C409" t="str">
        <f>LEFT(Table1[[#This Row],[Occupation]],LEN(Table1[[#This Row],[Occupation]])-1)</f>
        <v>Legislator</v>
      </c>
      <c r="D409" t="str">
        <f>_xlfn.XLOOKUP(Table1[[#This Row],[Occupation]],Table2[Name],Table2[Cluster],#N/A,1)</f>
        <v>Government and Public Administration</v>
      </c>
      <c r="E409">
        <f>_xlfn.RANK.EQ(Table1[[#This Row],[Percent_Change]],Table1[Percent_Change])</f>
        <v>361</v>
      </c>
      <c r="F409" t="s">
        <v>1631</v>
      </c>
      <c r="G409">
        <v>44400</v>
      </c>
      <c r="H409">
        <v>46000</v>
      </c>
      <c r="I409" s="1">
        <v>0.03</v>
      </c>
      <c r="J409" t="s">
        <v>8</v>
      </c>
      <c r="K409">
        <v>3</v>
      </c>
      <c r="L409" t="s">
        <v>11</v>
      </c>
      <c r="M409">
        <v>5</v>
      </c>
      <c r="N409">
        <v>549</v>
      </c>
      <c r="O409" s="2" t="e">
        <v>#N/A</v>
      </c>
      <c r="P409" s="2">
        <v>47300</v>
      </c>
    </row>
    <row r="410" spans="1:16" x14ac:dyDescent="0.3">
      <c r="A410">
        <v>409</v>
      </c>
      <c r="B410" t="s">
        <v>425</v>
      </c>
      <c r="C410" t="str">
        <f>LEFT(Table1[[#This Row],[Occupation]],LEN(Table1[[#This Row],[Occupation]])-1)</f>
        <v>Librarians and Media Collections Specialist</v>
      </c>
      <c r="D410" t="str">
        <f>_xlfn.XLOOKUP(Table1[[#This Row],[Occupation]],Table2[Name],Table2[Cluster],#N/A,1)</f>
        <v>Education and Training</v>
      </c>
      <c r="E410">
        <f>_xlfn.RANK.EQ(Table1[[#This Row],[Percent_Change]],Table1[Percent_Change])</f>
        <v>361</v>
      </c>
      <c r="F410" t="s">
        <v>1387</v>
      </c>
      <c r="G410">
        <v>141200</v>
      </c>
      <c r="H410">
        <v>145500</v>
      </c>
      <c r="I410" s="1">
        <v>0.03</v>
      </c>
      <c r="J410" t="s">
        <v>8</v>
      </c>
      <c r="K410">
        <v>3</v>
      </c>
      <c r="L410" t="s">
        <v>6</v>
      </c>
      <c r="M410">
        <v>6</v>
      </c>
      <c r="N410">
        <v>307</v>
      </c>
      <c r="O410" s="2">
        <v>30.95</v>
      </c>
      <c r="P410" s="2">
        <v>64400</v>
      </c>
    </row>
    <row r="411" spans="1:16" x14ac:dyDescent="0.3">
      <c r="A411">
        <v>410</v>
      </c>
      <c r="B411" t="s">
        <v>426</v>
      </c>
      <c r="C411" t="str">
        <f>LEFT(Table1[[#This Row],[Occupation]],LEN(Table1[[#This Row],[Occupation]])-1)</f>
        <v>Loan Officer</v>
      </c>
      <c r="D411" t="str">
        <f>_xlfn.XLOOKUP(Table1[[#This Row],[Occupation]],Table2[Name],Table2[Cluster],#N/A,1)</f>
        <v>Finance</v>
      </c>
      <c r="E411">
        <f>_xlfn.RANK.EQ(Table1[[#This Row],[Percent_Change]],Table1[Percent_Change])</f>
        <v>361</v>
      </c>
      <c r="F411" t="s">
        <v>1347</v>
      </c>
      <c r="G411">
        <v>354800</v>
      </c>
      <c r="H411">
        <v>365300</v>
      </c>
      <c r="I411" s="1">
        <v>0.03</v>
      </c>
      <c r="J411" t="s">
        <v>8</v>
      </c>
      <c r="K411">
        <v>3</v>
      </c>
      <c r="L411" t="s">
        <v>11</v>
      </c>
      <c r="M411">
        <v>5</v>
      </c>
      <c r="N411">
        <v>268</v>
      </c>
      <c r="O411" s="2">
        <v>33.65</v>
      </c>
      <c r="P411" s="2">
        <v>70000</v>
      </c>
    </row>
    <row r="412" spans="1:16" x14ac:dyDescent="0.3">
      <c r="A412">
        <v>411</v>
      </c>
      <c r="B412" t="s">
        <v>427</v>
      </c>
      <c r="C412" t="str">
        <f>LEFT(Table1[[#This Row],[Occupation]],LEN(Table1[[#This Row],[Occupation]])-1)</f>
        <v>Managers, All Othe</v>
      </c>
      <c r="D412" t="str">
        <f>_xlfn.XLOOKUP(Table1[[#This Row],[Occupation]],Table2[Name],Table2[Cluster],#N/A,1)</f>
        <v>Human Services</v>
      </c>
      <c r="E412">
        <f>_xlfn.RANK.EQ(Table1[[#This Row],[Percent_Change]],Table1[Percent_Change])</f>
        <v>361</v>
      </c>
      <c r="F412" t="s">
        <v>1126</v>
      </c>
      <c r="G412">
        <v>1228300</v>
      </c>
      <c r="H412">
        <v>1269400</v>
      </c>
      <c r="I412" s="1">
        <v>0.03</v>
      </c>
      <c r="J412" t="s">
        <v>5</v>
      </c>
      <c r="K412">
        <v>4</v>
      </c>
      <c r="L412" t="s">
        <v>11</v>
      </c>
      <c r="M412">
        <v>5</v>
      </c>
      <c r="N412">
        <v>47</v>
      </c>
      <c r="O412" s="2">
        <v>64.209999999999994</v>
      </c>
      <c r="P412" s="2">
        <v>133600</v>
      </c>
    </row>
    <row r="413" spans="1:16" x14ac:dyDescent="0.3">
      <c r="A413">
        <v>412</v>
      </c>
      <c r="B413" t="s">
        <v>428</v>
      </c>
      <c r="C413" t="str">
        <f>LEFT(Table1[[#This Row],[Occupation]],LEN(Table1[[#This Row],[Occupation]])-1)</f>
        <v>Mathematical Science Teachers, Postsecondar</v>
      </c>
      <c r="D413" t="str">
        <f>_xlfn.XLOOKUP(Table1[[#This Row],[Occupation]],Table2[Name],Table2[Cluster],#N/A,1)</f>
        <v>Education and Training</v>
      </c>
      <c r="E413">
        <f>_xlfn.RANK.EQ(Table1[[#This Row],[Percent_Change]],Table1[Percent_Change])</f>
        <v>361</v>
      </c>
      <c r="F413" t="s">
        <v>1274</v>
      </c>
      <c r="G413">
        <v>55900</v>
      </c>
      <c r="H413">
        <v>57700</v>
      </c>
      <c r="I413" s="1">
        <v>0.03</v>
      </c>
      <c r="J413" t="s">
        <v>5</v>
      </c>
      <c r="K413">
        <v>4</v>
      </c>
      <c r="L413" t="s">
        <v>38</v>
      </c>
      <c r="M413">
        <v>7</v>
      </c>
      <c r="N413">
        <v>195</v>
      </c>
      <c r="O413" s="2" t="e">
        <v>#N/A</v>
      </c>
      <c r="P413" s="2">
        <v>81000</v>
      </c>
    </row>
    <row r="414" spans="1:16" x14ac:dyDescent="0.3">
      <c r="A414">
        <v>413</v>
      </c>
      <c r="B414" t="s">
        <v>429</v>
      </c>
      <c r="C414" t="str">
        <f>LEFT(Table1[[#This Row],[Occupation]],LEN(Table1[[#This Row],[Occupation]])-1)</f>
        <v>Media and Communication Equipment Workers, All Othe</v>
      </c>
      <c r="D414" t="str">
        <f>_xlfn.XLOOKUP(Table1[[#This Row],[Occupation]],Table2[Name],Table2[Cluster],#N/A,1)</f>
        <v>Arts, Audio/Video and Communications</v>
      </c>
      <c r="E414">
        <f>_xlfn.RANK.EQ(Table1[[#This Row],[Percent_Change]],Table1[Percent_Change])</f>
        <v>361</v>
      </c>
      <c r="F414" t="s">
        <v>1337</v>
      </c>
      <c r="G414">
        <v>17300</v>
      </c>
      <c r="H414">
        <v>17900</v>
      </c>
      <c r="I414" s="1">
        <v>0.03</v>
      </c>
      <c r="J414" t="s">
        <v>8</v>
      </c>
      <c r="K414">
        <v>3</v>
      </c>
      <c r="L414" t="s">
        <v>26</v>
      </c>
      <c r="M414">
        <v>2</v>
      </c>
      <c r="N414">
        <v>258</v>
      </c>
      <c r="O414" s="2">
        <v>34.299999999999997</v>
      </c>
      <c r="P414" s="2">
        <v>71300</v>
      </c>
    </row>
    <row r="415" spans="1:16" x14ac:dyDescent="0.3">
      <c r="A415">
        <v>414</v>
      </c>
      <c r="B415" t="s">
        <v>430</v>
      </c>
      <c r="C415" t="str">
        <f>LEFT(Table1[[#This Row],[Occupation]],LEN(Table1[[#This Row],[Occupation]])-1)</f>
        <v>Medical Appliance Technician</v>
      </c>
      <c r="D415" t="str">
        <f>_xlfn.XLOOKUP(Table1[[#This Row],[Occupation]],Table2[Name],Table2[Cluster],#N/A,1)</f>
        <v>Manufacturing</v>
      </c>
      <c r="E415">
        <f>_xlfn.RANK.EQ(Table1[[#This Row],[Percent_Change]],Table1[Percent_Change])</f>
        <v>361</v>
      </c>
      <c r="F415" t="s">
        <v>1683</v>
      </c>
      <c r="G415">
        <v>16600</v>
      </c>
      <c r="H415">
        <v>17100</v>
      </c>
      <c r="I415" s="1">
        <v>0.03</v>
      </c>
      <c r="J415" t="s">
        <v>29</v>
      </c>
      <c r="K415">
        <v>2</v>
      </c>
      <c r="L415" t="s">
        <v>26</v>
      </c>
      <c r="M415">
        <v>2</v>
      </c>
      <c r="N415">
        <v>602</v>
      </c>
      <c r="O415" s="2">
        <v>21.62</v>
      </c>
      <c r="P415" s="2">
        <v>45000</v>
      </c>
    </row>
    <row r="416" spans="1:16" x14ac:dyDescent="0.3">
      <c r="A416">
        <v>415</v>
      </c>
      <c r="B416" t="s">
        <v>431</v>
      </c>
      <c r="C416" t="str">
        <f>LEFT(Table1[[#This Row],[Occupation]],LEN(Table1[[#This Row],[Occupation]])-1)</f>
        <v>Medical Dosimetrist</v>
      </c>
      <c r="D416" t="str">
        <f>_xlfn.XLOOKUP(Table1[[#This Row],[Occupation]],Table2[Name],Table2[Cluster],#N/A,1)</f>
        <v>Health Science</v>
      </c>
      <c r="E416">
        <f>_xlfn.RANK.EQ(Table1[[#This Row],[Percent_Change]],Table1[Percent_Change])</f>
        <v>361</v>
      </c>
      <c r="F416" t="s">
        <v>1127</v>
      </c>
      <c r="G416">
        <v>3500</v>
      </c>
      <c r="H416">
        <v>3600</v>
      </c>
      <c r="I416" s="1">
        <v>0.03</v>
      </c>
      <c r="J416" t="s">
        <v>5</v>
      </c>
      <c r="K416">
        <v>4</v>
      </c>
      <c r="L416" t="s">
        <v>11</v>
      </c>
      <c r="M416">
        <v>5</v>
      </c>
      <c r="N416">
        <v>48</v>
      </c>
      <c r="O416" s="2">
        <v>63.88</v>
      </c>
      <c r="P416" s="2">
        <v>132900</v>
      </c>
    </row>
    <row r="417" spans="1:16" x14ac:dyDescent="0.3">
      <c r="A417">
        <v>416</v>
      </c>
      <c r="B417" t="s">
        <v>432</v>
      </c>
      <c r="C417" t="str">
        <f>LEFT(Table1[[#This Row],[Occupation]],LEN(Table1[[#This Row],[Occupation]])-1)</f>
        <v>Millwright</v>
      </c>
      <c r="D417" t="str">
        <f>_xlfn.XLOOKUP(Table1[[#This Row],[Occupation]],Table2[Name],Table2[Cluster],#N/A,1)</f>
        <v>Architecture and Construction</v>
      </c>
      <c r="E417">
        <f>_xlfn.RANK.EQ(Table1[[#This Row],[Percent_Change]],Table1[Percent_Change])</f>
        <v>361</v>
      </c>
      <c r="F417" t="s">
        <v>1410</v>
      </c>
      <c r="G417">
        <v>42100</v>
      </c>
      <c r="H417">
        <v>43400</v>
      </c>
      <c r="I417" s="1">
        <v>0.03</v>
      </c>
      <c r="J417" t="s">
        <v>8</v>
      </c>
      <c r="K417">
        <v>3</v>
      </c>
      <c r="L417" t="s">
        <v>26</v>
      </c>
      <c r="M417">
        <v>2</v>
      </c>
      <c r="N417">
        <v>331</v>
      </c>
      <c r="O417" s="2">
        <v>30.28</v>
      </c>
      <c r="P417" s="2">
        <v>63000</v>
      </c>
    </row>
    <row r="418" spans="1:16" x14ac:dyDescent="0.3">
      <c r="A418">
        <v>417</v>
      </c>
      <c r="B418" t="s">
        <v>433</v>
      </c>
      <c r="C418" t="str">
        <f>LEFT(Table1[[#This Row],[Occupation]],LEN(Table1[[#This Row],[Occupation]])-1)</f>
        <v>Motorboat Operator</v>
      </c>
      <c r="D418" t="str">
        <f>_xlfn.XLOOKUP(Table1[[#This Row],[Occupation]],Table2[Name],Table2[Cluster],#N/A,1)</f>
        <v>Transportation, Distribution and Logistics</v>
      </c>
      <c r="E418">
        <f>_xlfn.RANK.EQ(Table1[[#This Row],[Percent_Change]],Table1[Percent_Change])</f>
        <v>361</v>
      </c>
      <c r="F418" t="s">
        <v>1654</v>
      </c>
      <c r="G418">
        <v>3600</v>
      </c>
      <c r="H418">
        <v>3700</v>
      </c>
      <c r="I418" s="1">
        <v>0.03</v>
      </c>
      <c r="J418" t="s">
        <v>29</v>
      </c>
      <c r="K418">
        <v>2</v>
      </c>
      <c r="L418" t="s">
        <v>9</v>
      </c>
      <c r="M418">
        <v>5</v>
      </c>
      <c r="N418">
        <v>574</v>
      </c>
      <c r="O418" s="2">
        <v>22.32</v>
      </c>
      <c r="P418" s="2">
        <v>46400</v>
      </c>
    </row>
    <row r="419" spans="1:16" x14ac:dyDescent="0.3">
      <c r="A419">
        <v>418</v>
      </c>
      <c r="B419" t="s">
        <v>434</v>
      </c>
      <c r="C419" t="str">
        <f>LEFT(Table1[[#This Row],[Occupation]],LEN(Table1[[#This Row],[Occupation]])-1)</f>
        <v>Network and Computer Systems Administrator</v>
      </c>
      <c r="D419" t="str">
        <f>_xlfn.XLOOKUP(Table1[[#This Row],[Occupation]],Table2[Name],Table2[Cluster],#N/A,1)</f>
        <v>Information Technology</v>
      </c>
      <c r="E419">
        <f>_xlfn.RANK.EQ(Table1[[#This Row],[Percent_Change]],Table1[Percent_Change])</f>
        <v>361</v>
      </c>
      <c r="F419" t="s">
        <v>1217</v>
      </c>
      <c r="G419">
        <v>339900</v>
      </c>
      <c r="H419">
        <v>348200</v>
      </c>
      <c r="I419" s="1">
        <v>0.03</v>
      </c>
      <c r="J419" t="s">
        <v>5</v>
      </c>
      <c r="K419">
        <v>4</v>
      </c>
      <c r="L419" t="s">
        <v>11</v>
      </c>
      <c r="M419">
        <v>5</v>
      </c>
      <c r="N419">
        <v>138</v>
      </c>
      <c r="O419" s="2">
        <v>45.84</v>
      </c>
      <c r="P419" s="2">
        <v>95400</v>
      </c>
    </row>
    <row r="420" spans="1:16" x14ac:dyDescent="0.3">
      <c r="A420">
        <v>419</v>
      </c>
      <c r="B420" t="s">
        <v>435</v>
      </c>
      <c r="C420" t="str">
        <f>LEFT(Table1[[#This Row],[Occupation]],LEN(Table1[[#This Row],[Occupation]])-1)</f>
        <v>Neurologist</v>
      </c>
      <c r="D420" t="str">
        <f>_xlfn.XLOOKUP(Table1[[#This Row],[Occupation]],Table2[Name],Table2[Cluster],#N/A,1)</f>
        <v>Health Science</v>
      </c>
      <c r="E420">
        <f>_xlfn.RANK.EQ(Table1[[#This Row],[Percent_Change]],Table1[Percent_Change])</f>
        <v>361</v>
      </c>
      <c r="F420" t="s">
        <v>1088</v>
      </c>
      <c r="G420">
        <v>12200</v>
      </c>
      <c r="H420">
        <v>12500</v>
      </c>
      <c r="I420" s="1">
        <v>0.03</v>
      </c>
      <c r="J420" t="s">
        <v>5</v>
      </c>
      <c r="K420">
        <v>4</v>
      </c>
      <c r="L420" t="s">
        <v>38</v>
      </c>
      <c r="M420">
        <v>7</v>
      </c>
      <c r="N420">
        <v>1</v>
      </c>
      <c r="O420" s="2">
        <v>115</v>
      </c>
      <c r="P420" s="2">
        <v>239200</v>
      </c>
    </row>
    <row r="421" spans="1:16" x14ac:dyDescent="0.3">
      <c r="A421">
        <v>420</v>
      </c>
      <c r="B421" t="s">
        <v>436</v>
      </c>
      <c r="C421" t="str">
        <f>LEFT(Table1[[#This Row],[Occupation]],LEN(Table1[[#This Row],[Occupation]])-1)</f>
        <v>Operating Engineers and Other Construction Equipment Operator</v>
      </c>
      <c r="D421" t="str">
        <f>_xlfn.XLOOKUP(Table1[[#This Row],[Occupation]],Table2[Name],Table2[Cluster],#N/A,1)</f>
        <v>Architecture and Construction</v>
      </c>
      <c r="E421">
        <f>_xlfn.RANK.EQ(Table1[[#This Row],[Percent_Change]],Table1[Percent_Change])</f>
        <v>361</v>
      </c>
      <c r="F421" t="s">
        <v>1507</v>
      </c>
      <c r="G421">
        <v>437600</v>
      </c>
      <c r="H421">
        <v>449200</v>
      </c>
      <c r="I421" s="1">
        <v>0.03</v>
      </c>
      <c r="J421" t="s">
        <v>8</v>
      </c>
      <c r="K421">
        <v>3</v>
      </c>
      <c r="L421" t="s">
        <v>26</v>
      </c>
      <c r="M421">
        <v>2</v>
      </c>
      <c r="N421">
        <v>427</v>
      </c>
      <c r="O421" s="2">
        <v>27</v>
      </c>
      <c r="P421" s="2">
        <v>56200</v>
      </c>
    </row>
    <row r="422" spans="1:16" x14ac:dyDescent="0.3">
      <c r="A422">
        <v>421</v>
      </c>
      <c r="B422" t="s">
        <v>437</v>
      </c>
      <c r="C422" t="str">
        <f>LEFT(Table1[[#This Row],[Occupation]],LEN(Table1[[#This Row],[Occupation]])-1)</f>
        <v>Opticians, Dispensin</v>
      </c>
      <c r="D422" t="str">
        <f>_xlfn.XLOOKUP(Table1[[#This Row],[Occupation]],Table2[Name],Table2[Cluster],#N/A,1)</f>
        <v>Health Science</v>
      </c>
      <c r="E422">
        <f>_xlfn.RANK.EQ(Table1[[#This Row],[Percent_Change]],Table1[Percent_Change])</f>
        <v>361</v>
      </c>
      <c r="F422" t="s">
        <v>1700</v>
      </c>
      <c r="G422">
        <v>73300</v>
      </c>
      <c r="H422">
        <v>75200</v>
      </c>
      <c r="I422" s="1">
        <v>0.03</v>
      </c>
      <c r="J422" t="s">
        <v>29</v>
      </c>
      <c r="K422">
        <v>2</v>
      </c>
      <c r="L422" t="s">
        <v>26</v>
      </c>
      <c r="M422">
        <v>2</v>
      </c>
      <c r="N422">
        <v>620</v>
      </c>
      <c r="O422" s="2">
        <v>21.23</v>
      </c>
      <c r="P422" s="2">
        <v>44200</v>
      </c>
    </row>
    <row r="423" spans="1:16" x14ac:dyDescent="0.3">
      <c r="A423">
        <v>422</v>
      </c>
      <c r="B423" t="s">
        <v>438</v>
      </c>
      <c r="C423" t="str">
        <f>LEFT(Table1[[#This Row],[Occupation]],LEN(Table1[[#This Row],[Occupation]])-1)</f>
        <v>Pest Control Worker</v>
      </c>
      <c r="D423" t="str">
        <f>_xlfn.XLOOKUP(Table1[[#This Row],[Occupation]],Table2[Name],Table2[Cluster],#N/A,1)</f>
        <v>Agriculture, Food and Natural Resources</v>
      </c>
      <c r="E423">
        <f>_xlfn.RANK.EQ(Table1[[#This Row],[Percent_Change]],Table1[Percent_Change])</f>
        <v>361</v>
      </c>
      <c r="F423" t="s">
        <v>1708</v>
      </c>
      <c r="G423">
        <v>95000</v>
      </c>
      <c r="H423">
        <v>98000</v>
      </c>
      <c r="I423" s="1">
        <v>0.03</v>
      </c>
      <c r="J423" t="s">
        <v>29</v>
      </c>
      <c r="K423">
        <v>2</v>
      </c>
      <c r="L423" t="s">
        <v>26</v>
      </c>
      <c r="M423">
        <v>2</v>
      </c>
      <c r="N423">
        <v>628</v>
      </c>
      <c r="O423" s="2">
        <v>20.9</v>
      </c>
      <c r="P423" s="2">
        <v>43500</v>
      </c>
    </row>
    <row r="424" spans="1:16" x14ac:dyDescent="0.3">
      <c r="A424">
        <v>423</v>
      </c>
      <c r="B424" t="s">
        <v>439</v>
      </c>
      <c r="C424" t="str">
        <f>LEFT(Table1[[#This Row],[Occupation]],LEN(Table1[[#This Row],[Occupation]])-1)</f>
        <v>Petroleum Engineer</v>
      </c>
      <c r="D424" t="str">
        <f>_xlfn.XLOOKUP(Table1[[#This Row],[Occupation]],Table2[Name],Table2[Cluster],#N/A,1)</f>
        <v>Energy</v>
      </c>
      <c r="E424">
        <f>_xlfn.RANK.EQ(Table1[[#This Row],[Percent_Change]],Table1[Percent_Change])</f>
        <v>361</v>
      </c>
      <c r="F424" t="s">
        <v>1122</v>
      </c>
      <c r="G424">
        <v>21400</v>
      </c>
      <c r="H424">
        <v>21900</v>
      </c>
      <c r="I424" s="1">
        <v>0.03</v>
      </c>
      <c r="J424" t="s">
        <v>5</v>
      </c>
      <c r="K424">
        <v>4</v>
      </c>
      <c r="L424" t="s">
        <v>11</v>
      </c>
      <c r="M424">
        <v>5</v>
      </c>
      <c r="N424">
        <v>43</v>
      </c>
      <c r="O424" s="2">
        <v>65.23</v>
      </c>
      <c r="P424" s="2">
        <v>135700</v>
      </c>
    </row>
    <row r="425" spans="1:16" x14ac:dyDescent="0.3">
      <c r="A425">
        <v>424</v>
      </c>
      <c r="B425" t="s">
        <v>440</v>
      </c>
      <c r="C425" t="str">
        <f>LEFT(Table1[[#This Row],[Occupation]],LEN(Table1[[#This Row],[Occupation]])-1)</f>
        <v>Pharmacist</v>
      </c>
      <c r="D425" t="str">
        <f>_xlfn.XLOOKUP(Table1[[#This Row],[Occupation]],Table2[Name],Table2[Cluster],#N/A,1)</f>
        <v>Health Science</v>
      </c>
      <c r="E425">
        <f>_xlfn.RANK.EQ(Table1[[#This Row],[Percent_Change]],Table1[Percent_Change])</f>
        <v>361</v>
      </c>
      <c r="F425" t="s">
        <v>1121</v>
      </c>
      <c r="G425">
        <v>334200</v>
      </c>
      <c r="H425">
        <v>342900</v>
      </c>
      <c r="I425" s="1">
        <v>0.03</v>
      </c>
      <c r="J425" t="s">
        <v>5</v>
      </c>
      <c r="K425">
        <v>4</v>
      </c>
      <c r="L425" t="s">
        <v>38</v>
      </c>
      <c r="M425">
        <v>7</v>
      </c>
      <c r="N425">
        <v>42</v>
      </c>
      <c r="O425" s="2">
        <v>65.400000000000006</v>
      </c>
      <c r="P425" s="2">
        <v>136000</v>
      </c>
    </row>
    <row r="426" spans="1:16" x14ac:dyDescent="0.3">
      <c r="A426">
        <v>425</v>
      </c>
      <c r="B426" t="s">
        <v>441</v>
      </c>
      <c r="C426" t="str">
        <f>LEFT(Table1[[#This Row],[Occupation]],LEN(Table1[[#This Row],[Occupation]])-1)</f>
        <v>Philosophy and Religion Teachers, Postsecondar</v>
      </c>
      <c r="D426" t="str">
        <f>_xlfn.XLOOKUP(Table1[[#This Row],[Occupation]],Table2[Name],Table2[Cluster],#N/A,1)</f>
        <v>Education and Training</v>
      </c>
      <c r="E426">
        <f>_xlfn.RANK.EQ(Table1[[#This Row],[Percent_Change]],Table1[Percent_Change])</f>
        <v>361</v>
      </c>
      <c r="F426" t="s">
        <v>1281</v>
      </c>
      <c r="G426">
        <v>29100</v>
      </c>
      <c r="H426">
        <v>29900</v>
      </c>
      <c r="I426" s="1">
        <v>0.03</v>
      </c>
      <c r="J426" t="s">
        <v>5</v>
      </c>
      <c r="K426">
        <v>4</v>
      </c>
      <c r="L426" t="s">
        <v>38</v>
      </c>
      <c r="M426">
        <v>7</v>
      </c>
      <c r="N426">
        <v>201</v>
      </c>
      <c r="O426" s="2" t="e">
        <v>#N/A</v>
      </c>
      <c r="P426" s="2">
        <v>79900</v>
      </c>
    </row>
    <row r="427" spans="1:16" x14ac:dyDescent="0.3">
      <c r="A427">
        <v>426</v>
      </c>
      <c r="B427" t="s">
        <v>442</v>
      </c>
      <c r="C427" t="str">
        <f>LEFT(Table1[[#This Row],[Occupation]],LEN(Table1[[#This Row],[Occupation]])-1)</f>
        <v>Physical Therapist Aide</v>
      </c>
      <c r="D427" t="str">
        <f>_xlfn.XLOOKUP(Table1[[#This Row],[Occupation]],Table2[Name],Table2[Cluster],#N/A,1)</f>
        <v>Health Science</v>
      </c>
      <c r="E427">
        <f>_xlfn.RANK.EQ(Table1[[#This Row],[Percent_Change]],Table1[Percent_Change])</f>
        <v>361</v>
      </c>
      <c r="F427" t="s">
        <v>1875</v>
      </c>
      <c r="G427">
        <v>44500</v>
      </c>
      <c r="H427">
        <v>45800</v>
      </c>
      <c r="I427" s="1">
        <v>0.03</v>
      </c>
      <c r="J427" t="s">
        <v>25</v>
      </c>
      <c r="K427">
        <v>1</v>
      </c>
      <c r="L427" t="s">
        <v>26</v>
      </c>
      <c r="M427">
        <v>2</v>
      </c>
      <c r="N427">
        <v>795</v>
      </c>
      <c r="O427" s="2">
        <v>16.11</v>
      </c>
      <c r="P427" s="2">
        <v>33500</v>
      </c>
    </row>
    <row r="428" spans="1:16" x14ac:dyDescent="0.3">
      <c r="A428">
        <v>427</v>
      </c>
      <c r="B428" t="s">
        <v>443</v>
      </c>
      <c r="C428" t="str">
        <f>LEFT(Table1[[#This Row],[Occupation]],LEN(Table1[[#This Row],[Occupation]])-1)</f>
        <v>Physicians, All Othe</v>
      </c>
      <c r="D428" t="str">
        <f>_xlfn.XLOOKUP(Table1[[#This Row],[Occupation]],Table2[Name],Table2[Cluster],#N/A,1)</f>
        <v>Health Science</v>
      </c>
      <c r="E428">
        <f>_xlfn.RANK.EQ(Table1[[#This Row],[Percent_Change]],Table1[Percent_Change])</f>
        <v>361</v>
      </c>
      <c r="F428" t="s">
        <v>1095</v>
      </c>
      <c r="G428">
        <v>330900</v>
      </c>
      <c r="H428">
        <v>341000</v>
      </c>
      <c r="I428" s="1">
        <v>0.03</v>
      </c>
      <c r="J428" t="s">
        <v>5</v>
      </c>
      <c r="K428">
        <v>4</v>
      </c>
      <c r="L428" t="s">
        <v>38</v>
      </c>
      <c r="M428">
        <v>7</v>
      </c>
      <c r="N428">
        <v>16</v>
      </c>
      <c r="O428" s="2">
        <v>113.46</v>
      </c>
      <c r="P428" s="2">
        <v>236000</v>
      </c>
    </row>
    <row r="429" spans="1:16" x14ac:dyDescent="0.3">
      <c r="A429">
        <v>428</v>
      </c>
      <c r="B429" t="s">
        <v>444</v>
      </c>
      <c r="C429" t="str">
        <f>LEFT(Table1[[#This Row],[Occupation]],LEN(Table1[[#This Row],[Occupation]])-1)</f>
        <v>Pile Driver Operator</v>
      </c>
      <c r="D429" t="str">
        <f>_xlfn.XLOOKUP(Table1[[#This Row],[Occupation]],Table2[Name],Table2[Cluster],#N/A,1)</f>
        <v>Architecture and Construction</v>
      </c>
      <c r="E429">
        <f>_xlfn.RANK.EQ(Table1[[#This Row],[Percent_Change]],Table1[Percent_Change])</f>
        <v>361</v>
      </c>
      <c r="F429" t="s">
        <v>1402</v>
      </c>
      <c r="G429">
        <v>3300</v>
      </c>
      <c r="H429">
        <v>3400</v>
      </c>
      <c r="I429" s="1">
        <v>0.03</v>
      </c>
      <c r="J429" t="s">
        <v>8</v>
      </c>
      <c r="K429">
        <v>3</v>
      </c>
      <c r="L429" t="s">
        <v>26</v>
      </c>
      <c r="M429">
        <v>2</v>
      </c>
      <c r="N429">
        <v>323</v>
      </c>
      <c r="O429" s="2">
        <v>30.55</v>
      </c>
      <c r="P429" s="2">
        <v>63600</v>
      </c>
    </row>
    <row r="430" spans="1:16" x14ac:dyDescent="0.3">
      <c r="A430">
        <v>429</v>
      </c>
      <c r="B430" t="s">
        <v>445</v>
      </c>
      <c r="C430" t="str">
        <f>LEFT(Table1[[#This Row],[Occupation]],LEN(Table1[[#This Row],[Occupation]])-1)</f>
        <v>Police and Sheriff'S Patrol Officer</v>
      </c>
      <c r="D430" t="str">
        <f>_xlfn.XLOOKUP(Table1[[#This Row],[Occupation]],Table2[Name],Table2[Cluster],#N/A,1)</f>
        <v>Law, Public Safety, Corrections and Security</v>
      </c>
      <c r="E430">
        <f>_xlfn.RANK.EQ(Table1[[#This Row],[Percent_Change]],Table1[Percent_Change])</f>
        <v>361</v>
      </c>
      <c r="F430" t="s">
        <v>1331</v>
      </c>
      <c r="G430">
        <v>684000</v>
      </c>
      <c r="H430">
        <v>706500</v>
      </c>
      <c r="I430" s="1">
        <v>0.03</v>
      </c>
      <c r="J430" t="s">
        <v>5</v>
      </c>
      <c r="K430">
        <v>4</v>
      </c>
      <c r="L430" t="s">
        <v>26</v>
      </c>
      <c r="M430">
        <v>2</v>
      </c>
      <c r="N430">
        <v>252</v>
      </c>
      <c r="O430" s="2">
        <v>34.75</v>
      </c>
      <c r="P430" s="2">
        <v>72300</v>
      </c>
    </row>
    <row r="431" spans="1:16" x14ac:dyDescent="0.3">
      <c r="A431">
        <v>430</v>
      </c>
      <c r="B431" t="s">
        <v>446</v>
      </c>
      <c r="C431" t="str">
        <f>LEFT(Table1[[#This Row],[Occupation]],LEN(Table1[[#This Row],[Occupation]])-1)</f>
        <v>Preschool Teachers, Except Special Educatio</v>
      </c>
      <c r="D431" t="str">
        <f>_xlfn.XLOOKUP(Table1[[#This Row],[Occupation]],Table2[Name],Table2[Cluster],#N/A,1)</f>
        <v>Education and Training</v>
      </c>
      <c r="E431">
        <f>_xlfn.RANK.EQ(Table1[[#This Row],[Percent_Change]],Table1[Percent_Change])</f>
        <v>361</v>
      </c>
      <c r="F431" t="s">
        <v>1806</v>
      </c>
      <c r="G431">
        <v>512300</v>
      </c>
      <c r="H431">
        <v>529600</v>
      </c>
      <c r="I431" s="1">
        <v>0.03</v>
      </c>
      <c r="J431" t="s">
        <v>29</v>
      </c>
      <c r="K431">
        <v>2</v>
      </c>
      <c r="L431" t="s">
        <v>18</v>
      </c>
      <c r="M431">
        <v>4</v>
      </c>
      <c r="N431">
        <v>724</v>
      </c>
      <c r="O431" s="2">
        <v>17.850000000000001</v>
      </c>
      <c r="P431" s="2">
        <v>37100</v>
      </c>
    </row>
    <row r="432" spans="1:16" x14ac:dyDescent="0.3">
      <c r="A432">
        <v>431</v>
      </c>
      <c r="B432" t="s">
        <v>447</v>
      </c>
      <c r="C432" t="str">
        <f>LEFT(Table1[[#This Row],[Occupation]],LEN(Table1[[#This Row],[Occupation]])-1)</f>
        <v>Probation Officers and Correctional Treatment Specialist</v>
      </c>
      <c r="D432" t="str">
        <f>_xlfn.XLOOKUP(Table1[[#This Row],[Occupation]],Table2[Name],Table2[Cluster],#N/A,1)</f>
        <v>Law, Public Safety, Corrections and Security</v>
      </c>
      <c r="E432">
        <f>_xlfn.RANK.EQ(Table1[[#This Row],[Percent_Change]],Table1[Percent_Change])</f>
        <v>361</v>
      </c>
      <c r="F432" t="s">
        <v>1432</v>
      </c>
      <c r="G432">
        <v>93900</v>
      </c>
      <c r="H432">
        <v>96200</v>
      </c>
      <c r="I432" s="1">
        <v>0.03</v>
      </c>
      <c r="J432" t="s">
        <v>8</v>
      </c>
      <c r="K432">
        <v>3</v>
      </c>
      <c r="L432" t="s">
        <v>11</v>
      </c>
      <c r="M432">
        <v>5</v>
      </c>
      <c r="N432">
        <v>350</v>
      </c>
      <c r="O432" s="2">
        <v>29.71</v>
      </c>
      <c r="P432" s="2">
        <v>61800</v>
      </c>
    </row>
    <row r="433" spans="1:16" x14ac:dyDescent="0.3">
      <c r="A433">
        <v>432</v>
      </c>
      <c r="B433" t="s">
        <v>448</v>
      </c>
      <c r="C433" t="str">
        <f>LEFT(Table1[[#This Row],[Occupation]],LEN(Table1[[#This Row],[Occupation]])-1)</f>
        <v>Protective Service Workers, All Othe</v>
      </c>
      <c r="D433" t="str">
        <f>_xlfn.XLOOKUP(Table1[[#This Row],[Occupation]],Table2[Name],Table2[Cluster],#N/A,1)</f>
        <v>Health Science</v>
      </c>
      <c r="E433">
        <f>_xlfn.RANK.EQ(Table1[[#This Row],[Percent_Change]],Table1[Percent_Change])</f>
        <v>361</v>
      </c>
      <c r="F433" t="s">
        <v>1760</v>
      </c>
      <c r="G433">
        <v>95000</v>
      </c>
      <c r="H433">
        <v>97900</v>
      </c>
      <c r="I433" s="1">
        <v>0.03</v>
      </c>
      <c r="J433" t="s">
        <v>29</v>
      </c>
      <c r="K433">
        <v>2</v>
      </c>
      <c r="L433" t="s">
        <v>26</v>
      </c>
      <c r="M433">
        <v>2</v>
      </c>
      <c r="N433">
        <v>680</v>
      </c>
      <c r="O433" s="2">
        <v>18.93</v>
      </c>
      <c r="P433" s="2">
        <v>39400</v>
      </c>
    </row>
    <row r="434" spans="1:16" x14ac:dyDescent="0.3">
      <c r="A434">
        <v>433</v>
      </c>
      <c r="B434" t="s">
        <v>449</v>
      </c>
      <c r="C434" t="str">
        <f>LEFT(Table1[[#This Row],[Occupation]],LEN(Table1[[#This Row],[Occupation]])-1)</f>
        <v>Public Safety Telecommunicator</v>
      </c>
      <c r="D434" t="str">
        <f>_xlfn.XLOOKUP(Table1[[#This Row],[Occupation]],Table2[Name],Table2[Cluster],#N/A,1)</f>
        <v>Law, Public Safety, Corrections and Security</v>
      </c>
      <c r="E434">
        <f>_xlfn.RANK.EQ(Table1[[#This Row],[Percent_Change]],Table1[Percent_Change])</f>
        <v>361</v>
      </c>
      <c r="F434" t="s">
        <v>1583</v>
      </c>
      <c r="G434">
        <v>99500</v>
      </c>
      <c r="H434">
        <v>102900</v>
      </c>
      <c r="I434" s="1">
        <v>0.03</v>
      </c>
      <c r="J434" t="s">
        <v>8</v>
      </c>
      <c r="K434">
        <v>3</v>
      </c>
      <c r="L434" t="s">
        <v>26</v>
      </c>
      <c r="M434">
        <v>2</v>
      </c>
      <c r="N434">
        <v>502</v>
      </c>
      <c r="O434" s="2">
        <v>23.51</v>
      </c>
      <c r="P434" s="2">
        <v>48900</v>
      </c>
    </row>
    <row r="435" spans="1:16" x14ac:dyDescent="0.3">
      <c r="A435">
        <v>434</v>
      </c>
      <c r="B435" t="s">
        <v>450</v>
      </c>
      <c r="C435" t="str">
        <f>LEFT(Table1[[#This Row],[Occupation]],LEN(Table1[[#This Row],[Occupation]])-1)</f>
        <v>Radio, Cellular, and Tower Equipment Installers and Repairer</v>
      </c>
      <c r="D435" t="str">
        <f>_xlfn.XLOOKUP(Table1[[#This Row],[Occupation]],Table2[Name],Table2[Cluster],#N/A,1)</f>
        <v>Manufacturing</v>
      </c>
      <c r="E435">
        <f>_xlfn.RANK.EQ(Table1[[#This Row],[Percent_Change]],Table1[Percent_Change])</f>
        <v>361</v>
      </c>
      <c r="F435" t="s">
        <v>1444</v>
      </c>
      <c r="G435">
        <v>13500</v>
      </c>
      <c r="H435">
        <v>13900</v>
      </c>
      <c r="I435" s="1">
        <v>0.03</v>
      </c>
      <c r="J435" t="s">
        <v>8</v>
      </c>
      <c r="K435">
        <v>3</v>
      </c>
      <c r="L435" t="s">
        <v>18</v>
      </c>
      <c r="M435">
        <v>4</v>
      </c>
      <c r="N435">
        <v>364</v>
      </c>
      <c r="O435" s="2">
        <v>29.48</v>
      </c>
      <c r="P435" s="2">
        <v>61300</v>
      </c>
    </row>
    <row r="436" spans="1:16" x14ac:dyDescent="0.3">
      <c r="A436">
        <v>435</v>
      </c>
      <c r="B436" t="s">
        <v>451</v>
      </c>
      <c r="C436" t="str">
        <f>LEFT(Table1[[#This Row],[Occupation]],LEN(Table1[[#This Row],[Occupation]])-1)</f>
        <v>Real Estate Sales Agent</v>
      </c>
      <c r="D436" t="str">
        <f>_xlfn.XLOOKUP(Table1[[#This Row],[Occupation]],Table2[Name],Table2[Cluster],#N/A,1)</f>
        <v>Business Management and Administration</v>
      </c>
      <c r="E436">
        <f>_xlfn.RANK.EQ(Table1[[#This Row],[Percent_Change]],Table1[Percent_Change])</f>
        <v>361</v>
      </c>
      <c r="F436" t="s">
        <v>1521</v>
      </c>
      <c r="G436">
        <v>462600</v>
      </c>
      <c r="H436">
        <v>477600</v>
      </c>
      <c r="I436" s="1">
        <v>0.03</v>
      </c>
      <c r="J436" t="s">
        <v>8</v>
      </c>
      <c r="K436">
        <v>3</v>
      </c>
      <c r="L436" t="s">
        <v>26</v>
      </c>
      <c r="M436">
        <v>2</v>
      </c>
      <c r="N436">
        <v>441</v>
      </c>
      <c r="O436" s="2">
        <v>26.11</v>
      </c>
      <c r="P436" s="2">
        <v>54300</v>
      </c>
    </row>
    <row r="437" spans="1:16" x14ac:dyDescent="0.3">
      <c r="A437">
        <v>436</v>
      </c>
      <c r="B437" t="s">
        <v>452</v>
      </c>
      <c r="C437" t="str">
        <f>LEFT(Table1[[#This Row],[Occupation]],LEN(Table1[[#This Row],[Occupation]])-1)</f>
        <v>Recreation and Fitness Studies Teachers, Postsecondar</v>
      </c>
      <c r="D437" t="str">
        <f>_xlfn.XLOOKUP(Table1[[#This Row],[Occupation]],Table2[Name],Table2[Cluster],#N/A,1)</f>
        <v>Education and Training</v>
      </c>
      <c r="E437">
        <f>_xlfn.RANK.EQ(Table1[[#This Row],[Percent_Change]],Table1[Percent_Change])</f>
        <v>361</v>
      </c>
      <c r="F437" t="s">
        <v>1309</v>
      </c>
      <c r="G437">
        <v>16300</v>
      </c>
      <c r="H437">
        <v>16800</v>
      </c>
      <c r="I437" s="1">
        <v>0.03</v>
      </c>
      <c r="J437" t="s">
        <v>5</v>
      </c>
      <c r="K437">
        <v>4</v>
      </c>
      <c r="L437" t="s">
        <v>38</v>
      </c>
      <c r="M437">
        <v>7</v>
      </c>
      <c r="N437">
        <v>229</v>
      </c>
      <c r="O437" s="2" t="e">
        <v>#N/A</v>
      </c>
      <c r="P437" s="2">
        <v>75800</v>
      </c>
    </row>
    <row r="438" spans="1:16" x14ac:dyDescent="0.3">
      <c r="A438">
        <v>437</v>
      </c>
      <c r="B438" t="s">
        <v>453</v>
      </c>
      <c r="C438" t="str">
        <f>LEFT(Table1[[#This Row],[Occupation]],LEN(Table1[[#This Row],[Occupation]])-1)</f>
        <v>Refuse and Recyclable Material Collector</v>
      </c>
      <c r="D438" t="str">
        <f>_xlfn.XLOOKUP(Table1[[#This Row],[Occupation]],Table2[Name],Table2[Cluster],#N/A,1)</f>
        <v>Agriculture, Food and Natural Resources</v>
      </c>
      <c r="E438">
        <f>_xlfn.RANK.EQ(Table1[[#This Row],[Percent_Change]],Table1[Percent_Change])</f>
        <v>361</v>
      </c>
      <c r="F438" t="s">
        <v>1666</v>
      </c>
      <c r="G438">
        <v>146400</v>
      </c>
      <c r="H438">
        <v>151100</v>
      </c>
      <c r="I438" s="1">
        <v>0.03</v>
      </c>
      <c r="J438" t="s">
        <v>29</v>
      </c>
      <c r="K438">
        <v>2</v>
      </c>
      <c r="L438" t="s">
        <v>31</v>
      </c>
      <c r="M438">
        <v>1</v>
      </c>
      <c r="N438">
        <v>586</v>
      </c>
      <c r="O438" s="2">
        <v>22</v>
      </c>
      <c r="P438" s="2">
        <v>45800</v>
      </c>
    </row>
    <row r="439" spans="1:16" x14ac:dyDescent="0.3">
      <c r="A439">
        <v>438</v>
      </c>
      <c r="B439" t="s">
        <v>454</v>
      </c>
      <c r="C439" t="str">
        <f>LEFT(Table1[[#This Row],[Occupation]],LEN(Table1[[#This Row],[Occupation]])-1)</f>
        <v>Roustabouts, Oil and Ga</v>
      </c>
      <c r="D439" t="str">
        <f>_xlfn.XLOOKUP(Table1[[#This Row],[Occupation]],Table2[Name],Table2[Cluster],#N/A,1)</f>
        <v>Architecture and Construction</v>
      </c>
      <c r="E439">
        <f>_xlfn.RANK.EQ(Table1[[#This Row],[Percent_Change]],Table1[Percent_Change])</f>
        <v>361</v>
      </c>
      <c r="F439" t="s">
        <v>1656</v>
      </c>
      <c r="G439">
        <v>42100</v>
      </c>
      <c r="H439">
        <v>43300</v>
      </c>
      <c r="I439" s="1">
        <v>0.03</v>
      </c>
      <c r="J439" t="s">
        <v>29</v>
      </c>
      <c r="K439">
        <v>2</v>
      </c>
      <c r="L439" t="s">
        <v>31</v>
      </c>
      <c r="M439">
        <v>1</v>
      </c>
      <c r="N439">
        <v>576</v>
      </c>
      <c r="O439" s="2">
        <v>22.28</v>
      </c>
      <c r="P439" s="2">
        <v>46300</v>
      </c>
    </row>
    <row r="440" spans="1:16" x14ac:dyDescent="0.3">
      <c r="A440">
        <v>439</v>
      </c>
      <c r="B440" t="s">
        <v>455</v>
      </c>
      <c r="C440" t="str">
        <f>LEFT(Table1[[#This Row],[Occupation]],LEN(Table1[[#This Row],[Occupation]])-1)</f>
        <v>Security and Fire Alarm Systems Installer</v>
      </c>
      <c r="D440" t="str">
        <f>_xlfn.XLOOKUP(Table1[[#This Row],[Occupation]],Table2[Name],Table2[Cluster],#N/A,1)</f>
        <v>Manufacturing</v>
      </c>
      <c r="E440">
        <f>_xlfn.RANK.EQ(Table1[[#This Row],[Percent_Change]],Table1[Percent_Change])</f>
        <v>361</v>
      </c>
      <c r="F440" t="s">
        <v>1503</v>
      </c>
      <c r="G440">
        <v>83000</v>
      </c>
      <c r="H440">
        <v>85300</v>
      </c>
      <c r="I440" s="1">
        <v>0.03</v>
      </c>
      <c r="J440" t="s">
        <v>8</v>
      </c>
      <c r="K440">
        <v>3</v>
      </c>
      <c r="L440" t="s">
        <v>26</v>
      </c>
      <c r="M440">
        <v>2</v>
      </c>
      <c r="N440">
        <v>423</v>
      </c>
      <c r="O440" s="2">
        <v>27.13</v>
      </c>
      <c r="P440" s="2">
        <v>56400</v>
      </c>
    </row>
    <row r="441" spans="1:16" x14ac:dyDescent="0.3">
      <c r="A441">
        <v>440</v>
      </c>
      <c r="B441" t="s">
        <v>456</v>
      </c>
      <c r="C441" t="str">
        <f>LEFT(Table1[[#This Row],[Occupation]],LEN(Table1[[#This Row],[Occupation]])-1)</f>
        <v>Self-Enrichment Teacher</v>
      </c>
      <c r="D441" t="str">
        <f>_xlfn.XLOOKUP(Table1[[#This Row],[Occupation]],Table2[Name],Table2[Cluster],#N/A,1)</f>
        <v>Education and Training</v>
      </c>
      <c r="E441">
        <f>_xlfn.RANK.EQ(Table1[[#This Row],[Percent_Change]],Table1[Percent_Change])</f>
        <v>361</v>
      </c>
      <c r="F441" t="s">
        <v>1677</v>
      </c>
      <c r="G441">
        <v>354700</v>
      </c>
      <c r="H441">
        <v>366100</v>
      </c>
      <c r="I441" s="1">
        <v>0.03</v>
      </c>
      <c r="J441" t="s">
        <v>29</v>
      </c>
      <c r="K441">
        <v>2</v>
      </c>
      <c r="L441" t="s">
        <v>26</v>
      </c>
      <c r="M441">
        <v>2</v>
      </c>
      <c r="N441">
        <v>597</v>
      </c>
      <c r="O441" s="2">
        <v>21.79</v>
      </c>
      <c r="P441" s="2">
        <v>45300</v>
      </c>
    </row>
    <row r="442" spans="1:16" x14ac:dyDescent="0.3">
      <c r="A442">
        <v>441</v>
      </c>
      <c r="B442" t="s">
        <v>457</v>
      </c>
      <c r="C442" t="str">
        <f>LEFT(Table1[[#This Row],[Occupation]],LEN(Table1[[#This Row],[Occupation]])-1)</f>
        <v>Separating, Filtering, Clarifying, Precipitating, and Still Machine Setters, Operators, and Tender</v>
      </c>
      <c r="D442" t="str">
        <f>_xlfn.XLOOKUP(Table1[[#This Row],[Occupation]],Table2[Name],Table2[Cluster],#N/A,1)</f>
        <v>Manufacturing</v>
      </c>
      <c r="E442">
        <f>_xlfn.RANK.EQ(Table1[[#This Row],[Percent_Change]],Table1[Percent_Change])</f>
        <v>361</v>
      </c>
      <c r="F442" t="s">
        <v>1607</v>
      </c>
      <c r="G442">
        <v>55600</v>
      </c>
      <c r="H442">
        <v>57600</v>
      </c>
      <c r="I442" s="1">
        <v>0.03</v>
      </c>
      <c r="J442" t="s">
        <v>8</v>
      </c>
      <c r="K442">
        <v>3</v>
      </c>
      <c r="L442" t="s">
        <v>26</v>
      </c>
      <c r="M442">
        <v>2</v>
      </c>
      <c r="N442">
        <v>528</v>
      </c>
      <c r="O442" s="2">
        <v>23.13</v>
      </c>
      <c r="P442" s="2">
        <v>48100</v>
      </c>
    </row>
    <row r="443" spans="1:16" x14ac:dyDescent="0.3">
      <c r="A443">
        <v>442</v>
      </c>
      <c r="B443" t="s">
        <v>458</v>
      </c>
      <c r="C443" t="str">
        <f>LEFT(Table1[[#This Row],[Occupation]],LEN(Table1[[#This Row],[Occupation]])-1)</f>
        <v>Social Sciences Teachers, Postsecondary, All Othe</v>
      </c>
      <c r="D443" t="str">
        <f>_xlfn.XLOOKUP(Table1[[#This Row],[Occupation]],Table2[Name],Table2[Cluster],#N/A,1)</f>
        <v>Education and Training</v>
      </c>
      <c r="E443">
        <f>_xlfn.RANK.EQ(Table1[[#This Row],[Percent_Change]],Table1[Percent_Change])</f>
        <v>361</v>
      </c>
      <c r="F443" t="s">
        <v>1299</v>
      </c>
      <c r="G443">
        <v>19200</v>
      </c>
      <c r="H443">
        <v>19700</v>
      </c>
      <c r="I443" s="1">
        <v>0.03</v>
      </c>
      <c r="J443" t="s">
        <v>5</v>
      </c>
      <c r="K443">
        <v>4</v>
      </c>
      <c r="L443" t="s">
        <v>38</v>
      </c>
      <c r="M443">
        <v>7</v>
      </c>
      <c r="N443">
        <v>220</v>
      </c>
      <c r="O443" s="2" t="e">
        <v>#N/A</v>
      </c>
      <c r="P443" s="2">
        <v>77800</v>
      </c>
    </row>
    <row r="444" spans="1:16" x14ac:dyDescent="0.3">
      <c r="A444">
        <v>443</v>
      </c>
      <c r="B444" t="s">
        <v>459</v>
      </c>
      <c r="C444" t="str">
        <f>LEFT(Table1[[#This Row],[Occupation]],LEN(Table1[[#This Row],[Occupation]])-1)</f>
        <v>Special Education Teachers, All Othe</v>
      </c>
      <c r="D444" t="str">
        <f>_xlfn.XLOOKUP(Table1[[#This Row],[Occupation]],Table2[Name],Table2[Cluster],#N/A,1)</f>
        <v>Education and Training</v>
      </c>
      <c r="E444">
        <f>_xlfn.RANK.EQ(Table1[[#This Row],[Percent_Change]],Table1[Percent_Change])</f>
        <v>361</v>
      </c>
      <c r="F444" t="s">
        <v>1362</v>
      </c>
      <c r="G444">
        <v>43900</v>
      </c>
      <c r="H444">
        <v>45200</v>
      </c>
      <c r="I444" s="1">
        <v>0.03</v>
      </c>
      <c r="J444" t="s">
        <v>8</v>
      </c>
      <c r="K444">
        <v>3</v>
      </c>
      <c r="L444" t="s">
        <v>11</v>
      </c>
      <c r="M444">
        <v>5</v>
      </c>
      <c r="N444">
        <v>283</v>
      </c>
      <c r="O444" s="2" t="e">
        <v>#N/A</v>
      </c>
      <c r="P444" s="2">
        <v>67200</v>
      </c>
    </row>
    <row r="445" spans="1:16" x14ac:dyDescent="0.3">
      <c r="A445">
        <v>444</v>
      </c>
      <c r="B445" t="s">
        <v>460</v>
      </c>
      <c r="C445" t="str">
        <f>LEFT(Table1[[#This Row],[Occupation]],LEN(Table1[[#This Row],[Occupation]])-1)</f>
        <v>Stationary Engineers and Boiler Operator</v>
      </c>
      <c r="D445" t="str">
        <f>_xlfn.XLOOKUP(Table1[[#This Row],[Occupation]],Table2[Name],Table2[Cluster],#N/A,1)</f>
        <v>Architecture and Construction</v>
      </c>
      <c r="E445">
        <f>_xlfn.RANK.EQ(Table1[[#This Row],[Percent_Change]],Table1[Percent_Change])</f>
        <v>361</v>
      </c>
      <c r="F445" t="s">
        <v>1359</v>
      </c>
      <c r="G445">
        <v>33500</v>
      </c>
      <c r="H445">
        <v>34400</v>
      </c>
      <c r="I445" s="1">
        <v>0.03</v>
      </c>
      <c r="J445" t="s">
        <v>8</v>
      </c>
      <c r="K445">
        <v>3</v>
      </c>
      <c r="L445" t="s">
        <v>26</v>
      </c>
      <c r="M445">
        <v>2</v>
      </c>
      <c r="N445">
        <v>280</v>
      </c>
      <c r="O445" s="2">
        <v>32.520000000000003</v>
      </c>
      <c r="P445" s="2">
        <v>67600</v>
      </c>
    </row>
    <row r="446" spans="1:16" x14ac:dyDescent="0.3">
      <c r="A446">
        <v>445</v>
      </c>
      <c r="B446" t="s">
        <v>461</v>
      </c>
      <c r="C446" t="str">
        <f>LEFT(Table1[[#This Row],[Occupation]],LEN(Table1[[#This Row],[Occupation]])-1)</f>
        <v>Surveying and Mapping Technician</v>
      </c>
      <c r="D446" t="str">
        <f>_xlfn.XLOOKUP(Table1[[#This Row],[Occupation]],Table2[Name],Table2[Cluster],#N/A,1)</f>
        <v>Architecture and Construction</v>
      </c>
      <c r="E446">
        <f>_xlfn.RANK.EQ(Table1[[#This Row],[Percent_Change]],Table1[Percent_Change])</f>
        <v>361</v>
      </c>
      <c r="F446" t="s">
        <v>1584</v>
      </c>
      <c r="G446">
        <v>64200</v>
      </c>
      <c r="H446">
        <v>66300</v>
      </c>
      <c r="I446" s="1">
        <v>0.03</v>
      </c>
      <c r="J446" t="s">
        <v>8</v>
      </c>
      <c r="K446">
        <v>3</v>
      </c>
      <c r="L446" t="s">
        <v>26</v>
      </c>
      <c r="M446">
        <v>2</v>
      </c>
      <c r="N446">
        <v>502</v>
      </c>
      <c r="O446" s="2">
        <v>23.53</v>
      </c>
      <c r="P446" s="2">
        <v>48900</v>
      </c>
    </row>
    <row r="447" spans="1:16" x14ac:dyDescent="0.3">
      <c r="A447">
        <v>446</v>
      </c>
      <c r="B447" t="s">
        <v>462</v>
      </c>
      <c r="C447" t="str">
        <f>LEFT(Table1[[#This Row],[Occupation]],LEN(Table1[[#This Row],[Occupation]])-1)</f>
        <v>Transit and Railroad Polic</v>
      </c>
      <c r="D447" t="str">
        <f>_xlfn.XLOOKUP(Table1[[#This Row],[Occupation]],Table2[Name],Table2[Cluster],#N/A,1)</f>
        <v>Law, Public Safety, Corrections and Security</v>
      </c>
      <c r="E447">
        <f>_xlfn.RANK.EQ(Table1[[#This Row],[Percent_Change]],Table1[Percent_Change])</f>
        <v>361</v>
      </c>
      <c r="F447" t="s">
        <v>1332</v>
      </c>
      <c r="G447">
        <v>3400</v>
      </c>
      <c r="H447">
        <v>3500</v>
      </c>
      <c r="I447" s="1">
        <v>0.03</v>
      </c>
      <c r="J447" t="s">
        <v>5</v>
      </c>
      <c r="K447">
        <v>4</v>
      </c>
      <c r="L447" t="s">
        <v>26</v>
      </c>
      <c r="M447">
        <v>2</v>
      </c>
      <c r="N447">
        <v>252</v>
      </c>
      <c r="O447" s="2">
        <v>34.729999999999997</v>
      </c>
      <c r="P447" s="2">
        <v>72300</v>
      </c>
    </row>
    <row r="448" spans="1:16" x14ac:dyDescent="0.3">
      <c r="A448">
        <v>447</v>
      </c>
      <c r="B448" t="s">
        <v>463</v>
      </c>
      <c r="C448" t="str">
        <f>LEFT(Table1[[#This Row],[Occupation]],LEN(Table1[[#This Row],[Occupation]])-1)</f>
        <v>Transportation Inspector</v>
      </c>
      <c r="D448" t="str">
        <f>_xlfn.XLOOKUP(Table1[[#This Row],[Occupation]],Table2[Name],Table2[Cluster],#N/A,1)</f>
        <v>Government and Public Administration</v>
      </c>
      <c r="E448">
        <f>_xlfn.RANK.EQ(Table1[[#This Row],[Percent_Change]],Table1[Percent_Change])</f>
        <v>361</v>
      </c>
      <c r="F448" t="s">
        <v>1239</v>
      </c>
      <c r="G448">
        <v>25700</v>
      </c>
      <c r="H448">
        <v>26400</v>
      </c>
      <c r="I448" s="1">
        <v>0.03</v>
      </c>
      <c r="J448" t="s">
        <v>5</v>
      </c>
      <c r="K448">
        <v>4</v>
      </c>
      <c r="L448" t="s">
        <v>26</v>
      </c>
      <c r="M448">
        <v>2</v>
      </c>
      <c r="N448">
        <v>160</v>
      </c>
      <c r="O448" s="2">
        <v>41.96</v>
      </c>
      <c r="P448" s="2">
        <v>87300</v>
      </c>
    </row>
    <row r="449" spans="1:16" x14ac:dyDescent="0.3">
      <c r="A449">
        <v>448</v>
      </c>
      <c r="B449" t="s">
        <v>464</v>
      </c>
      <c r="C449" t="str">
        <f>LEFT(Table1[[#This Row],[Occupation]],LEN(Table1[[#This Row],[Occupation]])-1)</f>
        <v>Tree Trimmers and Pruner</v>
      </c>
      <c r="D449" t="str">
        <f>_xlfn.XLOOKUP(Table1[[#This Row],[Occupation]],Table2[Name],Table2[Cluster],#N/A,1)</f>
        <v>Agriculture, Food and Natural Resources</v>
      </c>
      <c r="E449">
        <f>_xlfn.RANK.EQ(Table1[[#This Row],[Percent_Change]],Table1[Percent_Change])</f>
        <v>361</v>
      </c>
      <c r="F449" t="s">
        <v>1577</v>
      </c>
      <c r="G449">
        <v>66000</v>
      </c>
      <c r="H449">
        <v>67600</v>
      </c>
      <c r="I449" s="1">
        <v>0.03</v>
      </c>
      <c r="J449" t="s">
        <v>8</v>
      </c>
      <c r="K449">
        <v>3</v>
      </c>
      <c r="L449" t="s">
        <v>26</v>
      </c>
      <c r="M449">
        <v>2</v>
      </c>
      <c r="N449">
        <v>497</v>
      </c>
      <c r="O449" s="2">
        <v>23.59</v>
      </c>
      <c r="P449" s="2">
        <v>49100</v>
      </c>
    </row>
    <row r="450" spans="1:16" x14ac:dyDescent="0.3">
      <c r="A450">
        <v>449</v>
      </c>
      <c r="B450" t="s">
        <v>465</v>
      </c>
      <c r="C450" t="str">
        <f>LEFT(Table1[[#This Row],[Occupation]],LEN(Table1[[#This Row],[Occupation]])-1)</f>
        <v>Tutor</v>
      </c>
      <c r="D450" t="str">
        <f>_xlfn.XLOOKUP(Table1[[#This Row],[Occupation]],Table2[Name],Table2[Cluster],#N/A,1)</f>
        <v>Education and Training</v>
      </c>
      <c r="E450">
        <f>_xlfn.RANK.EQ(Table1[[#This Row],[Percent_Change]],Table1[Percent_Change])</f>
        <v>361</v>
      </c>
      <c r="F450" t="s">
        <v>1758</v>
      </c>
      <c r="G450">
        <v>223700</v>
      </c>
      <c r="H450">
        <v>231100</v>
      </c>
      <c r="I450" s="1">
        <v>0.03</v>
      </c>
      <c r="J450" t="s">
        <v>29</v>
      </c>
      <c r="K450">
        <v>2</v>
      </c>
      <c r="L450" t="s">
        <v>234</v>
      </c>
      <c r="M450">
        <v>3</v>
      </c>
      <c r="N450">
        <v>679</v>
      </c>
      <c r="O450" s="2">
        <v>19.03</v>
      </c>
      <c r="P450" s="2">
        <v>39600</v>
      </c>
    </row>
    <row r="451" spans="1:16" x14ac:dyDescent="0.3">
      <c r="A451">
        <v>450</v>
      </c>
      <c r="B451" t="s">
        <v>466</v>
      </c>
      <c r="C451" t="str">
        <f>LEFT(Table1[[#This Row],[Occupation]],LEN(Table1[[#This Row],[Occupation]])-1)</f>
        <v>Zoologists and Wildlife Biologist</v>
      </c>
      <c r="D451" t="str">
        <f>_xlfn.XLOOKUP(Table1[[#This Row],[Occupation]],Table2[Name],Table2[Cluster],#N/A,1)</f>
        <v>Agriculture, Food and Natural Resources</v>
      </c>
      <c r="E451">
        <f>_xlfn.RANK.EQ(Table1[[#This Row],[Percent_Change]],Table1[Percent_Change])</f>
        <v>361</v>
      </c>
      <c r="F451" t="s">
        <v>1340</v>
      </c>
      <c r="G451">
        <v>19100</v>
      </c>
      <c r="H451">
        <v>19700</v>
      </c>
      <c r="I451" s="1">
        <v>0.03</v>
      </c>
      <c r="J451" t="s">
        <v>8</v>
      </c>
      <c r="K451">
        <v>3</v>
      </c>
      <c r="L451" t="s">
        <v>11</v>
      </c>
      <c r="M451">
        <v>5</v>
      </c>
      <c r="N451">
        <v>261</v>
      </c>
      <c r="O451" s="2">
        <v>33.94</v>
      </c>
      <c r="P451" s="2">
        <v>70600</v>
      </c>
    </row>
    <row r="452" spans="1:16" x14ac:dyDescent="0.3">
      <c r="A452">
        <v>451</v>
      </c>
      <c r="B452" t="s">
        <v>467</v>
      </c>
      <c r="C452" t="str">
        <f>LEFT(Table1[[#This Row],[Occupation]],LEN(Table1[[#This Row],[Occupation]])-1)</f>
        <v>Advertising and Promotions Manager</v>
      </c>
      <c r="D452" t="str">
        <f>_xlfn.XLOOKUP(Table1[[#This Row],[Occupation]],Table2[Name],Table2[Cluster],#N/A,1)</f>
        <v>Manufacturing</v>
      </c>
      <c r="E452">
        <f>_xlfn.RANK.EQ(Table1[[#This Row],[Percent_Change]],Table1[Percent_Change])</f>
        <v>451</v>
      </c>
      <c r="F452" t="s">
        <v>1130</v>
      </c>
      <c r="G452">
        <v>30900</v>
      </c>
      <c r="H452">
        <v>31400</v>
      </c>
      <c r="I452" s="1">
        <v>0.02</v>
      </c>
      <c r="J452" t="s">
        <v>5</v>
      </c>
      <c r="K452">
        <v>4</v>
      </c>
      <c r="L452" t="s">
        <v>11</v>
      </c>
      <c r="M452">
        <v>5</v>
      </c>
      <c r="N452">
        <v>51</v>
      </c>
      <c r="O452" s="2">
        <v>63.4</v>
      </c>
      <c r="P452" s="2">
        <v>131900</v>
      </c>
    </row>
    <row r="453" spans="1:16" x14ac:dyDescent="0.3">
      <c r="A453">
        <v>452</v>
      </c>
      <c r="B453" t="s">
        <v>468</v>
      </c>
      <c r="C453" t="str">
        <f>LEFT(Table1[[#This Row],[Occupation]],LEN(Table1[[#This Row],[Occupation]])-1)</f>
        <v>Agricultural Inspector</v>
      </c>
      <c r="D453" t="str">
        <f>_xlfn.XLOOKUP(Table1[[#This Row],[Occupation]],Table2[Name],Table2[Cluster],#N/A,1)</f>
        <v>Government and Public Administration</v>
      </c>
      <c r="E453">
        <f>_xlfn.RANK.EQ(Table1[[#This Row],[Percent_Change]],Table1[Percent_Change])</f>
        <v>451</v>
      </c>
      <c r="F453" t="s">
        <v>1609</v>
      </c>
      <c r="G453">
        <v>14100</v>
      </c>
      <c r="H453">
        <v>14400</v>
      </c>
      <c r="I453" s="1">
        <v>0.02</v>
      </c>
      <c r="J453" t="s">
        <v>8</v>
      </c>
      <c r="K453">
        <v>3</v>
      </c>
      <c r="L453" t="s">
        <v>11</v>
      </c>
      <c r="M453">
        <v>5</v>
      </c>
      <c r="N453">
        <v>529</v>
      </c>
      <c r="O453" s="2">
        <v>23.08</v>
      </c>
      <c r="P453" s="2">
        <v>48000</v>
      </c>
    </row>
    <row r="454" spans="1:16" x14ac:dyDescent="0.3">
      <c r="A454">
        <v>453</v>
      </c>
      <c r="B454" t="s">
        <v>469</v>
      </c>
      <c r="C454" t="str">
        <f>LEFT(Table1[[#This Row],[Occupation]],LEN(Table1[[#This Row],[Occupation]])-1)</f>
        <v>Agricultural Workers, All Othe</v>
      </c>
      <c r="D454" t="str">
        <f>_xlfn.XLOOKUP(Table1[[#This Row],[Occupation]],Table2[Name],Table2[Cluster],#N/A,1)</f>
        <v>Transportation, Distribution and Logistics</v>
      </c>
      <c r="E454">
        <f>_xlfn.RANK.EQ(Table1[[#This Row],[Percent_Change]],Table1[Percent_Change])</f>
        <v>451</v>
      </c>
      <c r="F454" t="s">
        <v>1738</v>
      </c>
      <c r="G454">
        <v>11200</v>
      </c>
      <c r="H454">
        <v>11400</v>
      </c>
      <c r="I454" s="1">
        <v>0.02</v>
      </c>
      <c r="J454" t="s">
        <v>29</v>
      </c>
      <c r="K454">
        <v>2</v>
      </c>
      <c r="L454" t="s">
        <v>31</v>
      </c>
      <c r="M454">
        <v>1</v>
      </c>
      <c r="N454">
        <v>658</v>
      </c>
      <c r="O454" s="2">
        <v>19.53</v>
      </c>
      <c r="P454" s="2">
        <v>40600</v>
      </c>
    </row>
    <row r="455" spans="1:16" x14ac:dyDescent="0.3">
      <c r="A455">
        <v>454</v>
      </c>
      <c r="B455" t="s">
        <v>470</v>
      </c>
      <c r="C455" t="str">
        <f>LEFT(Table1[[#This Row],[Occupation]],LEN(Table1[[#This Row],[Occupation]])-1)</f>
        <v>Animal Breeder</v>
      </c>
      <c r="D455" t="str">
        <f>_xlfn.XLOOKUP(Table1[[#This Row],[Occupation]],Table2[Name],Table2[Cluster],#N/A,1)</f>
        <v>Agriculture, Food and Natural Resources</v>
      </c>
      <c r="E455">
        <f>_xlfn.RANK.EQ(Table1[[#This Row],[Percent_Change]],Table1[Percent_Change])</f>
        <v>451</v>
      </c>
      <c r="F455" t="s">
        <v>1619</v>
      </c>
      <c r="G455">
        <v>6500</v>
      </c>
      <c r="H455">
        <v>6600</v>
      </c>
      <c r="I455" s="1">
        <v>0.02</v>
      </c>
      <c r="J455" t="s">
        <v>8</v>
      </c>
      <c r="K455">
        <v>3</v>
      </c>
      <c r="L455" t="s">
        <v>26</v>
      </c>
      <c r="M455">
        <v>2</v>
      </c>
      <c r="N455">
        <v>538</v>
      </c>
      <c r="O455" s="2">
        <v>22.86</v>
      </c>
      <c r="P455" s="2">
        <v>47500</v>
      </c>
    </row>
    <row r="456" spans="1:16" x14ac:dyDescent="0.3">
      <c r="A456">
        <v>455</v>
      </c>
      <c r="B456" t="s">
        <v>471</v>
      </c>
      <c r="C456" t="str">
        <f>LEFT(Table1[[#This Row],[Occupation]],LEN(Table1[[#This Row],[Occupation]])-1)</f>
        <v>Automotive Glass Installers and Repairer</v>
      </c>
      <c r="D456" t="str">
        <f>_xlfn.XLOOKUP(Table1[[#This Row],[Occupation]],Table2[Name],Table2[Cluster],#N/A,1)</f>
        <v>Transportation, Distribution and Logistics</v>
      </c>
      <c r="E456">
        <f>_xlfn.RANK.EQ(Table1[[#This Row],[Percent_Change]],Table1[Percent_Change])</f>
        <v>451</v>
      </c>
      <c r="F456" t="s">
        <v>1676</v>
      </c>
      <c r="G456">
        <v>21900</v>
      </c>
      <c r="H456">
        <v>22200</v>
      </c>
      <c r="I456" s="1">
        <v>0.02</v>
      </c>
      <c r="J456" t="s">
        <v>29</v>
      </c>
      <c r="K456">
        <v>2</v>
      </c>
      <c r="L456" t="s">
        <v>26</v>
      </c>
      <c r="M456">
        <v>2</v>
      </c>
      <c r="N456">
        <v>597</v>
      </c>
      <c r="O456" s="2">
        <v>21.79</v>
      </c>
      <c r="P456" s="2">
        <v>45300</v>
      </c>
    </row>
    <row r="457" spans="1:16" x14ac:dyDescent="0.3">
      <c r="A457">
        <v>456</v>
      </c>
      <c r="B457" t="s">
        <v>472</v>
      </c>
      <c r="C457" t="str">
        <f>LEFT(Table1[[#This Row],[Occupation]],LEN(Table1[[#This Row],[Occupation]])-1)</f>
        <v>Automotive Service Technicians and Mechanic</v>
      </c>
      <c r="D457" t="str">
        <f>_xlfn.XLOOKUP(Table1[[#This Row],[Occupation]],Table2[Name],Table2[Cluster],#N/A,1)</f>
        <v>Transportation, Distribution and Logistics</v>
      </c>
      <c r="E457">
        <f>_xlfn.RANK.EQ(Table1[[#This Row],[Percent_Change]],Table1[Percent_Change])</f>
        <v>451</v>
      </c>
      <c r="F457" t="s">
        <v>1612</v>
      </c>
      <c r="G457">
        <v>782200</v>
      </c>
      <c r="H457">
        <v>795000</v>
      </c>
      <c r="I457" s="1">
        <v>0.02</v>
      </c>
      <c r="J457" t="s">
        <v>8</v>
      </c>
      <c r="K457">
        <v>3</v>
      </c>
      <c r="L457" t="s">
        <v>9</v>
      </c>
      <c r="M457">
        <v>5</v>
      </c>
      <c r="N457">
        <v>532</v>
      </c>
      <c r="O457" s="2">
        <v>22.96</v>
      </c>
      <c r="P457" s="2">
        <v>47800</v>
      </c>
    </row>
    <row r="458" spans="1:16" x14ac:dyDescent="0.3">
      <c r="A458">
        <v>457</v>
      </c>
      <c r="B458" t="s">
        <v>473</v>
      </c>
      <c r="C458" t="str">
        <f>LEFT(Table1[[#This Row],[Occupation]],LEN(Table1[[#This Row],[Occupation]])-1)</f>
        <v>Captains, Mates, and Pilots of Water Vessel</v>
      </c>
      <c r="D458" t="str">
        <f>_xlfn.XLOOKUP(Table1[[#This Row],[Occupation]],Table2[Name],Table2[Cluster],#N/A,1)</f>
        <v>Transportation, Distribution and Logistics</v>
      </c>
      <c r="E458">
        <f>_xlfn.RANK.EQ(Table1[[#This Row],[Percent_Change]],Table1[Percent_Change])</f>
        <v>451</v>
      </c>
      <c r="F458" t="s">
        <v>1234</v>
      </c>
      <c r="G458">
        <v>39600</v>
      </c>
      <c r="H458">
        <v>40300</v>
      </c>
      <c r="I458" s="1">
        <v>0.02</v>
      </c>
      <c r="J458" t="s">
        <v>5</v>
      </c>
      <c r="K458">
        <v>4</v>
      </c>
      <c r="L458" t="s">
        <v>9</v>
      </c>
      <c r="M458">
        <v>5</v>
      </c>
      <c r="N458">
        <v>154</v>
      </c>
      <c r="O458" s="2">
        <v>42.66</v>
      </c>
      <c r="P458" s="2">
        <v>88700</v>
      </c>
    </row>
    <row r="459" spans="1:16" x14ac:dyDescent="0.3">
      <c r="A459">
        <v>458</v>
      </c>
      <c r="B459" t="s">
        <v>474</v>
      </c>
      <c r="C459" t="str">
        <f>LEFT(Table1[[#This Row],[Occupation]],LEN(Table1[[#This Row],[Occupation]])-1)</f>
        <v>Commercial and Industrial Designer</v>
      </c>
      <c r="D459" t="str">
        <f>_xlfn.XLOOKUP(Table1[[#This Row],[Occupation]],Table2[Name],Table2[Cluster],#N/A,1)</f>
        <v>Arts, Audio/Video and Communications</v>
      </c>
      <c r="E459">
        <f>_xlfn.RANK.EQ(Table1[[#This Row],[Percent_Change]],Table1[Percent_Change])</f>
        <v>451</v>
      </c>
      <c r="F459" t="s">
        <v>1306</v>
      </c>
      <c r="G459">
        <v>32400</v>
      </c>
      <c r="H459">
        <v>33000</v>
      </c>
      <c r="I459" s="1">
        <v>0.02</v>
      </c>
      <c r="J459" t="s">
        <v>5</v>
      </c>
      <c r="K459">
        <v>4</v>
      </c>
      <c r="L459" t="s">
        <v>11</v>
      </c>
      <c r="M459">
        <v>5</v>
      </c>
      <c r="N459">
        <v>227</v>
      </c>
      <c r="O459" s="2">
        <v>36.659999999999997</v>
      </c>
      <c r="P459" s="2">
        <v>76300</v>
      </c>
    </row>
    <row r="460" spans="1:16" x14ac:dyDescent="0.3">
      <c r="A460">
        <v>459</v>
      </c>
      <c r="B460" t="s">
        <v>475</v>
      </c>
      <c r="C460" t="str">
        <f>LEFT(Table1[[#This Row],[Occupation]],LEN(Table1[[#This Row],[Occupation]])-1)</f>
        <v>Compensation and Benefits Manager</v>
      </c>
      <c r="D460" t="str">
        <f>_xlfn.XLOOKUP(Table1[[#This Row],[Occupation]],Table2[Name],Table2[Cluster],#N/A,1)</f>
        <v>Business Management and Administration</v>
      </c>
      <c r="E460">
        <f>_xlfn.RANK.EQ(Table1[[#This Row],[Percent_Change]],Table1[Percent_Change])</f>
        <v>451</v>
      </c>
      <c r="F460" t="s">
        <v>1118</v>
      </c>
      <c r="G460">
        <v>17500</v>
      </c>
      <c r="H460">
        <v>17800</v>
      </c>
      <c r="I460" s="1">
        <v>0.02</v>
      </c>
      <c r="J460" t="s">
        <v>5</v>
      </c>
      <c r="K460">
        <v>4</v>
      </c>
      <c r="L460" t="s">
        <v>11</v>
      </c>
      <c r="M460">
        <v>5</v>
      </c>
      <c r="N460">
        <v>39</v>
      </c>
      <c r="O460" s="2">
        <v>65.569999999999993</v>
      </c>
      <c r="P460" s="2">
        <v>136400</v>
      </c>
    </row>
    <row r="461" spans="1:16" x14ac:dyDescent="0.3">
      <c r="A461">
        <v>460</v>
      </c>
      <c r="B461" t="s">
        <v>476</v>
      </c>
      <c r="C461" t="str">
        <f>LEFT(Table1[[#This Row],[Occupation]],LEN(Table1[[#This Row],[Occupation]])-1)</f>
        <v>Cooks, Institution and Cafeteri</v>
      </c>
      <c r="D461" t="str">
        <f>_xlfn.XLOOKUP(Table1[[#This Row],[Occupation]],Table2[Name],Table2[Cluster],#N/A,1)</f>
        <v>Hospitality and Tourism</v>
      </c>
      <c r="E461">
        <f>_xlfn.RANK.EQ(Table1[[#This Row],[Percent_Change]],Table1[Percent_Change])</f>
        <v>451</v>
      </c>
      <c r="F461" t="s">
        <v>1847</v>
      </c>
      <c r="G461">
        <v>434500</v>
      </c>
      <c r="H461">
        <v>443400</v>
      </c>
      <c r="I461" s="1">
        <v>0.02</v>
      </c>
      <c r="J461" t="s">
        <v>25</v>
      </c>
      <c r="K461">
        <v>1</v>
      </c>
      <c r="L461" t="s">
        <v>31</v>
      </c>
      <c r="M461">
        <v>1</v>
      </c>
      <c r="N461">
        <v>767</v>
      </c>
      <c r="O461" s="2">
        <v>16.98</v>
      </c>
      <c r="P461" s="2">
        <v>35300</v>
      </c>
    </row>
    <row r="462" spans="1:16" x14ac:dyDescent="0.3">
      <c r="A462">
        <v>461</v>
      </c>
      <c r="B462" t="s">
        <v>477</v>
      </c>
      <c r="C462" t="str">
        <f>LEFT(Table1[[#This Row],[Occupation]],LEN(Table1[[#This Row],[Occupation]])-1)</f>
        <v>Couriers and Messenger</v>
      </c>
      <c r="D462" t="str">
        <f>_xlfn.XLOOKUP(Table1[[#This Row],[Occupation]],Table2[Name],Table2[Cluster],#N/A,1)</f>
        <v>Transportation, Distribution and Logistics</v>
      </c>
      <c r="E462">
        <f>_xlfn.RANK.EQ(Table1[[#This Row],[Percent_Change]],Table1[Percent_Change])</f>
        <v>451</v>
      </c>
      <c r="F462" t="s">
        <v>1820</v>
      </c>
      <c r="G462">
        <v>217100</v>
      </c>
      <c r="H462">
        <v>220600</v>
      </c>
      <c r="I462" s="1">
        <v>0.02</v>
      </c>
      <c r="J462" t="s">
        <v>25</v>
      </c>
      <c r="K462">
        <v>1</v>
      </c>
      <c r="L462" t="s">
        <v>26</v>
      </c>
      <c r="M462">
        <v>2</v>
      </c>
      <c r="N462">
        <v>739</v>
      </c>
      <c r="O462" s="2">
        <v>17.649999999999999</v>
      </c>
      <c r="P462" s="2">
        <v>36700</v>
      </c>
    </row>
    <row r="463" spans="1:16" x14ac:dyDescent="0.3">
      <c r="A463">
        <v>462</v>
      </c>
      <c r="B463" t="s">
        <v>478</v>
      </c>
      <c r="C463" t="str">
        <f>LEFT(Table1[[#This Row],[Occupation]],LEN(Table1[[#This Row],[Occupation]])-1)</f>
        <v>Detectives and Criminal Investigator</v>
      </c>
      <c r="D463" t="str">
        <f>_xlfn.XLOOKUP(Table1[[#This Row],[Occupation]],Table2[Name],Table2[Cluster],#N/A,1)</f>
        <v>Law, Public Safety, Corrections and Security</v>
      </c>
      <c r="E463">
        <f>_xlfn.RANK.EQ(Table1[[#This Row],[Percent_Change]],Table1[Percent_Change])</f>
        <v>451</v>
      </c>
      <c r="F463" t="s">
        <v>1226</v>
      </c>
      <c r="G463">
        <v>114400</v>
      </c>
      <c r="H463">
        <v>116100</v>
      </c>
      <c r="I463" s="1">
        <v>0.02</v>
      </c>
      <c r="J463" t="s">
        <v>5</v>
      </c>
      <c r="K463">
        <v>4</v>
      </c>
      <c r="L463" t="s">
        <v>26</v>
      </c>
      <c r="M463">
        <v>2</v>
      </c>
      <c r="N463">
        <v>147</v>
      </c>
      <c r="O463" s="2">
        <v>43.8</v>
      </c>
      <c r="P463" s="2">
        <v>91100</v>
      </c>
    </row>
    <row r="464" spans="1:16" x14ac:dyDescent="0.3">
      <c r="A464">
        <v>463</v>
      </c>
      <c r="B464" t="s">
        <v>479</v>
      </c>
      <c r="C464" t="str">
        <f>LEFT(Table1[[#This Row],[Occupation]],LEN(Table1[[#This Row],[Occupation]])-1)</f>
        <v>Drywall and Ceiling Tile Installer</v>
      </c>
      <c r="D464" t="str">
        <f>_xlfn.XLOOKUP(Table1[[#This Row],[Occupation]],Table2[Name],Table2[Cluster],#N/A,1)</f>
        <v>Architecture and Construction</v>
      </c>
      <c r="E464">
        <f>_xlfn.RANK.EQ(Table1[[#This Row],[Percent_Change]],Table1[Percent_Change])</f>
        <v>451</v>
      </c>
      <c r="F464" t="s">
        <v>1512</v>
      </c>
      <c r="G464">
        <v>116400</v>
      </c>
      <c r="H464">
        <v>118200</v>
      </c>
      <c r="I464" s="1">
        <v>0.02</v>
      </c>
      <c r="J464" t="s">
        <v>8</v>
      </c>
      <c r="K464">
        <v>3</v>
      </c>
      <c r="L464" t="s">
        <v>31</v>
      </c>
      <c r="M464">
        <v>1</v>
      </c>
      <c r="N464">
        <v>433</v>
      </c>
      <c r="O464" s="2">
        <v>26.78</v>
      </c>
      <c r="P464" s="2">
        <v>55700</v>
      </c>
    </row>
    <row r="465" spans="1:16" x14ac:dyDescent="0.3">
      <c r="A465">
        <v>464</v>
      </c>
      <c r="B465" t="s">
        <v>480</v>
      </c>
      <c r="C465" t="str">
        <f>LEFT(Table1[[#This Row],[Occupation]],LEN(Table1[[#This Row],[Occupation]])-1)</f>
        <v>Earth Drillers, Except Oil and Ga</v>
      </c>
      <c r="D465" t="str">
        <f>_xlfn.XLOOKUP(Table1[[#This Row],[Occupation]],Table2[Name],Table2[Cluster],#N/A,1)</f>
        <v>Architecture and Construction</v>
      </c>
      <c r="E465">
        <f>_xlfn.RANK.EQ(Table1[[#This Row],[Percent_Change]],Table1[Percent_Change])</f>
        <v>451</v>
      </c>
      <c r="F465" t="s">
        <v>1501</v>
      </c>
      <c r="G465">
        <v>20400</v>
      </c>
      <c r="H465">
        <v>20800</v>
      </c>
      <c r="I465" s="1">
        <v>0.02</v>
      </c>
      <c r="J465" t="s">
        <v>8</v>
      </c>
      <c r="K465">
        <v>3</v>
      </c>
      <c r="L465" t="s">
        <v>26</v>
      </c>
      <c r="M465">
        <v>2</v>
      </c>
      <c r="N465">
        <v>422</v>
      </c>
      <c r="O465" s="2">
        <v>27.24</v>
      </c>
      <c r="P465" s="2">
        <v>56700</v>
      </c>
    </row>
    <row r="466" spans="1:16" x14ac:dyDescent="0.3">
      <c r="A466">
        <v>465</v>
      </c>
      <c r="B466" t="s">
        <v>481</v>
      </c>
      <c r="C466" t="str">
        <f>LEFT(Table1[[#This Row],[Occupation]],LEN(Table1[[#This Row],[Occupation]])-1)</f>
        <v>Educational Instruction and Library Workers, All Othe</v>
      </c>
      <c r="D466" t="str">
        <f>_xlfn.XLOOKUP(Table1[[#This Row],[Occupation]],Table2[Name],Table2[Cluster],#N/A,1)</f>
        <v>Education and Training</v>
      </c>
      <c r="E466">
        <f>_xlfn.RANK.EQ(Table1[[#This Row],[Percent_Change]],Table1[Percent_Change])</f>
        <v>451</v>
      </c>
      <c r="F466" t="s">
        <v>1568</v>
      </c>
      <c r="G466">
        <v>145300</v>
      </c>
      <c r="H466">
        <v>148600</v>
      </c>
      <c r="I466" s="1">
        <v>0.02</v>
      </c>
      <c r="J466" t="s">
        <v>8</v>
      </c>
      <c r="K466">
        <v>3</v>
      </c>
      <c r="L466" t="s">
        <v>11</v>
      </c>
      <c r="M466">
        <v>5</v>
      </c>
      <c r="N466">
        <v>489</v>
      </c>
      <c r="O466" s="2">
        <v>23.94</v>
      </c>
      <c r="P466" s="2">
        <v>49800</v>
      </c>
    </row>
    <row r="467" spans="1:16" x14ac:dyDescent="0.3">
      <c r="A467">
        <v>466</v>
      </c>
      <c r="B467" t="s">
        <v>482</v>
      </c>
      <c r="C467" t="str">
        <f>LEFT(Table1[[#This Row],[Occupation]],LEN(Table1[[#This Row],[Occupation]])-1)</f>
        <v>Elevator and Escalator Installers and Repairer</v>
      </c>
      <c r="D467" t="str">
        <f>_xlfn.XLOOKUP(Table1[[#This Row],[Occupation]],Table2[Name],Table2[Cluster],#N/A,1)</f>
        <v>Architecture and Construction</v>
      </c>
      <c r="E467">
        <f>_xlfn.RANK.EQ(Table1[[#This Row],[Percent_Change]],Table1[Percent_Change])</f>
        <v>451</v>
      </c>
      <c r="F467" t="s">
        <v>1179</v>
      </c>
      <c r="G467">
        <v>25100</v>
      </c>
      <c r="H467">
        <v>25500</v>
      </c>
      <c r="I467" s="1">
        <v>0.02</v>
      </c>
      <c r="J467" t="s">
        <v>5</v>
      </c>
      <c r="K467">
        <v>4</v>
      </c>
      <c r="L467" t="s">
        <v>26</v>
      </c>
      <c r="M467">
        <v>2</v>
      </c>
      <c r="N467">
        <v>100</v>
      </c>
      <c r="O467" s="2">
        <v>49.24</v>
      </c>
      <c r="P467" s="2">
        <v>102400</v>
      </c>
    </row>
    <row r="468" spans="1:16" x14ac:dyDescent="0.3">
      <c r="A468">
        <v>467</v>
      </c>
      <c r="B468" t="s">
        <v>483</v>
      </c>
      <c r="C468" t="str">
        <f>LEFT(Table1[[#This Row],[Occupation]],LEN(Table1[[#This Row],[Occupation]])-1)</f>
        <v>Eligibility Interviewers, Government Program</v>
      </c>
      <c r="D468" t="str">
        <f>_xlfn.XLOOKUP(Table1[[#This Row],[Occupation]],Table2[Name],Table2[Cluster],#N/A,1)</f>
        <v>Government and Public Administration</v>
      </c>
      <c r="E468">
        <f>_xlfn.RANK.EQ(Table1[[#This Row],[Percent_Change]],Table1[Percent_Change])</f>
        <v>451</v>
      </c>
      <c r="F468" t="s">
        <v>1561</v>
      </c>
      <c r="G468">
        <v>157500</v>
      </c>
      <c r="H468">
        <v>161000</v>
      </c>
      <c r="I468" s="1">
        <v>0.02</v>
      </c>
      <c r="J468" t="s">
        <v>8</v>
      </c>
      <c r="K468">
        <v>3</v>
      </c>
      <c r="L468" t="s">
        <v>26</v>
      </c>
      <c r="M468">
        <v>2</v>
      </c>
      <c r="N468">
        <v>480</v>
      </c>
      <c r="O468" s="2">
        <v>24.17</v>
      </c>
      <c r="P468" s="2">
        <v>50300</v>
      </c>
    </row>
    <row r="469" spans="1:16" x14ac:dyDescent="0.3">
      <c r="A469">
        <v>468</v>
      </c>
      <c r="B469" t="s">
        <v>484</v>
      </c>
      <c r="C469" t="str">
        <f>LEFT(Table1[[#This Row],[Occupation]],LEN(Table1[[#This Row],[Occupation]])-1)</f>
        <v>Fast Food and Counter Worker</v>
      </c>
      <c r="D469" t="str">
        <f>_xlfn.XLOOKUP(Table1[[#This Row],[Occupation]],Table2[Name],Table2[Cluster],#N/A,1)</f>
        <v>Hospitality and Tourism</v>
      </c>
      <c r="E469">
        <f>_xlfn.RANK.EQ(Table1[[#This Row],[Percent_Change]],Table1[Percent_Change])</f>
        <v>451</v>
      </c>
      <c r="F469" t="s">
        <v>1900</v>
      </c>
      <c r="G469">
        <v>3410100</v>
      </c>
      <c r="H469">
        <v>3460500</v>
      </c>
      <c r="I469" s="1">
        <v>0.02</v>
      </c>
      <c r="J469" t="s">
        <v>25</v>
      </c>
      <c r="K469">
        <v>1</v>
      </c>
      <c r="L469" t="s">
        <v>31</v>
      </c>
      <c r="M469">
        <v>1</v>
      </c>
      <c r="N469">
        <v>821</v>
      </c>
      <c r="O469" s="2">
        <v>14.2</v>
      </c>
      <c r="P469" s="2">
        <v>29500</v>
      </c>
    </row>
    <row r="470" spans="1:16" x14ac:dyDescent="0.3">
      <c r="A470">
        <v>469</v>
      </c>
      <c r="B470" t="s">
        <v>485</v>
      </c>
      <c r="C470" t="str">
        <f>LEFT(Table1[[#This Row],[Occupation]],LEN(Table1[[#This Row],[Occupation]])-1)</f>
        <v>First-Line Supervisors of Mechanics, Installers, and Repairer</v>
      </c>
      <c r="D470" t="str">
        <f>_xlfn.XLOOKUP(Table1[[#This Row],[Occupation]],Table2[Name],Table2[Cluster],#N/A,1)</f>
        <v>Manufacturing</v>
      </c>
      <c r="E470">
        <f>_xlfn.RANK.EQ(Table1[[#This Row],[Percent_Change]],Table1[Percent_Change])</f>
        <v>451</v>
      </c>
      <c r="F470" t="s">
        <v>1308</v>
      </c>
      <c r="G470">
        <v>576200</v>
      </c>
      <c r="H470">
        <v>590200</v>
      </c>
      <c r="I470" s="1">
        <v>0.02</v>
      </c>
      <c r="J470" t="s">
        <v>5</v>
      </c>
      <c r="K470">
        <v>4</v>
      </c>
      <c r="L470" t="s">
        <v>26</v>
      </c>
      <c r="M470">
        <v>2</v>
      </c>
      <c r="N470">
        <v>229</v>
      </c>
      <c r="O470" s="2">
        <v>36.450000000000003</v>
      </c>
      <c r="P470" s="2">
        <v>75800</v>
      </c>
    </row>
    <row r="471" spans="1:16" x14ac:dyDescent="0.3">
      <c r="A471">
        <v>470</v>
      </c>
      <c r="B471" t="s">
        <v>486</v>
      </c>
      <c r="C471" t="str">
        <f>LEFT(Table1[[#This Row],[Occupation]],LEN(Table1[[#This Row],[Occupation]])-1)</f>
        <v>Food Cooking Machine Operators and Tender</v>
      </c>
      <c r="D471" t="str">
        <f>_xlfn.XLOOKUP(Table1[[#This Row],[Occupation]],Table2[Name],Table2[Cluster],#N/A,1)</f>
        <v>Manufacturing</v>
      </c>
      <c r="E471">
        <f>_xlfn.RANK.EQ(Table1[[#This Row],[Percent_Change]],Table1[Percent_Change])</f>
        <v>451</v>
      </c>
      <c r="F471" t="s">
        <v>1774</v>
      </c>
      <c r="G471">
        <v>27300</v>
      </c>
      <c r="H471">
        <v>27700</v>
      </c>
      <c r="I471" s="1">
        <v>0.02</v>
      </c>
      <c r="J471" t="s">
        <v>29</v>
      </c>
      <c r="K471">
        <v>2</v>
      </c>
      <c r="L471" t="s">
        <v>26</v>
      </c>
      <c r="M471">
        <v>2</v>
      </c>
      <c r="N471">
        <v>695</v>
      </c>
      <c r="O471" s="2">
        <v>18.54</v>
      </c>
      <c r="P471" s="2">
        <v>38600</v>
      </c>
    </row>
    <row r="472" spans="1:16" x14ac:dyDescent="0.3">
      <c r="A472">
        <v>471</v>
      </c>
      <c r="B472" t="s">
        <v>487</v>
      </c>
      <c r="C472" t="str">
        <f>LEFT(Table1[[#This Row],[Occupation]],LEN(Table1[[#This Row],[Occupation]])-1)</f>
        <v>Forester</v>
      </c>
      <c r="D472" t="str">
        <f>_xlfn.XLOOKUP(Table1[[#This Row],[Occupation]],Table2[Name],Table2[Cluster],#N/A,1)</f>
        <v>Agriculture, Food and Natural Resources</v>
      </c>
      <c r="E472">
        <f>_xlfn.RANK.EQ(Table1[[#This Row],[Percent_Change]],Table1[Percent_Change])</f>
        <v>451</v>
      </c>
      <c r="F472" t="s">
        <v>1361</v>
      </c>
      <c r="G472">
        <v>11300</v>
      </c>
      <c r="H472">
        <v>11600</v>
      </c>
      <c r="I472" s="1">
        <v>0.02</v>
      </c>
      <c r="J472" t="s">
        <v>8</v>
      </c>
      <c r="K472">
        <v>3</v>
      </c>
      <c r="L472" t="s">
        <v>11</v>
      </c>
      <c r="M472">
        <v>5</v>
      </c>
      <c r="N472">
        <v>282</v>
      </c>
      <c r="O472" s="2">
        <v>32.369999999999997</v>
      </c>
      <c r="P472" s="2">
        <v>67300</v>
      </c>
    </row>
    <row r="473" spans="1:16" x14ac:dyDescent="0.3">
      <c r="A473">
        <v>472</v>
      </c>
      <c r="B473" t="s">
        <v>488</v>
      </c>
      <c r="C473" t="str">
        <f>LEFT(Table1[[#This Row],[Occupation]],LEN(Table1[[#This Row],[Occupation]])-1)</f>
        <v>Funeral Home Manager</v>
      </c>
      <c r="D473" t="str">
        <f>_xlfn.XLOOKUP(Table1[[#This Row],[Occupation]],Table2[Name],Table2[Cluster],#N/A,1)</f>
        <v>Human Services</v>
      </c>
      <c r="E473">
        <f>_xlfn.RANK.EQ(Table1[[#This Row],[Percent_Change]],Table1[Percent_Change])</f>
        <v>451</v>
      </c>
      <c r="F473" t="s">
        <v>1310</v>
      </c>
      <c r="G473">
        <v>36400</v>
      </c>
      <c r="H473">
        <v>37200</v>
      </c>
      <c r="I473" s="1">
        <v>0.02</v>
      </c>
      <c r="J473" t="s">
        <v>5</v>
      </c>
      <c r="K473">
        <v>4</v>
      </c>
      <c r="L473" t="s">
        <v>18</v>
      </c>
      <c r="M473">
        <v>4</v>
      </c>
      <c r="N473">
        <v>231</v>
      </c>
      <c r="O473" s="2">
        <v>36.369999999999997</v>
      </c>
      <c r="P473" s="2">
        <v>75700</v>
      </c>
    </row>
    <row r="474" spans="1:16" x14ac:dyDescent="0.3">
      <c r="A474">
        <v>473</v>
      </c>
      <c r="B474" t="s">
        <v>489</v>
      </c>
      <c r="C474" t="str">
        <f>LEFT(Table1[[#This Row],[Occupation]],LEN(Table1[[#This Row],[Occupation]])-1)</f>
        <v>Glazier</v>
      </c>
      <c r="D474" t="str">
        <f>_xlfn.XLOOKUP(Table1[[#This Row],[Occupation]],Table2[Name],Table2[Cluster],#N/A,1)</f>
        <v>Architecture and Construction</v>
      </c>
      <c r="E474">
        <f>_xlfn.RANK.EQ(Table1[[#This Row],[Percent_Change]],Table1[Percent_Change])</f>
        <v>451</v>
      </c>
      <c r="F474" t="s">
        <v>1550</v>
      </c>
      <c r="G474">
        <v>54500</v>
      </c>
      <c r="H474">
        <v>55700</v>
      </c>
      <c r="I474" s="1">
        <v>0.02</v>
      </c>
      <c r="J474" t="s">
        <v>8</v>
      </c>
      <c r="K474">
        <v>3</v>
      </c>
      <c r="L474" t="s">
        <v>26</v>
      </c>
      <c r="M474">
        <v>2</v>
      </c>
      <c r="N474">
        <v>471</v>
      </c>
      <c r="O474" s="2">
        <v>24.57</v>
      </c>
      <c r="P474" s="2">
        <v>51100</v>
      </c>
    </row>
    <row r="475" spans="1:16" x14ac:dyDescent="0.3">
      <c r="A475">
        <v>474</v>
      </c>
      <c r="B475" t="s">
        <v>490</v>
      </c>
      <c r="C475" t="str">
        <f>LEFT(Table1[[#This Row],[Occupation]],LEN(Table1[[#This Row],[Occupation]])-1)</f>
        <v>Grounds Maintenance Workers, All Othe</v>
      </c>
      <c r="D475" t="str">
        <f>_xlfn.XLOOKUP(Table1[[#This Row],[Occupation]],Table2[Name],Table2[Cluster],#N/A,1)</f>
        <v>Human Services</v>
      </c>
      <c r="E475">
        <f>_xlfn.RANK.EQ(Table1[[#This Row],[Percent_Change]],Table1[Percent_Change])</f>
        <v>451</v>
      </c>
      <c r="F475" t="s">
        <v>1711</v>
      </c>
      <c r="G475">
        <v>16300</v>
      </c>
      <c r="H475">
        <v>16600</v>
      </c>
      <c r="I475" s="1">
        <v>0.02</v>
      </c>
      <c r="J475" t="s">
        <v>29</v>
      </c>
      <c r="K475">
        <v>2</v>
      </c>
      <c r="L475" t="s">
        <v>31</v>
      </c>
      <c r="M475">
        <v>1</v>
      </c>
      <c r="N475">
        <v>630</v>
      </c>
      <c r="O475" s="2">
        <v>20.82</v>
      </c>
      <c r="P475" s="2">
        <v>43300</v>
      </c>
    </row>
    <row r="476" spans="1:16" x14ac:dyDescent="0.3">
      <c r="A476">
        <v>475</v>
      </c>
      <c r="B476" t="s">
        <v>491</v>
      </c>
      <c r="C476" t="str">
        <f>LEFT(Table1[[#This Row],[Occupation]],LEN(Table1[[#This Row],[Occupation]])-1)</f>
        <v>Healthcare Diagnosing or Treating Practitioners, All Othe</v>
      </c>
      <c r="D476" t="str">
        <f>_xlfn.XLOOKUP(Table1[[#This Row],[Occupation]],Table2[Name],Table2[Cluster],#N/A,1)</f>
        <v>Human Services</v>
      </c>
      <c r="E476">
        <f>_xlfn.RANK.EQ(Table1[[#This Row],[Percent_Change]],Table1[Percent_Change])</f>
        <v>451</v>
      </c>
      <c r="F476" t="s">
        <v>1159</v>
      </c>
      <c r="G476">
        <v>35200</v>
      </c>
      <c r="H476">
        <v>35900</v>
      </c>
      <c r="I476" s="1">
        <v>0.02</v>
      </c>
      <c r="J476" t="s">
        <v>5</v>
      </c>
      <c r="K476">
        <v>4</v>
      </c>
      <c r="L476" t="s">
        <v>6</v>
      </c>
      <c r="M476">
        <v>6</v>
      </c>
      <c r="N476">
        <v>80</v>
      </c>
      <c r="O476" s="2">
        <v>51.92</v>
      </c>
      <c r="P476" s="2">
        <v>108000</v>
      </c>
    </row>
    <row r="477" spans="1:16" x14ac:dyDescent="0.3">
      <c r="A477">
        <v>476</v>
      </c>
      <c r="B477" t="s">
        <v>492</v>
      </c>
      <c r="C477" t="str">
        <f>LEFT(Table1[[#This Row],[Occupation]],LEN(Table1[[#This Row],[Occupation]])-1)</f>
        <v>Helpers, Construction Trades, All Othe</v>
      </c>
      <c r="D477" t="str">
        <f>_xlfn.XLOOKUP(Table1[[#This Row],[Occupation]],Table2[Name],Table2[Cluster],#N/A,1)</f>
        <v>Architecture and Construction</v>
      </c>
      <c r="E477">
        <f>_xlfn.RANK.EQ(Table1[[#This Row],[Percent_Change]],Table1[Percent_Change])</f>
        <v>451</v>
      </c>
      <c r="F477" t="s">
        <v>1748</v>
      </c>
      <c r="G477">
        <v>28300</v>
      </c>
      <c r="H477">
        <v>28800</v>
      </c>
      <c r="I477" s="1">
        <v>0.02</v>
      </c>
      <c r="J477" t="s">
        <v>29</v>
      </c>
      <c r="K477">
        <v>2</v>
      </c>
      <c r="L477" t="s">
        <v>31</v>
      </c>
      <c r="M477">
        <v>1</v>
      </c>
      <c r="N477">
        <v>667</v>
      </c>
      <c r="O477" s="2">
        <v>19.34</v>
      </c>
      <c r="P477" s="2">
        <v>40200</v>
      </c>
    </row>
    <row r="478" spans="1:16" x14ac:dyDescent="0.3">
      <c r="A478">
        <v>477</v>
      </c>
      <c r="B478" t="s">
        <v>493</v>
      </c>
      <c r="C478" t="str">
        <f>LEFT(Table1[[#This Row],[Occupation]],LEN(Table1[[#This Row],[Occupation]])-1)</f>
        <v>Helpers--Painters, Paperhangers, Plasterers, and Stucco Mason</v>
      </c>
      <c r="D478" t="str">
        <f>_xlfn.XLOOKUP(Table1[[#This Row],[Occupation]],Table2[Name],Table2[Cluster],#N/A,1)</f>
        <v>Architecture and Construction</v>
      </c>
      <c r="E478">
        <f>_xlfn.RANK.EQ(Table1[[#This Row],[Percent_Change]],Table1[Percent_Change])</f>
        <v>451</v>
      </c>
      <c r="F478" t="s">
        <v>1809</v>
      </c>
      <c r="G478">
        <v>8700</v>
      </c>
      <c r="H478">
        <v>8900</v>
      </c>
      <c r="I478" s="1">
        <v>0.02</v>
      </c>
      <c r="J478" t="s">
        <v>29</v>
      </c>
      <c r="K478">
        <v>2</v>
      </c>
      <c r="L478" t="s">
        <v>31</v>
      </c>
      <c r="M478">
        <v>1</v>
      </c>
      <c r="N478">
        <v>728</v>
      </c>
      <c r="O478" s="2">
        <v>17.79</v>
      </c>
      <c r="P478" s="2">
        <v>37000</v>
      </c>
    </row>
    <row r="479" spans="1:16" x14ac:dyDescent="0.3">
      <c r="A479">
        <v>478</v>
      </c>
      <c r="B479" t="s">
        <v>494</v>
      </c>
      <c r="C479" t="str">
        <f>LEFT(Table1[[#This Row],[Occupation]],LEN(Table1[[#This Row],[Occupation]])-1)</f>
        <v>Helpers--Pipelayers, Plumbers, Pipefitters, and Steamfitter</v>
      </c>
      <c r="D479" t="str">
        <f>_xlfn.XLOOKUP(Table1[[#This Row],[Occupation]],Table2[Name],Table2[Cluster],#N/A,1)</f>
        <v>Architecture and Construction</v>
      </c>
      <c r="E479">
        <f>_xlfn.RANK.EQ(Table1[[#This Row],[Percent_Change]],Table1[Percent_Change])</f>
        <v>451</v>
      </c>
      <c r="F479" t="s">
        <v>1794</v>
      </c>
      <c r="G479">
        <v>47800</v>
      </c>
      <c r="H479">
        <v>48900</v>
      </c>
      <c r="I479" s="1">
        <v>0.02</v>
      </c>
      <c r="J479" t="s">
        <v>29</v>
      </c>
      <c r="K479">
        <v>2</v>
      </c>
      <c r="L479" t="s">
        <v>26</v>
      </c>
      <c r="M479">
        <v>2</v>
      </c>
      <c r="N479">
        <v>713</v>
      </c>
      <c r="O479" s="2">
        <v>18.100000000000001</v>
      </c>
      <c r="P479" s="2">
        <v>37700</v>
      </c>
    </row>
    <row r="480" spans="1:16" x14ac:dyDescent="0.3">
      <c r="A480">
        <v>479</v>
      </c>
      <c r="B480" t="s">
        <v>495</v>
      </c>
      <c r="C480" t="str">
        <f>LEFT(Table1[[#This Row],[Occupation]],LEN(Table1[[#This Row],[Occupation]])-1)</f>
        <v>Helpers--Roofer</v>
      </c>
      <c r="D480" t="str">
        <f>_xlfn.XLOOKUP(Table1[[#This Row],[Occupation]],Table2[Name],Table2[Cluster],#N/A,1)</f>
        <v>Architecture and Construction</v>
      </c>
      <c r="E480">
        <f>_xlfn.RANK.EQ(Table1[[#This Row],[Percent_Change]],Table1[Percent_Change])</f>
        <v>451</v>
      </c>
      <c r="F480" t="s">
        <v>1775</v>
      </c>
      <c r="G480">
        <v>5900</v>
      </c>
      <c r="H480">
        <v>6000</v>
      </c>
      <c r="I480" s="1">
        <v>0.02</v>
      </c>
      <c r="J480" t="s">
        <v>29</v>
      </c>
      <c r="K480">
        <v>2</v>
      </c>
      <c r="L480" t="s">
        <v>31</v>
      </c>
      <c r="M480">
        <v>1</v>
      </c>
      <c r="N480">
        <v>695</v>
      </c>
      <c r="O480" s="2">
        <v>18.57</v>
      </c>
      <c r="P480" s="2">
        <v>38600</v>
      </c>
    </row>
    <row r="481" spans="1:16" x14ac:dyDescent="0.3">
      <c r="A481">
        <v>480</v>
      </c>
      <c r="B481" t="s">
        <v>496</v>
      </c>
      <c r="C481" t="str">
        <f>LEFT(Table1[[#This Row],[Occupation]],LEN(Table1[[#This Row],[Occupation]])-1)</f>
        <v>Hydrologist</v>
      </c>
      <c r="D481" t="str">
        <f>_xlfn.XLOOKUP(Table1[[#This Row],[Occupation]],Table2[Name],Table2[Cluster],#N/A,1)</f>
        <v>Science, Technology, Engineering and Math</v>
      </c>
      <c r="E481">
        <f>_xlfn.RANK.EQ(Table1[[#This Row],[Percent_Change]],Table1[Percent_Change])</f>
        <v>451</v>
      </c>
      <c r="F481" t="s">
        <v>1231</v>
      </c>
      <c r="G481">
        <v>6600</v>
      </c>
      <c r="H481">
        <v>6700</v>
      </c>
      <c r="I481" s="1">
        <v>0.02</v>
      </c>
      <c r="J481" t="s">
        <v>5</v>
      </c>
      <c r="K481">
        <v>4</v>
      </c>
      <c r="L481" t="s">
        <v>11</v>
      </c>
      <c r="M481">
        <v>5</v>
      </c>
      <c r="N481">
        <v>152</v>
      </c>
      <c r="O481" s="2">
        <v>42.68</v>
      </c>
      <c r="P481" s="2">
        <v>88800</v>
      </c>
    </row>
    <row r="482" spans="1:16" x14ac:dyDescent="0.3">
      <c r="A482">
        <v>481</v>
      </c>
      <c r="B482" t="s">
        <v>497</v>
      </c>
      <c r="C482" t="str">
        <f>LEFT(Table1[[#This Row],[Occupation]],LEN(Table1[[#This Row],[Occupation]])-1)</f>
        <v>Industrial Production Manager</v>
      </c>
      <c r="D482" t="str">
        <f>_xlfn.XLOOKUP(Table1[[#This Row],[Occupation]],Table2[Name],Table2[Cluster],#N/A,1)</f>
        <v>Business Management and Administration</v>
      </c>
      <c r="E482">
        <f>_xlfn.RANK.EQ(Table1[[#This Row],[Percent_Change]],Table1[Percent_Change])</f>
        <v>451</v>
      </c>
      <c r="F482" t="s">
        <v>1148</v>
      </c>
      <c r="G482">
        <v>222100</v>
      </c>
      <c r="H482">
        <v>225700</v>
      </c>
      <c r="I482" s="1">
        <v>0.02</v>
      </c>
      <c r="J482" t="s">
        <v>5</v>
      </c>
      <c r="K482">
        <v>4</v>
      </c>
      <c r="L482" t="s">
        <v>11</v>
      </c>
      <c r="M482">
        <v>5</v>
      </c>
      <c r="N482">
        <v>69</v>
      </c>
      <c r="O482" s="2">
        <v>56.24</v>
      </c>
      <c r="P482" s="2">
        <v>117000</v>
      </c>
    </row>
    <row r="483" spans="1:16" x14ac:dyDescent="0.3">
      <c r="A483">
        <v>482</v>
      </c>
      <c r="B483" t="s">
        <v>498</v>
      </c>
      <c r="C483" t="str">
        <f>LEFT(Table1[[#This Row],[Occupation]],LEN(Table1[[#This Row],[Occupation]])-1)</f>
        <v>Installation, Maintenance, and Repair Workers, All Othe</v>
      </c>
      <c r="D483" t="str">
        <f>_xlfn.XLOOKUP(Table1[[#This Row],[Occupation]],Table2[Name],Table2[Cluster],#N/A,1)</f>
        <v>Education and Training</v>
      </c>
      <c r="E483">
        <f>_xlfn.RANK.EQ(Table1[[#This Row],[Percent_Change]],Table1[Percent_Change])</f>
        <v>451</v>
      </c>
      <c r="F483" t="s">
        <v>1649</v>
      </c>
      <c r="G483">
        <v>195400</v>
      </c>
      <c r="H483">
        <v>198300</v>
      </c>
      <c r="I483" s="1">
        <v>0.02</v>
      </c>
      <c r="J483" t="s">
        <v>29</v>
      </c>
      <c r="K483">
        <v>2</v>
      </c>
      <c r="L483" t="s">
        <v>26</v>
      </c>
      <c r="M483">
        <v>2</v>
      </c>
      <c r="N483">
        <v>569</v>
      </c>
      <c r="O483" s="2">
        <v>22.36</v>
      </c>
      <c r="P483" s="2">
        <v>46500</v>
      </c>
    </row>
    <row r="484" spans="1:16" x14ac:dyDescent="0.3">
      <c r="A484">
        <v>483</v>
      </c>
      <c r="B484" t="s">
        <v>499</v>
      </c>
      <c r="C484" t="str">
        <f>LEFT(Table1[[#This Row],[Occupation]],LEN(Table1[[#This Row],[Occupation]])-1)</f>
        <v>Insulation Workers, Floor, Ceiling, and Wal</v>
      </c>
      <c r="D484" t="str">
        <f>_xlfn.XLOOKUP(Table1[[#This Row],[Occupation]],Table2[Name],Table2[Cluster],#N/A,1)</f>
        <v>Architecture and Construction</v>
      </c>
      <c r="E484">
        <f>_xlfn.RANK.EQ(Table1[[#This Row],[Percent_Change]],Table1[Percent_Change])</f>
        <v>451</v>
      </c>
      <c r="F484" t="s">
        <v>1620</v>
      </c>
      <c r="G484">
        <v>34400</v>
      </c>
      <c r="H484">
        <v>35000</v>
      </c>
      <c r="I484" s="1">
        <v>0.02</v>
      </c>
      <c r="J484" t="s">
        <v>8</v>
      </c>
      <c r="K484">
        <v>3</v>
      </c>
      <c r="L484" t="s">
        <v>31</v>
      </c>
      <c r="M484">
        <v>1</v>
      </c>
      <c r="N484">
        <v>538</v>
      </c>
      <c r="O484" s="2">
        <v>22.86</v>
      </c>
      <c r="P484" s="2">
        <v>47500</v>
      </c>
    </row>
    <row r="485" spans="1:16" x14ac:dyDescent="0.3">
      <c r="A485">
        <v>484</v>
      </c>
      <c r="B485" t="s">
        <v>500</v>
      </c>
      <c r="C485" t="str">
        <f>LEFT(Table1[[#This Row],[Occupation]],LEN(Table1[[#This Row],[Occupation]])-1)</f>
        <v>Insulation Workers, Mechanica</v>
      </c>
      <c r="D485" t="str">
        <f>_xlfn.XLOOKUP(Table1[[#This Row],[Occupation]],Table2[Name],Table2[Cluster],#N/A,1)</f>
        <v>Architecture and Construction</v>
      </c>
      <c r="E485">
        <f>_xlfn.RANK.EQ(Table1[[#This Row],[Percent_Change]],Table1[Percent_Change])</f>
        <v>451</v>
      </c>
      <c r="F485" t="s">
        <v>1527</v>
      </c>
      <c r="G485">
        <v>27200</v>
      </c>
      <c r="H485">
        <v>27600</v>
      </c>
      <c r="I485" s="1">
        <v>0.02</v>
      </c>
      <c r="J485" t="s">
        <v>8</v>
      </c>
      <c r="K485">
        <v>3</v>
      </c>
      <c r="L485" t="s">
        <v>26</v>
      </c>
      <c r="M485">
        <v>2</v>
      </c>
      <c r="N485">
        <v>448</v>
      </c>
      <c r="O485" s="2">
        <v>25.92</v>
      </c>
      <c r="P485" s="2">
        <v>53900</v>
      </c>
    </row>
    <row r="486" spans="1:16" x14ac:dyDescent="0.3">
      <c r="A486">
        <v>485</v>
      </c>
      <c r="B486" t="s">
        <v>501</v>
      </c>
      <c r="C486" t="str">
        <f>LEFT(Table1[[#This Row],[Occupation]],LEN(Table1[[#This Row],[Occupation]])-1)</f>
        <v>Judges, Magistrate Judges, and Magistrate</v>
      </c>
      <c r="D486" t="str">
        <f>_xlfn.XLOOKUP(Table1[[#This Row],[Occupation]],Table2[Name],Table2[Cluster],#N/A,1)</f>
        <v>Law, Public Safety, Corrections and Security</v>
      </c>
      <c r="E486">
        <f>_xlfn.RANK.EQ(Table1[[#This Row],[Percent_Change]],Table1[Percent_Change])</f>
        <v>451</v>
      </c>
      <c r="F486" t="s">
        <v>1111</v>
      </c>
      <c r="G486">
        <v>29600</v>
      </c>
      <c r="H486">
        <v>30200</v>
      </c>
      <c r="I486" s="1">
        <v>0.02</v>
      </c>
      <c r="J486" t="s">
        <v>5</v>
      </c>
      <c r="K486">
        <v>4</v>
      </c>
      <c r="L486" t="s">
        <v>38</v>
      </c>
      <c r="M486">
        <v>7</v>
      </c>
      <c r="N486">
        <v>32</v>
      </c>
      <c r="O486" s="2">
        <v>71.59</v>
      </c>
      <c r="P486" s="2">
        <v>148900</v>
      </c>
    </row>
    <row r="487" spans="1:16" x14ac:dyDescent="0.3">
      <c r="A487">
        <v>486</v>
      </c>
      <c r="B487" t="s">
        <v>502</v>
      </c>
      <c r="C487" t="str">
        <f>LEFT(Table1[[#This Row],[Occupation]],LEN(Table1[[#This Row],[Occupation]])-1)</f>
        <v>Judicial Law Clerk</v>
      </c>
      <c r="D487" t="str">
        <f>_xlfn.XLOOKUP(Table1[[#This Row],[Occupation]],Table2[Name],Table2[Cluster],#N/A,1)</f>
        <v>Law, Public Safety, Corrections and Security</v>
      </c>
      <c r="E487">
        <f>_xlfn.RANK.EQ(Table1[[#This Row],[Percent_Change]],Table1[Percent_Change])</f>
        <v>451</v>
      </c>
      <c r="F487" t="s">
        <v>1490</v>
      </c>
      <c r="G487">
        <v>16300</v>
      </c>
      <c r="H487">
        <v>16600</v>
      </c>
      <c r="I487" s="1">
        <v>0.02</v>
      </c>
      <c r="J487" t="s">
        <v>8</v>
      </c>
      <c r="K487">
        <v>3</v>
      </c>
      <c r="L487" t="s">
        <v>38</v>
      </c>
      <c r="M487">
        <v>7</v>
      </c>
      <c r="N487">
        <v>410</v>
      </c>
      <c r="O487" s="2">
        <v>27.64</v>
      </c>
      <c r="P487" s="2">
        <v>57500</v>
      </c>
    </row>
    <row r="488" spans="1:16" x14ac:dyDescent="0.3">
      <c r="A488">
        <v>487</v>
      </c>
      <c r="B488" t="s">
        <v>503</v>
      </c>
      <c r="C488" t="str">
        <f>LEFT(Table1[[#This Row],[Occupation]],LEN(Table1[[#This Row],[Occupation]])-1)</f>
        <v>Machinist</v>
      </c>
      <c r="D488" t="str">
        <f>_xlfn.XLOOKUP(Table1[[#This Row],[Occupation]],Table2[Name],Table2[Cluster],#N/A,1)</f>
        <v>Manufacturing</v>
      </c>
      <c r="E488">
        <f>_xlfn.RANK.EQ(Table1[[#This Row],[Percent_Change]],Table1[Percent_Change])</f>
        <v>451</v>
      </c>
      <c r="F488" t="s">
        <v>1553</v>
      </c>
      <c r="G488">
        <v>327000</v>
      </c>
      <c r="H488">
        <v>333300</v>
      </c>
      <c r="I488" s="1">
        <v>0.02</v>
      </c>
      <c r="J488" t="s">
        <v>8</v>
      </c>
      <c r="K488">
        <v>3</v>
      </c>
      <c r="L488" t="s">
        <v>26</v>
      </c>
      <c r="M488">
        <v>2</v>
      </c>
      <c r="N488">
        <v>474</v>
      </c>
      <c r="O488" s="2">
        <v>24.44</v>
      </c>
      <c r="P488" s="2">
        <v>50800</v>
      </c>
    </row>
    <row r="489" spans="1:16" x14ac:dyDescent="0.3">
      <c r="A489">
        <v>488</v>
      </c>
      <c r="B489" t="s">
        <v>504</v>
      </c>
      <c r="C489" t="str">
        <f>LEFT(Table1[[#This Row],[Occupation]],LEN(Table1[[#This Row],[Occupation]])-1)</f>
        <v>Mathematician</v>
      </c>
      <c r="D489" t="str">
        <f>_xlfn.XLOOKUP(Table1[[#This Row],[Occupation]],Table2[Name],Table2[Cluster],#N/A,1)</f>
        <v>Science, Technology, Engineering and Math</v>
      </c>
      <c r="E489">
        <f>_xlfn.RANK.EQ(Table1[[#This Row],[Percent_Change]],Table1[Percent_Change])</f>
        <v>451</v>
      </c>
      <c r="F489" t="s">
        <v>1150</v>
      </c>
      <c r="G489">
        <v>2300</v>
      </c>
      <c r="H489">
        <v>2300</v>
      </c>
      <c r="I489" s="1">
        <v>0.02</v>
      </c>
      <c r="J489" t="s">
        <v>5</v>
      </c>
      <c r="K489">
        <v>4</v>
      </c>
      <c r="L489" t="s">
        <v>6</v>
      </c>
      <c r="M489">
        <v>6</v>
      </c>
      <c r="N489">
        <v>71</v>
      </c>
      <c r="O489" s="2">
        <v>55.98</v>
      </c>
      <c r="P489" s="2">
        <v>116400</v>
      </c>
    </row>
    <row r="490" spans="1:16" x14ac:dyDescent="0.3">
      <c r="A490">
        <v>489</v>
      </c>
      <c r="B490" t="s">
        <v>505</v>
      </c>
      <c r="C490" t="str">
        <f>LEFT(Table1[[#This Row],[Occupation]],LEN(Table1[[#This Row],[Occupation]])-1)</f>
        <v>Meat, Poultry, and Fish Cutters and Trimmer</v>
      </c>
      <c r="D490" t="str">
        <f>_xlfn.XLOOKUP(Table1[[#This Row],[Occupation]],Table2[Name],Table2[Cluster],#N/A,1)</f>
        <v>Manufacturing</v>
      </c>
      <c r="E490">
        <f>_xlfn.RANK.EQ(Table1[[#This Row],[Percent_Change]],Table1[Percent_Change])</f>
        <v>451</v>
      </c>
      <c r="F490" t="s">
        <v>1828</v>
      </c>
      <c r="G490">
        <v>141000</v>
      </c>
      <c r="H490">
        <v>143800</v>
      </c>
      <c r="I490" s="1">
        <v>0.02</v>
      </c>
      <c r="J490" t="s">
        <v>25</v>
      </c>
      <c r="K490">
        <v>1</v>
      </c>
      <c r="L490" t="s">
        <v>31</v>
      </c>
      <c r="M490">
        <v>1</v>
      </c>
      <c r="N490">
        <v>749</v>
      </c>
      <c r="O490" s="2">
        <v>17.45</v>
      </c>
      <c r="P490" s="2">
        <v>36300</v>
      </c>
    </row>
    <row r="491" spans="1:16" x14ac:dyDescent="0.3">
      <c r="A491">
        <v>490</v>
      </c>
      <c r="B491" t="s">
        <v>506</v>
      </c>
      <c r="C491" t="str">
        <f>LEFT(Table1[[#This Row],[Occupation]],LEN(Table1[[#This Row],[Occupation]])-1)</f>
        <v>Merchandise Displayers and Window Trimmer</v>
      </c>
      <c r="D491" t="str">
        <f>_xlfn.XLOOKUP(Table1[[#This Row],[Occupation]],Table2[Name],Table2[Cluster],#N/A,1)</f>
        <v>Manufacturing</v>
      </c>
      <c r="E491">
        <f>_xlfn.RANK.EQ(Table1[[#This Row],[Percent_Change]],Table1[Percent_Change])</f>
        <v>451</v>
      </c>
      <c r="F491" t="s">
        <v>1830</v>
      </c>
      <c r="G491">
        <v>173400</v>
      </c>
      <c r="H491">
        <v>177500</v>
      </c>
      <c r="I491" s="1">
        <v>0.02</v>
      </c>
      <c r="J491" t="s">
        <v>25</v>
      </c>
      <c r="K491">
        <v>1</v>
      </c>
      <c r="L491" t="s">
        <v>26</v>
      </c>
      <c r="M491">
        <v>2</v>
      </c>
      <c r="N491">
        <v>750</v>
      </c>
      <c r="O491" s="2">
        <v>17.420000000000002</v>
      </c>
      <c r="P491" s="2">
        <v>36200</v>
      </c>
    </row>
    <row r="492" spans="1:16" x14ac:dyDescent="0.3">
      <c r="A492">
        <v>491</v>
      </c>
      <c r="B492" t="s">
        <v>507</v>
      </c>
      <c r="C492" t="str">
        <f>LEFT(Table1[[#This Row],[Occupation]],LEN(Table1[[#This Row],[Occupation]])-1)</f>
        <v>Miscellaneous Construction and Related Worker</v>
      </c>
      <c r="D492" t="str">
        <f>_xlfn.XLOOKUP(Table1[[#This Row],[Occupation]],Table2[Name],Table2[Cluster],#N/A,1)</f>
        <v>Manufacturing</v>
      </c>
      <c r="E492">
        <f>_xlfn.RANK.EQ(Table1[[#This Row],[Percent_Change]],Table1[Percent_Change])</f>
        <v>451</v>
      </c>
      <c r="F492" t="s">
        <v>1635</v>
      </c>
      <c r="G492">
        <v>32300</v>
      </c>
      <c r="H492">
        <v>33000</v>
      </c>
      <c r="I492" s="1">
        <v>0.02</v>
      </c>
      <c r="J492" t="s">
        <v>8</v>
      </c>
      <c r="K492">
        <v>3</v>
      </c>
      <c r="L492" t="s">
        <v>26</v>
      </c>
      <c r="M492">
        <v>2</v>
      </c>
      <c r="N492">
        <v>555</v>
      </c>
      <c r="O492" s="2">
        <v>22.64</v>
      </c>
      <c r="P492" s="2">
        <v>47100</v>
      </c>
    </row>
    <row r="493" spans="1:16" x14ac:dyDescent="0.3">
      <c r="A493">
        <v>492</v>
      </c>
      <c r="B493" t="s">
        <v>508</v>
      </c>
      <c r="C493" t="str">
        <f>LEFT(Table1[[#This Row],[Occupation]],LEN(Table1[[#This Row],[Occupation]])-1)</f>
        <v>Mixing and Blending Machine Setters, Operators, and Tender</v>
      </c>
      <c r="D493" t="str">
        <f>_xlfn.XLOOKUP(Table1[[#This Row],[Occupation]],Table2[Name],Table2[Cluster],#N/A,1)</f>
        <v>Manufacturing</v>
      </c>
      <c r="E493">
        <f>_xlfn.RANK.EQ(Table1[[#This Row],[Percent_Change]],Table1[Percent_Change])</f>
        <v>451</v>
      </c>
      <c r="F493" t="s">
        <v>1658</v>
      </c>
      <c r="G493">
        <v>114000</v>
      </c>
      <c r="H493">
        <v>115800</v>
      </c>
      <c r="I493" s="1">
        <v>0.02</v>
      </c>
      <c r="J493" t="s">
        <v>29</v>
      </c>
      <c r="K493">
        <v>2</v>
      </c>
      <c r="L493" t="s">
        <v>26</v>
      </c>
      <c r="M493">
        <v>2</v>
      </c>
      <c r="N493">
        <v>579</v>
      </c>
      <c r="O493" s="2">
        <v>22.16</v>
      </c>
      <c r="P493" s="2">
        <v>46100</v>
      </c>
    </row>
    <row r="494" spans="1:16" x14ac:dyDescent="0.3">
      <c r="A494">
        <v>493</v>
      </c>
      <c r="B494" t="s">
        <v>509</v>
      </c>
      <c r="C494" t="str">
        <f>LEFT(Table1[[#This Row],[Occupation]],LEN(Table1[[#This Row],[Occupation]])-1)</f>
        <v>Molders, Shapers, and Casters, Except Metal and Plasti</v>
      </c>
      <c r="D494" t="str">
        <f>_xlfn.XLOOKUP(Table1[[#This Row],[Occupation]],Table2[Name],Table2[Cluster],#N/A,1)</f>
        <v>Manufacturing</v>
      </c>
      <c r="E494">
        <f>_xlfn.RANK.EQ(Table1[[#This Row],[Percent_Change]],Table1[Percent_Change])</f>
        <v>451</v>
      </c>
      <c r="F494" t="s">
        <v>1712</v>
      </c>
      <c r="G494">
        <v>44700</v>
      </c>
      <c r="H494">
        <v>45800</v>
      </c>
      <c r="I494" s="1">
        <v>0.02</v>
      </c>
      <c r="J494" t="s">
        <v>29</v>
      </c>
      <c r="K494">
        <v>2</v>
      </c>
      <c r="L494" t="s">
        <v>26</v>
      </c>
      <c r="M494">
        <v>2</v>
      </c>
      <c r="N494">
        <v>630</v>
      </c>
      <c r="O494" s="2">
        <v>20.82</v>
      </c>
      <c r="P494" s="2">
        <v>43300</v>
      </c>
    </row>
    <row r="495" spans="1:16" x14ac:dyDescent="0.3">
      <c r="A495">
        <v>494</v>
      </c>
      <c r="B495" t="s">
        <v>510</v>
      </c>
      <c r="C495" t="str">
        <f>LEFT(Table1[[#This Row],[Occupation]],LEN(Table1[[#This Row],[Occupation]])-1)</f>
        <v>Motorcycle Mechanic</v>
      </c>
      <c r="D495" t="str">
        <f>_xlfn.XLOOKUP(Table1[[#This Row],[Occupation]],Table2[Name],Table2[Cluster],#N/A,1)</f>
        <v>Transportation, Distribution and Logistics</v>
      </c>
      <c r="E495">
        <f>_xlfn.RANK.EQ(Table1[[#This Row],[Percent_Change]],Table1[Percent_Change])</f>
        <v>451</v>
      </c>
      <c r="F495" t="s">
        <v>1655</v>
      </c>
      <c r="G495">
        <v>17100</v>
      </c>
      <c r="H495">
        <v>17400</v>
      </c>
      <c r="I495" s="1">
        <v>0.02</v>
      </c>
      <c r="J495" t="s">
        <v>29</v>
      </c>
      <c r="K495">
        <v>2</v>
      </c>
      <c r="L495" t="s">
        <v>9</v>
      </c>
      <c r="M495">
        <v>5</v>
      </c>
      <c r="N495">
        <v>576</v>
      </c>
      <c r="O495" s="2">
        <v>22.24</v>
      </c>
      <c r="P495" s="2">
        <v>46300</v>
      </c>
    </row>
    <row r="496" spans="1:16" x14ac:dyDescent="0.3">
      <c r="A496">
        <v>495</v>
      </c>
      <c r="B496" t="s">
        <v>511</v>
      </c>
      <c r="C496" t="str">
        <f>LEFT(Table1[[#This Row],[Occupation]],LEN(Table1[[#This Row],[Occupation]])-1)</f>
        <v>Obstetricians and Gynecologist</v>
      </c>
      <c r="D496" t="str">
        <f>_xlfn.XLOOKUP(Table1[[#This Row],[Occupation]],Table2[Name],Table2[Cluster],#N/A,1)</f>
        <v>Health Science</v>
      </c>
      <c r="E496">
        <f>_xlfn.RANK.EQ(Table1[[#This Row],[Percent_Change]],Table1[Percent_Change])</f>
        <v>451</v>
      </c>
      <c r="F496" t="s">
        <v>1082</v>
      </c>
      <c r="G496">
        <v>22900</v>
      </c>
      <c r="H496">
        <v>23400</v>
      </c>
      <c r="I496" s="1">
        <v>0.02</v>
      </c>
      <c r="J496" t="s">
        <v>5</v>
      </c>
      <c r="K496">
        <v>4</v>
      </c>
      <c r="L496" t="s">
        <v>38</v>
      </c>
      <c r="M496">
        <v>7</v>
      </c>
      <c r="N496">
        <v>1</v>
      </c>
      <c r="O496" s="2">
        <v>115</v>
      </c>
      <c r="P496" s="2">
        <v>239200</v>
      </c>
    </row>
    <row r="497" spans="1:16" x14ac:dyDescent="0.3">
      <c r="A497">
        <v>496</v>
      </c>
      <c r="B497" t="s">
        <v>512</v>
      </c>
      <c r="C497" t="str">
        <f>LEFT(Table1[[#This Row],[Occupation]],LEN(Table1[[#This Row],[Occupation]])-1)</f>
        <v>Orthopedic Surgeons, Except Pediatri</v>
      </c>
      <c r="D497" t="str">
        <f>_xlfn.XLOOKUP(Table1[[#This Row],[Occupation]],Table2[Name],Table2[Cluster],#N/A,1)</f>
        <v>Health Science</v>
      </c>
      <c r="E497">
        <f>_xlfn.RANK.EQ(Table1[[#This Row],[Percent_Change]],Table1[Percent_Change])</f>
        <v>451</v>
      </c>
      <c r="F497" t="s">
        <v>1083</v>
      </c>
      <c r="G497">
        <v>19400</v>
      </c>
      <c r="H497">
        <v>19700</v>
      </c>
      <c r="I497" s="1">
        <v>0.02</v>
      </c>
      <c r="J497" t="s">
        <v>5</v>
      </c>
      <c r="K497">
        <v>4</v>
      </c>
      <c r="L497" t="s">
        <v>38</v>
      </c>
      <c r="M497">
        <v>7</v>
      </c>
      <c r="N497">
        <v>1</v>
      </c>
      <c r="O497" s="2">
        <v>115</v>
      </c>
      <c r="P497" s="2">
        <v>239200</v>
      </c>
    </row>
    <row r="498" spans="1:16" x14ac:dyDescent="0.3">
      <c r="A498">
        <v>497</v>
      </c>
      <c r="B498" t="s">
        <v>513</v>
      </c>
      <c r="C498" t="str">
        <f>LEFT(Table1[[#This Row],[Occupation]],LEN(Table1[[#This Row],[Occupation]])-1)</f>
        <v>Painters, Construction and Maintenanc</v>
      </c>
      <c r="D498" t="str">
        <f>_xlfn.XLOOKUP(Table1[[#This Row],[Occupation]],Table2[Name],Table2[Cluster],#N/A,1)</f>
        <v>Architecture and Construction</v>
      </c>
      <c r="E498">
        <f>_xlfn.RANK.EQ(Table1[[#This Row],[Percent_Change]],Table1[Percent_Change])</f>
        <v>451</v>
      </c>
      <c r="F498" t="s">
        <v>1616</v>
      </c>
      <c r="G498">
        <v>372400</v>
      </c>
      <c r="H498">
        <v>377900</v>
      </c>
      <c r="I498" s="1">
        <v>0.02</v>
      </c>
      <c r="J498" t="s">
        <v>8</v>
      </c>
      <c r="K498">
        <v>3</v>
      </c>
      <c r="L498" t="s">
        <v>31</v>
      </c>
      <c r="M498">
        <v>1</v>
      </c>
      <c r="N498">
        <v>534</v>
      </c>
      <c r="O498" s="2">
        <v>22.94</v>
      </c>
      <c r="P498" s="2">
        <v>47700</v>
      </c>
    </row>
    <row r="499" spans="1:16" x14ac:dyDescent="0.3">
      <c r="A499">
        <v>498</v>
      </c>
      <c r="B499" t="s">
        <v>514</v>
      </c>
      <c r="C499" t="str">
        <f>LEFT(Table1[[#This Row],[Occupation]],LEN(Table1[[#This Row],[Occupation]])-1)</f>
        <v>Parking Attendant</v>
      </c>
      <c r="D499" t="str">
        <f>_xlfn.XLOOKUP(Table1[[#This Row],[Occupation]],Table2[Name],Table2[Cluster],#N/A,1)</f>
        <v>Transportation, Distribution and Logistics</v>
      </c>
      <c r="E499">
        <f>_xlfn.RANK.EQ(Table1[[#This Row],[Percent_Change]],Table1[Percent_Change])</f>
        <v>451</v>
      </c>
      <c r="F499" t="s">
        <v>1882</v>
      </c>
      <c r="G499">
        <v>108400</v>
      </c>
      <c r="H499">
        <v>110000</v>
      </c>
      <c r="I499" s="1">
        <v>0.02</v>
      </c>
      <c r="J499" t="s">
        <v>25</v>
      </c>
      <c r="K499">
        <v>1</v>
      </c>
      <c r="L499" t="s">
        <v>31</v>
      </c>
      <c r="M499">
        <v>1</v>
      </c>
      <c r="N499">
        <v>803</v>
      </c>
      <c r="O499" s="2">
        <v>15.79</v>
      </c>
      <c r="P499" s="2">
        <v>32800</v>
      </c>
    </row>
    <row r="500" spans="1:16" x14ac:dyDescent="0.3">
      <c r="A500">
        <v>499</v>
      </c>
      <c r="B500" t="s">
        <v>515</v>
      </c>
      <c r="C500" t="str">
        <f>LEFT(Table1[[#This Row],[Occupation]],LEN(Table1[[#This Row],[Occupation]])-1)</f>
        <v>Pesticide Handlers, Sprayers, and Applicators, Vegetatio</v>
      </c>
      <c r="D500" t="str">
        <f>_xlfn.XLOOKUP(Table1[[#This Row],[Occupation]],Table2[Name],Table2[Cluster],#N/A,1)</f>
        <v>Agriculture, Food and Natural Resources</v>
      </c>
      <c r="E500">
        <f>_xlfn.RANK.EQ(Table1[[#This Row],[Percent_Change]],Table1[Percent_Change])</f>
        <v>451</v>
      </c>
      <c r="F500" t="s">
        <v>1702</v>
      </c>
      <c r="G500">
        <v>23200</v>
      </c>
      <c r="H500">
        <v>23700</v>
      </c>
      <c r="I500" s="1">
        <v>0.02</v>
      </c>
      <c r="J500" t="s">
        <v>29</v>
      </c>
      <c r="K500">
        <v>2</v>
      </c>
      <c r="L500" t="s">
        <v>26</v>
      </c>
      <c r="M500">
        <v>2</v>
      </c>
      <c r="N500">
        <v>622</v>
      </c>
      <c r="O500" s="2">
        <v>21.19</v>
      </c>
      <c r="P500" s="2">
        <v>44100</v>
      </c>
    </row>
    <row r="501" spans="1:16" x14ac:dyDescent="0.3">
      <c r="A501">
        <v>500</v>
      </c>
      <c r="B501" t="s">
        <v>516</v>
      </c>
      <c r="C501" t="str">
        <f>LEFT(Table1[[#This Row],[Occupation]],LEN(Table1[[#This Row],[Occupation]])-1)</f>
        <v>Physical Scientists, All Othe</v>
      </c>
      <c r="D501" t="str">
        <f>_xlfn.XLOOKUP(Table1[[#This Row],[Occupation]],Table2[Name],Table2[Cluster],#N/A,1)</f>
        <v>Health Science</v>
      </c>
      <c r="E501">
        <f>_xlfn.RANK.EQ(Table1[[#This Row],[Percent_Change]],Table1[Percent_Change])</f>
        <v>451</v>
      </c>
      <c r="F501" t="s">
        <v>1154</v>
      </c>
      <c r="G501">
        <v>25400</v>
      </c>
      <c r="H501">
        <v>25900</v>
      </c>
      <c r="I501" s="1">
        <v>0.02</v>
      </c>
      <c r="J501" t="s">
        <v>5</v>
      </c>
      <c r="K501">
        <v>4</v>
      </c>
      <c r="L501" t="s">
        <v>11</v>
      </c>
      <c r="M501">
        <v>5</v>
      </c>
      <c r="N501">
        <v>75</v>
      </c>
      <c r="O501" s="2">
        <v>53.98</v>
      </c>
      <c r="P501" s="2">
        <v>112300</v>
      </c>
    </row>
    <row r="502" spans="1:16" x14ac:dyDescent="0.3">
      <c r="A502">
        <v>501</v>
      </c>
      <c r="B502" t="s">
        <v>517</v>
      </c>
      <c r="C502" t="str">
        <f>LEFT(Table1[[#This Row],[Occupation]],LEN(Table1[[#This Row],[Occupation]])-1)</f>
        <v>Plasterers and Stucco Mason</v>
      </c>
      <c r="D502" t="str">
        <f>_xlfn.XLOOKUP(Table1[[#This Row],[Occupation]],Table2[Name],Table2[Cluster],#N/A,1)</f>
        <v>Architecture and Construction</v>
      </c>
      <c r="E502">
        <f>_xlfn.RANK.EQ(Table1[[#This Row],[Percent_Change]],Table1[Percent_Change])</f>
        <v>451</v>
      </c>
      <c r="F502" t="s">
        <v>1537</v>
      </c>
      <c r="G502">
        <v>27300</v>
      </c>
      <c r="H502">
        <v>27900</v>
      </c>
      <c r="I502" s="1">
        <v>0.02</v>
      </c>
      <c r="J502" t="s">
        <v>8</v>
      </c>
      <c r="K502">
        <v>3</v>
      </c>
      <c r="L502" t="s">
        <v>31</v>
      </c>
      <c r="M502">
        <v>1</v>
      </c>
      <c r="N502">
        <v>458</v>
      </c>
      <c r="O502" s="2">
        <v>25.31</v>
      </c>
      <c r="P502" s="2">
        <v>52600</v>
      </c>
    </row>
    <row r="503" spans="1:16" x14ac:dyDescent="0.3">
      <c r="A503">
        <v>502</v>
      </c>
      <c r="B503" t="s">
        <v>518</v>
      </c>
      <c r="C503" t="str">
        <f>LEFT(Table1[[#This Row],[Occupation]],LEN(Table1[[#This Row],[Occupation]])-1)</f>
        <v>Plumbers, Pipefitters, and Steamfitter</v>
      </c>
      <c r="D503" t="str">
        <f>_xlfn.XLOOKUP(Table1[[#This Row],[Occupation]],Table2[Name],Table2[Cluster],#N/A,1)</f>
        <v>Architecture and Construction</v>
      </c>
      <c r="E503">
        <f>_xlfn.RANK.EQ(Table1[[#This Row],[Percent_Change]],Table1[Percent_Change])</f>
        <v>451</v>
      </c>
      <c r="F503" t="s">
        <v>1437</v>
      </c>
      <c r="G503">
        <v>482700</v>
      </c>
      <c r="H503">
        <v>493600</v>
      </c>
      <c r="I503" s="1">
        <v>0.02</v>
      </c>
      <c r="J503" t="s">
        <v>8</v>
      </c>
      <c r="K503">
        <v>3</v>
      </c>
      <c r="L503" t="s">
        <v>26</v>
      </c>
      <c r="M503">
        <v>2</v>
      </c>
      <c r="N503">
        <v>357</v>
      </c>
      <c r="O503" s="2">
        <v>29.59</v>
      </c>
      <c r="P503" s="2">
        <v>61600</v>
      </c>
    </row>
    <row r="504" spans="1:16" x14ac:dyDescent="0.3">
      <c r="A504">
        <v>503</v>
      </c>
      <c r="B504" t="s">
        <v>519</v>
      </c>
      <c r="C504" t="str">
        <f>LEFT(Table1[[#This Row],[Occupation]],LEN(Table1[[#This Row],[Occupation]])-1)</f>
        <v>Radiation Therapist</v>
      </c>
      <c r="D504" t="str">
        <f>_xlfn.XLOOKUP(Table1[[#This Row],[Occupation]],Table2[Name],Table2[Cluster],#N/A,1)</f>
        <v>Health Science</v>
      </c>
      <c r="E504">
        <f>_xlfn.RANK.EQ(Table1[[#This Row],[Percent_Change]],Table1[Percent_Change])</f>
        <v>451</v>
      </c>
      <c r="F504" t="s">
        <v>1206</v>
      </c>
      <c r="G504">
        <v>15900</v>
      </c>
      <c r="H504">
        <v>16300</v>
      </c>
      <c r="I504" s="1">
        <v>0.02</v>
      </c>
      <c r="J504" t="s">
        <v>5</v>
      </c>
      <c r="K504">
        <v>4</v>
      </c>
      <c r="L504" t="s">
        <v>18</v>
      </c>
      <c r="M504">
        <v>4</v>
      </c>
      <c r="N504">
        <v>127</v>
      </c>
      <c r="O504" s="2">
        <v>47.26</v>
      </c>
      <c r="P504" s="2">
        <v>98300</v>
      </c>
    </row>
    <row r="505" spans="1:16" x14ac:dyDescent="0.3">
      <c r="A505">
        <v>504</v>
      </c>
      <c r="B505" t="s">
        <v>520</v>
      </c>
      <c r="C505" t="str">
        <f>LEFT(Table1[[#This Row],[Occupation]],LEN(Table1[[#This Row],[Occupation]])-1)</f>
        <v>Rail Transportation Workers, All Othe</v>
      </c>
      <c r="D505" t="str">
        <f>_xlfn.XLOOKUP(Table1[[#This Row],[Occupation]],Table2[Name],Table2[Cluster],#N/A,1)</f>
        <v>Transportation, Distribution and Logistics</v>
      </c>
      <c r="E505">
        <f>_xlfn.RANK.EQ(Table1[[#This Row],[Percent_Change]],Table1[Percent_Change])</f>
        <v>451</v>
      </c>
      <c r="F505" t="s">
        <v>1686</v>
      </c>
      <c r="G505">
        <v>2400</v>
      </c>
      <c r="H505">
        <v>2400</v>
      </c>
      <c r="I505" s="1">
        <v>0.02</v>
      </c>
      <c r="J505" t="s">
        <v>29</v>
      </c>
      <c r="K505">
        <v>2</v>
      </c>
      <c r="L505" t="s">
        <v>26</v>
      </c>
      <c r="M505">
        <v>2</v>
      </c>
      <c r="N505">
        <v>607</v>
      </c>
      <c r="O505" s="2">
        <v>21.47</v>
      </c>
      <c r="P505" s="2">
        <v>44700</v>
      </c>
    </row>
    <row r="506" spans="1:16" x14ac:dyDescent="0.3">
      <c r="A506">
        <v>505</v>
      </c>
      <c r="B506" t="s">
        <v>521</v>
      </c>
      <c r="C506" t="str">
        <f>LEFT(Table1[[#This Row],[Occupation]],LEN(Table1[[#This Row],[Occupation]])-1)</f>
        <v>Rail Yard Engineers, Dinkey Operators, and Hostler</v>
      </c>
      <c r="D506" t="str">
        <f>_xlfn.XLOOKUP(Table1[[#This Row],[Occupation]],Table2[Name],Table2[Cluster],#N/A,1)</f>
        <v>Transportation, Distribution and Logistics</v>
      </c>
      <c r="E506">
        <f>_xlfn.RANK.EQ(Table1[[#This Row],[Percent_Change]],Table1[Percent_Change])</f>
        <v>451</v>
      </c>
      <c r="F506" t="s">
        <v>1494</v>
      </c>
      <c r="G506">
        <v>2600</v>
      </c>
      <c r="H506">
        <v>2600</v>
      </c>
      <c r="I506" s="1">
        <v>0.02</v>
      </c>
      <c r="J506" t="s">
        <v>8</v>
      </c>
      <c r="K506">
        <v>3</v>
      </c>
      <c r="L506" t="s">
        <v>26</v>
      </c>
      <c r="M506">
        <v>2</v>
      </c>
      <c r="N506">
        <v>415</v>
      </c>
      <c r="O506" s="2">
        <v>27.44</v>
      </c>
      <c r="P506" s="2">
        <v>57100</v>
      </c>
    </row>
    <row r="507" spans="1:16" x14ac:dyDescent="0.3">
      <c r="A507">
        <v>506</v>
      </c>
      <c r="B507" t="s">
        <v>522</v>
      </c>
      <c r="C507" t="str">
        <f>LEFT(Table1[[#This Row],[Occupation]],LEN(Table1[[#This Row],[Occupation]])-1)</f>
        <v>Rehabilitation Counselor</v>
      </c>
      <c r="D507" t="str">
        <f>_xlfn.XLOOKUP(Table1[[#This Row],[Occupation]],Table2[Name],Table2[Cluster],#N/A,1)</f>
        <v>Human Services</v>
      </c>
      <c r="E507">
        <f>_xlfn.RANK.EQ(Table1[[#This Row],[Percent_Change]],Table1[Percent_Change])</f>
        <v>451</v>
      </c>
      <c r="F507" t="s">
        <v>1704</v>
      </c>
      <c r="G507">
        <v>84800</v>
      </c>
      <c r="H507">
        <v>86400</v>
      </c>
      <c r="I507" s="1">
        <v>0.02</v>
      </c>
      <c r="J507" t="s">
        <v>29</v>
      </c>
      <c r="K507">
        <v>2</v>
      </c>
      <c r="L507" t="s">
        <v>6</v>
      </c>
      <c r="M507">
        <v>6</v>
      </c>
      <c r="N507">
        <v>624</v>
      </c>
      <c r="O507" s="2">
        <v>21.17</v>
      </c>
      <c r="P507" s="2">
        <v>44000</v>
      </c>
    </row>
    <row r="508" spans="1:16" x14ac:dyDescent="0.3">
      <c r="A508">
        <v>507</v>
      </c>
      <c r="B508" t="s">
        <v>523</v>
      </c>
      <c r="C508" t="str">
        <f>LEFT(Table1[[#This Row],[Occupation]],LEN(Table1[[#This Row],[Occupation]])-1)</f>
        <v>Rock Splitters, Quarr</v>
      </c>
      <c r="D508" t="str">
        <f>_xlfn.XLOOKUP(Table1[[#This Row],[Occupation]],Table2[Name],Table2[Cluster],#N/A,1)</f>
        <v>Architecture and Construction</v>
      </c>
      <c r="E508">
        <f>_xlfn.RANK.EQ(Table1[[#This Row],[Percent_Change]],Table1[Percent_Change])</f>
        <v>451</v>
      </c>
      <c r="F508" t="s">
        <v>1650</v>
      </c>
      <c r="G508">
        <v>4100</v>
      </c>
      <c r="H508">
        <v>4100</v>
      </c>
      <c r="I508" s="1">
        <v>0.02</v>
      </c>
      <c r="J508" t="s">
        <v>29</v>
      </c>
      <c r="K508">
        <v>2</v>
      </c>
      <c r="L508" t="s">
        <v>31</v>
      </c>
      <c r="M508">
        <v>1</v>
      </c>
      <c r="N508">
        <v>569</v>
      </c>
      <c r="O508" s="2">
        <v>22.37</v>
      </c>
      <c r="P508" s="2">
        <v>46500</v>
      </c>
    </row>
    <row r="509" spans="1:16" x14ac:dyDescent="0.3">
      <c r="A509">
        <v>508</v>
      </c>
      <c r="B509" t="s">
        <v>524</v>
      </c>
      <c r="C509" t="str">
        <f>LEFT(Table1[[#This Row],[Occupation]],LEN(Table1[[#This Row],[Occupation]])-1)</f>
        <v>Roofer</v>
      </c>
      <c r="D509" t="str">
        <f>_xlfn.XLOOKUP(Table1[[#This Row],[Occupation]],Table2[Name],Table2[Cluster],#N/A,1)</f>
        <v>Architecture and Construction</v>
      </c>
      <c r="E509">
        <f>_xlfn.RANK.EQ(Table1[[#This Row],[Percent_Change]],Table1[Percent_Change])</f>
        <v>451</v>
      </c>
      <c r="F509" t="s">
        <v>1565</v>
      </c>
      <c r="G509">
        <v>154500</v>
      </c>
      <c r="H509">
        <v>157600</v>
      </c>
      <c r="I509" s="1">
        <v>0.02</v>
      </c>
      <c r="J509" t="s">
        <v>8</v>
      </c>
      <c r="K509">
        <v>3</v>
      </c>
      <c r="L509" t="s">
        <v>31</v>
      </c>
      <c r="M509">
        <v>1</v>
      </c>
      <c r="N509">
        <v>485</v>
      </c>
      <c r="O509" s="2">
        <v>24.05</v>
      </c>
      <c r="P509" s="2">
        <v>50000</v>
      </c>
    </row>
    <row r="510" spans="1:16" x14ac:dyDescent="0.3">
      <c r="A510">
        <v>509</v>
      </c>
      <c r="B510" t="s">
        <v>525</v>
      </c>
      <c r="C510" t="str">
        <f>LEFT(Table1[[#This Row],[Occupation]],LEN(Table1[[#This Row],[Occupation]])-1)</f>
        <v>Sailors and Marine Oiler</v>
      </c>
      <c r="D510" t="str">
        <f>_xlfn.XLOOKUP(Table1[[#This Row],[Occupation]],Table2[Name],Table2[Cluster],#N/A,1)</f>
        <v>Transportation, Distribution and Logistics</v>
      </c>
      <c r="E510">
        <f>_xlfn.RANK.EQ(Table1[[#This Row],[Percent_Change]],Table1[Percent_Change])</f>
        <v>451</v>
      </c>
      <c r="F510" t="s">
        <v>1603</v>
      </c>
      <c r="G510">
        <v>30700</v>
      </c>
      <c r="H510">
        <v>31300</v>
      </c>
      <c r="I510" s="1">
        <v>0.02</v>
      </c>
      <c r="J510" t="s">
        <v>8</v>
      </c>
      <c r="K510">
        <v>3</v>
      </c>
      <c r="L510" t="s">
        <v>31</v>
      </c>
      <c r="M510">
        <v>1</v>
      </c>
      <c r="N510">
        <v>521</v>
      </c>
      <c r="O510" s="2">
        <v>23.27</v>
      </c>
      <c r="P510" s="2">
        <v>48400</v>
      </c>
    </row>
    <row r="511" spans="1:16" x14ac:dyDescent="0.3">
      <c r="A511">
        <v>510</v>
      </c>
      <c r="B511" t="s">
        <v>526</v>
      </c>
      <c r="C511" t="str">
        <f>LEFT(Table1[[#This Row],[Occupation]],LEN(Table1[[#This Row],[Occupation]])-1)</f>
        <v>Social Scientists and Related Workers, All Othe</v>
      </c>
      <c r="D511" t="str">
        <f>_xlfn.XLOOKUP(Table1[[#This Row],[Occupation]],Table2[Name],Table2[Cluster],#N/A,1)</f>
        <v>Education and Training</v>
      </c>
      <c r="E511">
        <f>_xlfn.RANK.EQ(Table1[[#This Row],[Percent_Change]],Table1[Percent_Change])</f>
        <v>451</v>
      </c>
      <c r="F511" t="s">
        <v>1214</v>
      </c>
      <c r="G511">
        <v>36500</v>
      </c>
      <c r="H511">
        <v>37200</v>
      </c>
      <c r="I511" s="1">
        <v>0.02</v>
      </c>
      <c r="J511" t="s">
        <v>5</v>
      </c>
      <c r="K511">
        <v>4</v>
      </c>
      <c r="L511" t="s">
        <v>11</v>
      </c>
      <c r="M511">
        <v>5</v>
      </c>
      <c r="N511">
        <v>135</v>
      </c>
      <c r="O511" s="2">
        <v>46.1</v>
      </c>
      <c r="P511" s="2">
        <v>95900</v>
      </c>
    </row>
    <row r="512" spans="1:16" x14ac:dyDescent="0.3">
      <c r="A512">
        <v>511</v>
      </c>
      <c r="B512" t="s">
        <v>527</v>
      </c>
      <c r="C512" t="str">
        <f>LEFT(Table1[[#This Row],[Occupation]],LEN(Table1[[#This Row],[Occupation]])-1)</f>
        <v>Special Education Teachers, Preschoo</v>
      </c>
      <c r="D512" t="str">
        <f>_xlfn.XLOOKUP(Table1[[#This Row],[Occupation]],Table2[Name],Table2[Cluster],#N/A,1)</f>
        <v>Education and Training</v>
      </c>
      <c r="E512">
        <f>_xlfn.RANK.EQ(Table1[[#This Row],[Percent_Change]],Table1[Percent_Change])</f>
        <v>451</v>
      </c>
      <c r="F512" t="s">
        <v>1375</v>
      </c>
      <c r="G512">
        <v>23800</v>
      </c>
      <c r="H512">
        <v>24300</v>
      </c>
      <c r="I512" s="1">
        <v>0.02</v>
      </c>
      <c r="J512" t="s">
        <v>8</v>
      </c>
      <c r="K512">
        <v>3</v>
      </c>
      <c r="L512" t="s">
        <v>11</v>
      </c>
      <c r="M512">
        <v>5</v>
      </c>
      <c r="N512">
        <v>296</v>
      </c>
      <c r="O512" s="2" t="e">
        <v>#N/A</v>
      </c>
      <c r="P512" s="2">
        <v>65300</v>
      </c>
    </row>
    <row r="513" spans="1:16" x14ac:dyDescent="0.3">
      <c r="A513">
        <v>512</v>
      </c>
      <c r="B513" t="s">
        <v>528</v>
      </c>
      <c r="C513" t="str">
        <f>LEFT(Table1[[#This Row],[Occupation]],LEN(Table1[[#This Row],[Occupation]])-1)</f>
        <v>Structural Iron and Steel Worker</v>
      </c>
      <c r="D513" t="str">
        <f>_xlfn.XLOOKUP(Table1[[#This Row],[Occupation]],Table2[Name],Table2[Cluster],#N/A,1)</f>
        <v>Architecture and Construction</v>
      </c>
      <c r="E513">
        <f>_xlfn.RANK.EQ(Table1[[#This Row],[Percent_Change]],Table1[Percent_Change])</f>
        <v>451</v>
      </c>
      <c r="F513" t="s">
        <v>1415</v>
      </c>
      <c r="G513">
        <v>71600</v>
      </c>
      <c r="H513">
        <v>72900</v>
      </c>
      <c r="I513" s="1">
        <v>0.02</v>
      </c>
      <c r="J513" t="s">
        <v>8</v>
      </c>
      <c r="K513">
        <v>3</v>
      </c>
      <c r="L513" t="s">
        <v>26</v>
      </c>
      <c r="M513">
        <v>2</v>
      </c>
      <c r="N513">
        <v>336</v>
      </c>
      <c r="O513" s="2">
        <v>30.17</v>
      </c>
      <c r="P513" s="2">
        <v>62800</v>
      </c>
    </row>
    <row r="514" spans="1:16" x14ac:dyDescent="0.3">
      <c r="A514">
        <v>513</v>
      </c>
      <c r="B514" t="s">
        <v>529</v>
      </c>
      <c r="C514" t="str">
        <f>LEFT(Table1[[#This Row],[Occupation]],LEN(Table1[[#This Row],[Occupation]])-1)</f>
        <v>Tank Car, Truck, and Ship Loader</v>
      </c>
      <c r="D514" t="str">
        <f>_xlfn.XLOOKUP(Table1[[#This Row],[Occupation]],Table2[Name],Table2[Cluster],#N/A,1)</f>
        <v>Transportation, Distribution and Logistics</v>
      </c>
      <c r="E514">
        <f>_xlfn.RANK.EQ(Table1[[#This Row],[Percent_Change]],Table1[Percent_Change])</f>
        <v>451</v>
      </c>
      <c r="F514" t="s">
        <v>1479</v>
      </c>
      <c r="G514">
        <v>13300</v>
      </c>
      <c r="H514">
        <v>13500</v>
      </c>
      <c r="I514" s="1">
        <v>0.02</v>
      </c>
      <c r="J514" t="s">
        <v>8</v>
      </c>
      <c r="K514">
        <v>3</v>
      </c>
      <c r="L514" t="s">
        <v>31</v>
      </c>
      <c r="M514">
        <v>1</v>
      </c>
      <c r="N514">
        <v>400</v>
      </c>
      <c r="O514" s="2">
        <v>28.18</v>
      </c>
      <c r="P514" s="2">
        <v>58600</v>
      </c>
    </row>
    <row r="515" spans="1:16" x14ac:dyDescent="0.3">
      <c r="A515">
        <v>514</v>
      </c>
      <c r="B515" t="s">
        <v>530</v>
      </c>
      <c r="C515" t="str">
        <f>LEFT(Table1[[#This Row],[Occupation]],LEN(Table1[[#This Row],[Occupation]])-1)</f>
        <v>Tax Preparer</v>
      </c>
      <c r="D515" t="str">
        <f>_xlfn.XLOOKUP(Table1[[#This Row],[Occupation]],Table2[Name],Table2[Cluster],#N/A,1)</f>
        <v>Finance</v>
      </c>
      <c r="E515">
        <f>_xlfn.RANK.EQ(Table1[[#This Row],[Percent_Change]],Table1[Percent_Change])</f>
        <v>451</v>
      </c>
      <c r="F515" t="s">
        <v>1579</v>
      </c>
      <c r="G515">
        <v>109500</v>
      </c>
      <c r="H515">
        <v>111100</v>
      </c>
      <c r="I515" s="1">
        <v>0.02</v>
      </c>
      <c r="J515" t="s">
        <v>8</v>
      </c>
      <c r="K515">
        <v>3</v>
      </c>
      <c r="L515" t="s">
        <v>26</v>
      </c>
      <c r="M515">
        <v>2</v>
      </c>
      <c r="N515">
        <v>500</v>
      </c>
      <c r="O515" s="2">
        <v>23.56</v>
      </c>
      <c r="P515" s="2">
        <v>49000</v>
      </c>
    </row>
    <row r="516" spans="1:16" x14ac:dyDescent="0.3">
      <c r="A516">
        <v>515</v>
      </c>
      <c r="B516" t="s">
        <v>531</v>
      </c>
      <c r="C516" t="str">
        <f>LEFT(Table1[[#This Row],[Occupation]],LEN(Table1[[#This Row],[Occupation]])-1)</f>
        <v>Teachers and Instructors, All Othe</v>
      </c>
      <c r="D516" t="str">
        <f>_xlfn.XLOOKUP(Table1[[#This Row],[Occupation]],Table2[Name],Table2[Cluster],#N/A,1)</f>
        <v>Education and Training</v>
      </c>
      <c r="E516">
        <f>_xlfn.RANK.EQ(Table1[[#This Row],[Percent_Change]],Table1[Percent_Change])</f>
        <v>451</v>
      </c>
      <c r="F516" t="s">
        <v>1386</v>
      </c>
      <c r="G516">
        <v>148000</v>
      </c>
      <c r="H516">
        <v>150900</v>
      </c>
      <c r="I516" s="1">
        <v>0.02</v>
      </c>
      <c r="J516" t="s">
        <v>8</v>
      </c>
      <c r="K516">
        <v>3</v>
      </c>
      <c r="L516" t="s">
        <v>11</v>
      </c>
      <c r="M516">
        <v>5</v>
      </c>
      <c r="N516">
        <v>307</v>
      </c>
      <c r="O516" s="2" t="e">
        <v>#N/A</v>
      </c>
      <c r="P516" s="2">
        <v>64400</v>
      </c>
    </row>
    <row r="517" spans="1:16" x14ac:dyDescent="0.3">
      <c r="A517">
        <v>516</v>
      </c>
      <c r="B517" t="s">
        <v>532</v>
      </c>
      <c r="C517" t="str">
        <f>LEFT(Table1[[#This Row],[Occupation]],LEN(Table1[[#This Row],[Occupation]])-1)</f>
        <v>Title Examiners, Abstractors, and Searcher</v>
      </c>
      <c r="D517" t="str">
        <f>_xlfn.XLOOKUP(Table1[[#This Row],[Occupation]],Table2[Name],Table2[Cluster],#N/A,1)</f>
        <v>Law, Public Safety, Corrections and Security</v>
      </c>
      <c r="E517">
        <f>_xlfn.RANK.EQ(Table1[[#This Row],[Percent_Change]],Table1[Percent_Change])</f>
        <v>451</v>
      </c>
      <c r="F517" t="s">
        <v>1531</v>
      </c>
      <c r="G517">
        <v>62200</v>
      </c>
      <c r="H517">
        <v>63300</v>
      </c>
      <c r="I517" s="1">
        <v>0.02</v>
      </c>
      <c r="J517" t="s">
        <v>8</v>
      </c>
      <c r="K517">
        <v>3</v>
      </c>
      <c r="L517" t="s">
        <v>26</v>
      </c>
      <c r="M517">
        <v>2</v>
      </c>
      <c r="N517">
        <v>452</v>
      </c>
      <c r="O517" s="2">
        <v>25.74</v>
      </c>
      <c r="P517" s="2">
        <v>53600</v>
      </c>
    </row>
    <row r="518" spans="1:16" x14ac:dyDescent="0.3">
      <c r="A518">
        <v>517</v>
      </c>
      <c r="B518" t="s">
        <v>533</v>
      </c>
      <c r="C518" t="str">
        <f>LEFT(Table1[[#This Row],[Occupation]],LEN(Table1[[#This Row],[Occupation]])-1)</f>
        <v>Ushers, Lobby Attendants, and Ticket Taker</v>
      </c>
      <c r="D518" t="str">
        <f>_xlfn.XLOOKUP(Table1[[#This Row],[Occupation]],Table2[Name],Table2[Cluster],#N/A,1)</f>
        <v>Hospitality and Tourism</v>
      </c>
      <c r="E518">
        <f>_xlfn.RANK.EQ(Table1[[#This Row],[Percent_Change]],Table1[Percent_Change])</f>
        <v>451</v>
      </c>
      <c r="F518" t="s">
        <v>1898</v>
      </c>
      <c r="G518">
        <v>106600</v>
      </c>
      <c r="H518">
        <v>108300</v>
      </c>
      <c r="I518" s="1">
        <v>0.02</v>
      </c>
      <c r="J518" t="s">
        <v>25</v>
      </c>
      <c r="K518">
        <v>1</v>
      </c>
      <c r="L518" t="s">
        <v>31</v>
      </c>
      <c r="M518">
        <v>1</v>
      </c>
      <c r="N518">
        <v>819</v>
      </c>
      <c r="O518" s="2">
        <v>14.32</v>
      </c>
      <c r="P518" s="2">
        <v>29800</v>
      </c>
    </row>
    <row r="519" spans="1:16" x14ac:dyDescent="0.3">
      <c r="A519">
        <v>518</v>
      </c>
      <c r="B519" t="s">
        <v>534</v>
      </c>
      <c r="C519" t="str">
        <f>LEFT(Table1[[#This Row],[Occupation]],LEN(Table1[[#This Row],[Occupation]])-1)</f>
        <v>Administrative Law Judges, Adjudicators, and Hearing Officer</v>
      </c>
      <c r="D519" t="str">
        <f>_xlfn.XLOOKUP(Table1[[#This Row],[Occupation]],Table2[Name],Table2[Cluster],#N/A,1)</f>
        <v>Law, Public Safety, Corrections and Security</v>
      </c>
      <c r="E519">
        <f>_xlfn.RANK.EQ(Table1[[#This Row],[Percent_Change]],Table1[Percent_Change])</f>
        <v>518</v>
      </c>
      <c r="F519" t="s">
        <v>1157</v>
      </c>
      <c r="G519">
        <v>13200</v>
      </c>
      <c r="H519">
        <v>13400</v>
      </c>
      <c r="I519" s="1">
        <v>0.01</v>
      </c>
      <c r="J519" t="s">
        <v>5</v>
      </c>
      <c r="K519">
        <v>4</v>
      </c>
      <c r="L519" t="s">
        <v>38</v>
      </c>
      <c r="M519">
        <v>7</v>
      </c>
      <c r="N519">
        <v>78</v>
      </c>
      <c r="O519" s="2">
        <v>53.41</v>
      </c>
      <c r="P519" s="2">
        <v>111100</v>
      </c>
    </row>
    <row r="520" spans="1:16" x14ac:dyDescent="0.3">
      <c r="A520">
        <v>519</v>
      </c>
      <c r="B520" t="s">
        <v>535</v>
      </c>
      <c r="C520" t="str">
        <f>LEFT(Table1[[#This Row],[Occupation]],LEN(Table1[[#This Row],[Occupation]])-1)</f>
        <v>Air Traffic Controller</v>
      </c>
      <c r="D520" t="str">
        <f>_xlfn.XLOOKUP(Table1[[#This Row],[Occupation]],Table2[Name],Table2[Cluster],#N/A,1)</f>
        <v>Transportation, Distribution and Logistics</v>
      </c>
      <c r="E520">
        <f>_xlfn.RANK.EQ(Table1[[#This Row],[Percent_Change]],Table1[Percent_Change])</f>
        <v>518</v>
      </c>
      <c r="F520" t="s">
        <v>1117</v>
      </c>
      <c r="G520">
        <v>23000</v>
      </c>
      <c r="H520">
        <v>23300</v>
      </c>
      <c r="I520" s="1">
        <v>0.01</v>
      </c>
      <c r="J520" t="s">
        <v>5</v>
      </c>
      <c r="K520">
        <v>4</v>
      </c>
      <c r="L520" t="s">
        <v>18</v>
      </c>
      <c r="M520">
        <v>4</v>
      </c>
      <c r="N520">
        <v>38</v>
      </c>
      <c r="O520" s="2">
        <v>66.05</v>
      </c>
      <c r="P520" s="2">
        <v>137400</v>
      </c>
    </row>
    <row r="521" spans="1:16" x14ac:dyDescent="0.3">
      <c r="A521">
        <v>520</v>
      </c>
      <c r="B521" t="s">
        <v>536</v>
      </c>
      <c r="C521" t="str">
        <f>LEFT(Table1[[#This Row],[Occupation]],LEN(Table1[[#This Row],[Occupation]])-1)</f>
        <v>Architectural and Civil Drafter</v>
      </c>
      <c r="D521" t="str">
        <f>_xlfn.XLOOKUP(Table1[[#This Row],[Occupation]],Table2[Name],Table2[Cluster],#N/A,1)</f>
        <v>Architecture and Construction</v>
      </c>
      <c r="E521">
        <f>_xlfn.RANK.EQ(Table1[[#This Row],[Percent_Change]],Table1[Percent_Change])</f>
        <v>518</v>
      </c>
      <c r="F521" t="s">
        <v>1430</v>
      </c>
      <c r="G521">
        <v>107100</v>
      </c>
      <c r="H521">
        <v>107700</v>
      </c>
      <c r="I521" s="1">
        <v>0.01</v>
      </c>
      <c r="J521" t="s">
        <v>8</v>
      </c>
      <c r="K521">
        <v>3</v>
      </c>
      <c r="L521" t="s">
        <v>18</v>
      </c>
      <c r="M521">
        <v>4</v>
      </c>
      <c r="N521">
        <v>350</v>
      </c>
      <c r="O521" s="2">
        <v>29.72</v>
      </c>
      <c r="P521" s="2">
        <v>61800</v>
      </c>
    </row>
    <row r="522" spans="1:16" x14ac:dyDescent="0.3">
      <c r="A522">
        <v>521</v>
      </c>
      <c r="B522" t="s">
        <v>537</v>
      </c>
      <c r="C522" t="str">
        <f>LEFT(Table1[[#This Row],[Occupation]],LEN(Table1[[#This Row],[Occupation]])-1)</f>
        <v>Automotive Body and Related Repairer</v>
      </c>
      <c r="D522" t="str">
        <f>_xlfn.XLOOKUP(Table1[[#This Row],[Occupation]],Table2[Name],Table2[Cluster],#N/A,1)</f>
        <v>Transportation, Distribution and Logistics</v>
      </c>
      <c r="E522">
        <f>_xlfn.RANK.EQ(Table1[[#This Row],[Percent_Change]],Table1[Percent_Change])</f>
        <v>518</v>
      </c>
      <c r="F522" t="s">
        <v>1592</v>
      </c>
      <c r="G522">
        <v>153300</v>
      </c>
      <c r="H522">
        <v>155200</v>
      </c>
      <c r="I522" s="1">
        <v>0.01</v>
      </c>
      <c r="J522" t="s">
        <v>8</v>
      </c>
      <c r="K522">
        <v>3</v>
      </c>
      <c r="L522" t="s">
        <v>26</v>
      </c>
      <c r="M522">
        <v>2</v>
      </c>
      <c r="N522">
        <v>512</v>
      </c>
      <c r="O522" s="2">
        <v>23.43</v>
      </c>
      <c r="P522" s="2">
        <v>48700</v>
      </c>
    </row>
    <row r="523" spans="1:16" x14ac:dyDescent="0.3">
      <c r="A523">
        <v>522</v>
      </c>
      <c r="B523" t="s">
        <v>538</v>
      </c>
      <c r="C523" t="str">
        <f>LEFT(Table1[[#This Row],[Occupation]],LEN(Table1[[#This Row],[Occupation]])-1)</f>
        <v>Brickmasons and Blockmason</v>
      </c>
      <c r="D523" t="str">
        <f>_xlfn.XLOOKUP(Table1[[#This Row],[Occupation]],Table2[Name],Table2[Cluster],#N/A,1)</f>
        <v>Architecture and Construction</v>
      </c>
      <c r="E523">
        <f>_xlfn.RANK.EQ(Table1[[#This Row],[Percent_Change]],Table1[Percent_Change])</f>
        <v>518</v>
      </c>
      <c r="F523" t="s">
        <v>1464</v>
      </c>
      <c r="G523">
        <v>73000</v>
      </c>
      <c r="H523">
        <v>73300</v>
      </c>
      <c r="I523" s="1">
        <v>0.01</v>
      </c>
      <c r="J523" t="s">
        <v>8</v>
      </c>
      <c r="K523">
        <v>3</v>
      </c>
      <c r="L523" t="s">
        <v>26</v>
      </c>
      <c r="M523">
        <v>2</v>
      </c>
      <c r="N523">
        <v>384</v>
      </c>
      <c r="O523" s="2">
        <v>28.67</v>
      </c>
      <c r="P523" s="2">
        <v>59600</v>
      </c>
    </row>
    <row r="524" spans="1:16" x14ac:dyDescent="0.3">
      <c r="A524">
        <v>523</v>
      </c>
      <c r="B524" t="s">
        <v>539</v>
      </c>
      <c r="C524" t="str">
        <f>LEFT(Table1[[#This Row],[Occupation]],LEN(Table1[[#This Row],[Occupation]])-1)</f>
        <v>Bus Drivers, Schoo</v>
      </c>
      <c r="D524" t="str">
        <f>_xlfn.XLOOKUP(Table1[[#This Row],[Occupation]],Table2[Name],Table2[Cluster],#N/A,1)</f>
        <v>Transportation, Distribution and Logistics</v>
      </c>
      <c r="E524">
        <f>_xlfn.RANK.EQ(Table1[[#This Row],[Percent_Change]],Table1[Percent_Change])</f>
        <v>518</v>
      </c>
      <c r="F524" t="s">
        <v>1667</v>
      </c>
      <c r="G524">
        <v>358800</v>
      </c>
      <c r="H524">
        <v>363700</v>
      </c>
      <c r="I524" s="1">
        <v>0.01</v>
      </c>
      <c r="J524" t="s">
        <v>29</v>
      </c>
      <c r="K524">
        <v>2</v>
      </c>
      <c r="L524" t="s">
        <v>26</v>
      </c>
      <c r="M524">
        <v>2</v>
      </c>
      <c r="N524">
        <v>588</v>
      </c>
      <c r="O524" s="2">
        <v>21.95</v>
      </c>
      <c r="P524" s="2">
        <v>45700</v>
      </c>
    </row>
    <row r="525" spans="1:16" x14ac:dyDescent="0.3">
      <c r="A525">
        <v>524</v>
      </c>
      <c r="B525" t="s">
        <v>540</v>
      </c>
      <c r="C525" t="str">
        <f>LEFT(Table1[[#This Row],[Occupation]],LEN(Table1[[#This Row],[Occupation]])-1)</f>
        <v>Bus and Truck Mechanics and Diesel Engine Specialist</v>
      </c>
      <c r="D525" t="str">
        <f>_xlfn.XLOOKUP(Table1[[#This Row],[Occupation]],Table2[Name],Table2[Cluster],#N/A,1)</f>
        <v>Transportation, Distribution and Logistics</v>
      </c>
      <c r="E525">
        <f>_xlfn.RANK.EQ(Table1[[#This Row],[Percent_Change]],Table1[Percent_Change])</f>
        <v>518</v>
      </c>
      <c r="F525" t="s">
        <v>1472</v>
      </c>
      <c r="G525">
        <v>291600</v>
      </c>
      <c r="H525">
        <v>294100</v>
      </c>
      <c r="I525" s="1">
        <v>0.01</v>
      </c>
      <c r="J525" t="s">
        <v>8</v>
      </c>
      <c r="K525">
        <v>3</v>
      </c>
      <c r="L525" t="s">
        <v>26</v>
      </c>
      <c r="M525">
        <v>2</v>
      </c>
      <c r="N525">
        <v>393</v>
      </c>
      <c r="O525" s="2">
        <v>28.35</v>
      </c>
      <c r="P525" s="2">
        <v>59000</v>
      </c>
    </row>
    <row r="526" spans="1:16" x14ac:dyDescent="0.3">
      <c r="A526">
        <v>525</v>
      </c>
      <c r="B526" t="s">
        <v>541</v>
      </c>
      <c r="C526" t="str">
        <f>LEFT(Table1[[#This Row],[Occupation]],LEN(Table1[[#This Row],[Occupation]])-1)</f>
        <v>Camera and Photographic Equipment Repairer</v>
      </c>
      <c r="D526" t="str">
        <f>_xlfn.XLOOKUP(Table1[[#This Row],[Occupation]],Table2[Name],Table2[Cluster],#N/A,1)</f>
        <v>Manufacturing</v>
      </c>
      <c r="E526">
        <f>_xlfn.RANK.EQ(Table1[[#This Row],[Percent_Change]],Table1[Percent_Change])</f>
        <v>518</v>
      </c>
      <c r="F526" t="s">
        <v>1640</v>
      </c>
      <c r="G526">
        <v>2400</v>
      </c>
      <c r="H526">
        <v>2400</v>
      </c>
      <c r="I526" s="1">
        <v>0.01</v>
      </c>
      <c r="J526" t="s">
        <v>29</v>
      </c>
      <c r="K526">
        <v>2</v>
      </c>
      <c r="L526" t="s">
        <v>26</v>
      </c>
      <c r="M526">
        <v>2</v>
      </c>
      <c r="N526">
        <v>559</v>
      </c>
      <c r="O526" s="2">
        <v>22.52</v>
      </c>
      <c r="P526" s="2">
        <v>46900</v>
      </c>
    </row>
    <row r="527" spans="1:16" x14ac:dyDescent="0.3">
      <c r="A527">
        <v>526</v>
      </c>
      <c r="B527" t="s">
        <v>542</v>
      </c>
      <c r="C527" t="str">
        <f>LEFT(Table1[[#This Row],[Occupation]],LEN(Table1[[#This Row],[Occupation]])-1)</f>
        <v>Carpenter</v>
      </c>
      <c r="D527" t="str">
        <f>_xlfn.XLOOKUP(Table1[[#This Row],[Occupation]],Table2[Name],Table2[Cluster],#N/A,1)</f>
        <v>Architecture and Construction</v>
      </c>
      <c r="E527">
        <f>_xlfn.RANK.EQ(Table1[[#This Row],[Percent_Change]],Table1[Percent_Change])</f>
        <v>518</v>
      </c>
      <c r="F527" t="s">
        <v>1502</v>
      </c>
      <c r="G527">
        <v>956300</v>
      </c>
      <c r="H527">
        <v>964900</v>
      </c>
      <c r="I527" s="1">
        <v>0.01</v>
      </c>
      <c r="J527" t="s">
        <v>8</v>
      </c>
      <c r="K527">
        <v>3</v>
      </c>
      <c r="L527" t="s">
        <v>26</v>
      </c>
      <c r="M527">
        <v>2</v>
      </c>
      <c r="N527">
        <v>423</v>
      </c>
      <c r="O527" s="2">
        <v>27.09</v>
      </c>
      <c r="P527" s="2">
        <v>56400</v>
      </c>
    </row>
    <row r="528" spans="1:16" x14ac:dyDescent="0.3">
      <c r="A528">
        <v>527</v>
      </c>
      <c r="B528" t="s">
        <v>543</v>
      </c>
      <c r="C528" t="str">
        <f>LEFT(Table1[[#This Row],[Occupation]],LEN(Table1[[#This Row],[Occupation]])-1)</f>
        <v>Civil Engineering Technologists and Technician</v>
      </c>
      <c r="D528" t="str">
        <f>_xlfn.XLOOKUP(Table1[[#This Row],[Occupation]],Table2[Name],Table2[Cluster],#N/A,1)</f>
        <v>Architecture and Construction</v>
      </c>
      <c r="E528">
        <f>_xlfn.RANK.EQ(Table1[[#This Row],[Percent_Change]],Table1[Percent_Change])</f>
        <v>518</v>
      </c>
      <c r="F528" t="s">
        <v>1452</v>
      </c>
      <c r="G528">
        <v>64800</v>
      </c>
      <c r="H528">
        <v>65400</v>
      </c>
      <c r="I528" s="1">
        <v>0.01</v>
      </c>
      <c r="J528" t="s">
        <v>8</v>
      </c>
      <c r="K528">
        <v>3</v>
      </c>
      <c r="L528" t="s">
        <v>18</v>
      </c>
      <c r="M528">
        <v>4</v>
      </c>
      <c r="N528">
        <v>373</v>
      </c>
      <c r="O528" s="2">
        <v>29.18</v>
      </c>
      <c r="P528" s="2">
        <v>60700</v>
      </c>
    </row>
    <row r="529" spans="1:16" x14ac:dyDescent="0.3">
      <c r="A529">
        <v>528</v>
      </c>
      <c r="B529" t="s">
        <v>544</v>
      </c>
      <c r="C529" t="str">
        <f>LEFT(Table1[[#This Row],[Occupation]],LEN(Table1[[#This Row],[Occupation]])-1)</f>
        <v>Clerg</v>
      </c>
      <c r="D529" t="str">
        <f>_xlfn.XLOOKUP(Table1[[#This Row],[Occupation]],Table2[Name],Table2[Cluster],#N/A,1)</f>
        <v>Human Services</v>
      </c>
      <c r="E529">
        <f>_xlfn.RANK.EQ(Table1[[#This Row],[Percent_Change]],Table1[Percent_Change])</f>
        <v>518</v>
      </c>
      <c r="F529" t="s">
        <v>1473</v>
      </c>
      <c r="G529">
        <v>266700</v>
      </c>
      <c r="H529">
        <v>268200</v>
      </c>
      <c r="I529" s="1">
        <v>0.01</v>
      </c>
      <c r="J529" t="s">
        <v>8</v>
      </c>
      <c r="K529">
        <v>3</v>
      </c>
      <c r="L529" t="s">
        <v>11</v>
      </c>
      <c r="M529">
        <v>5</v>
      </c>
      <c r="N529">
        <v>394</v>
      </c>
      <c r="O529" s="2">
        <v>28.33</v>
      </c>
      <c r="P529" s="2">
        <v>58900</v>
      </c>
    </row>
    <row r="530" spans="1:16" x14ac:dyDescent="0.3">
      <c r="A530">
        <v>529</v>
      </c>
      <c r="B530" t="s">
        <v>545</v>
      </c>
      <c r="C530" t="str">
        <f>LEFT(Table1[[#This Row],[Occupation]],LEN(Table1[[#This Row],[Occupation]])-1)</f>
        <v>Coating, Painting, and Spraying Machine Setters, Operators, and Tender</v>
      </c>
      <c r="D530" t="str">
        <f>_xlfn.XLOOKUP(Table1[[#This Row],[Occupation]],Table2[Name],Table2[Cluster],#N/A,1)</f>
        <v>Manufacturing</v>
      </c>
      <c r="E530">
        <f>_xlfn.RANK.EQ(Table1[[#This Row],[Percent_Change]],Table1[Percent_Change])</f>
        <v>518</v>
      </c>
      <c r="F530" t="s">
        <v>1673</v>
      </c>
      <c r="G530">
        <v>172400</v>
      </c>
      <c r="H530">
        <v>173400</v>
      </c>
      <c r="I530" s="1">
        <v>0.01</v>
      </c>
      <c r="J530" t="s">
        <v>29</v>
      </c>
      <c r="K530">
        <v>2</v>
      </c>
      <c r="L530" t="s">
        <v>26</v>
      </c>
      <c r="M530">
        <v>2</v>
      </c>
      <c r="N530">
        <v>590</v>
      </c>
      <c r="O530" s="2">
        <v>21.9</v>
      </c>
      <c r="P530" s="2">
        <v>45600</v>
      </c>
    </row>
    <row r="531" spans="1:16" x14ac:dyDescent="0.3">
      <c r="A531">
        <v>530</v>
      </c>
      <c r="B531" t="s">
        <v>546</v>
      </c>
      <c r="C531" t="str">
        <f>LEFT(Table1[[#This Row],[Occupation]],LEN(Table1[[#This Row],[Occupation]])-1)</f>
        <v>Derrick Operators, Oil and Ga</v>
      </c>
      <c r="D531" t="str">
        <f>_xlfn.XLOOKUP(Table1[[#This Row],[Occupation]],Table2[Name],Table2[Cluster],#N/A,1)</f>
        <v>Architecture and Construction</v>
      </c>
      <c r="E531">
        <f>_xlfn.RANK.EQ(Table1[[#This Row],[Percent_Change]],Table1[Percent_Change])</f>
        <v>518</v>
      </c>
      <c r="F531" t="s">
        <v>1483</v>
      </c>
      <c r="G531">
        <v>11900</v>
      </c>
      <c r="H531">
        <v>11900</v>
      </c>
      <c r="I531" s="1">
        <v>0.01</v>
      </c>
      <c r="J531" t="s">
        <v>8</v>
      </c>
      <c r="K531">
        <v>3</v>
      </c>
      <c r="L531" t="s">
        <v>31</v>
      </c>
      <c r="M531">
        <v>1</v>
      </c>
      <c r="N531">
        <v>404</v>
      </c>
      <c r="O531" s="2">
        <v>27.99</v>
      </c>
      <c r="P531" s="2">
        <v>58200</v>
      </c>
    </row>
    <row r="532" spans="1:16" x14ac:dyDescent="0.3">
      <c r="A532">
        <v>531</v>
      </c>
      <c r="B532" t="s">
        <v>547</v>
      </c>
      <c r="C532" t="str">
        <f>LEFT(Table1[[#This Row],[Occupation]],LEN(Table1[[#This Row],[Occupation]])-1)</f>
        <v>Education Administrators, Kindergarten Through Secondar</v>
      </c>
      <c r="D532" t="str">
        <f>_xlfn.XLOOKUP(Table1[[#This Row],[Occupation]],Table2[Name],Table2[Cluster],#N/A,1)</f>
        <v>Education and Training</v>
      </c>
      <c r="E532">
        <f>_xlfn.RANK.EQ(Table1[[#This Row],[Percent_Change]],Table1[Percent_Change])</f>
        <v>518</v>
      </c>
      <c r="F532" t="s">
        <v>1177</v>
      </c>
      <c r="G532">
        <v>300400</v>
      </c>
      <c r="H532">
        <v>303700</v>
      </c>
      <c r="I532" s="1">
        <v>0.01</v>
      </c>
      <c r="J532" t="s">
        <v>5</v>
      </c>
      <c r="K532">
        <v>4</v>
      </c>
      <c r="L532" t="s">
        <v>6</v>
      </c>
      <c r="M532">
        <v>6</v>
      </c>
      <c r="N532">
        <v>98</v>
      </c>
      <c r="O532" s="2" t="e">
        <v>#N/A</v>
      </c>
      <c r="P532" s="2">
        <v>103500</v>
      </c>
    </row>
    <row r="533" spans="1:16" x14ac:dyDescent="0.3">
      <c r="A533">
        <v>532</v>
      </c>
      <c r="B533" t="s">
        <v>548</v>
      </c>
      <c r="C533" t="str">
        <f>LEFT(Table1[[#This Row],[Occupation]],LEN(Table1[[#This Row],[Occupation]])-1)</f>
        <v>Electrical and Electronic Engineering Technologists and Technician</v>
      </c>
      <c r="D533" t="str">
        <f>_xlfn.XLOOKUP(Table1[[#This Row],[Occupation]],Table2[Name],Table2[Cluster],#N/A,1)</f>
        <v>Manufacturing</v>
      </c>
      <c r="E533">
        <f>_xlfn.RANK.EQ(Table1[[#This Row],[Percent_Change]],Table1[Percent_Change])</f>
        <v>518</v>
      </c>
      <c r="F533" t="s">
        <v>1330</v>
      </c>
      <c r="G533">
        <v>102500</v>
      </c>
      <c r="H533">
        <v>103300</v>
      </c>
      <c r="I533" s="1">
        <v>0.01</v>
      </c>
      <c r="J533" t="s">
        <v>5</v>
      </c>
      <c r="K533">
        <v>4</v>
      </c>
      <c r="L533" t="s">
        <v>18</v>
      </c>
      <c r="M533">
        <v>4</v>
      </c>
      <c r="N533">
        <v>251</v>
      </c>
      <c r="O533" s="2">
        <v>35</v>
      </c>
      <c r="P533" s="2">
        <v>72800</v>
      </c>
    </row>
    <row r="534" spans="1:16" x14ac:dyDescent="0.3">
      <c r="A534">
        <v>533</v>
      </c>
      <c r="B534" t="s">
        <v>549</v>
      </c>
      <c r="C534" t="str">
        <f>LEFT(Table1[[#This Row],[Occupation]],LEN(Table1[[#This Row],[Occupation]])-1)</f>
        <v>Electrical and Electronics Drafter</v>
      </c>
      <c r="D534" t="str">
        <f>_xlfn.XLOOKUP(Table1[[#This Row],[Occupation]],Table2[Name],Table2[Cluster],#N/A,1)</f>
        <v>Manufacturing</v>
      </c>
      <c r="E534">
        <f>_xlfn.RANK.EQ(Table1[[#This Row],[Percent_Change]],Table1[Percent_Change])</f>
        <v>518</v>
      </c>
      <c r="F534" t="s">
        <v>1349</v>
      </c>
      <c r="G534">
        <v>21800</v>
      </c>
      <c r="H534">
        <v>22000</v>
      </c>
      <c r="I534" s="1">
        <v>0.01</v>
      </c>
      <c r="J534" t="s">
        <v>8</v>
      </c>
      <c r="K534">
        <v>3</v>
      </c>
      <c r="L534" t="s">
        <v>18</v>
      </c>
      <c r="M534">
        <v>4</v>
      </c>
      <c r="N534">
        <v>270</v>
      </c>
      <c r="O534" s="2">
        <v>33.299999999999997</v>
      </c>
      <c r="P534" s="2">
        <v>69300</v>
      </c>
    </row>
    <row r="535" spans="1:16" x14ac:dyDescent="0.3">
      <c r="A535">
        <v>534</v>
      </c>
      <c r="B535" t="s">
        <v>550</v>
      </c>
      <c r="C535" t="str">
        <f>LEFT(Table1[[#This Row],[Occupation]],LEN(Table1[[#This Row],[Occupation]])-1)</f>
        <v>Elementary School Teachers, Except Special Educatio</v>
      </c>
      <c r="D535" t="str">
        <f>_xlfn.XLOOKUP(Table1[[#This Row],[Occupation]],Table2[Name],Table2[Cluster],#N/A,1)</f>
        <v>Education and Training</v>
      </c>
      <c r="E535">
        <f>_xlfn.RANK.EQ(Table1[[#This Row],[Percent_Change]],Table1[Percent_Change])</f>
        <v>518</v>
      </c>
      <c r="F535" t="s">
        <v>1400</v>
      </c>
      <c r="G535">
        <v>1425000</v>
      </c>
      <c r="H535">
        <v>1435000</v>
      </c>
      <c r="I535" s="1">
        <v>0.01</v>
      </c>
      <c r="J535" t="s">
        <v>8</v>
      </c>
      <c r="K535">
        <v>3</v>
      </c>
      <c r="L535" t="s">
        <v>11</v>
      </c>
      <c r="M535">
        <v>5</v>
      </c>
      <c r="N535">
        <v>321</v>
      </c>
      <c r="O535" s="2" t="e">
        <v>#N/A</v>
      </c>
      <c r="P535" s="2">
        <v>63700</v>
      </c>
    </row>
    <row r="536" spans="1:16" x14ac:dyDescent="0.3">
      <c r="A536">
        <v>535</v>
      </c>
      <c r="B536" t="s">
        <v>551</v>
      </c>
      <c r="C536" t="str">
        <f>LEFT(Table1[[#This Row],[Occupation]],LEN(Table1[[#This Row],[Occupation]])-1)</f>
        <v>Embalmer</v>
      </c>
      <c r="D536" t="str">
        <f>_xlfn.XLOOKUP(Table1[[#This Row],[Occupation]],Table2[Name],Table2[Cluster],#N/A,1)</f>
        <v>Human Services</v>
      </c>
      <c r="E536">
        <f>_xlfn.RANK.EQ(Table1[[#This Row],[Percent_Change]],Table1[Percent_Change])</f>
        <v>518</v>
      </c>
      <c r="F536" t="s">
        <v>1524</v>
      </c>
      <c r="G536">
        <v>4000</v>
      </c>
      <c r="H536">
        <v>4000</v>
      </c>
      <c r="I536" s="1">
        <v>0.01</v>
      </c>
      <c r="J536" t="s">
        <v>8</v>
      </c>
      <c r="K536">
        <v>3</v>
      </c>
      <c r="L536" t="s">
        <v>18</v>
      </c>
      <c r="M536">
        <v>4</v>
      </c>
      <c r="N536">
        <v>444</v>
      </c>
      <c r="O536" s="2">
        <v>26.01</v>
      </c>
      <c r="P536" s="2">
        <v>54100</v>
      </c>
    </row>
    <row r="537" spans="1:16" x14ac:dyDescent="0.3">
      <c r="A537">
        <v>536</v>
      </c>
      <c r="B537" t="s">
        <v>552</v>
      </c>
      <c r="C537" t="str">
        <f>LEFT(Table1[[#This Row],[Occupation]],LEN(Table1[[#This Row],[Occupation]])-1)</f>
        <v>English Language and Literature Teachers, Postsecondar</v>
      </c>
      <c r="D537" t="str">
        <f>_xlfn.XLOOKUP(Table1[[#This Row],[Occupation]],Table2[Name],Table2[Cluster],#N/A,1)</f>
        <v>Education and Training</v>
      </c>
      <c r="E537">
        <f>_xlfn.RANK.EQ(Table1[[#This Row],[Percent_Change]],Table1[Percent_Change])</f>
        <v>518</v>
      </c>
      <c r="F537" t="s">
        <v>1295</v>
      </c>
      <c r="G537">
        <v>70100</v>
      </c>
      <c r="H537">
        <v>70900</v>
      </c>
      <c r="I537" s="1">
        <v>0.01</v>
      </c>
      <c r="J537" t="s">
        <v>5</v>
      </c>
      <c r="K537">
        <v>4</v>
      </c>
      <c r="L537" t="s">
        <v>38</v>
      </c>
      <c r="M537">
        <v>7</v>
      </c>
      <c r="N537">
        <v>216</v>
      </c>
      <c r="O537" s="2" t="e">
        <v>#N/A</v>
      </c>
      <c r="P537" s="2">
        <v>78100</v>
      </c>
    </row>
    <row r="538" spans="1:16" x14ac:dyDescent="0.3">
      <c r="A538">
        <v>537</v>
      </c>
      <c r="B538" t="s">
        <v>553</v>
      </c>
      <c r="C538" t="str">
        <f>LEFT(Table1[[#This Row],[Occupation]],LEN(Table1[[#This Row],[Occupation]])-1)</f>
        <v>Environmental Engineering Technologists and Technician</v>
      </c>
      <c r="D538" t="str">
        <f>_xlfn.XLOOKUP(Table1[[#This Row],[Occupation]],Table2[Name],Table2[Cluster],#N/A,1)</f>
        <v>Agriculture, Food and Natural Resources</v>
      </c>
      <c r="E538">
        <f>_xlfn.RANK.EQ(Table1[[#This Row],[Percent_Change]],Table1[Percent_Change])</f>
        <v>518</v>
      </c>
      <c r="F538" t="s">
        <v>1526</v>
      </c>
      <c r="G538">
        <v>13900</v>
      </c>
      <c r="H538">
        <v>14100</v>
      </c>
      <c r="I538" s="1">
        <v>0.01</v>
      </c>
      <c r="J538" t="s">
        <v>8</v>
      </c>
      <c r="K538">
        <v>3</v>
      </c>
      <c r="L538" t="s">
        <v>18</v>
      </c>
      <c r="M538">
        <v>4</v>
      </c>
      <c r="N538">
        <v>447</v>
      </c>
      <c r="O538" s="2">
        <v>25.96</v>
      </c>
      <c r="P538" s="2">
        <v>54000</v>
      </c>
    </row>
    <row r="539" spans="1:16" x14ac:dyDescent="0.3">
      <c r="A539">
        <v>538</v>
      </c>
      <c r="B539" t="s">
        <v>554</v>
      </c>
      <c r="C539" t="str">
        <f>LEFT(Table1[[#This Row],[Occupation]],LEN(Table1[[#This Row],[Occupation]])-1)</f>
        <v>Explosives Workers, Ordnance Handling Experts, and Blaster</v>
      </c>
      <c r="D539" t="str">
        <f>_xlfn.XLOOKUP(Table1[[#This Row],[Occupation]],Table2[Name],Table2[Cluster],#N/A,1)</f>
        <v>Architecture and Construction</v>
      </c>
      <c r="E539">
        <f>_xlfn.RANK.EQ(Table1[[#This Row],[Percent_Change]],Table1[Percent_Change])</f>
        <v>518</v>
      </c>
      <c r="F539" t="s">
        <v>1436</v>
      </c>
      <c r="G539">
        <v>4900</v>
      </c>
      <c r="H539">
        <v>4900</v>
      </c>
      <c r="I539" s="1">
        <v>0.01</v>
      </c>
      <c r="J539" t="s">
        <v>8</v>
      </c>
      <c r="K539">
        <v>3</v>
      </c>
      <c r="L539" t="s">
        <v>26</v>
      </c>
      <c r="M539">
        <v>2</v>
      </c>
      <c r="N539">
        <v>357</v>
      </c>
      <c r="O539" s="2">
        <v>29.61</v>
      </c>
      <c r="P539" s="2">
        <v>61600</v>
      </c>
    </row>
    <row r="540" spans="1:16" x14ac:dyDescent="0.3">
      <c r="A540">
        <v>539</v>
      </c>
      <c r="B540" t="s">
        <v>555</v>
      </c>
      <c r="C540" t="str">
        <f>LEFT(Table1[[#This Row],[Occupation]],LEN(Table1[[#This Row],[Occupation]])-1)</f>
        <v>Financial Clerks, All Othe</v>
      </c>
      <c r="D540" t="str">
        <f>_xlfn.XLOOKUP(Table1[[#This Row],[Occupation]],Table2[Name],Table2[Cluster],#N/A,1)</f>
        <v>Government and Public Administration</v>
      </c>
      <c r="E540">
        <f>_xlfn.RANK.EQ(Table1[[#This Row],[Percent_Change]],Table1[Percent_Change])</f>
        <v>518</v>
      </c>
      <c r="F540" t="s">
        <v>1567</v>
      </c>
      <c r="G540">
        <v>43700</v>
      </c>
      <c r="H540">
        <v>44200</v>
      </c>
      <c r="I540" s="1">
        <v>0.01</v>
      </c>
      <c r="J540" t="s">
        <v>8</v>
      </c>
      <c r="K540">
        <v>3</v>
      </c>
      <c r="L540" t="s">
        <v>26</v>
      </c>
      <c r="M540">
        <v>2</v>
      </c>
      <c r="N540">
        <v>488</v>
      </c>
      <c r="O540" s="2">
        <v>24.01</v>
      </c>
      <c r="P540" s="2">
        <v>49900</v>
      </c>
    </row>
    <row r="541" spans="1:16" x14ac:dyDescent="0.3">
      <c r="A541">
        <v>540</v>
      </c>
      <c r="B541" t="s">
        <v>556</v>
      </c>
      <c r="C541" t="str">
        <f>LEFT(Table1[[#This Row],[Occupation]],LEN(Table1[[#This Row],[Occupation]])-1)</f>
        <v>Food Service Manager</v>
      </c>
      <c r="D541" t="str">
        <f>_xlfn.XLOOKUP(Table1[[#This Row],[Occupation]],Table2[Name],Table2[Cluster],#N/A,1)</f>
        <v>Hospitality and Tourism</v>
      </c>
      <c r="E541">
        <f>_xlfn.RANK.EQ(Table1[[#This Row],[Percent_Change]],Table1[Percent_Change])</f>
        <v>518</v>
      </c>
      <c r="F541" t="s">
        <v>1408</v>
      </c>
      <c r="G541">
        <v>357500</v>
      </c>
      <c r="H541">
        <v>359200</v>
      </c>
      <c r="I541" s="1">
        <v>0.01</v>
      </c>
      <c r="J541" t="s">
        <v>8</v>
      </c>
      <c r="K541">
        <v>3</v>
      </c>
      <c r="L541" t="s">
        <v>26</v>
      </c>
      <c r="M541">
        <v>2</v>
      </c>
      <c r="N541">
        <v>329</v>
      </c>
      <c r="O541" s="2">
        <v>30.32</v>
      </c>
      <c r="P541" s="2">
        <v>63100</v>
      </c>
    </row>
    <row r="542" spans="1:16" x14ac:dyDescent="0.3">
      <c r="A542">
        <v>541</v>
      </c>
      <c r="B542" t="s">
        <v>557</v>
      </c>
      <c r="C542" t="str">
        <f>LEFT(Table1[[#This Row],[Occupation]],LEN(Table1[[#This Row],[Occupation]])-1)</f>
        <v>Foreign Language and Literature Teachers, Postsecondar</v>
      </c>
      <c r="D542" t="str">
        <f>_xlfn.XLOOKUP(Table1[[#This Row],[Occupation]],Table2[Name],Table2[Cluster],#N/A,1)</f>
        <v>Education and Training</v>
      </c>
      <c r="E542">
        <f>_xlfn.RANK.EQ(Table1[[#This Row],[Percent_Change]],Table1[Percent_Change])</f>
        <v>518</v>
      </c>
      <c r="F542" t="s">
        <v>1291</v>
      </c>
      <c r="G542">
        <v>24700</v>
      </c>
      <c r="H542">
        <v>25000</v>
      </c>
      <c r="I542" s="1">
        <v>0.01</v>
      </c>
      <c r="J542" t="s">
        <v>5</v>
      </c>
      <c r="K542">
        <v>4</v>
      </c>
      <c r="L542" t="s">
        <v>38</v>
      </c>
      <c r="M542">
        <v>7</v>
      </c>
      <c r="N542">
        <v>212</v>
      </c>
      <c r="O542" s="2" t="e">
        <v>#N/A</v>
      </c>
      <c r="P542" s="2">
        <v>78800</v>
      </c>
    </row>
    <row r="543" spans="1:16" x14ac:dyDescent="0.3">
      <c r="A543">
        <v>542</v>
      </c>
      <c r="B543" t="s">
        <v>558</v>
      </c>
      <c r="C543" t="str">
        <f>LEFT(Table1[[#This Row],[Occupation]],LEN(Table1[[#This Row],[Occupation]])-1)</f>
        <v>Forest and Conservation Technician</v>
      </c>
      <c r="D543" t="str">
        <f>_xlfn.XLOOKUP(Table1[[#This Row],[Occupation]],Table2[Name],Table2[Cluster],#N/A,1)</f>
        <v>Agriculture, Food and Natural Resources</v>
      </c>
      <c r="E543">
        <f>_xlfn.RANK.EQ(Table1[[#This Row],[Percent_Change]],Table1[Percent_Change])</f>
        <v>518</v>
      </c>
      <c r="F543" t="s">
        <v>1544</v>
      </c>
      <c r="G543">
        <v>31500</v>
      </c>
      <c r="H543">
        <v>31700</v>
      </c>
      <c r="I543" s="1">
        <v>0.01</v>
      </c>
      <c r="J543" t="s">
        <v>8</v>
      </c>
      <c r="K543">
        <v>3</v>
      </c>
      <c r="L543" t="s">
        <v>18</v>
      </c>
      <c r="M543">
        <v>4</v>
      </c>
      <c r="N543">
        <v>465</v>
      </c>
      <c r="O543" s="2">
        <v>24.94</v>
      </c>
      <c r="P543" s="2">
        <v>51900</v>
      </c>
    </row>
    <row r="544" spans="1:16" x14ac:dyDescent="0.3">
      <c r="A544">
        <v>543</v>
      </c>
      <c r="B544" t="s">
        <v>559</v>
      </c>
      <c r="C544" t="str">
        <f>LEFT(Table1[[#This Row],[Occupation]],LEN(Table1[[#This Row],[Occupation]])-1)</f>
        <v>Gambling Dealer</v>
      </c>
      <c r="D544" t="str">
        <f>_xlfn.XLOOKUP(Table1[[#This Row],[Occupation]],Table2[Name],Table2[Cluster],#N/A,1)</f>
        <v>Hospitality and Tourism</v>
      </c>
      <c r="E544">
        <f>_xlfn.RANK.EQ(Table1[[#This Row],[Percent_Change]],Table1[Percent_Change])</f>
        <v>518</v>
      </c>
      <c r="F544" t="s">
        <v>1888</v>
      </c>
      <c r="G544">
        <v>75600</v>
      </c>
      <c r="H544">
        <v>76400</v>
      </c>
      <c r="I544" s="1">
        <v>0.01</v>
      </c>
      <c r="J544" t="s">
        <v>25</v>
      </c>
      <c r="K544">
        <v>1</v>
      </c>
      <c r="L544" t="s">
        <v>26</v>
      </c>
      <c r="M544">
        <v>2</v>
      </c>
      <c r="N544">
        <v>807</v>
      </c>
      <c r="O544" s="2">
        <v>15.5</v>
      </c>
      <c r="P544" s="2">
        <v>32200</v>
      </c>
    </row>
    <row r="545" spans="1:16" x14ac:dyDescent="0.3">
      <c r="A545">
        <v>544</v>
      </c>
      <c r="B545" t="s">
        <v>560</v>
      </c>
      <c r="C545" t="str">
        <f>LEFT(Table1[[#This Row],[Occupation]],LEN(Table1[[#This Row],[Occupation]])-1)</f>
        <v>Gambling Service Workers, All Othe</v>
      </c>
      <c r="D545" t="str">
        <f>_xlfn.XLOOKUP(Table1[[#This Row],[Occupation]],Table2[Name],Table2[Cluster],#N/A,1)</f>
        <v>Law, Public Safety, Corrections and Security</v>
      </c>
      <c r="E545">
        <f>_xlfn.RANK.EQ(Table1[[#This Row],[Percent_Change]],Table1[Percent_Change])</f>
        <v>518</v>
      </c>
      <c r="F545" t="s">
        <v>1883</v>
      </c>
      <c r="G545">
        <v>13100</v>
      </c>
      <c r="H545">
        <v>13200</v>
      </c>
      <c r="I545" s="1">
        <v>0.01</v>
      </c>
      <c r="J545" t="s">
        <v>25</v>
      </c>
      <c r="K545">
        <v>1</v>
      </c>
      <c r="L545" t="s">
        <v>26</v>
      </c>
      <c r="M545">
        <v>2</v>
      </c>
      <c r="N545">
        <v>804</v>
      </c>
      <c r="O545" s="2">
        <v>15.72</v>
      </c>
      <c r="P545" s="2">
        <v>32700</v>
      </c>
    </row>
    <row r="546" spans="1:16" x14ac:dyDescent="0.3">
      <c r="A546">
        <v>545</v>
      </c>
      <c r="B546" t="s">
        <v>561</v>
      </c>
      <c r="C546" t="str">
        <f>LEFT(Table1[[#This Row],[Occupation]],LEN(Table1[[#This Row],[Occupation]])-1)</f>
        <v>Gambling Surveillance Officers and Gambling Investigator</v>
      </c>
      <c r="D546" t="str">
        <f>_xlfn.XLOOKUP(Table1[[#This Row],[Occupation]],Table2[Name],Table2[Cluster],#N/A,1)</f>
        <v>Law, Public Safety, Corrections and Security</v>
      </c>
      <c r="E546">
        <f>_xlfn.RANK.EQ(Table1[[#This Row],[Percent_Change]],Table1[Percent_Change])</f>
        <v>518</v>
      </c>
      <c r="F546" t="s">
        <v>1765</v>
      </c>
      <c r="G546">
        <v>10800</v>
      </c>
      <c r="H546">
        <v>10900</v>
      </c>
      <c r="I546" s="1">
        <v>0.01</v>
      </c>
      <c r="J546" t="s">
        <v>29</v>
      </c>
      <c r="K546">
        <v>2</v>
      </c>
      <c r="L546" t="s">
        <v>26</v>
      </c>
      <c r="M546">
        <v>2</v>
      </c>
      <c r="N546">
        <v>686</v>
      </c>
      <c r="O546" s="2">
        <v>18.850000000000001</v>
      </c>
      <c r="P546" s="2">
        <v>39200</v>
      </c>
    </row>
    <row r="547" spans="1:16" x14ac:dyDescent="0.3">
      <c r="A547">
        <v>546</v>
      </c>
      <c r="B547" t="s">
        <v>562</v>
      </c>
      <c r="C547" t="str">
        <f>LEFT(Table1[[#This Row],[Occupation]],LEN(Table1[[#This Row],[Occupation]])-1)</f>
        <v>Geographer</v>
      </c>
      <c r="D547" t="str">
        <f>_xlfn.XLOOKUP(Table1[[#This Row],[Occupation]],Table2[Name],Table2[Cluster],#N/A,1)</f>
        <v>Science, Technology, Engineering and Math</v>
      </c>
      <c r="E547">
        <f>_xlfn.RANK.EQ(Table1[[#This Row],[Percent_Change]],Table1[Percent_Change])</f>
        <v>518</v>
      </c>
      <c r="F547" t="s">
        <v>1228</v>
      </c>
      <c r="G547">
        <v>1500</v>
      </c>
      <c r="H547">
        <v>1500</v>
      </c>
      <c r="I547" s="1">
        <v>0.01</v>
      </c>
      <c r="J547" t="s">
        <v>5</v>
      </c>
      <c r="K547">
        <v>4</v>
      </c>
      <c r="L547" t="s">
        <v>11</v>
      </c>
      <c r="M547">
        <v>5</v>
      </c>
      <c r="N547">
        <v>149</v>
      </c>
      <c r="O547" s="2">
        <v>43.69</v>
      </c>
      <c r="P547" s="2">
        <v>90900</v>
      </c>
    </row>
    <row r="548" spans="1:16" x14ac:dyDescent="0.3">
      <c r="A548">
        <v>547</v>
      </c>
      <c r="B548" t="s">
        <v>563</v>
      </c>
      <c r="C548" t="str">
        <f>LEFT(Table1[[#This Row],[Occupation]],LEN(Table1[[#This Row],[Occupation]])-1)</f>
        <v>Hazardous Materials Removal Worker</v>
      </c>
      <c r="D548" t="str">
        <f>_xlfn.XLOOKUP(Table1[[#This Row],[Occupation]],Table2[Name],Table2[Cluster],#N/A,1)</f>
        <v>Agriculture, Food and Natural Resources</v>
      </c>
      <c r="E548">
        <f>_xlfn.RANK.EQ(Table1[[#This Row],[Percent_Change]],Table1[Percent_Change])</f>
        <v>518</v>
      </c>
      <c r="F548" t="s">
        <v>1630</v>
      </c>
      <c r="G548">
        <v>48700</v>
      </c>
      <c r="H548">
        <v>49100</v>
      </c>
      <c r="I548" s="1">
        <v>0.01</v>
      </c>
      <c r="J548" t="s">
        <v>8</v>
      </c>
      <c r="K548">
        <v>3</v>
      </c>
      <c r="L548" t="s">
        <v>26</v>
      </c>
      <c r="M548">
        <v>2</v>
      </c>
      <c r="N548">
        <v>549</v>
      </c>
      <c r="O548" s="2">
        <v>22.73</v>
      </c>
      <c r="P548" s="2">
        <v>47300</v>
      </c>
    </row>
    <row r="549" spans="1:16" x14ac:dyDescent="0.3">
      <c r="A549">
        <v>548</v>
      </c>
      <c r="B549" t="s">
        <v>564</v>
      </c>
      <c r="C549" t="str">
        <f>LEFT(Table1[[#This Row],[Occupation]],LEN(Table1[[#This Row],[Occupation]])-1)</f>
        <v>Helpers--Extraction Worker</v>
      </c>
      <c r="D549" t="str">
        <f>_xlfn.XLOOKUP(Table1[[#This Row],[Occupation]],Table2[Name],Table2[Cluster],#N/A,1)</f>
        <v>Architecture and Construction</v>
      </c>
      <c r="E549">
        <f>_xlfn.RANK.EQ(Table1[[#This Row],[Percent_Change]],Table1[Percent_Change])</f>
        <v>518</v>
      </c>
      <c r="F549" t="s">
        <v>1674</v>
      </c>
      <c r="G549">
        <v>7200</v>
      </c>
      <c r="H549">
        <v>7200</v>
      </c>
      <c r="I549" s="1">
        <v>0.01</v>
      </c>
      <c r="J549" t="s">
        <v>29</v>
      </c>
      <c r="K549">
        <v>2</v>
      </c>
      <c r="L549" t="s">
        <v>26</v>
      </c>
      <c r="M549">
        <v>2</v>
      </c>
      <c r="N549">
        <v>595</v>
      </c>
      <c r="O549" s="2">
        <v>21.88</v>
      </c>
      <c r="P549" s="2">
        <v>45500</v>
      </c>
    </row>
    <row r="550" spans="1:16" x14ac:dyDescent="0.3">
      <c r="A550">
        <v>549</v>
      </c>
      <c r="B550" t="s">
        <v>565</v>
      </c>
      <c r="C550" t="str">
        <f>LEFT(Table1[[#This Row],[Occupation]],LEN(Table1[[#This Row],[Occupation]])-1)</f>
        <v>History Teachers, Postsecondar</v>
      </c>
      <c r="D550" t="str">
        <f>_xlfn.XLOOKUP(Table1[[#This Row],[Occupation]],Table2[Name],Table2[Cluster],#N/A,1)</f>
        <v>Education and Training</v>
      </c>
      <c r="E550">
        <f>_xlfn.RANK.EQ(Table1[[#This Row],[Percent_Change]],Table1[Percent_Change])</f>
        <v>518</v>
      </c>
      <c r="F550" t="s">
        <v>1268</v>
      </c>
      <c r="G550">
        <v>22800</v>
      </c>
      <c r="H550">
        <v>23100</v>
      </c>
      <c r="I550" s="1">
        <v>0.01</v>
      </c>
      <c r="J550" t="s">
        <v>5</v>
      </c>
      <c r="K550">
        <v>4</v>
      </c>
      <c r="L550" t="s">
        <v>38</v>
      </c>
      <c r="M550">
        <v>7</v>
      </c>
      <c r="N550">
        <v>189</v>
      </c>
      <c r="O550" s="2" t="e">
        <v>#N/A</v>
      </c>
      <c r="P550" s="2">
        <v>82100</v>
      </c>
    </row>
    <row r="551" spans="1:16" x14ac:dyDescent="0.3">
      <c r="A551">
        <v>550</v>
      </c>
      <c r="B551" t="s">
        <v>566</v>
      </c>
      <c r="C551" t="str">
        <f>LEFT(Table1[[#This Row],[Occupation]],LEN(Table1[[#This Row],[Occupation]])-1)</f>
        <v>Hosts and Hostesses, Restaurant, Lounge, and Coffee Sho</v>
      </c>
      <c r="D551" t="str">
        <f>_xlfn.XLOOKUP(Table1[[#This Row],[Occupation]],Table2[Name],Table2[Cluster],#N/A,1)</f>
        <v>Hospitality and Tourism</v>
      </c>
      <c r="E551">
        <f>_xlfn.RANK.EQ(Table1[[#This Row],[Percent_Change]],Table1[Percent_Change])</f>
        <v>518</v>
      </c>
      <c r="F551" t="s">
        <v>1905</v>
      </c>
      <c r="G551">
        <v>412800</v>
      </c>
      <c r="H551">
        <v>414900</v>
      </c>
      <c r="I551" s="1">
        <v>0.01</v>
      </c>
      <c r="J551" t="s">
        <v>25</v>
      </c>
      <c r="K551">
        <v>1</v>
      </c>
      <c r="L551" t="s">
        <v>31</v>
      </c>
      <c r="M551">
        <v>1</v>
      </c>
      <c r="N551">
        <v>825</v>
      </c>
      <c r="O551" s="2">
        <v>14.05</v>
      </c>
      <c r="P551" s="2">
        <v>29200</v>
      </c>
    </row>
    <row r="552" spans="1:16" x14ac:dyDescent="0.3">
      <c r="A552">
        <v>551</v>
      </c>
      <c r="B552" t="s">
        <v>567</v>
      </c>
      <c r="C552" t="str">
        <f>LEFT(Table1[[#This Row],[Occupation]],LEN(Table1[[#This Row],[Occupation]])-1)</f>
        <v>Janitors and Cleaners, Except Maids and Housekeeping Cleaner</v>
      </c>
      <c r="D552" t="str">
        <f>_xlfn.XLOOKUP(Table1[[#This Row],[Occupation]],Table2[Name],Table2[Cluster],#N/A,1)</f>
        <v>Hospitality and Tourism</v>
      </c>
      <c r="E552">
        <f>_xlfn.RANK.EQ(Table1[[#This Row],[Percent_Change]],Table1[Percent_Change])</f>
        <v>518</v>
      </c>
      <c r="F552" t="s">
        <v>1852</v>
      </c>
      <c r="G552">
        <v>2382900</v>
      </c>
      <c r="H552">
        <v>2412800</v>
      </c>
      <c r="I552" s="1">
        <v>0.01</v>
      </c>
      <c r="J552" t="s">
        <v>25</v>
      </c>
      <c r="K552">
        <v>1</v>
      </c>
      <c r="L552" t="s">
        <v>31</v>
      </c>
      <c r="M552">
        <v>1</v>
      </c>
      <c r="N552">
        <v>773</v>
      </c>
      <c r="O552" s="2">
        <v>16.84</v>
      </c>
      <c r="P552" s="2">
        <v>35000</v>
      </c>
    </row>
    <row r="553" spans="1:16" x14ac:dyDescent="0.3">
      <c r="A553">
        <v>552</v>
      </c>
      <c r="B553" t="s">
        <v>568</v>
      </c>
      <c r="C553" t="str">
        <f>LEFT(Table1[[#This Row],[Occupation]],LEN(Table1[[#This Row],[Occupation]])-1)</f>
        <v>Kindergarten Teachers, Except Special Educatio</v>
      </c>
      <c r="D553" t="str">
        <f>_xlfn.XLOOKUP(Table1[[#This Row],[Occupation]],Table2[Name],Table2[Cluster],#N/A,1)</f>
        <v>Education and Training</v>
      </c>
      <c r="E553">
        <f>_xlfn.RANK.EQ(Table1[[#This Row],[Percent_Change]],Table1[Percent_Change])</f>
        <v>518</v>
      </c>
      <c r="F553" t="s">
        <v>1417</v>
      </c>
      <c r="G553">
        <v>123400</v>
      </c>
      <c r="H553">
        <v>124100</v>
      </c>
      <c r="I553" s="1">
        <v>0.01</v>
      </c>
      <c r="J553" t="s">
        <v>8</v>
      </c>
      <c r="K553">
        <v>3</v>
      </c>
      <c r="L553" t="s">
        <v>11</v>
      </c>
      <c r="M553">
        <v>5</v>
      </c>
      <c r="N553">
        <v>338</v>
      </c>
      <c r="O553" s="2" t="e">
        <v>#N/A</v>
      </c>
      <c r="P553" s="2">
        <v>62700</v>
      </c>
    </row>
    <row r="554" spans="1:16" x14ac:dyDescent="0.3">
      <c r="A554">
        <v>553</v>
      </c>
      <c r="B554" t="s">
        <v>569</v>
      </c>
      <c r="C554" t="str">
        <f>LEFT(Table1[[#This Row],[Occupation]],LEN(Table1[[#This Row],[Occupation]])-1)</f>
        <v>Landscape Architect</v>
      </c>
      <c r="D554" t="str">
        <f>_xlfn.XLOOKUP(Table1[[#This Row],[Occupation]],Table2[Name],Table2[Cluster],#N/A,1)</f>
        <v>Architecture and Construction</v>
      </c>
      <c r="E554">
        <f>_xlfn.RANK.EQ(Table1[[#This Row],[Percent_Change]],Table1[Percent_Change])</f>
        <v>518</v>
      </c>
      <c r="F554" t="s">
        <v>1287</v>
      </c>
      <c r="G554">
        <v>23600</v>
      </c>
      <c r="H554">
        <v>23800</v>
      </c>
      <c r="I554" s="1">
        <v>0.01</v>
      </c>
      <c r="J554" t="s">
        <v>5</v>
      </c>
      <c r="K554">
        <v>4</v>
      </c>
      <c r="L554" t="s">
        <v>11</v>
      </c>
      <c r="M554">
        <v>5</v>
      </c>
      <c r="N554">
        <v>208</v>
      </c>
      <c r="O554" s="2">
        <v>38.130000000000003</v>
      </c>
      <c r="P554" s="2">
        <v>79300</v>
      </c>
    </row>
    <row r="555" spans="1:16" x14ac:dyDescent="0.3">
      <c r="A555">
        <v>554</v>
      </c>
      <c r="B555" t="s">
        <v>570</v>
      </c>
      <c r="C555" t="str">
        <f>LEFT(Table1[[#This Row],[Occupation]],LEN(Table1[[#This Row],[Occupation]])-1)</f>
        <v>Locomotive Engineer</v>
      </c>
      <c r="D555" t="str">
        <f>_xlfn.XLOOKUP(Table1[[#This Row],[Occupation]],Table2[Name],Table2[Cluster],#N/A,1)</f>
        <v>Transportation, Distribution and Logistics</v>
      </c>
      <c r="E555">
        <f>_xlfn.RANK.EQ(Table1[[#This Row],[Percent_Change]],Table1[Percent_Change])</f>
        <v>518</v>
      </c>
      <c r="F555" t="s">
        <v>1316</v>
      </c>
      <c r="G555">
        <v>29700</v>
      </c>
      <c r="H555">
        <v>29900</v>
      </c>
      <c r="I555" s="1">
        <v>0.01</v>
      </c>
      <c r="J555" t="s">
        <v>5</v>
      </c>
      <c r="K555">
        <v>4</v>
      </c>
      <c r="L555" t="s">
        <v>26</v>
      </c>
      <c r="M555">
        <v>2</v>
      </c>
      <c r="N555">
        <v>237</v>
      </c>
      <c r="O555" s="2">
        <v>35.950000000000003</v>
      </c>
      <c r="P555" s="2">
        <v>74800</v>
      </c>
    </row>
    <row r="556" spans="1:16" x14ac:dyDescent="0.3">
      <c r="A556">
        <v>555</v>
      </c>
      <c r="B556" t="s">
        <v>571</v>
      </c>
      <c r="C556" t="str">
        <f>LEFT(Table1[[#This Row],[Occupation]],LEN(Table1[[#This Row],[Occupation]])-1)</f>
        <v>Marine Engineers and Naval Architect</v>
      </c>
      <c r="D556" t="str">
        <f>_xlfn.XLOOKUP(Table1[[#This Row],[Occupation]],Table2[Name],Table2[Cluster],#N/A,1)</f>
        <v>Science, Technology, Engineering and Math</v>
      </c>
      <c r="E556">
        <f>_xlfn.RANK.EQ(Table1[[#This Row],[Percent_Change]],Table1[Percent_Change])</f>
        <v>518</v>
      </c>
      <c r="F556" t="s">
        <v>1192</v>
      </c>
      <c r="G556">
        <v>8000</v>
      </c>
      <c r="H556">
        <v>8100</v>
      </c>
      <c r="I556" s="1">
        <v>0.01</v>
      </c>
      <c r="J556" t="s">
        <v>5</v>
      </c>
      <c r="K556">
        <v>4</v>
      </c>
      <c r="L556" t="s">
        <v>11</v>
      </c>
      <c r="M556">
        <v>5</v>
      </c>
      <c r="N556">
        <v>113</v>
      </c>
      <c r="O556" s="2">
        <v>48.21</v>
      </c>
      <c r="P556" s="2">
        <v>100300</v>
      </c>
    </row>
    <row r="557" spans="1:16" x14ac:dyDescent="0.3">
      <c r="A557">
        <v>556</v>
      </c>
      <c r="B557" t="s">
        <v>572</v>
      </c>
      <c r="C557" t="str">
        <f>LEFT(Table1[[#This Row],[Occupation]],LEN(Table1[[#This Row],[Occupation]])-1)</f>
        <v>Mechanical Engineering Technologists and Technician</v>
      </c>
      <c r="D557" t="str">
        <f>_xlfn.XLOOKUP(Table1[[#This Row],[Occupation]],Table2[Name],Table2[Cluster],#N/A,1)</f>
        <v>Manufacturing</v>
      </c>
      <c r="E557">
        <f>_xlfn.RANK.EQ(Table1[[#This Row],[Percent_Change]],Table1[Percent_Change])</f>
        <v>518</v>
      </c>
      <c r="F557" t="s">
        <v>1395</v>
      </c>
      <c r="G557">
        <v>41100</v>
      </c>
      <c r="H557">
        <v>41400</v>
      </c>
      <c r="I557" s="1">
        <v>0.01</v>
      </c>
      <c r="J557" t="s">
        <v>8</v>
      </c>
      <c r="K557">
        <v>3</v>
      </c>
      <c r="L557" t="s">
        <v>18</v>
      </c>
      <c r="M557">
        <v>4</v>
      </c>
      <c r="N557">
        <v>316</v>
      </c>
      <c r="O557" s="2">
        <v>30.78</v>
      </c>
      <c r="P557" s="2">
        <v>64000</v>
      </c>
    </row>
    <row r="558" spans="1:16" x14ac:dyDescent="0.3">
      <c r="A558">
        <v>557</v>
      </c>
      <c r="B558" t="s">
        <v>573</v>
      </c>
      <c r="C558" t="str">
        <f>LEFT(Table1[[#This Row],[Occupation]],LEN(Table1[[#This Row],[Occupation]])-1)</f>
        <v>Middle School Teachers, Except Special and Career/Technical Educatio</v>
      </c>
      <c r="D558" t="str">
        <f>_xlfn.XLOOKUP(Table1[[#This Row],[Occupation]],Table2[Name],Table2[Cluster],#N/A,1)</f>
        <v>Education and Training</v>
      </c>
      <c r="E558">
        <f>_xlfn.RANK.EQ(Table1[[#This Row],[Percent_Change]],Table1[Percent_Change])</f>
        <v>518</v>
      </c>
      <c r="F558" t="s">
        <v>1388</v>
      </c>
      <c r="G558">
        <v>625500</v>
      </c>
      <c r="H558">
        <v>630600</v>
      </c>
      <c r="I558" s="1">
        <v>0.01</v>
      </c>
      <c r="J558" t="s">
        <v>8</v>
      </c>
      <c r="K558">
        <v>3</v>
      </c>
      <c r="L558" t="s">
        <v>11</v>
      </c>
      <c r="M558">
        <v>5</v>
      </c>
      <c r="N558">
        <v>309</v>
      </c>
      <c r="O558" s="2" t="e">
        <v>#N/A</v>
      </c>
      <c r="P558" s="2">
        <v>64300</v>
      </c>
    </row>
    <row r="559" spans="1:16" x14ac:dyDescent="0.3">
      <c r="A559">
        <v>558</v>
      </c>
      <c r="B559" t="s">
        <v>574</v>
      </c>
      <c r="C559" t="str">
        <f>LEFT(Table1[[#This Row],[Occupation]],LEN(Table1[[#This Row],[Occupation]])-1)</f>
        <v>Model</v>
      </c>
      <c r="D559" t="str">
        <f>_xlfn.XLOOKUP(Table1[[#This Row],[Occupation]],Table2[Name],Table2[Cluster],#N/A,1)</f>
        <v>Manufacturing</v>
      </c>
      <c r="E559">
        <f>_xlfn.RANK.EQ(Table1[[#This Row],[Percent_Change]],Table1[Percent_Change])</f>
        <v>518</v>
      </c>
      <c r="F559" t="s">
        <v>1624</v>
      </c>
      <c r="G559">
        <v>2200</v>
      </c>
      <c r="H559">
        <v>2200</v>
      </c>
      <c r="I559" s="1">
        <v>0.01</v>
      </c>
      <c r="J559" t="s">
        <v>8</v>
      </c>
      <c r="K559">
        <v>3</v>
      </c>
      <c r="L559" t="s">
        <v>31</v>
      </c>
      <c r="M559">
        <v>1</v>
      </c>
      <c r="N559">
        <v>543</v>
      </c>
      <c r="O559" s="2">
        <v>22.8</v>
      </c>
      <c r="P559" s="2">
        <v>47400</v>
      </c>
    </row>
    <row r="560" spans="1:16" x14ac:dyDescent="0.3">
      <c r="A560">
        <v>559</v>
      </c>
      <c r="B560" t="s">
        <v>575</v>
      </c>
      <c r="C560" t="str">
        <f>LEFT(Table1[[#This Row],[Occupation]],LEN(Table1[[#This Row],[Occupation]])-1)</f>
        <v>Multiple Machine Tool Setters, Operators, and Tenders, Metal and Plasti</v>
      </c>
      <c r="D560" t="str">
        <f>_xlfn.XLOOKUP(Table1[[#This Row],[Occupation]],Table2[Name],Table2[Cluster],#N/A,1)</f>
        <v>Manufacturing</v>
      </c>
      <c r="E560">
        <f>_xlfn.RANK.EQ(Table1[[#This Row],[Percent_Change]],Table1[Percent_Change])</f>
        <v>518</v>
      </c>
      <c r="F560" t="s">
        <v>1733</v>
      </c>
      <c r="G560">
        <v>139900</v>
      </c>
      <c r="H560">
        <v>140700</v>
      </c>
      <c r="I560" s="1">
        <v>0.01</v>
      </c>
      <c r="J560" t="s">
        <v>29</v>
      </c>
      <c r="K560">
        <v>2</v>
      </c>
      <c r="L560" t="s">
        <v>26</v>
      </c>
      <c r="M560">
        <v>2</v>
      </c>
      <c r="N560">
        <v>653</v>
      </c>
      <c r="O560" s="2">
        <v>20</v>
      </c>
      <c r="P560" s="2">
        <v>41600</v>
      </c>
    </row>
    <row r="561" spans="1:16" x14ac:dyDescent="0.3">
      <c r="A561">
        <v>560</v>
      </c>
      <c r="B561" t="s">
        <v>576</v>
      </c>
      <c r="C561" t="str">
        <f>LEFT(Table1[[#This Row],[Occupation]],LEN(Table1[[#This Row],[Occupation]])-1)</f>
        <v>Music Directors and Composer</v>
      </c>
      <c r="D561" t="str">
        <f>_xlfn.XLOOKUP(Table1[[#This Row],[Occupation]],Table2[Name],Table2[Cluster],#N/A,1)</f>
        <v>Arts, Audio/Video and Communications</v>
      </c>
      <c r="E561">
        <f>_xlfn.RANK.EQ(Table1[[#This Row],[Percent_Change]],Table1[Percent_Change])</f>
        <v>518</v>
      </c>
      <c r="F561" t="s">
        <v>1418</v>
      </c>
      <c r="G561">
        <v>51800</v>
      </c>
      <c r="H561">
        <v>52400</v>
      </c>
      <c r="I561" s="1">
        <v>0.01</v>
      </c>
      <c r="J561" t="s">
        <v>8</v>
      </c>
      <c r="K561">
        <v>3</v>
      </c>
      <c r="L561" t="s">
        <v>11</v>
      </c>
      <c r="M561">
        <v>5</v>
      </c>
      <c r="N561">
        <v>339</v>
      </c>
      <c r="O561" s="2">
        <v>30.09</v>
      </c>
      <c r="P561" s="2">
        <v>62600</v>
      </c>
    </row>
    <row r="562" spans="1:16" x14ac:dyDescent="0.3">
      <c r="A562">
        <v>561</v>
      </c>
      <c r="B562" t="s">
        <v>577</v>
      </c>
      <c r="C562" t="str">
        <f>LEFT(Table1[[#This Row],[Occupation]],LEN(Table1[[#This Row],[Occupation]])-1)</f>
        <v>Musicians and Singer</v>
      </c>
      <c r="D562" t="str">
        <f>_xlfn.XLOOKUP(Table1[[#This Row],[Occupation]],Table2[Name],Table2[Cluster],#N/A,1)</f>
        <v>Arts, Audio/Video and Communications</v>
      </c>
      <c r="E562">
        <f>_xlfn.RANK.EQ(Table1[[#This Row],[Percent_Change]],Table1[Percent_Change])</f>
        <v>518</v>
      </c>
      <c r="F562" t="s">
        <v>1075</v>
      </c>
      <c r="G562">
        <v>173500</v>
      </c>
      <c r="H562">
        <v>175600</v>
      </c>
      <c r="I562" s="1">
        <v>0.01</v>
      </c>
      <c r="J562" t="s">
        <v>120</v>
      </c>
      <c r="K562">
        <v>0</v>
      </c>
      <c r="L562" t="s">
        <v>31</v>
      </c>
      <c r="M562">
        <v>1</v>
      </c>
      <c r="N562">
        <v>827</v>
      </c>
      <c r="O562" s="2">
        <v>39.14</v>
      </c>
      <c r="P562" s="2" t="e">
        <v>#N/A</v>
      </c>
    </row>
    <row r="563" spans="1:16" x14ac:dyDescent="0.3">
      <c r="A563">
        <v>562</v>
      </c>
      <c r="B563" t="s">
        <v>578</v>
      </c>
      <c r="C563" t="str">
        <f>LEFT(Table1[[#This Row],[Occupation]],LEN(Table1[[#This Row],[Occupation]])-1)</f>
        <v>Nuclear Engineer</v>
      </c>
      <c r="D563" t="str">
        <f>_xlfn.XLOOKUP(Table1[[#This Row],[Occupation]],Table2[Name],Table2[Cluster],#N/A,1)</f>
        <v>Energy</v>
      </c>
      <c r="E563">
        <f>_xlfn.RANK.EQ(Table1[[#This Row],[Percent_Change]],Table1[Percent_Change])</f>
        <v>518</v>
      </c>
      <c r="F563" t="s">
        <v>1139</v>
      </c>
      <c r="G563">
        <v>13800</v>
      </c>
      <c r="H563">
        <v>13900</v>
      </c>
      <c r="I563" s="1">
        <v>0.01</v>
      </c>
      <c r="J563" t="s">
        <v>5</v>
      </c>
      <c r="K563">
        <v>4</v>
      </c>
      <c r="L563" t="s">
        <v>11</v>
      </c>
      <c r="M563">
        <v>5</v>
      </c>
      <c r="N563">
        <v>60</v>
      </c>
      <c r="O563" s="2">
        <v>60.32</v>
      </c>
      <c r="P563" s="2">
        <v>125500</v>
      </c>
    </row>
    <row r="564" spans="1:16" x14ac:dyDescent="0.3">
      <c r="A564">
        <v>563</v>
      </c>
      <c r="B564" t="s">
        <v>579</v>
      </c>
      <c r="C564" t="str">
        <f>LEFT(Table1[[#This Row],[Occupation]],LEN(Table1[[#This Row],[Occupation]])-1)</f>
        <v>Ophthalmic Laboratory Technician</v>
      </c>
      <c r="D564" t="str">
        <f>_xlfn.XLOOKUP(Table1[[#This Row],[Occupation]],Table2[Name],Table2[Cluster],#N/A,1)</f>
        <v>Manufacturing</v>
      </c>
      <c r="E564">
        <f>_xlfn.RANK.EQ(Table1[[#This Row],[Percent_Change]],Table1[Percent_Change])</f>
        <v>518</v>
      </c>
      <c r="F564" t="s">
        <v>1793</v>
      </c>
      <c r="G564">
        <v>21300</v>
      </c>
      <c r="H564">
        <v>21600</v>
      </c>
      <c r="I564" s="1">
        <v>0.01</v>
      </c>
      <c r="J564" t="s">
        <v>29</v>
      </c>
      <c r="K564">
        <v>2</v>
      </c>
      <c r="L564" t="s">
        <v>26</v>
      </c>
      <c r="M564">
        <v>2</v>
      </c>
      <c r="N564">
        <v>713</v>
      </c>
      <c r="O564" s="2">
        <v>18.13</v>
      </c>
      <c r="P564" s="2">
        <v>37700</v>
      </c>
    </row>
    <row r="565" spans="1:16" x14ac:dyDescent="0.3">
      <c r="A565">
        <v>564</v>
      </c>
      <c r="B565" t="s">
        <v>580</v>
      </c>
      <c r="C565" t="str">
        <f>LEFT(Table1[[#This Row],[Occupation]],LEN(Table1[[#This Row],[Occupation]])-1)</f>
        <v>Outdoor Power Equipment and Other Small Engine Mechanic</v>
      </c>
      <c r="D565" t="str">
        <f>_xlfn.XLOOKUP(Table1[[#This Row],[Occupation]],Table2[Name],Table2[Cluster],#N/A,1)</f>
        <v>Manufacturing</v>
      </c>
      <c r="E565">
        <f>_xlfn.RANK.EQ(Table1[[#This Row],[Percent_Change]],Table1[Percent_Change])</f>
        <v>518</v>
      </c>
      <c r="F565" t="s">
        <v>1701</v>
      </c>
      <c r="G565">
        <v>41600</v>
      </c>
      <c r="H565">
        <v>42100</v>
      </c>
      <c r="I565" s="1">
        <v>0.01</v>
      </c>
      <c r="J565" t="s">
        <v>29</v>
      </c>
      <c r="K565">
        <v>2</v>
      </c>
      <c r="L565" t="s">
        <v>26</v>
      </c>
      <c r="M565">
        <v>2</v>
      </c>
      <c r="N565">
        <v>622</v>
      </c>
      <c r="O565" s="2">
        <v>21.22</v>
      </c>
      <c r="P565" s="2">
        <v>44100</v>
      </c>
    </row>
    <row r="566" spans="1:16" x14ac:dyDescent="0.3">
      <c r="A566">
        <v>565</v>
      </c>
      <c r="B566" t="s">
        <v>581</v>
      </c>
      <c r="C566" t="str">
        <f>LEFT(Table1[[#This Row],[Occupation]],LEN(Table1[[#This Row],[Occupation]])-1)</f>
        <v>Parts Salesperson</v>
      </c>
      <c r="D566" t="str">
        <f>_xlfn.XLOOKUP(Table1[[#This Row],[Occupation]],Table2[Name],Table2[Cluster],#N/A,1)</f>
        <v>Transportation, Distribution and Logistics</v>
      </c>
      <c r="E566">
        <f>_xlfn.RANK.EQ(Table1[[#This Row],[Percent_Change]],Table1[Percent_Change])</f>
        <v>518</v>
      </c>
      <c r="F566" t="s">
        <v>1814</v>
      </c>
      <c r="G566">
        <v>266100</v>
      </c>
      <c r="H566">
        <v>268700</v>
      </c>
      <c r="I566" s="1">
        <v>0.01</v>
      </c>
      <c r="J566" t="s">
        <v>29</v>
      </c>
      <c r="K566">
        <v>2</v>
      </c>
      <c r="L566" t="s">
        <v>31</v>
      </c>
      <c r="M566">
        <v>1</v>
      </c>
      <c r="N566">
        <v>734</v>
      </c>
      <c r="O566" s="2">
        <v>17.72</v>
      </c>
      <c r="P566" s="2">
        <v>36900</v>
      </c>
    </row>
    <row r="567" spans="1:16" x14ac:dyDescent="0.3">
      <c r="A567">
        <v>566</v>
      </c>
      <c r="B567" t="s">
        <v>582</v>
      </c>
      <c r="C567" t="str">
        <f>LEFT(Table1[[#This Row],[Occupation]],LEN(Table1[[#This Row],[Occupation]])-1)</f>
        <v>Pediatric Surgeon</v>
      </c>
      <c r="D567" t="str">
        <f>_xlfn.XLOOKUP(Table1[[#This Row],[Occupation]],Table2[Name],Table2[Cluster],#N/A,1)</f>
        <v>Health Science</v>
      </c>
      <c r="E567">
        <f>_xlfn.RANK.EQ(Table1[[#This Row],[Percent_Change]],Table1[Percent_Change])</f>
        <v>518</v>
      </c>
      <c r="F567" t="s">
        <v>1080</v>
      </c>
      <c r="G567">
        <v>800</v>
      </c>
      <c r="H567">
        <v>800</v>
      </c>
      <c r="I567" s="1">
        <v>0.01</v>
      </c>
      <c r="J567" t="s">
        <v>5</v>
      </c>
      <c r="K567">
        <v>4</v>
      </c>
      <c r="L567" t="s">
        <v>38</v>
      </c>
      <c r="M567">
        <v>7</v>
      </c>
      <c r="N567">
        <v>1</v>
      </c>
      <c r="O567" s="2">
        <v>115</v>
      </c>
      <c r="P567" s="2">
        <v>239200</v>
      </c>
    </row>
    <row r="568" spans="1:16" x14ac:dyDescent="0.3">
      <c r="A568">
        <v>567</v>
      </c>
      <c r="B568" t="s">
        <v>583</v>
      </c>
      <c r="C568" t="str">
        <f>LEFT(Table1[[#This Row],[Occupation]],LEN(Table1[[#This Row],[Occupation]])-1)</f>
        <v>Pediatricians, Genera</v>
      </c>
      <c r="D568" t="str">
        <f>_xlfn.XLOOKUP(Table1[[#This Row],[Occupation]],Table2[Name],Table2[Cluster],#N/A,1)</f>
        <v>Health Science</v>
      </c>
      <c r="E568">
        <f>_xlfn.RANK.EQ(Table1[[#This Row],[Percent_Change]],Table1[Percent_Change])</f>
        <v>518</v>
      </c>
      <c r="F568" t="s">
        <v>1103</v>
      </c>
      <c r="G568">
        <v>35900</v>
      </c>
      <c r="H568">
        <v>36200</v>
      </c>
      <c r="I568" s="1">
        <v>0.01</v>
      </c>
      <c r="J568" t="s">
        <v>5</v>
      </c>
      <c r="K568">
        <v>4</v>
      </c>
      <c r="L568" t="s">
        <v>38</v>
      </c>
      <c r="M568">
        <v>7</v>
      </c>
      <c r="N568">
        <v>24</v>
      </c>
      <c r="O568" s="2">
        <v>95.53</v>
      </c>
      <c r="P568" s="2">
        <v>198700</v>
      </c>
    </row>
    <row r="569" spans="1:16" x14ac:dyDescent="0.3">
      <c r="A569">
        <v>568</v>
      </c>
      <c r="B569" t="s">
        <v>584</v>
      </c>
      <c r="C569" t="str">
        <f>LEFT(Table1[[#This Row],[Occupation]],LEN(Table1[[#This Row],[Occupation]])-1)</f>
        <v>Podiatrist</v>
      </c>
      <c r="D569" t="str">
        <f>_xlfn.XLOOKUP(Table1[[#This Row],[Occupation]],Table2[Name],Table2[Cluster],#N/A,1)</f>
        <v>Health Science</v>
      </c>
      <c r="E569">
        <f>_xlfn.RANK.EQ(Table1[[#This Row],[Percent_Change]],Table1[Percent_Change])</f>
        <v>518</v>
      </c>
      <c r="F569" t="s">
        <v>1115</v>
      </c>
      <c r="G569">
        <v>10600</v>
      </c>
      <c r="H569">
        <v>10700</v>
      </c>
      <c r="I569" s="1">
        <v>0.01</v>
      </c>
      <c r="J569" t="s">
        <v>5</v>
      </c>
      <c r="K569">
        <v>4</v>
      </c>
      <c r="L569" t="s">
        <v>38</v>
      </c>
      <c r="M569">
        <v>7</v>
      </c>
      <c r="N569">
        <v>36</v>
      </c>
      <c r="O569" s="2">
        <v>68.099999999999994</v>
      </c>
      <c r="P569" s="2">
        <v>141700</v>
      </c>
    </row>
    <row r="570" spans="1:16" x14ac:dyDescent="0.3">
      <c r="A570">
        <v>569</v>
      </c>
      <c r="B570" t="s">
        <v>585</v>
      </c>
      <c r="C570" t="str">
        <f>LEFT(Table1[[#This Row],[Occupation]],LEN(Table1[[#This Row],[Occupation]])-1)</f>
        <v>Production Workers, All Othe</v>
      </c>
      <c r="D570" t="str">
        <f>_xlfn.XLOOKUP(Table1[[#This Row],[Occupation]],Table2[Name],Table2[Cluster],#N/A,1)</f>
        <v>Manufacturing</v>
      </c>
      <c r="E570">
        <f>_xlfn.RANK.EQ(Table1[[#This Row],[Percent_Change]],Table1[Percent_Change])</f>
        <v>518</v>
      </c>
      <c r="F570" t="s">
        <v>1798</v>
      </c>
      <c r="G570">
        <v>275300</v>
      </c>
      <c r="H570">
        <v>279200</v>
      </c>
      <c r="I570" s="1">
        <v>0.01</v>
      </c>
      <c r="J570" t="s">
        <v>29</v>
      </c>
      <c r="K570">
        <v>2</v>
      </c>
      <c r="L570" t="s">
        <v>26</v>
      </c>
      <c r="M570">
        <v>2</v>
      </c>
      <c r="N570">
        <v>719</v>
      </c>
      <c r="O570" s="2">
        <v>18</v>
      </c>
      <c r="P570" s="2">
        <v>37400</v>
      </c>
    </row>
    <row r="571" spans="1:16" x14ac:dyDescent="0.3">
      <c r="A571">
        <v>570</v>
      </c>
      <c r="B571" t="s">
        <v>586</v>
      </c>
      <c r="C571" t="str">
        <f>LEFT(Table1[[#This Row],[Occupation]],LEN(Table1[[#This Row],[Occupation]])-1)</f>
        <v>Rail-Track Laying and Maintenance Equipment Operator</v>
      </c>
      <c r="D571" t="str">
        <f>_xlfn.XLOOKUP(Table1[[#This Row],[Occupation]],Table2[Name],Table2[Cluster],#N/A,1)</f>
        <v>Transportation, Distribution and Logistics</v>
      </c>
      <c r="E571">
        <f>_xlfn.RANK.EQ(Table1[[#This Row],[Percent_Change]],Table1[Percent_Change])</f>
        <v>518</v>
      </c>
      <c r="F571" t="s">
        <v>1363</v>
      </c>
      <c r="G571">
        <v>16500</v>
      </c>
      <c r="H571">
        <v>16700</v>
      </c>
      <c r="I571" s="1">
        <v>0.01</v>
      </c>
      <c r="J571" t="s">
        <v>8</v>
      </c>
      <c r="K571">
        <v>3</v>
      </c>
      <c r="L571" t="s">
        <v>26</v>
      </c>
      <c r="M571">
        <v>2</v>
      </c>
      <c r="N571">
        <v>284</v>
      </c>
      <c r="O571" s="2">
        <v>32.21</v>
      </c>
      <c r="P571" s="2">
        <v>67000</v>
      </c>
    </row>
    <row r="572" spans="1:16" x14ac:dyDescent="0.3">
      <c r="A572">
        <v>571</v>
      </c>
      <c r="B572" t="s">
        <v>587</v>
      </c>
      <c r="C572" t="str">
        <f>LEFT(Table1[[#This Row],[Occupation]],LEN(Table1[[#This Row],[Occupation]])-1)</f>
        <v>Railroad Brake, Signal, and Switch Operators and Locomotive Firer</v>
      </c>
      <c r="D572" t="str">
        <f>_xlfn.XLOOKUP(Table1[[#This Row],[Occupation]],Table2[Name],Table2[Cluster],#N/A,1)</f>
        <v>Transportation, Distribution and Logistics</v>
      </c>
      <c r="E572">
        <f>_xlfn.RANK.EQ(Table1[[#This Row],[Percent_Change]],Table1[Percent_Change])</f>
        <v>518</v>
      </c>
      <c r="F572" t="s">
        <v>1405</v>
      </c>
      <c r="G572">
        <v>12200</v>
      </c>
      <c r="H572">
        <v>12300</v>
      </c>
      <c r="I572" s="1">
        <v>0.01</v>
      </c>
      <c r="J572" t="s">
        <v>8</v>
      </c>
      <c r="K572">
        <v>3</v>
      </c>
      <c r="L572" t="s">
        <v>26</v>
      </c>
      <c r="M572">
        <v>2</v>
      </c>
      <c r="N572">
        <v>325</v>
      </c>
      <c r="O572" s="2">
        <v>30.55</v>
      </c>
      <c r="P572" s="2">
        <v>63500</v>
      </c>
    </row>
    <row r="573" spans="1:16" x14ac:dyDescent="0.3">
      <c r="A573">
        <v>572</v>
      </c>
      <c r="B573" t="s">
        <v>588</v>
      </c>
      <c r="C573" t="str">
        <f>LEFT(Table1[[#This Row],[Occupation]],LEN(Table1[[#This Row],[Occupation]])-1)</f>
        <v>Railroad Conductors and Yardmaster</v>
      </c>
      <c r="D573" t="str">
        <f>_xlfn.XLOOKUP(Table1[[#This Row],[Occupation]],Table2[Name],Table2[Cluster],#N/A,1)</f>
        <v>Transportation, Distribution and Logistics</v>
      </c>
      <c r="E573">
        <f>_xlfn.RANK.EQ(Table1[[#This Row],[Percent_Change]],Table1[Percent_Change])</f>
        <v>518</v>
      </c>
      <c r="F573" t="s">
        <v>1339</v>
      </c>
      <c r="G573">
        <v>34200</v>
      </c>
      <c r="H573">
        <v>34600</v>
      </c>
      <c r="I573" s="1">
        <v>0.01</v>
      </c>
      <c r="J573" t="s">
        <v>8</v>
      </c>
      <c r="K573">
        <v>3</v>
      </c>
      <c r="L573" t="s">
        <v>26</v>
      </c>
      <c r="M573">
        <v>2</v>
      </c>
      <c r="N573">
        <v>259</v>
      </c>
      <c r="O573" s="2">
        <v>34.200000000000003</v>
      </c>
      <c r="P573" s="2">
        <v>71100</v>
      </c>
    </row>
    <row r="574" spans="1:16" x14ac:dyDescent="0.3">
      <c r="A574">
        <v>573</v>
      </c>
      <c r="B574" t="s">
        <v>589</v>
      </c>
      <c r="C574" t="str">
        <f>LEFT(Table1[[#This Row],[Occupation]],LEN(Table1[[#This Row],[Occupation]])-1)</f>
        <v>Reinforcing Iron and Rebar Worker</v>
      </c>
      <c r="D574" t="str">
        <f>_xlfn.XLOOKUP(Table1[[#This Row],[Occupation]],Table2[Name],Table2[Cluster],#N/A,1)</f>
        <v>Architecture and Construction</v>
      </c>
      <c r="E574">
        <f>_xlfn.RANK.EQ(Table1[[#This Row],[Percent_Change]],Table1[Percent_Change])</f>
        <v>518</v>
      </c>
      <c r="F574" t="s">
        <v>1516</v>
      </c>
      <c r="G574">
        <v>22800</v>
      </c>
      <c r="H574">
        <v>23100</v>
      </c>
      <c r="I574" s="1">
        <v>0.01</v>
      </c>
      <c r="J574" t="s">
        <v>8</v>
      </c>
      <c r="K574">
        <v>3</v>
      </c>
      <c r="L574" t="s">
        <v>26</v>
      </c>
      <c r="M574">
        <v>2</v>
      </c>
      <c r="N574">
        <v>436</v>
      </c>
      <c r="O574" s="2">
        <v>26.37</v>
      </c>
      <c r="P574" s="2">
        <v>54900</v>
      </c>
    </row>
    <row r="575" spans="1:16" x14ac:dyDescent="0.3">
      <c r="A575">
        <v>574</v>
      </c>
      <c r="B575" t="s">
        <v>590</v>
      </c>
      <c r="C575" t="str">
        <f>LEFT(Table1[[#This Row],[Occupation]],LEN(Table1[[#This Row],[Occupation]])-1)</f>
        <v>Religious Workers, All Othe</v>
      </c>
      <c r="D575" t="str">
        <f>_xlfn.XLOOKUP(Table1[[#This Row],[Occupation]],Table2[Name],Table2[Cluster],#N/A,1)</f>
        <v>Science, Technology, Engineering and Math</v>
      </c>
      <c r="E575">
        <f>_xlfn.RANK.EQ(Table1[[#This Row],[Percent_Change]],Table1[Percent_Change])</f>
        <v>518</v>
      </c>
      <c r="F575" t="s">
        <v>1788</v>
      </c>
      <c r="G575">
        <v>75800</v>
      </c>
      <c r="H575">
        <v>76200</v>
      </c>
      <c r="I575" s="1">
        <v>0.01</v>
      </c>
      <c r="J575" t="s">
        <v>29</v>
      </c>
      <c r="K575">
        <v>2</v>
      </c>
      <c r="L575" t="s">
        <v>11</v>
      </c>
      <c r="M575">
        <v>5</v>
      </c>
      <c r="N575">
        <v>708</v>
      </c>
      <c r="O575" s="2">
        <v>18.25</v>
      </c>
      <c r="P575" s="2">
        <v>38000</v>
      </c>
    </row>
    <row r="576" spans="1:16" x14ac:dyDescent="0.3">
      <c r="A576">
        <v>575</v>
      </c>
      <c r="B576" t="s">
        <v>591</v>
      </c>
      <c r="C576" t="str">
        <f>LEFT(Table1[[#This Row],[Occupation]],LEN(Table1[[#This Row],[Occupation]])-1)</f>
        <v>Reservation and Transportation Ticket Agents and Travel Clerk</v>
      </c>
      <c r="D576" t="str">
        <f>_xlfn.XLOOKUP(Table1[[#This Row],[Occupation]],Table2[Name],Table2[Cluster],#N/A,1)</f>
        <v>Hospitality and Tourism</v>
      </c>
      <c r="E576">
        <f>_xlfn.RANK.EQ(Table1[[#This Row],[Percent_Change]],Table1[Percent_Change])</f>
        <v>518</v>
      </c>
      <c r="F576" t="s">
        <v>1737</v>
      </c>
      <c r="G576">
        <v>123000</v>
      </c>
      <c r="H576">
        <v>124600</v>
      </c>
      <c r="I576" s="1">
        <v>0.01</v>
      </c>
      <c r="J576" t="s">
        <v>29</v>
      </c>
      <c r="K576">
        <v>2</v>
      </c>
      <c r="L576" t="s">
        <v>26</v>
      </c>
      <c r="M576">
        <v>2</v>
      </c>
      <c r="N576">
        <v>658</v>
      </c>
      <c r="O576" s="2">
        <v>19.52</v>
      </c>
      <c r="P576" s="2">
        <v>40600</v>
      </c>
    </row>
    <row r="577" spans="1:16" x14ac:dyDescent="0.3">
      <c r="A577">
        <v>576</v>
      </c>
      <c r="B577" t="s">
        <v>592</v>
      </c>
      <c r="C577" t="str">
        <f>LEFT(Table1[[#This Row],[Occupation]],LEN(Table1[[#This Row],[Occupation]])-1)</f>
        <v>Rigger</v>
      </c>
      <c r="D577" t="str">
        <f>_xlfn.XLOOKUP(Table1[[#This Row],[Occupation]],Table2[Name],Table2[Cluster],#N/A,1)</f>
        <v>Architecture and Construction</v>
      </c>
      <c r="E577">
        <f>_xlfn.RANK.EQ(Table1[[#This Row],[Percent_Change]],Table1[Percent_Change])</f>
        <v>518</v>
      </c>
      <c r="F577" t="s">
        <v>1506</v>
      </c>
      <c r="G577">
        <v>19700</v>
      </c>
      <c r="H577">
        <v>20000</v>
      </c>
      <c r="I577" s="1">
        <v>0.01</v>
      </c>
      <c r="J577" t="s">
        <v>8</v>
      </c>
      <c r="K577">
        <v>3</v>
      </c>
      <c r="L577" t="s">
        <v>26</v>
      </c>
      <c r="M577">
        <v>2</v>
      </c>
      <c r="N577">
        <v>427</v>
      </c>
      <c r="O577" s="2">
        <v>27.03</v>
      </c>
      <c r="P577" s="2">
        <v>56200</v>
      </c>
    </row>
    <row r="578" spans="1:16" x14ac:dyDescent="0.3">
      <c r="A578">
        <v>577</v>
      </c>
      <c r="B578" t="s">
        <v>593</v>
      </c>
      <c r="C578" t="str">
        <f>LEFT(Table1[[#This Row],[Occupation]],LEN(Table1[[#This Row],[Occupation]])-1)</f>
        <v>Sales Representatives, Wholesale and Manufacturing, Except Technical and Scientific Product</v>
      </c>
      <c r="D578" t="str">
        <f>_xlfn.XLOOKUP(Table1[[#This Row],[Occupation]],Table2[Name],Table2[Cluster],#N/A,1)</f>
        <v>Manufacturing</v>
      </c>
      <c r="E578">
        <f>_xlfn.RANK.EQ(Table1[[#This Row],[Percent_Change]],Table1[Percent_Change])</f>
        <v>518</v>
      </c>
      <c r="F578" t="s">
        <v>1373</v>
      </c>
      <c r="G578">
        <v>1344300</v>
      </c>
      <c r="H578">
        <v>1353400</v>
      </c>
      <c r="I578" s="1">
        <v>0.01</v>
      </c>
      <c r="J578" t="s">
        <v>8</v>
      </c>
      <c r="K578">
        <v>3</v>
      </c>
      <c r="L578" t="s">
        <v>26</v>
      </c>
      <c r="M578">
        <v>2</v>
      </c>
      <c r="N578">
        <v>294</v>
      </c>
      <c r="O578" s="2">
        <v>31.56</v>
      </c>
      <c r="P578" s="2">
        <v>65600</v>
      </c>
    </row>
    <row r="579" spans="1:16" x14ac:dyDescent="0.3">
      <c r="A579">
        <v>578</v>
      </c>
      <c r="B579" t="s">
        <v>594</v>
      </c>
      <c r="C579" t="str">
        <f>LEFT(Table1[[#This Row],[Occupation]],LEN(Table1[[#This Row],[Occupation]])-1)</f>
        <v>School Psychologist</v>
      </c>
      <c r="D579" t="str">
        <f>_xlfn.XLOOKUP(Table1[[#This Row],[Occupation]],Table2[Name],Table2[Cluster],#N/A,1)</f>
        <v>Human Services</v>
      </c>
      <c r="E579">
        <f>_xlfn.RANK.EQ(Table1[[#This Row],[Percent_Change]],Table1[Percent_Change])</f>
        <v>518</v>
      </c>
      <c r="F579" t="s">
        <v>1250</v>
      </c>
      <c r="G579">
        <v>62200</v>
      </c>
      <c r="H579">
        <v>63000</v>
      </c>
      <c r="I579" s="1">
        <v>0.01</v>
      </c>
      <c r="J579" t="s">
        <v>5</v>
      </c>
      <c r="K579">
        <v>4</v>
      </c>
      <c r="L579" t="s">
        <v>6</v>
      </c>
      <c r="M579">
        <v>6</v>
      </c>
      <c r="N579">
        <v>171</v>
      </c>
      <c r="O579" s="2">
        <v>40.840000000000003</v>
      </c>
      <c r="P579" s="2">
        <v>84900</v>
      </c>
    </row>
    <row r="580" spans="1:16" x14ac:dyDescent="0.3">
      <c r="A580">
        <v>579</v>
      </c>
      <c r="B580" t="s">
        <v>595</v>
      </c>
      <c r="C580" t="str">
        <f>LEFT(Table1[[#This Row],[Occupation]],LEN(Table1[[#This Row],[Occupation]])-1)</f>
        <v>Secondary School Teachers, Except Special and Career/Technical Educatio</v>
      </c>
      <c r="D580" t="str">
        <f>_xlfn.XLOOKUP(Table1[[#This Row],[Occupation]],Table2[Name],Table2[Cluster],#N/A,1)</f>
        <v>Education and Training</v>
      </c>
      <c r="E580">
        <f>_xlfn.RANK.EQ(Table1[[#This Row],[Percent_Change]],Table1[Percent_Change])</f>
        <v>518</v>
      </c>
      <c r="F580" t="s">
        <v>1376</v>
      </c>
      <c r="G580">
        <v>1072300</v>
      </c>
      <c r="H580">
        <v>1083400</v>
      </c>
      <c r="I580" s="1">
        <v>0.01</v>
      </c>
      <c r="J580" t="s">
        <v>8</v>
      </c>
      <c r="K580">
        <v>3</v>
      </c>
      <c r="L580" t="s">
        <v>11</v>
      </c>
      <c r="M580">
        <v>5</v>
      </c>
      <c r="N580">
        <v>297</v>
      </c>
      <c r="O580" s="2" t="e">
        <v>#N/A</v>
      </c>
      <c r="P580" s="2">
        <v>65200</v>
      </c>
    </row>
    <row r="581" spans="1:16" x14ac:dyDescent="0.3">
      <c r="A581">
        <v>580</v>
      </c>
      <c r="B581" t="s">
        <v>596</v>
      </c>
      <c r="C581" t="str">
        <f>LEFT(Table1[[#This Row],[Occupation]],LEN(Table1[[#This Row],[Occupation]])-1)</f>
        <v>Ship Engineer</v>
      </c>
      <c r="D581" t="str">
        <f>_xlfn.XLOOKUP(Table1[[#This Row],[Occupation]],Table2[Name],Table2[Cluster],#N/A,1)</f>
        <v>Transportation, Distribution and Logistics</v>
      </c>
      <c r="E581">
        <f>_xlfn.RANK.EQ(Table1[[#This Row],[Percent_Change]],Table1[Percent_Change])</f>
        <v>518</v>
      </c>
      <c r="F581" t="s">
        <v>1219</v>
      </c>
      <c r="G581">
        <v>9300</v>
      </c>
      <c r="H581">
        <v>9400</v>
      </c>
      <c r="I581" s="1">
        <v>0.01</v>
      </c>
      <c r="J581" t="s">
        <v>5</v>
      </c>
      <c r="K581">
        <v>4</v>
      </c>
      <c r="L581" t="s">
        <v>9</v>
      </c>
      <c r="M581">
        <v>5</v>
      </c>
      <c r="N581">
        <v>140</v>
      </c>
      <c r="O581" s="2">
        <v>45.32</v>
      </c>
      <c r="P581" s="2">
        <v>94300</v>
      </c>
    </row>
    <row r="582" spans="1:16" x14ac:dyDescent="0.3">
      <c r="A582">
        <v>581</v>
      </c>
      <c r="B582" t="s">
        <v>597</v>
      </c>
      <c r="C582" t="str">
        <f>LEFT(Table1[[#This Row],[Occupation]],LEN(Table1[[#This Row],[Occupation]])-1)</f>
        <v>Signal and Track Switch Repairer</v>
      </c>
      <c r="D582" t="str">
        <f>_xlfn.XLOOKUP(Table1[[#This Row],[Occupation]],Table2[Name],Table2[Cluster],#N/A,1)</f>
        <v>Transportation, Distribution and Logistics</v>
      </c>
      <c r="E582">
        <f>_xlfn.RANK.EQ(Table1[[#This Row],[Percent_Change]],Table1[Percent_Change])</f>
        <v>518</v>
      </c>
      <c r="F582" t="s">
        <v>1263</v>
      </c>
      <c r="G582">
        <v>6600</v>
      </c>
      <c r="H582">
        <v>6700</v>
      </c>
      <c r="I582" s="1">
        <v>0.01</v>
      </c>
      <c r="J582" t="s">
        <v>5</v>
      </c>
      <c r="K582">
        <v>4</v>
      </c>
      <c r="L582" t="s">
        <v>26</v>
      </c>
      <c r="M582">
        <v>2</v>
      </c>
      <c r="N582">
        <v>184</v>
      </c>
      <c r="O582" s="2">
        <v>39.76</v>
      </c>
      <c r="P582" s="2">
        <v>82700</v>
      </c>
    </row>
    <row r="583" spans="1:16" x14ac:dyDescent="0.3">
      <c r="A583">
        <v>582</v>
      </c>
      <c r="B583" t="s">
        <v>598</v>
      </c>
      <c r="C583" t="str">
        <f>LEFT(Table1[[#This Row],[Occupation]],LEN(Table1[[#This Row],[Occupation]])-1)</f>
        <v>Special Education Teachers, Secondary Schoo</v>
      </c>
      <c r="D583" t="str">
        <f>_xlfn.XLOOKUP(Table1[[#This Row],[Occupation]],Table2[Name],Table2[Cluster],#N/A,1)</f>
        <v>Education and Training</v>
      </c>
      <c r="E583">
        <f>_xlfn.RANK.EQ(Table1[[#This Row],[Percent_Change]],Table1[Percent_Change])</f>
        <v>518</v>
      </c>
      <c r="F583" t="s">
        <v>1369</v>
      </c>
      <c r="G583">
        <v>153200</v>
      </c>
      <c r="H583">
        <v>154000</v>
      </c>
      <c r="I583" s="1">
        <v>0.01</v>
      </c>
      <c r="J583" t="s">
        <v>8</v>
      </c>
      <c r="K583">
        <v>3</v>
      </c>
      <c r="L583" t="s">
        <v>11</v>
      </c>
      <c r="M583">
        <v>5</v>
      </c>
      <c r="N583">
        <v>289</v>
      </c>
      <c r="O583" s="2" t="e">
        <v>#N/A</v>
      </c>
      <c r="P583" s="2">
        <v>66600</v>
      </c>
    </row>
    <row r="584" spans="1:16" x14ac:dyDescent="0.3">
      <c r="A584">
        <v>583</v>
      </c>
      <c r="B584" t="s">
        <v>599</v>
      </c>
      <c r="C584" t="str">
        <f>LEFT(Table1[[#This Row],[Occupation]],LEN(Table1[[#This Row],[Occupation]])-1)</f>
        <v>Surgeons, All Othe</v>
      </c>
      <c r="D584" t="str">
        <f>_xlfn.XLOOKUP(Table1[[#This Row],[Occupation]],Table2[Name],Table2[Cluster],#N/A,1)</f>
        <v>Health Science</v>
      </c>
      <c r="E584">
        <f>_xlfn.RANK.EQ(Table1[[#This Row],[Percent_Change]],Table1[Percent_Change])</f>
        <v>518</v>
      </c>
      <c r="F584" t="s">
        <v>1081</v>
      </c>
      <c r="G584">
        <v>26500</v>
      </c>
      <c r="H584">
        <v>26800</v>
      </c>
      <c r="I584" s="1">
        <v>0.01</v>
      </c>
      <c r="J584" t="s">
        <v>5</v>
      </c>
      <c r="K584">
        <v>4</v>
      </c>
      <c r="L584" t="s">
        <v>38</v>
      </c>
      <c r="M584">
        <v>7</v>
      </c>
      <c r="N584">
        <v>1</v>
      </c>
      <c r="O584" s="2">
        <v>115</v>
      </c>
      <c r="P584" s="2">
        <v>239200</v>
      </c>
    </row>
    <row r="585" spans="1:16" x14ac:dyDescent="0.3">
      <c r="A585">
        <v>584</v>
      </c>
      <c r="B585" t="s">
        <v>600</v>
      </c>
      <c r="C585" t="str">
        <f>LEFT(Table1[[#This Row],[Occupation]],LEN(Table1[[#This Row],[Occupation]])-1)</f>
        <v>Tax Examiners and Collectors, and Revenue Agent</v>
      </c>
      <c r="D585" t="str">
        <f>_xlfn.XLOOKUP(Table1[[#This Row],[Occupation]],Table2[Name],Table2[Cluster],#N/A,1)</f>
        <v>Government and Public Administration</v>
      </c>
      <c r="E585">
        <f>_xlfn.RANK.EQ(Table1[[#This Row],[Percent_Change]],Table1[Percent_Change])</f>
        <v>518</v>
      </c>
      <c r="F585" t="s">
        <v>1480</v>
      </c>
      <c r="G585">
        <v>55000</v>
      </c>
      <c r="H585">
        <v>55400</v>
      </c>
      <c r="I585" s="1">
        <v>0.01</v>
      </c>
      <c r="J585" t="s">
        <v>8</v>
      </c>
      <c r="K585">
        <v>3</v>
      </c>
      <c r="L585" t="s">
        <v>11</v>
      </c>
      <c r="M585">
        <v>5</v>
      </c>
      <c r="N585">
        <v>401</v>
      </c>
      <c r="O585" s="2">
        <v>28.14</v>
      </c>
      <c r="P585" s="2">
        <v>58500</v>
      </c>
    </row>
    <row r="586" spans="1:16" x14ac:dyDescent="0.3">
      <c r="A586">
        <v>585</v>
      </c>
      <c r="B586" t="s">
        <v>601</v>
      </c>
      <c r="C586" t="str">
        <f>LEFT(Table1[[#This Row],[Occupation]],LEN(Table1[[#This Row],[Occupation]])-1)</f>
        <v>Tire Repairers and Changer</v>
      </c>
      <c r="D586" t="str">
        <f>_xlfn.XLOOKUP(Table1[[#This Row],[Occupation]],Table2[Name],Table2[Cluster],#N/A,1)</f>
        <v>Transportation, Distribution and Logistics</v>
      </c>
      <c r="E586">
        <f>_xlfn.RANK.EQ(Table1[[#This Row],[Percent_Change]],Table1[Percent_Change])</f>
        <v>518</v>
      </c>
      <c r="F586" t="s">
        <v>1837</v>
      </c>
      <c r="G586">
        <v>103800</v>
      </c>
      <c r="H586">
        <v>105000</v>
      </c>
      <c r="I586" s="1">
        <v>0.01</v>
      </c>
      <c r="J586" t="s">
        <v>25</v>
      </c>
      <c r="K586">
        <v>1</v>
      </c>
      <c r="L586" t="s">
        <v>26</v>
      </c>
      <c r="M586">
        <v>2</v>
      </c>
      <c r="N586">
        <v>757</v>
      </c>
      <c r="O586" s="2">
        <v>17.21</v>
      </c>
      <c r="P586" s="2">
        <v>35800</v>
      </c>
    </row>
    <row r="587" spans="1:16" x14ac:dyDescent="0.3">
      <c r="A587">
        <v>586</v>
      </c>
      <c r="B587" t="s">
        <v>602</v>
      </c>
      <c r="C587" t="str">
        <f>LEFT(Table1[[#This Row],[Occupation]],LEN(Table1[[#This Row],[Occupation]])-1)</f>
        <v>Welders, Cutters, Solderers, and Brazer</v>
      </c>
      <c r="D587" t="str">
        <f>_xlfn.XLOOKUP(Table1[[#This Row],[Occupation]],Table2[Name],Table2[Cluster],#N/A,1)</f>
        <v>Manufacturing</v>
      </c>
      <c r="E587">
        <f>_xlfn.RANK.EQ(Table1[[#This Row],[Percent_Change]],Table1[Percent_Change])</f>
        <v>518</v>
      </c>
      <c r="F587" t="s">
        <v>1582</v>
      </c>
      <c r="G587">
        <v>431800</v>
      </c>
      <c r="H587">
        <v>438000</v>
      </c>
      <c r="I587" s="1">
        <v>0.01</v>
      </c>
      <c r="J587" t="s">
        <v>8</v>
      </c>
      <c r="K587">
        <v>3</v>
      </c>
      <c r="L587" t="s">
        <v>26</v>
      </c>
      <c r="M587">
        <v>2</v>
      </c>
      <c r="N587">
        <v>502</v>
      </c>
      <c r="O587" s="2">
        <v>23.53</v>
      </c>
      <c r="P587" s="2">
        <v>48900</v>
      </c>
    </row>
    <row r="588" spans="1:16" x14ac:dyDescent="0.3">
      <c r="A588">
        <v>587</v>
      </c>
      <c r="B588" t="s">
        <v>603</v>
      </c>
      <c r="C588" t="str">
        <f>LEFT(Table1[[#This Row],[Occupation]],LEN(Table1[[#This Row],[Occupation]])-1)</f>
        <v>Ambulance Drivers and Attendants, Except Emergency Medical Technician</v>
      </c>
      <c r="D588" t="str">
        <f>_xlfn.XLOOKUP(Table1[[#This Row],[Occupation]],Table2[Name],Table2[Cluster],#N/A,1)</f>
        <v>Transportation, Distribution and Logistics</v>
      </c>
      <c r="E588">
        <f>_xlfn.RANK.EQ(Table1[[#This Row],[Percent_Change]],Table1[Percent_Change])</f>
        <v>587</v>
      </c>
      <c r="F588" t="s">
        <v>1884</v>
      </c>
      <c r="G588">
        <v>10100</v>
      </c>
      <c r="H588">
        <v>10100</v>
      </c>
      <c r="I588" s="1">
        <v>0</v>
      </c>
      <c r="J588" t="s">
        <v>25</v>
      </c>
      <c r="K588">
        <v>1</v>
      </c>
      <c r="L588" t="s">
        <v>26</v>
      </c>
      <c r="M588">
        <v>2</v>
      </c>
      <c r="N588">
        <v>805</v>
      </c>
      <c r="O588" s="2">
        <v>15.66</v>
      </c>
      <c r="P588" s="2">
        <v>32600</v>
      </c>
    </row>
    <row r="589" spans="1:16" x14ac:dyDescent="0.3">
      <c r="A589">
        <v>588</v>
      </c>
      <c r="B589" t="s">
        <v>604</v>
      </c>
      <c r="C589" t="str">
        <f>LEFT(Table1[[#This Row],[Occupation]],LEN(Table1[[#This Row],[Occupation]])-1)</f>
        <v>Automotive and Watercraft Service Attendant</v>
      </c>
      <c r="D589" t="str">
        <f>_xlfn.XLOOKUP(Table1[[#This Row],[Occupation]],Table2[Name],Table2[Cluster],#N/A,1)</f>
        <v>Transportation, Distribution and Logistics</v>
      </c>
      <c r="E589">
        <f>_xlfn.RANK.EQ(Table1[[#This Row],[Percent_Change]],Table1[Percent_Change])</f>
        <v>587</v>
      </c>
      <c r="F589" t="s">
        <v>1872</v>
      </c>
      <c r="G589">
        <v>100700</v>
      </c>
      <c r="H589">
        <v>100900</v>
      </c>
      <c r="I589" s="1">
        <v>0</v>
      </c>
      <c r="J589" t="s">
        <v>25</v>
      </c>
      <c r="K589">
        <v>1</v>
      </c>
      <c r="L589" t="s">
        <v>31</v>
      </c>
      <c r="M589">
        <v>1</v>
      </c>
      <c r="N589">
        <v>793</v>
      </c>
      <c r="O589" s="2">
        <v>16.260000000000002</v>
      </c>
      <c r="P589" s="2">
        <v>33800</v>
      </c>
    </row>
    <row r="590" spans="1:16" x14ac:dyDescent="0.3">
      <c r="A590">
        <v>589</v>
      </c>
      <c r="B590" t="s">
        <v>605</v>
      </c>
      <c r="C590" t="str">
        <f>LEFT(Table1[[#This Row],[Occupation]],LEN(Table1[[#This Row],[Occupation]])-1)</f>
        <v>Billing and Posting Clerk</v>
      </c>
      <c r="D590" t="str">
        <f>_xlfn.XLOOKUP(Table1[[#This Row],[Occupation]],Table2[Name],Table2[Cluster],#N/A,1)</f>
        <v>Transportation, Distribution and Logistics</v>
      </c>
      <c r="E590">
        <f>_xlfn.RANK.EQ(Table1[[#This Row],[Percent_Change]],Table1[Percent_Change])</f>
        <v>587</v>
      </c>
      <c r="F590" t="s">
        <v>1671</v>
      </c>
      <c r="G590">
        <v>456300</v>
      </c>
      <c r="H590">
        <v>456400</v>
      </c>
      <c r="I590" s="1">
        <v>0</v>
      </c>
      <c r="J590" t="s">
        <v>29</v>
      </c>
      <c r="K590">
        <v>2</v>
      </c>
      <c r="L590" t="s">
        <v>26</v>
      </c>
      <c r="M590">
        <v>2</v>
      </c>
      <c r="N590">
        <v>590</v>
      </c>
      <c r="O590" s="2">
        <v>21.92</v>
      </c>
      <c r="P590" s="2">
        <v>45600</v>
      </c>
    </row>
    <row r="591" spans="1:16" x14ac:dyDescent="0.3">
      <c r="A591">
        <v>590</v>
      </c>
      <c r="B591" t="s">
        <v>606</v>
      </c>
      <c r="C591" t="str">
        <f>LEFT(Table1[[#This Row],[Occupation]],LEN(Table1[[#This Row],[Occupation]])-1)</f>
        <v>Career/Technical Education Teachers, Middle Schoo</v>
      </c>
      <c r="D591" t="str">
        <f>_xlfn.XLOOKUP(Table1[[#This Row],[Occupation]],Table2[Name],Table2[Cluster],#N/A,1)</f>
        <v>Education and Training</v>
      </c>
      <c r="E591">
        <f>_xlfn.RANK.EQ(Table1[[#This Row],[Percent_Change]],Table1[Percent_Change])</f>
        <v>587</v>
      </c>
      <c r="F591" t="s">
        <v>1396</v>
      </c>
      <c r="G591">
        <v>11100</v>
      </c>
      <c r="H591">
        <v>11100</v>
      </c>
      <c r="I591" s="1">
        <v>0</v>
      </c>
      <c r="J591" t="s">
        <v>8</v>
      </c>
      <c r="K591">
        <v>3</v>
      </c>
      <c r="L591" t="s">
        <v>11</v>
      </c>
      <c r="M591">
        <v>5</v>
      </c>
      <c r="N591">
        <v>317</v>
      </c>
      <c r="O591" s="2" t="e">
        <v>#N/A</v>
      </c>
      <c r="P591" s="2">
        <v>63900</v>
      </c>
    </row>
    <row r="592" spans="1:16" x14ac:dyDescent="0.3">
      <c r="A592">
        <v>591</v>
      </c>
      <c r="B592" t="s">
        <v>607</v>
      </c>
      <c r="C592" t="str">
        <f>LEFT(Table1[[#This Row],[Occupation]],LEN(Table1[[#This Row],[Occupation]])-1)</f>
        <v>Career/Technical Education Teachers, Secondary Schoo</v>
      </c>
      <c r="D592" t="str">
        <f>_xlfn.XLOOKUP(Table1[[#This Row],[Occupation]],Table2[Name],Table2[Cluster],#N/A,1)</f>
        <v>Education and Training</v>
      </c>
      <c r="E592">
        <f>_xlfn.RANK.EQ(Table1[[#This Row],[Percent_Change]],Table1[Percent_Change])</f>
        <v>587</v>
      </c>
      <c r="F592" t="s">
        <v>1378</v>
      </c>
      <c r="G592">
        <v>88000</v>
      </c>
      <c r="H592">
        <v>87700</v>
      </c>
      <c r="I592" s="1">
        <v>0</v>
      </c>
      <c r="J592" t="s">
        <v>8</v>
      </c>
      <c r="K592">
        <v>3</v>
      </c>
      <c r="L592" t="s">
        <v>11</v>
      </c>
      <c r="M592">
        <v>5</v>
      </c>
      <c r="N592">
        <v>298</v>
      </c>
      <c r="O592" s="2" t="e">
        <v>#N/A</v>
      </c>
      <c r="P592" s="2">
        <v>65100</v>
      </c>
    </row>
    <row r="593" spans="1:16" x14ac:dyDescent="0.3">
      <c r="A593">
        <v>592</v>
      </c>
      <c r="B593" t="s">
        <v>608</v>
      </c>
      <c r="C593" t="str">
        <f>LEFT(Table1[[#This Row],[Occupation]],LEN(Table1[[#This Row],[Occupation]])-1)</f>
        <v>Crane and Tower Operator</v>
      </c>
      <c r="D593" t="str">
        <f>_xlfn.XLOOKUP(Table1[[#This Row],[Occupation]],Table2[Name],Table2[Cluster],#N/A,1)</f>
        <v>Architecture and Construction</v>
      </c>
      <c r="E593">
        <f>_xlfn.RANK.EQ(Table1[[#This Row],[Percent_Change]],Table1[Percent_Change])</f>
        <v>587</v>
      </c>
      <c r="F593" t="s">
        <v>1383</v>
      </c>
      <c r="G593">
        <v>48400</v>
      </c>
      <c r="H593">
        <v>48500</v>
      </c>
      <c r="I593" s="1">
        <v>0</v>
      </c>
      <c r="J593" t="s">
        <v>8</v>
      </c>
      <c r="K593">
        <v>3</v>
      </c>
      <c r="L593" t="s">
        <v>26</v>
      </c>
      <c r="M593">
        <v>2</v>
      </c>
      <c r="N593">
        <v>304</v>
      </c>
      <c r="O593" s="2">
        <v>31.1</v>
      </c>
      <c r="P593" s="2">
        <v>64700</v>
      </c>
    </row>
    <row r="594" spans="1:16" x14ac:dyDescent="0.3">
      <c r="A594">
        <v>593</v>
      </c>
      <c r="B594" t="s">
        <v>609</v>
      </c>
      <c r="C594" t="str">
        <f>LEFT(Table1[[#This Row],[Occupation]],LEN(Table1[[#This Row],[Occupation]])-1)</f>
        <v>Directors, Religious Activities and Educatio</v>
      </c>
      <c r="D594" t="str">
        <f>_xlfn.XLOOKUP(Table1[[#This Row],[Occupation]],Table2[Name],Table2[Cluster],#N/A,1)</f>
        <v>Human Services</v>
      </c>
      <c r="E594">
        <f>_xlfn.RANK.EQ(Table1[[#This Row],[Percent_Change]],Table1[Percent_Change])</f>
        <v>587</v>
      </c>
      <c r="F594" t="s">
        <v>1563</v>
      </c>
      <c r="G594">
        <v>171000</v>
      </c>
      <c r="H594">
        <v>170600</v>
      </c>
      <c r="I594" s="1">
        <v>0</v>
      </c>
      <c r="J594" t="s">
        <v>8</v>
      </c>
      <c r="K594">
        <v>3</v>
      </c>
      <c r="L594" t="s">
        <v>11</v>
      </c>
      <c r="M594">
        <v>5</v>
      </c>
      <c r="N594">
        <v>483</v>
      </c>
      <c r="O594" s="2">
        <v>24.11</v>
      </c>
      <c r="P594" s="2">
        <v>50100</v>
      </c>
    </row>
    <row r="595" spans="1:16" x14ac:dyDescent="0.3">
      <c r="A595">
        <v>594</v>
      </c>
      <c r="B595" t="s">
        <v>610</v>
      </c>
      <c r="C595" t="str">
        <f>LEFT(Table1[[#This Row],[Occupation]],LEN(Table1[[#This Row],[Occupation]])-1)</f>
        <v>Dredge Operator</v>
      </c>
      <c r="D595" t="str">
        <f>_xlfn.XLOOKUP(Table1[[#This Row],[Occupation]],Table2[Name],Table2[Cluster],#N/A,1)</f>
        <v>Architecture and Construction</v>
      </c>
      <c r="E595">
        <f>_xlfn.RANK.EQ(Table1[[#This Row],[Percent_Change]],Table1[Percent_Change])</f>
        <v>587</v>
      </c>
      <c r="F595" t="s">
        <v>1558</v>
      </c>
      <c r="G595">
        <v>1000</v>
      </c>
      <c r="H595">
        <v>1100</v>
      </c>
      <c r="I595" s="1">
        <v>0</v>
      </c>
      <c r="J595" t="s">
        <v>8</v>
      </c>
      <c r="K595">
        <v>3</v>
      </c>
      <c r="L595" t="s">
        <v>26</v>
      </c>
      <c r="M595">
        <v>2</v>
      </c>
      <c r="N595">
        <v>479</v>
      </c>
      <c r="O595" s="2">
        <v>24.25</v>
      </c>
      <c r="P595" s="2">
        <v>50400</v>
      </c>
    </row>
    <row r="596" spans="1:16" x14ac:dyDescent="0.3">
      <c r="A596">
        <v>595</v>
      </c>
      <c r="B596" t="s">
        <v>611</v>
      </c>
      <c r="C596" t="str">
        <f>LEFT(Table1[[#This Row],[Occupation]],LEN(Table1[[#This Row],[Occupation]])-1)</f>
        <v>Etchers and Engraver</v>
      </c>
      <c r="D596" t="str">
        <f>_xlfn.XLOOKUP(Table1[[#This Row],[Occupation]],Table2[Name],Table2[Cluster],#N/A,1)</f>
        <v>Manufacturing</v>
      </c>
      <c r="E596">
        <f>_xlfn.RANK.EQ(Table1[[#This Row],[Percent_Change]],Table1[Percent_Change])</f>
        <v>587</v>
      </c>
      <c r="F596" t="s">
        <v>1749</v>
      </c>
      <c r="G596">
        <v>8500</v>
      </c>
      <c r="H596">
        <v>8400</v>
      </c>
      <c r="I596" s="1">
        <v>0</v>
      </c>
      <c r="J596" t="s">
        <v>29</v>
      </c>
      <c r="K596">
        <v>2</v>
      </c>
      <c r="L596" t="s">
        <v>26</v>
      </c>
      <c r="M596">
        <v>2</v>
      </c>
      <c r="N596">
        <v>670</v>
      </c>
      <c r="O596" s="2">
        <v>19.25</v>
      </c>
      <c r="P596" s="2">
        <v>40000</v>
      </c>
    </row>
    <row r="597" spans="1:16" x14ac:dyDescent="0.3">
      <c r="A597">
        <v>596</v>
      </c>
      <c r="B597" t="s">
        <v>612</v>
      </c>
      <c r="C597" t="str">
        <f>LEFT(Table1[[#This Row],[Occupation]],LEN(Table1[[#This Row],[Occupation]])-1)</f>
        <v>Fiberglass Laminators and Fabricator</v>
      </c>
      <c r="D597" t="str">
        <f>_xlfn.XLOOKUP(Table1[[#This Row],[Occupation]],Table2[Name],Table2[Cluster],#N/A,1)</f>
        <v>Manufacturing</v>
      </c>
      <c r="E597">
        <f>_xlfn.RANK.EQ(Table1[[#This Row],[Percent_Change]],Table1[Percent_Change])</f>
        <v>587</v>
      </c>
      <c r="F597" t="s">
        <v>1746</v>
      </c>
      <c r="G597">
        <v>22600</v>
      </c>
      <c r="H597">
        <v>22500</v>
      </c>
      <c r="I597" s="1">
        <v>0</v>
      </c>
      <c r="J597" t="s">
        <v>29</v>
      </c>
      <c r="K597">
        <v>2</v>
      </c>
      <c r="L597" t="s">
        <v>26</v>
      </c>
      <c r="M597">
        <v>2</v>
      </c>
      <c r="N597">
        <v>667</v>
      </c>
      <c r="O597" s="2">
        <v>19.329999999999998</v>
      </c>
      <c r="P597" s="2">
        <v>40200</v>
      </c>
    </row>
    <row r="598" spans="1:16" x14ac:dyDescent="0.3">
      <c r="A598">
        <v>597</v>
      </c>
      <c r="B598" t="s">
        <v>613</v>
      </c>
      <c r="C598" t="str">
        <f>LEFT(Table1[[#This Row],[Occupation]],LEN(Table1[[#This Row],[Occupation]])-1)</f>
        <v>First-Line Supervisors of Production and Operating Worker</v>
      </c>
      <c r="D598" t="str">
        <f>_xlfn.XLOOKUP(Table1[[#This Row],[Occupation]],Table2[Name],Table2[Cluster],#N/A,1)</f>
        <v>Manufacturing</v>
      </c>
      <c r="E598">
        <f>_xlfn.RANK.EQ(Table1[[#This Row],[Percent_Change]],Table1[Percent_Change])</f>
        <v>587</v>
      </c>
      <c r="F598" t="s">
        <v>1372</v>
      </c>
      <c r="G598">
        <v>681700</v>
      </c>
      <c r="H598">
        <v>683700</v>
      </c>
      <c r="I598" s="1">
        <v>0</v>
      </c>
      <c r="J598" t="s">
        <v>8</v>
      </c>
      <c r="K598">
        <v>3</v>
      </c>
      <c r="L598" t="s">
        <v>26</v>
      </c>
      <c r="M598">
        <v>2</v>
      </c>
      <c r="N598">
        <v>293</v>
      </c>
      <c r="O598" s="2">
        <v>31.7</v>
      </c>
      <c r="P598" s="2">
        <v>65900</v>
      </c>
    </row>
    <row r="599" spans="1:16" x14ac:dyDescent="0.3">
      <c r="A599">
        <v>599</v>
      </c>
      <c r="B599" t="s">
        <v>614</v>
      </c>
      <c r="C599" t="str">
        <f>LEFT(Table1[[#This Row],[Occupation]],LEN(Table1[[#This Row],[Occupation]])-1)</f>
        <v>Floor Sanders and Finisher</v>
      </c>
      <c r="D599" t="str">
        <f>_xlfn.XLOOKUP(Table1[[#This Row],[Occupation]],Table2[Name],Table2[Cluster],#N/A,1)</f>
        <v>Architecture and Construction</v>
      </c>
      <c r="E599">
        <f>_xlfn.RANK.EQ(Table1[[#This Row],[Percent_Change]],Table1[Percent_Change])</f>
        <v>587</v>
      </c>
      <c r="F599" t="s">
        <v>1611</v>
      </c>
      <c r="G599">
        <v>6200</v>
      </c>
      <c r="H599">
        <v>6200</v>
      </c>
      <c r="I599" s="1">
        <v>0</v>
      </c>
      <c r="J599" t="s">
        <v>8</v>
      </c>
      <c r="K599">
        <v>3</v>
      </c>
      <c r="L599" t="s">
        <v>31</v>
      </c>
      <c r="M599">
        <v>1</v>
      </c>
      <c r="N599">
        <v>532</v>
      </c>
      <c r="O599" s="2">
        <v>22.96</v>
      </c>
      <c r="P599" s="2">
        <v>47800</v>
      </c>
    </row>
    <row r="600" spans="1:16" x14ac:dyDescent="0.3">
      <c r="A600">
        <v>600</v>
      </c>
      <c r="B600" t="s">
        <v>615</v>
      </c>
      <c r="C600" t="str">
        <f>LEFT(Table1[[#This Row],[Occupation]],LEN(Table1[[#This Row],[Occupation]])-1)</f>
        <v>Furnace, Kiln, Oven, Drier, and Kettle Operators and Tender</v>
      </c>
      <c r="D600" t="str">
        <f>_xlfn.XLOOKUP(Table1[[#This Row],[Occupation]],Table2[Name],Table2[Cluster],#N/A,1)</f>
        <v>Manufacturing</v>
      </c>
      <c r="E600">
        <f>_xlfn.RANK.EQ(Table1[[#This Row],[Percent_Change]],Table1[Percent_Change])</f>
        <v>587</v>
      </c>
      <c r="F600" t="s">
        <v>1672</v>
      </c>
      <c r="G600">
        <v>16200</v>
      </c>
      <c r="H600">
        <v>16200</v>
      </c>
      <c r="I600" s="1">
        <v>0</v>
      </c>
      <c r="J600" t="s">
        <v>29</v>
      </c>
      <c r="K600">
        <v>2</v>
      </c>
      <c r="L600" t="s">
        <v>26</v>
      </c>
      <c r="M600">
        <v>2</v>
      </c>
      <c r="N600">
        <v>590</v>
      </c>
      <c r="O600" s="2">
        <v>21.94</v>
      </c>
      <c r="P600" s="2">
        <v>45600</v>
      </c>
    </row>
    <row r="601" spans="1:16" x14ac:dyDescent="0.3">
      <c r="A601">
        <v>601</v>
      </c>
      <c r="B601" t="s">
        <v>616</v>
      </c>
      <c r="C601" t="str">
        <f>LEFT(Table1[[#This Row],[Occupation]],LEN(Table1[[#This Row],[Occupation]])-1)</f>
        <v>Hydrologic Technician</v>
      </c>
      <c r="D601" t="str">
        <f>_xlfn.XLOOKUP(Table1[[#This Row],[Occupation]],Table2[Name],Table2[Cluster],#N/A,1)</f>
        <v>Science, Technology, Engineering and Math</v>
      </c>
      <c r="E601">
        <f>_xlfn.RANK.EQ(Table1[[#This Row],[Percent_Change]],Table1[Percent_Change])</f>
        <v>587</v>
      </c>
      <c r="F601" t="s">
        <v>1510</v>
      </c>
      <c r="G601">
        <v>3100</v>
      </c>
      <c r="H601">
        <v>3100</v>
      </c>
      <c r="I601" s="1">
        <v>0</v>
      </c>
      <c r="J601" t="s">
        <v>8</v>
      </c>
      <c r="K601">
        <v>3</v>
      </c>
      <c r="L601" t="s">
        <v>18</v>
      </c>
      <c r="M601">
        <v>4</v>
      </c>
      <c r="N601">
        <v>431</v>
      </c>
      <c r="O601" s="2">
        <v>26.87</v>
      </c>
      <c r="P601" s="2">
        <v>55900</v>
      </c>
    </row>
    <row r="602" spans="1:16" x14ac:dyDescent="0.3">
      <c r="A602">
        <v>602</v>
      </c>
      <c r="B602" t="s">
        <v>617</v>
      </c>
      <c r="C602" t="str">
        <f>LEFT(Table1[[#This Row],[Occupation]],LEN(Table1[[#This Row],[Occupation]])-1)</f>
        <v>Legal Support Workers, All Othe</v>
      </c>
      <c r="D602" t="str">
        <f>_xlfn.XLOOKUP(Table1[[#This Row],[Occupation]],Table2[Name],Table2[Cluster],#N/A,1)</f>
        <v>Government and Public Administration</v>
      </c>
      <c r="E602">
        <f>_xlfn.RANK.EQ(Table1[[#This Row],[Percent_Change]],Table1[Percent_Change])</f>
        <v>587</v>
      </c>
      <c r="F602" t="s">
        <v>1357</v>
      </c>
      <c r="G602">
        <v>51400</v>
      </c>
      <c r="H602">
        <v>51500</v>
      </c>
      <c r="I602" s="1">
        <v>0</v>
      </c>
      <c r="J602" t="s">
        <v>8</v>
      </c>
      <c r="K602">
        <v>3</v>
      </c>
      <c r="L602" t="s">
        <v>18</v>
      </c>
      <c r="M602">
        <v>4</v>
      </c>
      <c r="N602">
        <v>277</v>
      </c>
      <c r="O602" s="2">
        <v>32.549999999999997</v>
      </c>
      <c r="P602" s="2">
        <v>67700</v>
      </c>
    </row>
    <row r="603" spans="1:16" x14ac:dyDescent="0.3">
      <c r="A603">
        <v>603</v>
      </c>
      <c r="B603" t="s">
        <v>618</v>
      </c>
      <c r="C603" t="str">
        <f>LEFT(Table1[[#This Row],[Occupation]],LEN(Table1[[#This Row],[Occupation]])-1)</f>
        <v>Maids and Housekeeping Cleaner</v>
      </c>
      <c r="D603" t="str">
        <f>_xlfn.XLOOKUP(Table1[[#This Row],[Occupation]],Table2[Name],Table2[Cluster],#N/A,1)</f>
        <v>Hospitality and Tourism</v>
      </c>
      <c r="E603">
        <f>_xlfn.RANK.EQ(Table1[[#This Row],[Percent_Change]],Table1[Percent_Change])</f>
        <v>587</v>
      </c>
      <c r="F603" t="s">
        <v>1874</v>
      </c>
      <c r="G603">
        <v>1238800</v>
      </c>
      <c r="H603">
        <v>1240400</v>
      </c>
      <c r="I603" s="1">
        <v>0</v>
      </c>
      <c r="J603" t="s">
        <v>25</v>
      </c>
      <c r="K603">
        <v>1</v>
      </c>
      <c r="L603" t="s">
        <v>31</v>
      </c>
      <c r="M603">
        <v>1</v>
      </c>
      <c r="N603">
        <v>795</v>
      </c>
      <c r="O603" s="2">
        <v>16.079999999999998</v>
      </c>
      <c r="P603" s="2">
        <v>33500</v>
      </c>
    </row>
    <row r="604" spans="1:16" x14ac:dyDescent="0.3">
      <c r="A604">
        <v>604</v>
      </c>
      <c r="B604" t="s">
        <v>619</v>
      </c>
      <c r="C604" t="str">
        <f>LEFT(Table1[[#This Row],[Occupation]],LEN(Table1[[#This Row],[Occupation]])-1)</f>
        <v>Mining and Geological Engineers, Including Mining Safety Engineer</v>
      </c>
      <c r="D604" t="str">
        <f>_xlfn.XLOOKUP(Table1[[#This Row],[Occupation]],Table2[Name],Table2[Cluster],#N/A,1)</f>
        <v>Science, Technology, Engineering and Math</v>
      </c>
      <c r="E604">
        <f>_xlfn.RANK.EQ(Table1[[#This Row],[Percent_Change]],Table1[Percent_Change])</f>
        <v>587</v>
      </c>
      <c r="F604" t="s">
        <v>1191</v>
      </c>
      <c r="G604">
        <v>7500</v>
      </c>
      <c r="H604">
        <v>7600</v>
      </c>
      <c r="I604" s="1">
        <v>0</v>
      </c>
      <c r="J604" t="s">
        <v>5</v>
      </c>
      <c r="K604">
        <v>4</v>
      </c>
      <c r="L604" t="s">
        <v>11</v>
      </c>
      <c r="M604">
        <v>5</v>
      </c>
      <c r="N604">
        <v>112</v>
      </c>
      <c r="O604" s="2">
        <v>48.39</v>
      </c>
      <c r="P604" s="2">
        <v>100600</v>
      </c>
    </row>
    <row r="605" spans="1:16" x14ac:dyDescent="0.3">
      <c r="A605">
        <v>605</v>
      </c>
      <c r="B605" t="s">
        <v>620</v>
      </c>
      <c r="C605" t="str">
        <f>LEFT(Table1[[#This Row],[Occupation]],LEN(Table1[[#This Row],[Occupation]])-1)</f>
        <v>Nuclear Medicine Technologist</v>
      </c>
      <c r="D605" t="str">
        <f>_xlfn.XLOOKUP(Table1[[#This Row],[Occupation]],Table2[Name],Table2[Cluster],#N/A,1)</f>
        <v>Health Science</v>
      </c>
      <c r="E605">
        <f>_xlfn.RANK.EQ(Table1[[#This Row],[Percent_Change]],Table1[Percent_Change])</f>
        <v>587</v>
      </c>
      <c r="F605" t="s">
        <v>1225</v>
      </c>
      <c r="G605">
        <v>18100</v>
      </c>
      <c r="H605">
        <v>18200</v>
      </c>
      <c r="I605" s="1">
        <v>0</v>
      </c>
      <c r="J605" t="s">
        <v>5</v>
      </c>
      <c r="K605">
        <v>4</v>
      </c>
      <c r="L605" t="s">
        <v>18</v>
      </c>
      <c r="M605">
        <v>4</v>
      </c>
      <c r="N605">
        <v>146</v>
      </c>
      <c r="O605" s="2">
        <v>44.47</v>
      </c>
      <c r="P605" s="2">
        <v>92500</v>
      </c>
    </row>
    <row r="606" spans="1:16" x14ac:dyDescent="0.3">
      <c r="A606">
        <v>606</v>
      </c>
      <c r="B606" t="s">
        <v>621</v>
      </c>
      <c r="C606" t="str">
        <f>LEFT(Table1[[#This Row],[Occupation]],LEN(Table1[[#This Row],[Occupation]])-1)</f>
        <v>Painting, Coating, and Decorating Worker</v>
      </c>
      <c r="D606" t="str">
        <f>_xlfn.XLOOKUP(Table1[[#This Row],[Occupation]],Table2[Name],Table2[Cluster],#N/A,1)</f>
        <v>Manufacturing</v>
      </c>
      <c r="E606">
        <f>_xlfn.RANK.EQ(Table1[[#This Row],[Percent_Change]],Table1[Percent_Change])</f>
        <v>587</v>
      </c>
      <c r="F606" t="s">
        <v>1747</v>
      </c>
      <c r="G606">
        <v>13500</v>
      </c>
      <c r="H606">
        <v>13500</v>
      </c>
      <c r="I606" s="1">
        <v>0</v>
      </c>
      <c r="J606" t="s">
        <v>29</v>
      </c>
      <c r="K606">
        <v>2</v>
      </c>
      <c r="L606" t="s">
        <v>31</v>
      </c>
      <c r="M606">
        <v>1</v>
      </c>
      <c r="N606">
        <v>667</v>
      </c>
      <c r="O606" s="2">
        <v>19.34</v>
      </c>
      <c r="P606" s="2">
        <v>40200</v>
      </c>
    </row>
    <row r="607" spans="1:16" x14ac:dyDescent="0.3">
      <c r="A607">
        <v>607</v>
      </c>
      <c r="B607" t="s">
        <v>622</v>
      </c>
      <c r="C607" t="str">
        <f>LEFT(Table1[[#This Row],[Occupation]],LEN(Table1[[#This Row],[Occupation]])-1)</f>
        <v>Plant and System Operators, All Othe</v>
      </c>
      <c r="D607" t="str">
        <f>_xlfn.XLOOKUP(Table1[[#This Row],[Occupation]],Table2[Name],Table2[Cluster],#N/A,1)</f>
        <v>Architecture and Construction</v>
      </c>
      <c r="E607">
        <f>_xlfn.RANK.EQ(Table1[[#This Row],[Percent_Change]],Table1[Percent_Change])</f>
        <v>587</v>
      </c>
      <c r="F607" t="s">
        <v>1498</v>
      </c>
      <c r="G607">
        <v>15900</v>
      </c>
      <c r="H607">
        <v>15900</v>
      </c>
      <c r="I607" s="1">
        <v>0</v>
      </c>
      <c r="J607" t="s">
        <v>8</v>
      </c>
      <c r="K607">
        <v>3</v>
      </c>
      <c r="L607" t="s">
        <v>26</v>
      </c>
      <c r="M607">
        <v>2</v>
      </c>
      <c r="N607">
        <v>419</v>
      </c>
      <c r="O607" s="2">
        <v>27.37</v>
      </c>
      <c r="P607" s="2">
        <v>56900</v>
      </c>
    </row>
    <row r="608" spans="1:16" x14ac:dyDescent="0.3">
      <c r="A608">
        <v>608</v>
      </c>
      <c r="B608" t="s">
        <v>623</v>
      </c>
      <c r="C608" t="str">
        <f>LEFT(Table1[[#This Row],[Occupation]],LEN(Table1[[#This Row],[Occupation]])-1)</f>
        <v>Precision Instrument and Equipment Repairers, All Othe</v>
      </c>
      <c r="D608" t="str">
        <f>_xlfn.XLOOKUP(Table1[[#This Row],[Occupation]],Table2[Name],Table2[Cluster],#N/A,1)</f>
        <v>Arts, Audio/Video and Communications</v>
      </c>
      <c r="E608">
        <f>_xlfn.RANK.EQ(Table1[[#This Row],[Percent_Change]],Table1[Percent_Change])</f>
        <v>587</v>
      </c>
      <c r="F608" t="s">
        <v>1425</v>
      </c>
      <c r="G608">
        <v>12100</v>
      </c>
      <c r="H608">
        <v>12100</v>
      </c>
      <c r="I608" s="1">
        <v>0</v>
      </c>
      <c r="J608" t="s">
        <v>8</v>
      </c>
      <c r="K608">
        <v>3</v>
      </c>
      <c r="L608" t="s">
        <v>26</v>
      </c>
      <c r="M608">
        <v>2</v>
      </c>
      <c r="N608">
        <v>346</v>
      </c>
      <c r="O608" s="2">
        <v>29.83</v>
      </c>
      <c r="P608" s="2">
        <v>62000</v>
      </c>
    </row>
    <row r="609" spans="1:16" x14ac:dyDescent="0.3">
      <c r="A609">
        <v>609</v>
      </c>
      <c r="B609" t="s">
        <v>624</v>
      </c>
      <c r="C609" t="str">
        <f>LEFT(Table1[[#This Row],[Occupation]],LEN(Table1[[#This Row],[Occupation]])-1)</f>
        <v>Receptionists and Information Clerk</v>
      </c>
      <c r="D609" t="str">
        <f>_xlfn.XLOOKUP(Table1[[#This Row],[Occupation]],Table2[Name],Table2[Cluster],#N/A,1)</f>
        <v>Business Management and Administration</v>
      </c>
      <c r="E609">
        <f>_xlfn.RANK.EQ(Table1[[#This Row],[Percent_Change]],Table1[Percent_Change])</f>
        <v>587</v>
      </c>
      <c r="F609" t="s">
        <v>1836</v>
      </c>
      <c r="G609">
        <v>1068800</v>
      </c>
      <c r="H609">
        <v>1072700</v>
      </c>
      <c r="I609" s="1">
        <v>0</v>
      </c>
      <c r="J609" t="s">
        <v>25</v>
      </c>
      <c r="K609">
        <v>1</v>
      </c>
      <c r="L609" t="s">
        <v>26</v>
      </c>
      <c r="M609">
        <v>2</v>
      </c>
      <c r="N609">
        <v>757</v>
      </c>
      <c r="O609" s="2">
        <v>17.23</v>
      </c>
      <c r="P609" s="2">
        <v>35800</v>
      </c>
    </row>
    <row r="610" spans="1:16" x14ac:dyDescent="0.3">
      <c r="A610">
        <v>610</v>
      </c>
      <c r="B610" t="s">
        <v>625</v>
      </c>
      <c r="C610" t="str">
        <f>LEFT(Table1[[#This Row],[Occupation]],LEN(Table1[[#This Row],[Occupation]])-1)</f>
        <v>Rotary Drill Operators, Oil and Ga</v>
      </c>
      <c r="D610" t="str">
        <f>_xlfn.XLOOKUP(Table1[[#This Row],[Occupation]],Table2[Name],Table2[Cluster],#N/A,1)</f>
        <v>Architecture and Construction</v>
      </c>
      <c r="E610">
        <f>_xlfn.RANK.EQ(Table1[[#This Row],[Percent_Change]],Table1[Percent_Change])</f>
        <v>587</v>
      </c>
      <c r="F610" t="s">
        <v>1429</v>
      </c>
      <c r="G610">
        <v>13200</v>
      </c>
      <c r="H610">
        <v>13200</v>
      </c>
      <c r="I610" s="1">
        <v>0</v>
      </c>
      <c r="J610" t="s">
        <v>8</v>
      </c>
      <c r="K610">
        <v>3</v>
      </c>
      <c r="L610" t="s">
        <v>31</v>
      </c>
      <c r="M610">
        <v>1</v>
      </c>
      <c r="N610">
        <v>350</v>
      </c>
      <c r="O610" s="2">
        <v>29.7</v>
      </c>
      <c r="P610" s="2">
        <v>61800</v>
      </c>
    </row>
    <row r="611" spans="1:16" x14ac:dyDescent="0.3">
      <c r="A611">
        <v>611</v>
      </c>
      <c r="B611" t="s">
        <v>626</v>
      </c>
      <c r="C611" t="str">
        <f>LEFT(Table1[[#This Row],[Occupation]],LEN(Table1[[#This Row],[Occupation]])-1)</f>
        <v>Sawing Machine Setters, Operators, and Tenders, Woo</v>
      </c>
      <c r="D611" t="str">
        <f>_xlfn.XLOOKUP(Table1[[#This Row],[Occupation]],Table2[Name],Table2[Cluster],#N/A,1)</f>
        <v>Manufacturing</v>
      </c>
      <c r="E611">
        <f>_xlfn.RANK.EQ(Table1[[#This Row],[Percent_Change]],Table1[Percent_Change])</f>
        <v>587</v>
      </c>
      <c r="F611" t="s">
        <v>1787</v>
      </c>
      <c r="G611">
        <v>49400</v>
      </c>
      <c r="H611">
        <v>49500</v>
      </c>
      <c r="I611" s="1">
        <v>0</v>
      </c>
      <c r="J611" t="s">
        <v>29</v>
      </c>
      <c r="K611">
        <v>2</v>
      </c>
      <c r="L611" t="s">
        <v>26</v>
      </c>
      <c r="M611">
        <v>2</v>
      </c>
      <c r="N611">
        <v>708</v>
      </c>
      <c r="O611" s="2">
        <v>18.27</v>
      </c>
      <c r="P611" s="2">
        <v>38000</v>
      </c>
    </row>
    <row r="612" spans="1:16" x14ac:dyDescent="0.3">
      <c r="A612">
        <v>612</v>
      </c>
      <c r="B612" t="s">
        <v>627</v>
      </c>
      <c r="C612" t="str">
        <f>LEFT(Table1[[#This Row],[Occupation]],LEN(Table1[[#This Row],[Occupation]])-1)</f>
        <v>Service Unit Operators, Oil and Ga</v>
      </c>
      <c r="D612" t="str">
        <f>_xlfn.XLOOKUP(Table1[[#This Row],[Occupation]],Table2[Name],Table2[Cluster],#N/A,1)</f>
        <v>Architecture and Construction</v>
      </c>
      <c r="E612">
        <f>_xlfn.RANK.EQ(Table1[[#This Row],[Percent_Change]],Table1[Percent_Change])</f>
        <v>587</v>
      </c>
      <c r="F612" t="s">
        <v>1511</v>
      </c>
      <c r="G612">
        <v>39500</v>
      </c>
      <c r="H612">
        <v>39500</v>
      </c>
      <c r="I612" s="1">
        <v>0</v>
      </c>
      <c r="J612" t="s">
        <v>8</v>
      </c>
      <c r="K612">
        <v>3</v>
      </c>
      <c r="L612" t="s">
        <v>31</v>
      </c>
      <c r="M612">
        <v>1</v>
      </c>
      <c r="N612">
        <v>432</v>
      </c>
      <c r="O612" s="2">
        <v>26.8</v>
      </c>
      <c r="P612" s="2">
        <v>55800</v>
      </c>
    </row>
    <row r="613" spans="1:16" x14ac:dyDescent="0.3">
      <c r="A613">
        <v>613</v>
      </c>
      <c r="B613" t="s">
        <v>628</v>
      </c>
      <c r="C613" t="str">
        <f>LEFT(Table1[[#This Row],[Occupation]],LEN(Table1[[#This Row],[Occupation]])-1)</f>
        <v>Sheet Metal Worker</v>
      </c>
      <c r="D613" t="str">
        <f>_xlfn.XLOOKUP(Table1[[#This Row],[Occupation]],Table2[Name],Table2[Cluster],#N/A,1)</f>
        <v>Architecture and Construction</v>
      </c>
      <c r="E613">
        <f>_xlfn.RANK.EQ(Table1[[#This Row],[Percent_Change]],Table1[Percent_Change])</f>
        <v>587</v>
      </c>
      <c r="F613" t="s">
        <v>1477</v>
      </c>
      <c r="G613">
        <v>126200</v>
      </c>
      <c r="H613">
        <v>126000</v>
      </c>
      <c r="I613" s="1">
        <v>0</v>
      </c>
      <c r="J613" t="s">
        <v>8</v>
      </c>
      <c r="K613">
        <v>3</v>
      </c>
      <c r="L613" t="s">
        <v>26</v>
      </c>
      <c r="M613">
        <v>2</v>
      </c>
      <c r="N613">
        <v>398</v>
      </c>
      <c r="O613" s="2">
        <v>28.26</v>
      </c>
      <c r="P613" s="2">
        <v>58800</v>
      </c>
    </row>
    <row r="614" spans="1:16" x14ac:dyDescent="0.3">
      <c r="A614">
        <v>614</v>
      </c>
      <c r="B614" t="s">
        <v>629</v>
      </c>
      <c r="C614" t="str">
        <f>LEFT(Table1[[#This Row],[Occupation]],LEN(Table1[[#This Row],[Occupation]])-1)</f>
        <v>Special Education Teachers, Kindergarten and Elementary Schoo</v>
      </c>
      <c r="D614" t="str">
        <f>_xlfn.XLOOKUP(Table1[[#This Row],[Occupation]],Table2[Name],Table2[Cluster],#N/A,1)</f>
        <v>Education and Training</v>
      </c>
      <c r="E614">
        <f>_xlfn.RANK.EQ(Table1[[#This Row],[Percent_Change]],Table1[Percent_Change])</f>
        <v>587</v>
      </c>
      <c r="F614" t="s">
        <v>1381</v>
      </c>
      <c r="G614">
        <v>194700</v>
      </c>
      <c r="H614">
        <v>194600</v>
      </c>
      <c r="I614" s="1">
        <v>0</v>
      </c>
      <c r="J614" t="s">
        <v>8</v>
      </c>
      <c r="K614">
        <v>3</v>
      </c>
      <c r="L614" t="s">
        <v>11</v>
      </c>
      <c r="M614">
        <v>5</v>
      </c>
      <c r="N614">
        <v>302</v>
      </c>
      <c r="O614" s="2" t="e">
        <v>#N/A</v>
      </c>
      <c r="P614" s="2">
        <v>64900</v>
      </c>
    </row>
    <row r="615" spans="1:16" x14ac:dyDescent="0.3">
      <c r="A615">
        <v>615</v>
      </c>
      <c r="B615" t="s">
        <v>630</v>
      </c>
      <c r="C615" t="str">
        <f>LEFT(Table1[[#This Row],[Occupation]],LEN(Table1[[#This Row],[Occupation]])-1)</f>
        <v>Special Education Teachers, Middle Schoo</v>
      </c>
      <c r="D615" t="str">
        <f>_xlfn.XLOOKUP(Table1[[#This Row],[Occupation]],Table2[Name],Table2[Cluster],#N/A,1)</f>
        <v>Education and Training</v>
      </c>
      <c r="E615">
        <f>_xlfn.RANK.EQ(Table1[[#This Row],[Percent_Change]],Table1[Percent_Change])</f>
        <v>587</v>
      </c>
      <c r="F615" t="s">
        <v>1368</v>
      </c>
      <c r="G615">
        <v>82800</v>
      </c>
      <c r="H615">
        <v>82600</v>
      </c>
      <c r="I615" s="1">
        <v>0</v>
      </c>
      <c r="J615" t="s">
        <v>8</v>
      </c>
      <c r="K615">
        <v>3</v>
      </c>
      <c r="L615" t="s">
        <v>11</v>
      </c>
      <c r="M615">
        <v>5</v>
      </c>
      <c r="N615">
        <v>289</v>
      </c>
      <c r="O615" s="2" t="e">
        <v>#N/A</v>
      </c>
      <c r="P615" s="2">
        <v>66600</v>
      </c>
    </row>
    <row r="616" spans="1:16" x14ac:dyDescent="0.3">
      <c r="A616">
        <v>616</v>
      </c>
      <c r="B616" t="s">
        <v>631</v>
      </c>
      <c r="C616" t="str">
        <f>LEFT(Table1[[#This Row],[Occupation]],LEN(Table1[[#This Row],[Occupation]])-1)</f>
        <v>Teaching Assistants, Except Postsecondar</v>
      </c>
      <c r="D616" t="str">
        <f>_xlfn.XLOOKUP(Table1[[#This Row],[Occupation]],Table2[Name],Table2[Cluster],#N/A,1)</f>
        <v>Education and Training</v>
      </c>
      <c r="E616">
        <f>_xlfn.RANK.EQ(Table1[[#This Row],[Percent_Change]],Table1[Percent_Change])</f>
        <v>587</v>
      </c>
      <c r="F616" t="s">
        <v>1842</v>
      </c>
      <c r="G616">
        <v>1298900</v>
      </c>
      <c r="H616">
        <v>1299800</v>
      </c>
      <c r="I616" s="1">
        <v>0</v>
      </c>
      <c r="J616" t="s">
        <v>25</v>
      </c>
      <c r="K616">
        <v>1</v>
      </c>
      <c r="L616" t="s">
        <v>234</v>
      </c>
      <c r="M616">
        <v>3</v>
      </c>
      <c r="N616">
        <v>762</v>
      </c>
      <c r="O616" s="2" t="e">
        <v>#N/A</v>
      </c>
      <c r="P616" s="2">
        <v>35600</v>
      </c>
    </row>
    <row r="617" spans="1:16" x14ac:dyDescent="0.3">
      <c r="A617">
        <v>617</v>
      </c>
      <c r="B617" t="s">
        <v>632</v>
      </c>
      <c r="C617" t="str">
        <f>LEFT(Table1[[#This Row],[Occupation]],LEN(Table1[[#This Row],[Occupation]])-1)</f>
        <v>Transportation Security Screener</v>
      </c>
      <c r="D617" t="str">
        <f>_xlfn.XLOOKUP(Table1[[#This Row],[Occupation]],Table2[Name],Table2[Cluster],#N/A,1)</f>
        <v>Government and Public Administration</v>
      </c>
      <c r="E617">
        <f>_xlfn.RANK.EQ(Table1[[#This Row],[Percent_Change]],Table1[Percent_Change])</f>
        <v>587</v>
      </c>
      <c r="F617" t="s">
        <v>1564</v>
      </c>
      <c r="G617">
        <v>51300</v>
      </c>
      <c r="H617">
        <v>51300</v>
      </c>
      <c r="I617" s="1">
        <v>0</v>
      </c>
      <c r="J617" t="s">
        <v>8</v>
      </c>
      <c r="K617">
        <v>3</v>
      </c>
      <c r="L617" t="s">
        <v>26</v>
      </c>
      <c r="M617">
        <v>2</v>
      </c>
      <c r="N617">
        <v>485</v>
      </c>
      <c r="O617" s="2">
        <v>24.05</v>
      </c>
      <c r="P617" s="2">
        <v>50000</v>
      </c>
    </row>
    <row r="618" spans="1:16" x14ac:dyDescent="0.3">
      <c r="A618">
        <v>618</v>
      </c>
      <c r="B618" t="s">
        <v>633</v>
      </c>
      <c r="C618" t="str">
        <f>LEFT(Table1[[#This Row],[Occupation]],LEN(Table1[[#This Row],[Occupation]])-1)</f>
        <v>Bridge and Lock Tender</v>
      </c>
      <c r="D618" t="str">
        <f>_xlfn.XLOOKUP(Table1[[#This Row],[Occupation]],Table2[Name],Table2[Cluster],#N/A,1)</f>
        <v>Transportation, Distribution and Logistics</v>
      </c>
      <c r="E618">
        <f>_xlfn.RANK.EQ(Table1[[#This Row],[Percent_Change]],Table1[Percent_Change])</f>
        <v>617</v>
      </c>
      <c r="F618" t="s">
        <v>1576</v>
      </c>
      <c r="G618">
        <v>3800</v>
      </c>
      <c r="H618">
        <v>3800</v>
      </c>
      <c r="I618" s="1">
        <v>-0.01</v>
      </c>
      <c r="J618" t="s">
        <v>8</v>
      </c>
      <c r="K618">
        <v>3</v>
      </c>
      <c r="L618" t="s">
        <v>26</v>
      </c>
      <c r="M618">
        <v>2</v>
      </c>
      <c r="N618">
        <v>497</v>
      </c>
      <c r="O618" s="2">
        <v>23.62</v>
      </c>
      <c r="P618" s="2">
        <v>49100</v>
      </c>
    </row>
    <row r="619" spans="1:16" x14ac:dyDescent="0.3">
      <c r="A619">
        <v>619</v>
      </c>
      <c r="B619" t="s">
        <v>634</v>
      </c>
      <c r="C619" t="str">
        <f>LEFT(Table1[[#This Row],[Occupation]],LEN(Table1[[#This Row],[Occupation]])-1)</f>
        <v>Broadcast Technician</v>
      </c>
      <c r="D619" t="str">
        <f>_xlfn.XLOOKUP(Table1[[#This Row],[Occupation]],Table2[Name],Table2[Cluster],#N/A,1)</f>
        <v>Arts, Audio/Video and Communications</v>
      </c>
      <c r="E619">
        <f>_xlfn.RANK.EQ(Table1[[#This Row],[Percent_Change]],Table1[Percent_Change])</f>
        <v>617</v>
      </c>
      <c r="F619" t="s">
        <v>1487</v>
      </c>
      <c r="G619">
        <v>39900</v>
      </c>
      <c r="H619">
        <v>39400</v>
      </c>
      <c r="I619" s="1">
        <v>-0.01</v>
      </c>
      <c r="J619" t="s">
        <v>8</v>
      </c>
      <c r="K619">
        <v>3</v>
      </c>
      <c r="L619" t="s">
        <v>18</v>
      </c>
      <c r="M619">
        <v>4</v>
      </c>
      <c r="N619">
        <v>408</v>
      </c>
      <c r="O619" s="2">
        <v>27.74</v>
      </c>
      <c r="P619" s="2">
        <v>57700</v>
      </c>
    </row>
    <row r="620" spans="1:16" x14ac:dyDescent="0.3">
      <c r="A620">
        <v>620</v>
      </c>
      <c r="B620" t="s">
        <v>635</v>
      </c>
      <c r="C620" t="str">
        <f>LEFT(Table1[[#This Row],[Occupation]],LEN(Table1[[#This Row],[Occupation]])-1)</f>
        <v>Butchers and Meat Cutter</v>
      </c>
      <c r="D620" t="str">
        <f>_xlfn.XLOOKUP(Table1[[#This Row],[Occupation]],Table2[Name],Table2[Cluster],#N/A,1)</f>
        <v>Manufacturing</v>
      </c>
      <c r="E620">
        <f>_xlfn.RANK.EQ(Table1[[#This Row],[Percent_Change]],Table1[Percent_Change])</f>
        <v>617</v>
      </c>
      <c r="F620" t="s">
        <v>1792</v>
      </c>
      <c r="G620">
        <v>131600</v>
      </c>
      <c r="H620">
        <v>130100</v>
      </c>
      <c r="I620" s="1">
        <v>-0.01</v>
      </c>
      <c r="J620" t="s">
        <v>29</v>
      </c>
      <c r="K620">
        <v>2</v>
      </c>
      <c r="L620" t="s">
        <v>31</v>
      </c>
      <c r="M620">
        <v>1</v>
      </c>
      <c r="N620">
        <v>713</v>
      </c>
      <c r="O620" s="2">
        <v>18.100000000000001</v>
      </c>
      <c r="P620" s="2">
        <v>37700</v>
      </c>
    </row>
    <row r="621" spans="1:16" x14ac:dyDescent="0.3">
      <c r="A621">
        <v>621</v>
      </c>
      <c r="B621" t="s">
        <v>636</v>
      </c>
      <c r="C621" t="str">
        <f>LEFT(Table1[[#This Row],[Occupation]],LEN(Table1[[#This Row],[Occupation]])-1)</f>
        <v>Career/Technical Education Teachers, Postsecondar</v>
      </c>
      <c r="D621" t="str">
        <f>_xlfn.XLOOKUP(Table1[[#This Row],[Occupation]],Table2[Name],Table2[Cluster],#N/A,1)</f>
        <v>Education and Training</v>
      </c>
      <c r="E621">
        <f>_xlfn.RANK.EQ(Table1[[#This Row],[Percent_Change]],Table1[Percent_Change])</f>
        <v>617</v>
      </c>
      <c r="F621" t="s">
        <v>1424</v>
      </c>
      <c r="G621">
        <v>113000</v>
      </c>
      <c r="H621">
        <v>112500</v>
      </c>
      <c r="I621" s="1">
        <v>-0.01</v>
      </c>
      <c r="J621" t="s">
        <v>8</v>
      </c>
      <c r="K621">
        <v>3</v>
      </c>
      <c r="L621" t="s">
        <v>11</v>
      </c>
      <c r="M621">
        <v>5</v>
      </c>
      <c r="N621">
        <v>345</v>
      </c>
      <c r="O621" s="2">
        <v>29.84</v>
      </c>
      <c r="P621" s="2">
        <v>62100</v>
      </c>
    </row>
    <row r="622" spans="1:16" x14ac:dyDescent="0.3">
      <c r="A622">
        <v>622</v>
      </c>
      <c r="B622" t="s">
        <v>637</v>
      </c>
      <c r="C622" t="str">
        <f>LEFT(Table1[[#This Row],[Occupation]],LEN(Table1[[#This Row],[Occupation]])-1)</f>
        <v>Control and Valve Installers and Repairers, Except Mechanical Doo</v>
      </c>
      <c r="D622" t="str">
        <f>_xlfn.XLOOKUP(Table1[[#This Row],[Occupation]],Table2[Name],Table2[Cluster],#N/A,1)</f>
        <v>Architecture and Construction</v>
      </c>
      <c r="E622">
        <f>_xlfn.RANK.EQ(Table1[[#This Row],[Percent_Change]],Table1[Percent_Change])</f>
        <v>617</v>
      </c>
      <c r="F622" t="s">
        <v>1345</v>
      </c>
      <c r="G622">
        <v>47900</v>
      </c>
      <c r="H622">
        <v>47600</v>
      </c>
      <c r="I622" s="1">
        <v>-0.01</v>
      </c>
      <c r="J622" t="s">
        <v>8</v>
      </c>
      <c r="K622">
        <v>3</v>
      </c>
      <c r="L622" t="s">
        <v>26</v>
      </c>
      <c r="M622">
        <v>2</v>
      </c>
      <c r="N622">
        <v>266</v>
      </c>
      <c r="O622" s="2">
        <v>33.700000000000003</v>
      </c>
      <c r="P622" s="2">
        <v>70100</v>
      </c>
    </row>
    <row r="623" spans="1:16" x14ac:dyDescent="0.3">
      <c r="A623">
        <v>623</v>
      </c>
      <c r="B623" t="s">
        <v>638</v>
      </c>
      <c r="C623" t="str">
        <f>LEFT(Table1[[#This Row],[Occupation]],LEN(Table1[[#This Row],[Occupation]])-1)</f>
        <v>Dispatchers, Except Police, Fire, and Ambulanc</v>
      </c>
      <c r="D623" t="str">
        <f>_xlfn.XLOOKUP(Table1[[#This Row],[Occupation]],Table2[Name],Table2[Cluster],#N/A,1)</f>
        <v>Transportation, Distribution and Logistics</v>
      </c>
      <c r="E623">
        <f>_xlfn.RANK.EQ(Table1[[#This Row],[Percent_Change]],Table1[Percent_Change])</f>
        <v>617</v>
      </c>
      <c r="F623" t="s">
        <v>1639</v>
      </c>
      <c r="G623">
        <v>214800</v>
      </c>
      <c r="H623">
        <v>212500</v>
      </c>
      <c r="I623" s="1">
        <v>-0.01</v>
      </c>
      <c r="J623" t="s">
        <v>29</v>
      </c>
      <c r="K623">
        <v>2</v>
      </c>
      <c r="L623" t="s">
        <v>26</v>
      </c>
      <c r="M623">
        <v>2</v>
      </c>
      <c r="N623">
        <v>559</v>
      </c>
      <c r="O623" s="2">
        <v>22.53</v>
      </c>
      <c r="P623" s="2">
        <v>46900</v>
      </c>
    </row>
    <row r="624" spans="1:16" x14ac:dyDescent="0.3">
      <c r="A624">
        <v>624</v>
      </c>
      <c r="B624" t="s">
        <v>639</v>
      </c>
      <c r="C624" t="str">
        <f>LEFT(Table1[[#This Row],[Occupation]],LEN(Table1[[#This Row],[Occupation]])-1)</f>
        <v>Electrical and Electronics Repairers, Commercial and Industrial Equipmen</v>
      </c>
      <c r="D624" t="str">
        <f>_xlfn.XLOOKUP(Table1[[#This Row],[Occupation]],Table2[Name],Table2[Cluster],#N/A,1)</f>
        <v>Manufacturing</v>
      </c>
      <c r="E624">
        <f>_xlfn.RANK.EQ(Table1[[#This Row],[Percent_Change]],Table1[Percent_Change])</f>
        <v>617</v>
      </c>
      <c r="F624" t="s">
        <v>1367</v>
      </c>
      <c r="G624">
        <v>53600</v>
      </c>
      <c r="H624">
        <v>53200</v>
      </c>
      <c r="I624" s="1">
        <v>-0.01</v>
      </c>
      <c r="J624" t="s">
        <v>8</v>
      </c>
      <c r="K624">
        <v>3</v>
      </c>
      <c r="L624" t="s">
        <v>9</v>
      </c>
      <c r="M624">
        <v>5</v>
      </c>
      <c r="N624">
        <v>287</v>
      </c>
      <c r="O624" s="2">
        <v>32.06</v>
      </c>
      <c r="P624" s="2">
        <v>66700</v>
      </c>
    </row>
    <row r="625" spans="1:16" x14ac:dyDescent="0.3">
      <c r="A625">
        <v>625</v>
      </c>
      <c r="B625" t="s">
        <v>640</v>
      </c>
      <c r="C625" t="str">
        <f>LEFT(Table1[[#This Row],[Occupation]],LEN(Table1[[#This Row],[Occupation]])-1)</f>
        <v>Extruding, Forming, Pressing, and Compacting Machine Setters, Operators, and Tender</v>
      </c>
      <c r="D625" t="str">
        <f>_xlfn.XLOOKUP(Table1[[#This Row],[Occupation]],Table2[Name],Table2[Cluster],#N/A,1)</f>
        <v>Manufacturing</v>
      </c>
      <c r="E625">
        <f>_xlfn.RANK.EQ(Table1[[#This Row],[Percent_Change]],Table1[Percent_Change])</f>
        <v>617</v>
      </c>
      <c r="F625" t="s">
        <v>1719</v>
      </c>
      <c r="G625">
        <v>60000</v>
      </c>
      <c r="H625">
        <v>59200</v>
      </c>
      <c r="I625" s="1">
        <v>-0.01</v>
      </c>
      <c r="J625" t="s">
        <v>29</v>
      </c>
      <c r="K625">
        <v>2</v>
      </c>
      <c r="L625" t="s">
        <v>26</v>
      </c>
      <c r="M625">
        <v>2</v>
      </c>
      <c r="N625">
        <v>639</v>
      </c>
      <c r="O625" s="2">
        <v>20.52</v>
      </c>
      <c r="P625" s="2">
        <v>42700</v>
      </c>
    </row>
    <row r="626" spans="1:16" x14ac:dyDescent="0.3">
      <c r="A626">
        <v>626</v>
      </c>
      <c r="B626" t="s">
        <v>641</v>
      </c>
      <c r="C626" t="str">
        <f>LEFT(Table1[[#This Row],[Occupation]],LEN(Table1[[#This Row],[Occupation]])-1)</f>
        <v>Fence Erector</v>
      </c>
      <c r="D626" t="str">
        <f>_xlfn.XLOOKUP(Table1[[#This Row],[Occupation]],Table2[Name],Table2[Cluster],#N/A,1)</f>
        <v>Architecture and Construction</v>
      </c>
      <c r="E626">
        <f>_xlfn.RANK.EQ(Table1[[#This Row],[Percent_Change]],Table1[Percent_Change])</f>
        <v>617</v>
      </c>
      <c r="F626" t="s">
        <v>1694</v>
      </c>
      <c r="G626">
        <v>35200</v>
      </c>
      <c r="H626">
        <v>34900</v>
      </c>
      <c r="I626" s="1">
        <v>-0.01</v>
      </c>
      <c r="J626" t="s">
        <v>29</v>
      </c>
      <c r="K626">
        <v>2</v>
      </c>
      <c r="L626" t="s">
        <v>31</v>
      </c>
      <c r="M626">
        <v>1</v>
      </c>
      <c r="N626">
        <v>614</v>
      </c>
      <c r="O626" s="2">
        <v>21.35</v>
      </c>
      <c r="P626" s="2">
        <v>44400</v>
      </c>
    </row>
    <row r="627" spans="1:16" x14ac:dyDescent="0.3">
      <c r="A627">
        <v>627</v>
      </c>
      <c r="B627" t="s">
        <v>642</v>
      </c>
      <c r="C627" t="str">
        <f>LEFT(Table1[[#This Row],[Occupation]],LEN(Table1[[#This Row],[Occupation]])-1)</f>
        <v>Furniture Finisher</v>
      </c>
      <c r="D627" t="str">
        <f>_xlfn.XLOOKUP(Table1[[#This Row],[Occupation]],Table2[Name],Table2[Cluster],#N/A,1)</f>
        <v>Manufacturing</v>
      </c>
      <c r="E627">
        <f>_xlfn.RANK.EQ(Table1[[#This Row],[Percent_Change]],Table1[Percent_Change])</f>
        <v>617</v>
      </c>
      <c r="F627" t="s">
        <v>1753</v>
      </c>
      <c r="G627">
        <v>19200</v>
      </c>
      <c r="H627">
        <v>19100</v>
      </c>
      <c r="I627" s="1">
        <v>-0.01</v>
      </c>
      <c r="J627" t="s">
        <v>29</v>
      </c>
      <c r="K627">
        <v>2</v>
      </c>
      <c r="L627" t="s">
        <v>26</v>
      </c>
      <c r="M627">
        <v>2</v>
      </c>
      <c r="N627">
        <v>673</v>
      </c>
      <c r="O627" s="2">
        <v>19.13</v>
      </c>
      <c r="P627" s="2">
        <v>39800</v>
      </c>
    </row>
    <row r="628" spans="1:16" x14ac:dyDescent="0.3">
      <c r="A628">
        <v>628</v>
      </c>
      <c r="B628" t="s">
        <v>643</v>
      </c>
      <c r="C628" t="str">
        <f>LEFT(Table1[[#This Row],[Occupation]],LEN(Table1[[#This Row],[Occupation]])-1)</f>
        <v>Labor Relations Specialist</v>
      </c>
      <c r="D628" t="str">
        <f>_xlfn.XLOOKUP(Table1[[#This Row],[Occupation]],Table2[Name],Table2[Cluster],#N/A,1)</f>
        <v>Business Management and Administration</v>
      </c>
      <c r="E628">
        <f>_xlfn.RANK.EQ(Table1[[#This Row],[Percent_Change]],Table1[Percent_Change])</f>
        <v>617</v>
      </c>
      <c r="F628" t="s">
        <v>1229</v>
      </c>
      <c r="G628">
        <v>64600</v>
      </c>
      <c r="H628">
        <v>64000</v>
      </c>
      <c r="I628" s="1">
        <v>-0.01</v>
      </c>
      <c r="J628" t="s">
        <v>5</v>
      </c>
      <c r="K628">
        <v>4</v>
      </c>
      <c r="L628" t="s">
        <v>11</v>
      </c>
      <c r="M628">
        <v>5</v>
      </c>
      <c r="N628">
        <v>150</v>
      </c>
      <c r="O628" s="2">
        <v>43.26</v>
      </c>
      <c r="P628" s="2">
        <v>90000</v>
      </c>
    </row>
    <row r="629" spans="1:16" x14ac:dyDescent="0.3">
      <c r="A629">
        <v>629</v>
      </c>
      <c r="B629" t="s">
        <v>644</v>
      </c>
      <c r="C629" t="str">
        <f>LEFT(Table1[[#This Row],[Occupation]],LEN(Table1[[#This Row],[Occupation]])-1)</f>
        <v>Laundry and Dry-Cleaning Worker</v>
      </c>
      <c r="D629" t="str">
        <f>_xlfn.XLOOKUP(Table1[[#This Row],[Occupation]],Table2[Name],Table2[Cluster],#N/A,1)</f>
        <v>Human Services</v>
      </c>
      <c r="E629">
        <f>_xlfn.RANK.EQ(Table1[[#This Row],[Percent_Change]],Table1[Percent_Change])</f>
        <v>617</v>
      </c>
      <c r="F629" t="s">
        <v>1894</v>
      </c>
      <c r="G629">
        <v>184400</v>
      </c>
      <c r="H629">
        <v>182000</v>
      </c>
      <c r="I629" s="1">
        <v>-0.01</v>
      </c>
      <c r="J629" t="s">
        <v>25</v>
      </c>
      <c r="K629">
        <v>1</v>
      </c>
      <c r="L629" t="s">
        <v>31</v>
      </c>
      <c r="M629">
        <v>1</v>
      </c>
      <c r="N629">
        <v>815</v>
      </c>
      <c r="O629" s="2">
        <v>14.93</v>
      </c>
      <c r="P629" s="2">
        <v>31100</v>
      </c>
    </row>
    <row r="630" spans="1:16" x14ac:dyDescent="0.3">
      <c r="A630">
        <v>630</v>
      </c>
      <c r="B630" t="s">
        <v>645</v>
      </c>
      <c r="C630" t="str">
        <f>LEFT(Table1[[#This Row],[Occupation]],LEN(Table1[[#This Row],[Occupation]])-1)</f>
        <v>Loan Interviewers and Clerk</v>
      </c>
      <c r="D630" t="str">
        <f>_xlfn.XLOOKUP(Table1[[#This Row],[Occupation]],Table2[Name],Table2[Cluster],#N/A,1)</f>
        <v>Finance</v>
      </c>
      <c r="E630">
        <f>_xlfn.RANK.EQ(Table1[[#This Row],[Percent_Change]],Table1[Percent_Change])</f>
        <v>617</v>
      </c>
      <c r="F630" t="s">
        <v>1623</v>
      </c>
      <c r="G630">
        <v>247100</v>
      </c>
      <c r="H630">
        <v>244600</v>
      </c>
      <c r="I630" s="1">
        <v>-0.01</v>
      </c>
      <c r="J630" t="s">
        <v>8</v>
      </c>
      <c r="K630">
        <v>3</v>
      </c>
      <c r="L630" t="s">
        <v>26</v>
      </c>
      <c r="M630">
        <v>2</v>
      </c>
      <c r="N630">
        <v>543</v>
      </c>
      <c r="O630" s="2">
        <v>22.78</v>
      </c>
      <c r="P630" s="2">
        <v>47400</v>
      </c>
    </row>
    <row r="631" spans="1:16" x14ac:dyDescent="0.3">
      <c r="A631">
        <v>631</v>
      </c>
      <c r="B631" t="s">
        <v>646</v>
      </c>
      <c r="C631" t="str">
        <f>LEFT(Table1[[#This Row],[Occupation]],LEN(Table1[[#This Row],[Occupation]])-1)</f>
        <v>Nuclear Technician</v>
      </c>
      <c r="D631" t="str">
        <f>_xlfn.XLOOKUP(Table1[[#This Row],[Occupation]],Table2[Name],Table2[Cluster],#N/A,1)</f>
        <v>Energy</v>
      </c>
      <c r="E631">
        <f>_xlfn.RANK.EQ(Table1[[#This Row],[Percent_Change]],Table1[Percent_Change])</f>
        <v>617</v>
      </c>
      <c r="F631" t="s">
        <v>1184</v>
      </c>
      <c r="G631">
        <v>5900</v>
      </c>
      <c r="H631">
        <v>5800</v>
      </c>
      <c r="I631" s="1">
        <v>-0.01</v>
      </c>
      <c r="J631" t="s">
        <v>5</v>
      </c>
      <c r="K631">
        <v>4</v>
      </c>
      <c r="L631" t="s">
        <v>18</v>
      </c>
      <c r="M631">
        <v>4</v>
      </c>
      <c r="N631">
        <v>105</v>
      </c>
      <c r="O631" s="2">
        <v>48.92</v>
      </c>
      <c r="P631" s="2">
        <v>101700</v>
      </c>
    </row>
    <row r="632" spans="1:16" x14ac:dyDescent="0.3">
      <c r="A632">
        <v>632</v>
      </c>
      <c r="B632" t="s">
        <v>647</v>
      </c>
      <c r="C632" t="str">
        <f>LEFT(Table1[[#This Row],[Occupation]],LEN(Table1[[#This Row],[Occupation]])-1)</f>
        <v>Packers and Packagers, Han</v>
      </c>
      <c r="D632" t="str">
        <f>_xlfn.XLOOKUP(Table1[[#This Row],[Occupation]],Table2[Name],Table2[Cluster],#N/A,1)</f>
        <v>Transportation, Distribution and Logistics</v>
      </c>
      <c r="E632">
        <f>_xlfn.RANK.EQ(Table1[[#This Row],[Percent_Change]],Table1[Percent_Change])</f>
        <v>617</v>
      </c>
      <c r="F632" t="s">
        <v>1856</v>
      </c>
      <c r="G632">
        <v>659600</v>
      </c>
      <c r="H632">
        <v>652900</v>
      </c>
      <c r="I632" s="1">
        <v>-0.01</v>
      </c>
      <c r="J632" t="s">
        <v>25</v>
      </c>
      <c r="K632">
        <v>1</v>
      </c>
      <c r="L632" t="s">
        <v>31</v>
      </c>
      <c r="M632">
        <v>1</v>
      </c>
      <c r="N632">
        <v>777</v>
      </c>
      <c r="O632" s="2">
        <v>16.739999999999998</v>
      </c>
      <c r="P632" s="2">
        <v>34800</v>
      </c>
    </row>
    <row r="633" spans="1:16" x14ac:dyDescent="0.3">
      <c r="A633">
        <v>633</v>
      </c>
      <c r="B633" t="s">
        <v>648</v>
      </c>
      <c r="C633" t="str">
        <f>LEFT(Table1[[#This Row],[Occupation]],LEN(Table1[[#This Row],[Occupation]])-1)</f>
        <v>Parking Enforcement Worker</v>
      </c>
      <c r="D633" t="str">
        <f>_xlfn.XLOOKUP(Table1[[#This Row],[Occupation]],Table2[Name],Table2[Cluster],#N/A,1)</f>
        <v>Law, Public Safety, Corrections and Security</v>
      </c>
      <c r="E633">
        <f>_xlfn.RANK.EQ(Table1[[#This Row],[Percent_Change]],Table1[Percent_Change])</f>
        <v>617</v>
      </c>
      <c r="F633" t="s">
        <v>1642</v>
      </c>
      <c r="G633">
        <v>9000</v>
      </c>
      <c r="H633">
        <v>8900</v>
      </c>
      <c r="I633" s="1">
        <v>-0.01</v>
      </c>
      <c r="J633" t="s">
        <v>29</v>
      </c>
      <c r="K633">
        <v>2</v>
      </c>
      <c r="L633" t="s">
        <v>26</v>
      </c>
      <c r="M633">
        <v>2</v>
      </c>
      <c r="N633">
        <v>563</v>
      </c>
      <c r="O633" s="2">
        <v>22.52</v>
      </c>
      <c r="P633" s="2">
        <v>46800</v>
      </c>
    </row>
    <row r="634" spans="1:16" x14ac:dyDescent="0.3">
      <c r="A634">
        <v>634</v>
      </c>
      <c r="B634" t="s">
        <v>649</v>
      </c>
      <c r="C634" t="str">
        <f>LEFT(Table1[[#This Row],[Occupation]],LEN(Table1[[#This Row],[Occupation]])-1)</f>
        <v>Security Guard</v>
      </c>
      <c r="D634" t="str">
        <f>_xlfn.XLOOKUP(Table1[[#This Row],[Occupation]],Table2[Name],Table2[Cluster],#N/A,1)</f>
        <v>Law, Public Safety, Corrections and Security</v>
      </c>
      <c r="E634">
        <f>_xlfn.RANK.EQ(Table1[[#This Row],[Percent_Change]],Table1[Percent_Change])</f>
        <v>617</v>
      </c>
      <c r="F634" t="s">
        <v>1805</v>
      </c>
      <c r="G634">
        <v>1155900</v>
      </c>
      <c r="H634">
        <v>1141000</v>
      </c>
      <c r="I634" s="1">
        <v>-0.01</v>
      </c>
      <c r="J634" t="s">
        <v>29</v>
      </c>
      <c r="K634">
        <v>2</v>
      </c>
      <c r="L634" t="s">
        <v>26</v>
      </c>
      <c r="M634">
        <v>2</v>
      </c>
      <c r="N634">
        <v>724</v>
      </c>
      <c r="O634" s="2">
        <v>17.82</v>
      </c>
      <c r="P634" s="2">
        <v>37100</v>
      </c>
    </row>
    <row r="635" spans="1:16" x14ac:dyDescent="0.3">
      <c r="A635">
        <v>635</v>
      </c>
      <c r="B635" t="s">
        <v>650</v>
      </c>
      <c r="C635" t="str">
        <f>LEFT(Table1[[#This Row],[Occupation]],LEN(Table1[[#This Row],[Occupation]])-1)</f>
        <v>Slaughterers and Meat Packer</v>
      </c>
      <c r="D635" t="str">
        <f>_xlfn.XLOOKUP(Table1[[#This Row],[Occupation]],Table2[Name],Table2[Cluster],#N/A,1)</f>
        <v>Manufacturing</v>
      </c>
      <c r="E635">
        <f>_xlfn.RANK.EQ(Table1[[#This Row],[Percent_Change]],Table1[Percent_Change])</f>
        <v>617</v>
      </c>
      <c r="F635" t="s">
        <v>1782</v>
      </c>
      <c r="G635">
        <v>81100</v>
      </c>
      <c r="H635">
        <v>80300</v>
      </c>
      <c r="I635" s="1">
        <v>-0.01</v>
      </c>
      <c r="J635" t="s">
        <v>29</v>
      </c>
      <c r="K635">
        <v>2</v>
      </c>
      <c r="L635" t="s">
        <v>31</v>
      </c>
      <c r="M635">
        <v>1</v>
      </c>
      <c r="N635">
        <v>703</v>
      </c>
      <c r="O635" s="2">
        <v>18.350000000000001</v>
      </c>
      <c r="P635" s="2">
        <v>38200</v>
      </c>
    </row>
    <row r="636" spans="1:16" x14ac:dyDescent="0.3">
      <c r="A636">
        <v>636</v>
      </c>
      <c r="B636" t="s">
        <v>651</v>
      </c>
      <c r="C636" t="str">
        <f>LEFT(Table1[[#This Row],[Occupation]],LEN(Table1[[#This Row],[Occupation]])-1)</f>
        <v>Sound Engineering Technician</v>
      </c>
      <c r="D636" t="str">
        <f>_xlfn.XLOOKUP(Table1[[#This Row],[Occupation]],Table2[Name],Table2[Cluster],#N/A,1)</f>
        <v>Arts, Audio/Video and Communications</v>
      </c>
      <c r="E636">
        <f>_xlfn.RANK.EQ(Table1[[#This Row],[Percent_Change]],Table1[Percent_Change])</f>
        <v>617</v>
      </c>
      <c r="F636" t="s">
        <v>1466</v>
      </c>
      <c r="G636">
        <v>17600</v>
      </c>
      <c r="H636">
        <v>17400</v>
      </c>
      <c r="I636" s="1">
        <v>-0.01</v>
      </c>
      <c r="J636" t="s">
        <v>8</v>
      </c>
      <c r="K636">
        <v>3</v>
      </c>
      <c r="L636" t="s">
        <v>9</v>
      </c>
      <c r="M636">
        <v>5</v>
      </c>
      <c r="N636">
        <v>387</v>
      </c>
      <c r="O636" s="2">
        <v>28.57</v>
      </c>
      <c r="P636" s="2">
        <v>59400</v>
      </c>
    </row>
    <row r="637" spans="1:16" x14ac:dyDescent="0.3">
      <c r="A637">
        <v>637</v>
      </c>
      <c r="B637" t="s">
        <v>652</v>
      </c>
      <c r="C637" t="str">
        <f>LEFT(Table1[[#This Row],[Occupation]],LEN(Table1[[#This Row],[Occupation]])-1)</f>
        <v>Woodworking Machine Setters, Operators, and Tenders, Except Sawin</v>
      </c>
      <c r="D637" t="str">
        <f>_xlfn.XLOOKUP(Table1[[#This Row],[Occupation]],Table2[Name],Table2[Cluster],#N/A,1)</f>
        <v>Manufacturing</v>
      </c>
      <c r="E637">
        <f>_xlfn.RANK.EQ(Table1[[#This Row],[Percent_Change]],Table1[Percent_Change])</f>
        <v>617</v>
      </c>
      <c r="F637" t="s">
        <v>1779</v>
      </c>
      <c r="G637">
        <v>64600</v>
      </c>
      <c r="H637">
        <v>63900</v>
      </c>
      <c r="I637" s="1">
        <v>-0.01</v>
      </c>
      <c r="J637" t="s">
        <v>29</v>
      </c>
      <c r="K637">
        <v>2</v>
      </c>
      <c r="L637" t="s">
        <v>26</v>
      </c>
      <c r="M637">
        <v>2</v>
      </c>
      <c r="N637">
        <v>699</v>
      </c>
      <c r="O637" s="2">
        <v>18.399999999999999</v>
      </c>
      <c r="P637" s="2">
        <v>38300</v>
      </c>
    </row>
    <row r="638" spans="1:16" x14ac:dyDescent="0.3">
      <c r="A638">
        <v>638</v>
      </c>
      <c r="B638" t="s">
        <v>653</v>
      </c>
      <c r="C638" t="str">
        <f>LEFT(Table1[[#This Row],[Occupation]],LEN(Table1[[#This Row],[Occupation]])-1)</f>
        <v>Adhesive Bonding Machine Operators and Tender</v>
      </c>
      <c r="D638" t="str">
        <f>_xlfn.XLOOKUP(Table1[[#This Row],[Occupation]],Table2[Name],Table2[Cluster],#N/A,1)</f>
        <v>Manufacturing</v>
      </c>
      <c r="E638">
        <f>_xlfn.RANK.EQ(Table1[[#This Row],[Percent_Change]],Table1[Percent_Change])</f>
        <v>637</v>
      </c>
      <c r="F638" t="s">
        <v>1707</v>
      </c>
      <c r="G638">
        <v>11400</v>
      </c>
      <c r="H638">
        <v>11200</v>
      </c>
      <c r="I638" s="1">
        <v>-0.02</v>
      </c>
      <c r="J638" t="s">
        <v>29</v>
      </c>
      <c r="K638">
        <v>2</v>
      </c>
      <c r="L638" t="s">
        <v>26</v>
      </c>
      <c r="M638">
        <v>2</v>
      </c>
      <c r="N638">
        <v>628</v>
      </c>
      <c r="O638" s="2">
        <v>20.93</v>
      </c>
      <c r="P638" s="2">
        <v>43500</v>
      </c>
    </row>
    <row r="639" spans="1:16" x14ac:dyDescent="0.3">
      <c r="A639">
        <v>639</v>
      </c>
      <c r="B639" t="s">
        <v>654</v>
      </c>
      <c r="C639" t="str">
        <f>LEFT(Table1[[#This Row],[Occupation]],LEN(Table1[[#This Row],[Occupation]])-1)</f>
        <v>Bailiff</v>
      </c>
      <c r="D639" t="str">
        <f>_xlfn.XLOOKUP(Table1[[#This Row],[Occupation]],Table2[Name],Table2[Cluster],#N/A,1)</f>
        <v>Law, Public Safety, Corrections and Security</v>
      </c>
      <c r="E639">
        <f>_xlfn.RANK.EQ(Table1[[#This Row],[Percent_Change]],Table1[Percent_Change])</f>
        <v>637</v>
      </c>
      <c r="F639" t="s">
        <v>1536</v>
      </c>
      <c r="G639">
        <v>17100</v>
      </c>
      <c r="H639">
        <v>16800</v>
      </c>
      <c r="I639" s="1">
        <v>-0.02</v>
      </c>
      <c r="J639" t="s">
        <v>8</v>
      </c>
      <c r="K639">
        <v>3</v>
      </c>
      <c r="L639" t="s">
        <v>26</v>
      </c>
      <c r="M639">
        <v>2</v>
      </c>
      <c r="N639">
        <v>457</v>
      </c>
      <c r="O639" s="2">
        <v>25.5</v>
      </c>
      <c r="P639" s="2">
        <v>53000</v>
      </c>
    </row>
    <row r="640" spans="1:16" x14ac:dyDescent="0.3">
      <c r="A640">
        <v>640</v>
      </c>
      <c r="B640" t="s">
        <v>655</v>
      </c>
      <c r="C640" t="str">
        <f>LEFT(Table1[[#This Row],[Occupation]],LEN(Table1[[#This Row],[Occupation]])-1)</f>
        <v>Cabinetmakers and Bench Carpenter</v>
      </c>
      <c r="D640" t="str">
        <f>_xlfn.XLOOKUP(Table1[[#This Row],[Occupation]],Table2[Name],Table2[Cluster],#N/A,1)</f>
        <v>Manufacturing</v>
      </c>
      <c r="E640">
        <f>_xlfn.RANK.EQ(Table1[[#This Row],[Percent_Change]],Table1[Percent_Change])</f>
        <v>637</v>
      </c>
      <c r="F640" t="s">
        <v>1710</v>
      </c>
      <c r="G640">
        <v>105700</v>
      </c>
      <c r="H640">
        <v>103700</v>
      </c>
      <c r="I640" s="1">
        <v>-0.02</v>
      </c>
      <c r="J640" t="s">
        <v>29</v>
      </c>
      <c r="K640">
        <v>2</v>
      </c>
      <c r="L640" t="s">
        <v>26</v>
      </c>
      <c r="M640">
        <v>2</v>
      </c>
      <c r="N640">
        <v>630</v>
      </c>
      <c r="O640" s="2">
        <v>20.8</v>
      </c>
      <c r="P640" s="2">
        <v>43300</v>
      </c>
    </row>
    <row r="641" spans="1:16" x14ac:dyDescent="0.3">
      <c r="A641">
        <v>641</v>
      </c>
      <c r="B641" t="s">
        <v>656</v>
      </c>
      <c r="C641" t="str">
        <f>LEFT(Table1[[#This Row],[Occupation]],LEN(Table1[[#This Row],[Occupation]])-1)</f>
        <v>Childcare Worker</v>
      </c>
      <c r="D641" t="str">
        <f>_xlfn.XLOOKUP(Table1[[#This Row],[Occupation]],Table2[Name],Table2[Cluster],#N/A,1)</f>
        <v>Human Services</v>
      </c>
      <c r="E641">
        <f>_xlfn.RANK.EQ(Table1[[#This Row],[Percent_Change]],Table1[Percent_Change])</f>
        <v>637</v>
      </c>
      <c r="F641" t="s">
        <v>1896</v>
      </c>
      <c r="G641">
        <v>945900</v>
      </c>
      <c r="H641">
        <v>927400</v>
      </c>
      <c r="I641" s="1">
        <v>-0.02</v>
      </c>
      <c r="J641" t="s">
        <v>25</v>
      </c>
      <c r="K641">
        <v>1</v>
      </c>
      <c r="L641" t="s">
        <v>26</v>
      </c>
      <c r="M641">
        <v>2</v>
      </c>
      <c r="N641">
        <v>817</v>
      </c>
      <c r="O641" s="2">
        <v>14.6</v>
      </c>
      <c r="P641" s="2">
        <v>30400</v>
      </c>
    </row>
    <row r="642" spans="1:16" x14ac:dyDescent="0.3">
      <c r="A642">
        <v>642</v>
      </c>
      <c r="B642" t="s">
        <v>657</v>
      </c>
      <c r="C642" t="str">
        <f>LEFT(Table1[[#This Row],[Occupation]],LEN(Table1[[#This Row],[Occupation]])-1)</f>
        <v>Coin, Vending, and Amusement Machine Servicers and Repairer</v>
      </c>
      <c r="D642" t="str">
        <f>_xlfn.XLOOKUP(Table1[[#This Row],[Occupation]],Table2[Name],Table2[Cluster],#N/A,1)</f>
        <v>Manufacturing</v>
      </c>
      <c r="E642">
        <f>_xlfn.RANK.EQ(Table1[[#This Row],[Percent_Change]],Table1[Percent_Change])</f>
        <v>637</v>
      </c>
      <c r="F642" t="s">
        <v>1682</v>
      </c>
      <c r="G642">
        <v>39200</v>
      </c>
      <c r="H642">
        <v>38500</v>
      </c>
      <c r="I642" s="1">
        <v>-0.02</v>
      </c>
      <c r="J642" t="s">
        <v>29</v>
      </c>
      <c r="K642">
        <v>2</v>
      </c>
      <c r="L642" t="s">
        <v>26</v>
      </c>
      <c r="M642">
        <v>2</v>
      </c>
      <c r="N642">
        <v>602</v>
      </c>
      <c r="O642" s="2">
        <v>21.63</v>
      </c>
      <c r="P642" s="2">
        <v>45000</v>
      </c>
    </row>
    <row r="643" spans="1:16" x14ac:dyDescent="0.3">
      <c r="A643">
        <v>643</v>
      </c>
      <c r="B643" t="s">
        <v>658</v>
      </c>
      <c r="C643" t="str">
        <f>LEFT(Table1[[#This Row],[Occupation]],LEN(Table1[[#This Row],[Occupation]])-1)</f>
        <v>Construction and Building Inspector</v>
      </c>
      <c r="D643" t="str">
        <f>_xlfn.XLOOKUP(Table1[[#This Row],[Occupation]],Table2[Name],Table2[Cluster],#N/A,1)</f>
        <v>Government and Public Administration</v>
      </c>
      <c r="E643">
        <f>_xlfn.RANK.EQ(Table1[[#This Row],[Percent_Change]],Table1[Percent_Change])</f>
        <v>637</v>
      </c>
      <c r="F643" t="s">
        <v>1356</v>
      </c>
      <c r="G643">
        <v>142400</v>
      </c>
      <c r="H643">
        <v>140200</v>
      </c>
      <c r="I643" s="1">
        <v>-0.02</v>
      </c>
      <c r="J643" t="s">
        <v>8</v>
      </c>
      <c r="K643">
        <v>3</v>
      </c>
      <c r="L643" t="s">
        <v>26</v>
      </c>
      <c r="M643">
        <v>2</v>
      </c>
      <c r="N643">
        <v>277</v>
      </c>
      <c r="O643" s="2">
        <v>32.549999999999997</v>
      </c>
      <c r="P643" s="2">
        <v>67700</v>
      </c>
    </row>
    <row r="644" spans="1:16" x14ac:dyDescent="0.3">
      <c r="A644">
        <v>644</v>
      </c>
      <c r="B644" t="s">
        <v>659</v>
      </c>
      <c r="C644" t="str">
        <f>LEFT(Table1[[#This Row],[Occupation]],LEN(Table1[[#This Row],[Occupation]])-1)</f>
        <v>Dishwasher</v>
      </c>
      <c r="D644" t="str">
        <f>_xlfn.XLOOKUP(Table1[[#This Row],[Occupation]],Table2[Name],Table2[Cluster],#N/A,1)</f>
        <v>Hospitality and Tourism</v>
      </c>
      <c r="E644">
        <f>_xlfn.RANK.EQ(Table1[[#This Row],[Percent_Change]],Table1[Percent_Change])</f>
        <v>637</v>
      </c>
      <c r="F644" t="s">
        <v>1891</v>
      </c>
      <c r="G644">
        <v>447100</v>
      </c>
      <c r="H644">
        <v>436900</v>
      </c>
      <c r="I644" s="1">
        <v>-0.02</v>
      </c>
      <c r="J644" t="s">
        <v>25</v>
      </c>
      <c r="K644">
        <v>1</v>
      </c>
      <c r="L644" t="s">
        <v>31</v>
      </c>
      <c r="M644">
        <v>1</v>
      </c>
      <c r="N644">
        <v>812</v>
      </c>
      <c r="O644" s="2">
        <v>15</v>
      </c>
      <c r="P644" s="2">
        <v>31200</v>
      </c>
    </row>
    <row r="645" spans="1:16" x14ac:dyDescent="0.3">
      <c r="A645">
        <v>645</v>
      </c>
      <c r="B645" t="s">
        <v>660</v>
      </c>
      <c r="C645" t="str">
        <f>LEFT(Table1[[#This Row],[Occupation]],LEN(Table1[[#This Row],[Occupation]])-1)</f>
        <v>Extraction Workers, All Othe</v>
      </c>
      <c r="D645" t="str">
        <f>_xlfn.XLOOKUP(Table1[[#This Row],[Occupation]],Table2[Name],Table2[Cluster],#N/A,1)</f>
        <v>Manufacturing</v>
      </c>
      <c r="E645">
        <f>_xlfn.RANK.EQ(Table1[[#This Row],[Percent_Change]],Table1[Percent_Change])</f>
        <v>637</v>
      </c>
      <c r="F645" t="s">
        <v>1571</v>
      </c>
      <c r="G645">
        <v>6600</v>
      </c>
      <c r="H645">
        <v>6400</v>
      </c>
      <c r="I645" s="1">
        <v>-0.02</v>
      </c>
      <c r="J645" t="s">
        <v>8</v>
      </c>
      <c r="K645">
        <v>3</v>
      </c>
      <c r="L645" t="s">
        <v>26</v>
      </c>
      <c r="M645">
        <v>2</v>
      </c>
      <c r="N645">
        <v>492</v>
      </c>
      <c r="O645" s="2">
        <v>23.84</v>
      </c>
      <c r="P645" s="2">
        <v>49600</v>
      </c>
    </row>
    <row r="646" spans="1:16" x14ac:dyDescent="0.3">
      <c r="A646">
        <v>646</v>
      </c>
      <c r="B646" t="s">
        <v>661</v>
      </c>
      <c r="C646" t="str">
        <f>LEFT(Table1[[#This Row],[Occupation]],LEN(Table1[[#This Row],[Occupation]])-1)</f>
        <v>Extruding and Drawing Machine Setters, Operators, and Tenders, Metal and Plasti</v>
      </c>
      <c r="D646" t="str">
        <f>_xlfn.XLOOKUP(Table1[[#This Row],[Occupation]],Table2[Name],Table2[Cluster],#N/A,1)</f>
        <v>Manufacturing</v>
      </c>
      <c r="E646">
        <f>_xlfn.RANK.EQ(Table1[[#This Row],[Percent_Change]],Table1[Percent_Change])</f>
        <v>637</v>
      </c>
      <c r="F646" t="s">
        <v>1693</v>
      </c>
      <c r="G646">
        <v>64300</v>
      </c>
      <c r="H646">
        <v>63100</v>
      </c>
      <c r="I646" s="1">
        <v>-0.02</v>
      </c>
      <c r="J646" t="s">
        <v>29</v>
      </c>
      <c r="K646">
        <v>2</v>
      </c>
      <c r="L646" t="s">
        <v>26</v>
      </c>
      <c r="M646">
        <v>2</v>
      </c>
      <c r="N646">
        <v>614</v>
      </c>
      <c r="O646" s="2">
        <v>21.34</v>
      </c>
      <c r="P646" s="2">
        <v>44400</v>
      </c>
    </row>
    <row r="647" spans="1:16" x14ac:dyDescent="0.3">
      <c r="A647">
        <v>647</v>
      </c>
      <c r="B647" t="s">
        <v>662</v>
      </c>
      <c r="C647" t="str">
        <f>LEFT(Table1[[#This Row],[Occupation]],LEN(Table1[[#This Row],[Occupation]])-1)</f>
        <v>Extruding and Forming Machine Setters, Operators, and Tenders, Synthetic and Glass Fiber</v>
      </c>
      <c r="D647" t="str">
        <f>_xlfn.XLOOKUP(Table1[[#This Row],[Occupation]],Table2[Name],Table2[Cluster],#N/A,1)</f>
        <v>Manufacturing</v>
      </c>
      <c r="E647">
        <f>_xlfn.RANK.EQ(Table1[[#This Row],[Percent_Change]],Table1[Percent_Change])</f>
        <v>637</v>
      </c>
      <c r="F647" t="s">
        <v>1703</v>
      </c>
      <c r="G647">
        <v>16300</v>
      </c>
      <c r="H647">
        <v>15900</v>
      </c>
      <c r="I647" s="1">
        <v>-0.02</v>
      </c>
      <c r="J647" t="s">
        <v>29</v>
      </c>
      <c r="K647">
        <v>2</v>
      </c>
      <c r="L647" t="s">
        <v>26</v>
      </c>
      <c r="M647">
        <v>2</v>
      </c>
      <c r="N647">
        <v>624</v>
      </c>
      <c r="O647" s="2">
        <v>21.17</v>
      </c>
      <c r="P647" s="2">
        <v>44000</v>
      </c>
    </row>
    <row r="648" spans="1:16" x14ac:dyDescent="0.3">
      <c r="A648">
        <v>648</v>
      </c>
      <c r="B648" t="s">
        <v>663</v>
      </c>
      <c r="C648" t="str">
        <f>LEFT(Table1[[#This Row],[Occupation]],LEN(Table1[[#This Row],[Occupation]])-1)</f>
        <v>Farm and Home Management Educator</v>
      </c>
      <c r="D648" t="str">
        <f>_xlfn.XLOOKUP(Table1[[#This Row],[Occupation]],Table2[Name],Table2[Cluster],#N/A,1)</f>
        <v>Education and Training</v>
      </c>
      <c r="E648">
        <f>_xlfn.RANK.EQ(Table1[[#This Row],[Percent_Change]],Table1[Percent_Change])</f>
        <v>637</v>
      </c>
      <c r="F648" t="s">
        <v>1461</v>
      </c>
      <c r="G648">
        <v>9700</v>
      </c>
      <c r="H648">
        <v>9500</v>
      </c>
      <c r="I648" s="1">
        <v>-0.02</v>
      </c>
      <c r="J648" t="s">
        <v>8</v>
      </c>
      <c r="K648">
        <v>3</v>
      </c>
      <c r="L648" t="s">
        <v>6</v>
      </c>
      <c r="M648">
        <v>6</v>
      </c>
      <c r="N648">
        <v>382</v>
      </c>
      <c r="O648" s="2">
        <v>28.73</v>
      </c>
      <c r="P648" s="2">
        <v>59800</v>
      </c>
    </row>
    <row r="649" spans="1:16" x14ac:dyDescent="0.3">
      <c r="A649">
        <v>649</v>
      </c>
      <c r="B649" t="s">
        <v>664</v>
      </c>
      <c r="C649" t="str">
        <f>LEFT(Table1[[#This Row],[Occupation]],LEN(Table1[[#This Row],[Occupation]])-1)</f>
        <v>Farmworkers and Laborers, Crop, Nursery, and Greenhous</v>
      </c>
      <c r="D649" t="str">
        <f>_xlfn.XLOOKUP(Table1[[#This Row],[Occupation]],Table2[Name],Table2[Cluster],#N/A,1)</f>
        <v>Agriculture, Food and Natural Resources</v>
      </c>
      <c r="E649">
        <f>_xlfn.RANK.EQ(Table1[[#This Row],[Percent_Change]],Table1[Percent_Change])</f>
        <v>637</v>
      </c>
      <c r="F649" t="s">
        <v>1861</v>
      </c>
      <c r="G649">
        <v>523500</v>
      </c>
      <c r="H649">
        <v>512200</v>
      </c>
      <c r="I649" s="1">
        <v>-0.02</v>
      </c>
      <c r="J649" t="s">
        <v>25</v>
      </c>
      <c r="K649">
        <v>1</v>
      </c>
      <c r="L649" t="s">
        <v>31</v>
      </c>
      <c r="M649">
        <v>1</v>
      </c>
      <c r="N649">
        <v>781</v>
      </c>
      <c r="O649" s="2">
        <v>16.57</v>
      </c>
      <c r="P649" s="2">
        <v>34500</v>
      </c>
    </row>
    <row r="650" spans="1:16" x14ac:dyDescent="0.3">
      <c r="A650">
        <v>650</v>
      </c>
      <c r="B650" t="s">
        <v>665</v>
      </c>
      <c r="C650" t="str">
        <f>LEFT(Table1[[#This Row],[Occupation]],LEN(Table1[[#This Row],[Occupation]])-1)</f>
        <v>First-Line Supervisors of Non-Retail Sales Worker</v>
      </c>
      <c r="D650" t="str">
        <f>_xlfn.XLOOKUP(Table1[[#This Row],[Occupation]],Table2[Name],Table2[Cluster],#N/A,1)</f>
        <v>Business Management and Administration</v>
      </c>
      <c r="E650">
        <f>_xlfn.RANK.EQ(Table1[[#This Row],[Percent_Change]],Table1[Percent_Change])</f>
        <v>637</v>
      </c>
      <c r="F650" t="s">
        <v>1254</v>
      </c>
      <c r="G650">
        <v>364400</v>
      </c>
      <c r="H650">
        <v>356400</v>
      </c>
      <c r="I650" s="1">
        <v>-0.02</v>
      </c>
      <c r="J650" t="s">
        <v>5</v>
      </c>
      <c r="K650">
        <v>4</v>
      </c>
      <c r="L650" t="s">
        <v>26</v>
      </c>
      <c r="M650">
        <v>2</v>
      </c>
      <c r="N650">
        <v>175</v>
      </c>
      <c r="O650" s="2">
        <v>40.659999999999997</v>
      </c>
      <c r="P650" s="2">
        <v>84600</v>
      </c>
    </row>
    <row r="651" spans="1:16" x14ac:dyDescent="0.3">
      <c r="A651">
        <v>651</v>
      </c>
      <c r="B651" t="s">
        <v>666</v>
      </c>
      <c r="C651" t="str">
        <f>LEFT(Table1[[#This Row],[Occupation]],LEN(Table1[[#This Row],[Occupation]])-1)</f>
        <v>Gas Compressor and Gas Pumping Station Operator</v>
      </c>
      <c r="D651" t="str">
        <f>_xlfn.XLOOKUP(Table1[[#This Row],[Occupation]],Table2[Name],Table2[Cluster],#N/A,1)</f>
        <v>Transportation, Distribution and Logistics</v>
      </c>
      <c r="E651">
        <f>_xlfn.RANK.EQ(Table1[[#This Row],[Percent_Change]],Table1[Percent_Change])</f>
        <v>637</v>
      </c>
      <c r="F651" t="s">
        <v>1426</v>
      </c>
      <c r="G651">
        <v>3900</v>
      </c>
      <c r="H651">
        <v>3800</v>
      </c>
      <c r="I651" s="1">
        <v>-0.02</v>
      </c>
      <c r="J651" t="s">
        <v>8</v>
      </c>
      <c r="K651">
        <v>3</v>
      </c>
      <c r="L651" t="s">
        <v>26</v>
      </c>
      <c r="M651">
        <v>2</v>
      </c>
      <c r="N651">
        <v>347</v>
      </c>
      <c r="O651" s="2">
        <v>29.75</v>
      </c>
      <c r="P651" s="2">
        <v>61900</v>
      </c>
    </row>
    <row r="652" spans="1:16" x14ac:dyDescent="0.3">
      <c r="A652">
        <v>652</v>
      </c>
      <c r="B652" t="s">
        <v>667</v>
      </c>
      <c r="C652" t="str">
        <f>LEFT(Table1[[#This Row],[Occupation]],LEN(Table1[[#This Row],[Occupation]])-1)</f>
        <v>Hoist and Winch Operator</v>
      </c>
      <c r="D652" t="str">
        <f>_xlfn.XLOOKUP(Table1[[#This Row],[Occupation]],Table2[Name],Table2[Cluster],#N/A,1)</f>
        <v>Architecture and Construction</v>
      </c>
      <c r="E652">
        <f>_xlfn.RANK.EQ(Table1[[#This Row],[Percent_Change]],Table1[Percent_Change])</f>
        <v>637</v>
      </c>
      <c r="F652" t="s">
        <v>1508</v>
      </c>
      <c r="G652">
        <v>2800</v>
      </c>
      <c r="H652">
        <v>2700</v>
      </c>
      <c r="I652" s="1">
        <v>-0.02</v>
      </c>
      <c r="J652" t="s">
        <v>8</v>
      </c>
      <c r="K652">
        <v>3</v>
      </c>
      <c r="L652" t="s">
        <v>31</v>
      </c>
      <c r="M652">
        <v>1</v>
      </c>
      <c r="N652">
        <v>429</v>
      </c>
      <c r="O652" s="2">
        <v>26.9</v>
      </c>
      <c r="P652" s="2">
        <v>56000</v>
      </c>
    </row>
    <row r="653" spans="1:16" x14ac:dyDescent="0.3">
      <c r="A653">
        <v>653</v>
      </c>
      <c r="B653" t="s">
        <v>668</v>
      </c>
      <c r="C653" t="str">
        <f>LEFT(Table1[[#This Row],[Occupation]],LEN(Table1[[#This Row],[Occupation]])-1)</f>
        <v>Insurance Underwriter</v>
      </c>
      <c r="D653" t="str">
        <f>_xlfn.XLOOKUP(Table1[[#This Row],[Occupation]],Table2[Name],Table2[Cluster],#N/A,1)</f>
        <v>Finance</v>
      </c>
      <c r="E653">
        <f>_xlfn.RANK.EQ(Table1[[#This Row],[Percent_Change]],Table1[Percent_Change])</f>
        <v>637</v>
      </c>
      <c r="F653" t="s">
        <v>1298</v>
      </c>
      <c r="G653">
        <v>125500</v>
      </c>
      <c r="H653">
        <v>122400</v>
      </c>
      <c r="I653" s="1">
        <v>-0.02</v>
      </c>
      <c r="J653" t="s">
        <v>5</v>
      </c>
      <c r="K653">
        <v>4</v>
      </c>
      <c r="L653" t="s">
        <v>11</v>
      </c>
      <c r="M653">
        <v>5</v>
      </c>
      <c r="N653">
        <v>219</v>
      </c>
      <c r="O653" s="2">
        <v>37.44</v>
      </c>
      <c r="P653" s="2">
        <v>77900</v>
      </c>
    </row>
    <row r="654" spans="1:16" x14ac:dyDescent="0.3">
      <c r="A654">
        <v>654</v>
      </c>
      <c r="B654" t="s">
        <v>669</v>
      </c>
      <c r="C654" t="str">
        <f>LEFT(Table1[[#This Row],[Occupation]],LEN(Table1[[#This Row],[Occupation]])-1)</f>
        <v>Log Graders and Scaler</v>
      </c>
      <c r="D654" t="str">
        <f>_xlfn.XLOOKUP(Table1[[#This Row],[Occupation]],Table2[Name],Table2[Cluster],#N/A,1)</f>
        <v>Agriculture, Food and Natural Resources</v>
      </c>
      <c r="E654">
        <f>_xlfn.RANK.EQ(Table1[[#This Row],[Percent_Change]],Table1[Percent_Change])</f>
        <v>637</v>
      </c>
      <c r="F654" t="s">
        <v>1670</v>
      </c>
      <c r="G654">
        <v>5600</v>
      </c>
      <c r="H654">
        <v>5500</v>
      </c>
      <c r="I654" s="1">
        <v>-0.02</v>
      </c>
      <c r="J654" t="s">
        <v>29</v>
      </c>
      <c r="K654">
        <v>2</v>
      </c>
      <c r="L654" t="s">
        <v>26</v>
      </c>
      <c r="M654">
        <v>2</v>
      </c>
      <c r="N654">
        <v>590</v>
      </c>
      <c r="O654" s="2">
        <v>21.93</v>
      </c>
      <c r="P654" s="2">
        <v>45600</v>
      </c>
    </row>
    <row r="655" spans="1:16" x14ac:dyDescent="0.3">
      <c r="A655">
        <v>655</v>
      </c>
      <c r="B655" t="s">
        <v>670</v>
      </c>
      <c r="C655" t="str">
        <f>LEFT(Table1[[#This Row],[Occupation]],LEN(Table1[[#This Row],[Occupation]])-1)</f>
        <v>Petroleum Pump System Operators, Refinery Operators, and Gauger</v>
      </c>
      <c r="D655" t="str">
        <f>_xlfn.XLOOKUP(Table1[[#This Row],[Occupation]],Table2[Name],Table2[Cluster],#N/A,1)</f>
        <v>Energy</v>
      </c>
      <c r="E655">
        <f>_xlfn.RANK.EQ(Table1[[#This Row],[Percent_Change]],Table1[Percent_Change])</f>
        <v>637</v>
      </c>
      <c r="F655" t="s">
        <v>1218</v>
      </c>
      <c r="G655">
        <v>32200</v>
      </c>
      <c r="H655">
        <v>31500</v>
      </c>
      <c r="I655" s="1">
        <v>-0.02</v>
      </c>
      <c r="J655" t="s">
        <v>5</v>
      </c>
      <c r="K655">
        <v>4</v>
      </c>
      <c r="L655" t="s">
        <v>26</v>
      </c>
      <c r="M655">
        <v>2</v>
      </c>
      <c r="N655">
        <v>139</v>
      </c>
      <c r="O655" s="2">
        <v>45.47</v>
      </c>
      <c r="P655" s="2">
        <v>94600</v>
      </c>
    </row>
    <row r="656" spans="1:16" x14ac:dyDescent="0.3">
      <c r="A656">
        <v>656</v>
      </c>
      <c r="B656" t="s">
        <v>671</v>
      </c>
      <c r="C656" t="str">
        <f>LEFT(Table1[[#This Row],[Occupation]],LEN(Table1[[#This Row],[Occupation]])-1)</f>
        <v>Retail Salesperson</v>
      </c>
      <c r="D656" t="str">
        <f>_xlfn.XLOOKUP(Table1[[#This Row],[Occupation]],Table2[Name],Table2[Cluster],#N/A,1)</f>
        <v>Architecture and Construction</v>
      </c>
      <c r="E656">
        <f>_xlfn.RANK.EQ(Table1[[#This Row],[Percent_Change]],Table1[Percent_Change])</f>
        <v>637</v>
      </c>
      <c r="F656" t="s">
        <v>1873</v>
      </c>
      <c r="G656">
        <v>3765600</v>
      </c>
      <c r="H656">
        <v>3686400</v>
      </c>
      <c r="I656" s="1">
        <v>-0.02</v>
      </c>
      <c r="J656" t="s">
        <v>25</v>
      </c>
      <c r="K656">
        <v>1</v>
      </c>
      <c r="L656" t="s">
        <v>31</v>
      </c>
      <c r="M656">
        <v>1</v>
      </c>
      <c r="N656">
        <v>794</v>
      </c>
      <c r="O656" s="2">
        <v>16.190000000000001</v>
      </c>
      <c r="P656" s="2">
        <v>33700</v>
      </c>
    </row>
    <row r="657" spans="1:16" x14ac:dyDescent="0.3">
      <c r="A657">
        <v>657</v>
      </c>
      <c r="B657" t="s">
        <v>672</v>
      </c>
      <c r="C657" t="str">
        <f>LEFT(Table1[[#This Row],[Occupation]],LEN(Table1[[#This Row],[Occupation]])-1)</f>
        <v>Statistical Assistant</v>
      </c>
      <c r="D657" t="str">
        <f>_xlfn.XLOOKUP(Table1[[#This Row],[Occupation]],Table2[Name],Table2[Cluster],#N/A,1)</f>
        <v>Government and Public Administration</v>
      </c>
      <c r="E657">
        <f>_xlfn.RANK.EQ(Table1[[#This Row],[Percent_Change]],Table1[Percent_Change])</f>
        <v>637</v>
      </c>
      <c r="F657" t="s">
        <v>1557</v>
      </c>
      <c r="G657">
        <v>7400</v>
      </c>
      <c r="H657">
        <v>7200</v>
      </c>
      <c r="I657" s="1">
        <v>-0.02</v>
      </c>
      <c r="J657" t="s">
        <v>8</v>
      </c>
      <c r="K657">
        <v>3</v>
      </c>
      <c r="L657" t="s">
        <v>11</v>
      </c>
      <c r="M657">
        <v>5</v>
      </c>
      <c r="N657">
        <v>478</v>
      </c>
      <c r="O657" s="2">
        <v>24.29</v>
      </c>
      <c r="P657" s="2">
        <v>50500</v>
      </c>
    </row>
    <row r="658" spans="1:16" x14ac:dyDescent="0.3">
      <c r="A658">
        <v>658</v>
      </c>
      <c r="B658" t="s">
        <v>673</v>
      </c>
      <c r="C658" t="str">
        <f>LEFT(Table1[[#This Row],[Occupation]],LEN(Table1[[#This Row],[Occupation]])-1)</f>
        <v>Taper</v>
      </c>
      <c r="D658" t="str">
        <f>_xlfn.XLOOKUP(Table1[[#This Row],[Occupation]],Table2[Name],Table2[Cluster],#N/A,1)</f>
        <v>Architecture and Construction</v>
      </c>
      <c r="E658">
        <f>_xlfn.RANK.EQ(Table1[[#This Row],[Percent_Change]],Table1[Percent_Change])</f>
        <v>637</v>
      </c>
      <c r="F658" t="s">
        <v>1406</v>
      </c>
      <c r="G658">
        <v>18100</v>
      </c>
      <c r="H658">
        <v>17700</v>
      </c>
      <c r="I658" s="1">
        <v>-0.02</v>
      </c>
      <c r="J658" t="s">
        <v>8</v>
      </c>
      <c r="K658">
        <v>3</v>
      </c>
      <c r="L658" t="s">
        <v>31</v>
      </c>
      <c r="M658">
        <v>1</v>
      </c>
      <c r="N658">
        <v>327</v>
      </c>
      <c r="O658" s="2">
        <v>30.46</v>
      </c>
      <c r="P658" s="2">
        <v>63400</v>
      </c>
    </row>
    <row r="659" spans="1:16" x14ac:dyDescent="0.3">
      <c r="A659">
        <v>659</v>
      </c>
      <c r="B659" t="s">
        <v>674</v>
      </c>
      <c r="C659" t="str">
        <f>LEFT(Table1[[#This Row],[Occupation]],LEN(Table1[[#This Row],[Occupation]])-1)</f>
        <v>Wellhead Pumper</v>
      </c>
      <c r="D659" t="str">
        <f>_xlfn.XLOOKUP(Table1[[#This Row],[Occupation]],Table2[Name],Table2[Cluster],#N/A,1)</f>
        <v>Energy</v>
      </c>
      <c r="E659">
        <f>_xlfn.RANK.EQ(Table1[[#This Row],[Percent_Change]],Table1[Percent_Change])</f>
        <v>637</v>
      </c>
      <c r="F659" t="s">
        <v>1334</v>
      </c>
      <c r="G659">
        <v>16200</v>
      </c>
      <c r="H659">
        <v>15900</v>
      </c>
      <c r="I659" s="1">
        <v>-0.02</v>
      </c>
      <c r="J659" t="s">
        <v>8</v>
      </c>
      <c r="K659">
        <v>3</v>
      </c>
      <c r="L659" t="s">
        <v>26</v>
      </c>
      <c r="M659">
        <v>2</v>
      </c>
      <c r="N659">
        <v>255</v>
      </c>
      <c r="O659" s="2">
        <v>34.53</v>
      </c>
      <c r="P659" s="2">
        <v>71800</v>
      </c>
    </row>
    <row r="660" spans="1:16" x14ac:dyDescent="0.3">
      <c r="A660">
        <v>660</v>
      </c>
      <c r="B660" t="s">
        <v>675</v>
      </c>
      <c r="C660" t="str">
        <f>LEFT(Table1[[#This Row],[Occupation]],LEN(Table1[[#This Row],[Occupation]])-1)</f>
        <v>Chemical Plant and System Operator</v>
      </c>
      <c r="D660" t="str">
        <f>_xlfn.XLOOKUP(Table1[[#This Row],[Occupation]],Table2[Name],Table2[Cluster],#N/A,1)</f>
        <v>Manufacturing</v>
      </c>
      <c r="E660">
        <f>_xlfn.RANK.EQ(Table1[[#This Row],[Percent_Change]],Table1[Percent_Change])</f>
        <v>659</v>
      </c>
      <c r="F660" t="s">
        <v>1279</v>
      </c>
      <c r="G660">
        <v>19300</v>
      </c>
      <c r="H660">
        <v>18600</v>
      </c>
      <c r="I660" s="1">
        <v>-0.03</v>
      </c>
      <c r="J660" t="s">
        <v>5</v>
      </c>
      <c r="K660">
        <v>4</v>
      </c>
      <c r="L660" t="s">
        <v>26</v>
      </c>
      <c r="M660">
        <v>2</v>
      </c>
      <c r="N660">
        <v>200</v>
      </c>
      <c r="O660" s="2">
        <v>38.479999999999997</v>
      </c>
      <c r="P660" s="2">
        <v>80000</v>
      </c>
    </row>
    <row r="661" spans="1:16" x14ac:dyDescent="0.3">
      <c r="A661">
        <v>661</v>
      </c>
      <c r="B661" t="s">
        <v>676</v>
      </c>
      <c r="C661" t="str">
        <f>LEFT(Table1[[#This Row],[Occupation]],LEN(Table1[[#This Row],[Occupation]])-1)</f>
        <v>Claims Adjusters, Examiners, and Investigator</v>
      </c>
      <c r="D661" t="str">
        <f>_xlfn.XLOOKUP(Table1[[#This Row],[Occupation]],Table2[Name],Table2[Cluster],#N/A,1)</f>
        <v>Finance</v>
      </c>
      <c r="E661">
        <f>_xlfn.RANK.EQ(Table1[[#This Row],[Percent_Change]],Table1[Percent_Change])</f>
        <v>659</v>
      </c>
      <c r="F661" t="s">
        <v>1312</v>
      </c>
      <c r="G661">
        <v>329000</v>
      </c>
      <c r="H661">
        <v>318700</v>
      </c>
      <c r="I661" s="1">
        <v>-0.03</v>
      </c>
      <c r="J661" t="s">
        <v>5</v>
      </c>
      <c r="K661">
        <v>4</v>
      </c>
      <c r="L661" t="s">
        <v>26</v>
      </c>
      <c r="M661">
        <v>2</v>
      </c>
      <c r="N661">
        <v>233</v>
      </c>
      <c r="O661" s="2">
        <v>36.08</v>
      </c>
      <c r="P661" s="2">
        <v>75100</v>
      </c>
    </row>
    <row r="662" spans="1:16" x14ac:dyDescent="0.3">
      <c r="A662">
        <v>662</v>
      </c>
      <c r="B662" t="s">
        <v>677</v>
      </c>
      <c r="C662" t="str">
        <f>LEFT(Table1[[#This Row],[Occupation]],LEN(Table1[[#This Row],[Occupation]])-1)</f>
        <v>Continuous Mining Machine Operator</v>
      </c>
      <c r="D662" t="str">
        <f>_xlfn.XLOOKUP(Table1[[#This Row],[Occupation]],Table2[Name],Table2[Cluster],#N/A,1)</f>
        <v>Architecture and Construction</v>
      </c>
      <c r="E662">
        <f>_xlfn.RANK.EQ(Table1[[#This Row],[Percent_Change]],Table1[Percent_Change])</f>
        <v>659</v>
      </c>
      <c r="F662" t="s">
        <v>1441</v>
      </c>
      <c r="G662">
        <v>13900</v>
      </c>
      <c r="H662">
        <v>13500</v>
      </c>
      <c r="I662" s="1">
        <v>-0.03</v>
      </c>
      <c r="J662" t="s">
        <v>8</v>
      </c>
      <c r="K662">
        <v>3</v>
      </c>
      <c r="L662" t="s">
        <v>31</v>
      </c>
      <c r="M662">
        <v>1</v>
      </c>
      <c r="N662">
        <v>362</v>
      </c>
      <c r="O662" s="2">
        <v>29.53</v>
      </c>
      <c r="P662" s="2">
        <v>61400</v>
      </c>
    </row>
    <row r="663" spans="1:16" x14ac:dyDescent="0.3">
      <c r="A663">
        <v>663</v>
      </c>
      <c r="B663" t="s">
        <v>678</v>
      </c>
      <c r="C663" t="str">
        <f>LEFT(Table1[[#This Row],[Occupation]],LEN(Table1[[#This Row],[Occupation]])-1)</f>
        <v>Cost Estimator</v>
      </c>
      <c r="D663" t="str">
        <f>_xlfn.XLOOKUP(Table1[[#This Row],[Occupation]],Table2[Name],Table2[Cluster],#N/A,1)</f>
        <v>Architecture and Construction</v>
      </c>
      <c r="E663">
        <f>_xlfn.RANK.EQ(Table1[[#This Row],[Percent_Change]],Table1[Percent_Change])</f>
        <v>659</v>
      </c>
      <c r="F663" t="s">
        <v>1318</v>
      </c>
      <c r="G663">
        <v>231400</v>
      </c>
      <c r="H663">
        <v>224900</v>
      </c>
      <c r="I663" s="1">
        <v>-0.03</v>
      </c>
      <c r="J663" t="s">
        <v>5</v>
      </c>
      <c r="K663">
        <v>4</v>
      </c>
      <c r="L663" t="s">
        <v>11</v>
      </c>
      <c r="M663">
        <v>5</v>
      </c>
      <c r="N663">
        <v>239</v>
      </c>
      <c r="O663" s="2">
        <v>35.94</v>
      </c>
      <c r="P663" s="2">
        <v>74700</v>
      </c>
    </row>
    <row r="664" spans="1:16" x14ac:dyDescent="0.3">
      <c r="A664">
        <v>664</v>
      </c>
      <c r="B664" t="s">
        <v>679</v>
      </c>
      <c r="C664" t="str">
        <f>LEFT(Table1[[#This Row],[Occupation]],LEN(Table1[[#This Row],[Occupation]])-1)</f>
        <v>Education and Childcare Administrators, Preschool and Daycar</v>
      </c>
      <c r="D664" t="str">
        <f>_xlfn.XLOOKUP(Table1[[#This Row],[Occupation]],Table2[Name],Table2[Cluster],#N/A,1)</f>
        <v>Education and Training</v>
      </c>
      <c r="E664">
        <f>_xlfn.RANK.EQ(Table1[[#This Row],[Percent_Change]],Table1[Percent_Change])</f>
        <v>659</v>
      </c>
      <c r="F664" t="s">
        <v>1520</v>
      </c>
      <c r="G664">
        <v>74800</v>
      </c>
      <c r="H664">
        <v>72600</v>
      </c>
      <c r="I664" s="1">
        <v>-0.03</v>
      </c>
      <c r="J664" t="s">
        <v>8</v>
      </c>
      <c r="K664">
        <v>3</v>
      </c>
      <c r="L664" t="s">
        <v>11</v>
      </c>
      <c r="M664">
        <v>5</v>
      </c>
      <c r="N664">
        <v>441</v>
      </c>
      <c r="O664" s="2">
        <v>26.1</v>
      </c>
      <c r="P664" s="2">
        <v>54300</v>
      </c>
    </row>
    <row r="665" spans="1:16" x14ac:dyDescent="0.3">
      <c r="A665">
        <v>665</v>
      </c>
      <c r="B665" t="s">
        <v>680</v>
      </c>
      <c r="C665" t="str">
        <f>LEFT(Table1[[#This Row],[Occupation]],LEN(Table1[[#This Row],[Occupation]])-1)</f>
        <v>Electrical and Electronics Repairers, Powerhouse, Substation, and Rela</v>
      </c>
      <c r="D665" t="str">
        <f>_xlfn.XLOOKUP(Table1[[#This Row],[Occupation]],Table2[Name],Table2[Cluster],#N/A,1)</f>
        <v>Energy</v>
      </c>
      <c r="E665">
        <f>_xlfn.RANK.EQ(Table1[[#This Row],[Percent_Change]],Table1[Percent_Change])</f>
        <v>659</v>
      </c>
      <c r="F665" t="s">
        <v>1210</v>
      </c>
      <c r="G665">
        <v>26100</v>
      </c>
      <c r="H665">
        <v>25400</v>
      </c>
      <c r="I665" s="1">
        <v>-0.03</v>
      </c>
      <c r="J665" t="s">
        <v>5</v>
      </c>
      <c r="K665">
        <v>4</v>
      </c>
      <c r="L665" t="s">
        <v>9</v>
      </c>
      <c r="M665">
        <v>5</v>
      </c>
      <c r="N665">
        <v>131</v>
      </c>
      <c r="O665" s="2">
        <v>46.44</v>
      </c>
      <c r="P665" s="2">
        <v>96600</v>
      </c>
    </row>
    <row r="666" spans="1:16" x14ac:dyDescent="0.3">
      <c r="A666">
        <v>666</v>
      </c>
      <c r="B666" t="s">
        <v>681</v>
      </c>
      <c r="C666" t="str">
        <f>LEFT(Table1[[#This Row],[Occupation]],LEN(Table1[[#This Row],[Occupation]])-1)</f>
        <v>Electro-Mechanical and Mechatronics Technologists and Technician</v>
      </c>
      <c r="D666" t="str">
        <f>_xlfn.XLOOKUP(Table1[[#This Row],[Occupation]],Table2[Name],Table2[Cluster],#N/A,1)</f>
        <v>Manufacturing</v>
      </c>
      <c r="E666">
        <f>_xlfn.RANK.EQ(Table1[[#This Row],[Percent_Change]],Table1[Percent_Change])</f>
        <v>659</v>
      </c>
      <c r="F666" t="s">
        <v>1377</v>
      </c>
      <c r="G666">
        <v>15200</v>
      </c>
      <c r="H666">
        <v>14800</v>
      </c>
      <c r="I666" s="1">
        <v>-0.03</v>
      </c>
      <c r="J666" t="s">
        <v>8</v>
      </c>
      <c r="K666">
        <v>3</v>
      </c>
      <c r="L666" t="s">
        <v>18</v>
      </c>
      <c r="M666">
        <v>4</v>
      </c>
      <c r="N666">
        <v>298</v>
      </c>
      <c r="O666" s="2">
        <v>31.29</v>
      </c>
      <c r="P666" s="2">
        <v>65100</v>
      </c>
    </row>
    <row r="667" spans="1:16" x14ac:dyDescent="0.3">
      <c r="A667">
        <v>667</v>
      </c>
      <c r="B667" t="s">
        <v>682</v>
      </c>
      <c r="C667" t="str">
        <f>LEFT(Table1[[#This Row],[Occupation]],LEN(Table1[[#This Row],[Occupation]])-1)</f>
        <v>First-Line Supervisors of Correctional Officer</v>
      </c>
      <c r="D667" t="str">
        <f>_xlfn.XLOOKUP(Table1[[#This Row],[Occupation]],Table2[Name],Table2[Cluster],#N/A,1)</f>
        <v>Law, Public Safety, Corrections and Security</v>
      </c>
      <c r="E667">
        <f>_xlfn.RANK.EQ(Table1[[#This Row],[Percent_Change]],Table1[Percent_Change])</f>
        <v>659</v>
      </c>
      <c r="F667" t="s">
        <v>1342</v>
      </c>
      <c r="G667">
        <v>58500</v>
      </c>
      <c r="H667">
        <v>56900</v>
      </c>
      <c r="I667" s="1">
        <v>-0.03</v>
      </c>
      <c r="J667" t="s">
        <v>8</v>
      </c>
      <c r="K667">
        <v>3</v>
      </c>
      <c r="L667" t="s">
        <v>26</v>
      </c>
      <c r="M667">
        <v>2</v>
      </c>
      <c r="N667">
        <v>263</v>
      </c>
      <c r="O667" s="2">
        <v>33.909999999999997</v>
      </c>
      <c r="P667" s="2">
        <v>70500</v>
      </c>
    </row>
    <row r="668" spans="1:16" x14ac:dyDescent="0.3">
      <c r="A668">
        <v>668</v>
      </c>
      <c r="B668" t="s">
        <v>683</v>
      </c>
      <c r="C668" t="str">
        <f>LEFT(Table1[[#This Row],[Occupation]],LEN(Table1[[#This Row],[Occupation]])-1)</f>
        <v>Hotel, Motel, and Resort Desk Clerk</v>
      </c>
      <c r="D668" t="str">
        <f>_xlfn.XLOOKUP(Table1[[#This Row],[Occupation]],Table2[Name],Table2[Cluster],#N/A,1)</f>
        <v>Hospitality and Tourism</v>
      </c>
      <c r="E668">
        <f>_xlfn.RANK.EQ(Table1[[#This Row],[Percent_Change]],Table1[Percent_Change])</f>
        <v>659</v>
      </c>
      <c r="F668" t="s">
        <v>1895</v>
      </c>
      <c r="G668">
        <v>257700</v>
      </c>
      <c r="H668">
        <v>251100</v>
      </c>
      <c r="I668" s="1">
        <v>-0.03</v>
      </c>
      <c r="J668" t="s">
        <v>25</v>
      </c>
      <c r="K668">
        <v>1</v>
      </c>
      <c r="L668" t="s">
        <v>26</v>
      </c>
      <c r="M668">
        <v>2</v>
      </c>
      <c r="N668">
        <v>816</v>
      </c>
      <c r="O668" s="2">
        <v>14.8</v>
      </c>
      <c r="P668" s="2">
        <v>30800</v>
      </c>
    </row>
    <row r="669" spans="1:16" x14ac:dyDescent="0.3">
      <c r="A669">
        <v>669</v>
      </c>
      <c r="B669" t="s">
        <v>684</v>
      </c>
      <c r="C669" t="str">
        <f>LEFT(Table1[[#This Row],[Occupation]],LEN(Table1[[#This Row],[Occupation]])-1)</f>
        <v>Insurance Appraisers, Auto Damag</v>
      </c>
      <c r="D669" t="str">
        <f>_xlfn.XLOOKUP(Table1[[#This Row],[Occupation]],Table2[Name],Table2[Cluster],#N/A,1)</f>
        <v>Finance</v>
      </c>
      <c r="E669">
        <f>_xlfn.RANK.EQ(Table1[[#This Row],[Percent_Change]],Table1[Percent_Change])</f>
        <v>659</v>
      </c>
      <c r="F669" t="s">
        <v>1321</v>
      </c>
      <c r="G669">
        <v>13600</v>
      </c>
      <c r="H669">
        <v>13300</v>
      </c>
      <c r="I669" s="1">
        <v>-0.03</v>
      </c>
      <c r="J669" t="s">
        <v>5</v>
      </c>
      <c r="K669">
        <v>4</v>
      </c>
      <c r="L669" t="s">
        <v>9</v>
      </c>
      <c r="M669">
        <v>5</v>
      </c>
      <c r="N669">
        <v>242</v>
      </c>
      <c r="O669" s="2">
        <v>35.83</v>
      </c>
      <c r="P669" s="2">
        <v>74500</v>
      </c>
    </row>
    <row r="670" spans="1:16" x14ac:dyDescent="0.3">
      <c r="A670">
        <v>670</v>
      </c>
      <c r="B670" t="s">
        <v>685</v>
      </c>
      <c r="C670" t="str">
        <f>LEFT(Table1[[#This Row],[Occupation]],LEN(Table1[[#This Row],[Occupation]])-1)</f>
        <v>Insurance Claims and Policy Processing Clerk</v>
      </c>
      <c r="D670" t="str">
        <f>_xlfn.XLOOKUP(Table1[[#This Row],[Occupation]],Table2[Name],Table2[Cluster],#N/A,1)</f>
        <v>Finance</v>
      </c>
      <c r="E670">
        <f>_xlfn.RANK.EQ(Table1[[#This Row],[Percent_Change]],Table1[Percent_Change])</f>
        <v>659</v>
      </c>
      <c r="F670" t="s">
        <v>1638</v>
      </c>
      <c r="G670">
        <v>259000</v>
      </c>
      <c r="H670">
        <v>250800</v>
      </c>
      <c r="I670" s="1">
        <v>-0.03</v>
      </c>
      <c r="J670" t="s">
        <v>8</v>
      </c>
      <c r="K670">
        <v>3</v>
      </c>
      <c r="L670" t="s">
        <v>26</v>
      </c>
      <c r="M670">
        <v>2</v>
      </c>
      <c r="N670">
        <v>559</v>
      </c>
      <c r="O670" s="2">
        <v>22.55</v>
      </c>
      <c r="P670" s="2">
        <v>46900</v>
      </c>
    </row>
    <row r="671" spans="1:16" x14ac:dyDescent="0.3">
      <c r="A671">
        <v>671</v>
      </c>
      <c r="B671" t="s">
        <v>686</v>
      </c>
      <c r="C671" t="str">
        <f>LEFT(Table1[[#This Row],[Occupation]],LEN(Table1[[#This Row],[Occupation]])-1)</f>
        <v>Jewelers and Precious Stone and Metal Worker</v>
      </c>
      <c r="D671" t="str">
        <f>_xlfn.XLOOKUP(Table1[[#This Row],[Occupation]],Table2[Name],Table2[Cluster],#N/A,1)</f>
        <v>Manufacturing</v>
      </c>
      <c r="E671">
        <f>_xlfn.RANK.EQ(Table1[[#This Row],[Percent_Change]],Table1[Percent_Change])</f>
        <v>659</v>
      </c>
      <c r="F671" t="s">
        <v>1618</v>
      </c>
      <c r="G671">
        <v>47200</v>
      </c>
      <c r="H671">
        <v>45800</v>
      </c>
      <c r="I671" s="1">
        <v>-0.03</v>
      </c>
      <c r="J671" t="s">
        <v>8</v>
      </c>
      <c r="K671">
        <v>3</v>
      </c>
      <c r="L671" t="s">
        <v>26</v>
      </c>
      <c r="M671">
        <v>2</v>
      </c>
      <c r="N671">
        <v>538</v>
      </c>
      <c r="O671" s="2">
        <v>22.81</v>
      </c>
      <c r="P671" s="2">
        <v>47500</v>
      </c>
    </row>
    <row r="672" spans="1:16" x14ac:dyDescent="0.3">
      <c r="A672">
        <v>672</v>
      </c>
      <c r="B672" t="s">
        <v>687</v>
      </c>
      <c r="C672" t="str">
        <f>LEFT(Table1[[#This Row],[Occupation]],LEN(Table1[[#This Row],[Occupation]])-1)</f>
        <v>Lighting Technician</v>
      </c>
      <c r="D672" t="str">
        <f>_xlfn.XLOOKUP(Table1[[#This Row],[Occupation]],Table2[Name],Table2[Cluster],#N/A,1)</f>
        <v>Arts, Audio/Video and Communications</v>
      </c>
      <c r="E672">
        <f>_xlfn.RANK.EQ(Table1[[#This Row],[Percent_Change]],Table1[Percent_Change])</f>
        <v>659</v>
      </c>
      <c r="F672" t="s">
        <v>1423</v>
      </c>
      <c r="G672">
        <v>10500</v>
      </c>
      <c r="H672">
        <v>10200</v>
      </c>
      <c r="I672" s="1">
        <v>-0.03</v>
      </c>
      <c r="J672" t="s">
        <v>8</v>
      </c>
      <c r="K672">
        <v>3</v>
      </c>
      <c r="L672" t="s">
        <v>9</v>
      </c>
      <c r="M672">
        <v>5</v>
      </c>
      <c r="N672">
        <v>344</v>
      </c>
      <c r="O672" s="2">
        <v>29.92</v>
      </c>
      <c r="P672" s="2">
        <v>62200</v>
      </c>
    </row>
    <row r="673" spans="1:16" x14ac:dyDescent="0.3">
      <c r="A673">
        <v>673</v>
      </c>
      <c r="B673" t="s">
        <v>688</v>
      </c>
      <c r="C673" t="str">
        <f>LEFT(Table1[[#This Row],[Occupation]],LEN(Table1[[#This Row],[Occupation]])-1)</f>
        <v>News Analysts, Reporters, and Journalist</v>
      </c>
      <c r="D673" t="str">
        <f>_xlfn.XLOOKUP(Table1[[#This Row],[Occupation]],Table2[Name],Table2[Cluster],#N/A,1)</f>
        <v>Arts, Audio/Video and Communications</v>
      </c>
      <c r="E673">
        <f>_xlfn.RANK.EQ(Table1[[#This Row],[Percent_Change]],Table1[Percent_Change])</f>
        <v>659</v>
      </c>
      <c r="F673" t="s">
        <v>1489</v>
      </c>
      <c r="G673">
        <v>58500</v>
      </c>
      <c r="H673">
        <v>56600</v>
      </c>
      <c r="I673" s="1">
        <v>-0.03</v>
      </c>
      <c r="J673" t="s">
        <v>8</v>
      </c>
      <c r="K673">
        <v>3</v>
      </c>
      <c r="L673" t="s">
        <v>11</v>
      </c>
      <c r="M673">
        <v>5</v>
      </c>
      <c r="N673">
        <v>410</v>
      </c>
      <c r="O673" s="2">
        <v>27.64</v>
      </c>
      <c r="P673" s="2">
        <v>57500</v>
      </c>
    </row>
    <row r="674" spans="1:16" x14ac:dyDescent="0.3">
      <c r="A674">
        <v>674</v>
      </c>
      <c r="B674" t="s">
        <v>689</v>
      </c>
      <c r="C674" t="str">
        <f>LEFT(Table1[[#This Row],[Occupation]],LEN(Table1[[#This Row],[Occupation]])-1)</f>
        <v>Nuclear Power Reactor Operator</v>
      </c>
      <c r="D674" t="str">
        <f>_xlfn.XLOOKUP(Table1[[#This Row],[Occupation]],Table2[Name],Table2[Cluster],#N/A,1)</f>
        <v>Energy</v>
      </c>
      <c r="E674">
        <f>_xlfn.RANK.EQ(Table1[[#This Row],[Percent_Change]],Table1[Percent_Change])</f>
        <v>659</v>
      </c>
      <c r="F674" t="s">
        <v>1141</v>
      </c>
      <c r="G674">
        <v>5500</v>
      </c>
      <c r="H674">
        <v>5300</v>
      </c>
      <c r="I674" s="1">
        <v>-0.03</v>
      </c>
      <c r="J674" t="s">
        <v>5</v>
      </c>
      <c r="K674">
        <v>4</v>
      </c>
      <c r="L674" t="s">
        <v>26</v>
      </c>
      <c r="M674">
        <v>2</v>
      </c>
      <c r="N674">
        <v>62</v>
      </c>
      <c r="O674" s="2">
        <v>57.86</v>
      </c>
      <c r="P674" s="2">
        <v>120400</v>
      </c>
    </row>
    <row r="675" spans="1:16" x14ac:dyDescent="0.3">
      <c r="A675">
        <v>675</v>
      </c>
      <c r="B675" t="s">
        <v>690</v>
      </c>
      <c r="C675" t="str">
        <f>LEFT(Table1[[#This Row],[Occupation]],LEN(Table1[[#This Row],[Occupation]])-1)</f>
        <v>Pharmacy Aide</v>
      </c>
      <c r="D675" t="str">
        <f>_xlfn.XLOOKUP(Table1[[#This Row],[Occupation]],Table2[Name],Table2[Cluster],#N/A,1)</f>
        <v>Health Science</v>
      </c>
      <c r="E675">
        <f>_xlfn.RANK.EQ(Table1[[#This Row],[Percent_Change]],Table1[Percent_Change])</f>
        <v>659</v>
      </c>
      <c r="F675" t="s">
        <v>1829</v>
      </c>
      <c r="G675">
        <v>43700</v>
      </c>
      <c r="H675">
        <v>42400</v>
      </c>
      <c r="I675" s="1">
        <v>-0.03</v>
      </c>
      <c r="J675" t="s">
        <v>25</v>
      </c>
      <c r="K675">
        <v>1</v>
      </c>
      <c r="L675" t="s">
        <v>26</v>
      </c>
      <c r="M675">
        <v>2</v>
      </c>
      <c r="N675">
        <v>750</v>
      </c>
      <c r="O675" s="2">
        <v>17.41</v>
      </c>
      <c r="P675" s="2">
        <v>36200</v>
      </c>
    </row>
    <row r="676" spans="1:16" x14ac:dyDescent="0.3">
      <c r="A676">
        <v>676</v>
      </c>
      <c r="B676" t="s">
        <v>691</v>
      </c>
      <c r="C676" t="str">
        <f>LEFT(Table1[[#This Row],[Occupation]],LEN(Table1[[#This Row],[Occupation]])-1)</f>
        <v>Upholsterer</v>
      </c>
      <c r="D676" t="str">
        <f>_xlfn.XLOOKUP(Table1[[#This Row],[Occupation]],Table2[Name],Table2[Cluster],#N/A,1)</f>
        <v>Manufacturing</v>
      </c>
      <c r="E676">
        <f>_xlfn.RANK.EQ(Table1[[#This Row],[Percent_Change]],Table1[Percent_Change])</f>
        <v>659</v>
      </c>
      <c r="F676" t="s">
        <v>1718</v>
      </c>
      <c r="G676">
        <v>31500</v>
      </c>
      <c r="H676">
        <v>30700</v>
      </c>
      <c r="I676" s="1">
        <v>-0.03</v>
      </c>
      <c r="J676" t="s">
        <v>29</v>
      </c>
      <c r="K676">
        <v>2</v>
      </c>
      <c r="L676" t="s">
        <v>26</v>
      </c>
      <c r="M676">
        <v>2</v>
      </c>
      <c r="N676">
        <v>639</v>
      </c>
      <c r="O676" s="2">
        <v>20.54</v>
      </c>
      <c r="P676" s="2">
        <v>42700</v>
      </c>
    </row>
    <row r="677" spans="1:16" x14ac:dyDescent="0.3">
      <c r="A677">
        <v>677</v>
      </c>
      <c r="B677" t="s">
        <v>692</v>
      </c>
      <c r="C677" t="str">
        <f>LEFT(Table1[[#This Row],[Occupation]],LEN(Table1[[#This Row],[Occupation]])-1)</f>
        <v>Waiters and Waitresse</v>
      </c>
      <c r="D677" t="str">
        <f>_xlfn.XLOOKUP(Table1[[#This Row],[Occupation]],Table2[Name],Table2[Cluster],#N/A,1)</f>
        <v>Hospitality and Tourism</v>
      </c>
      <c r="E677">
        <f>_xlfn.RANK.EQ(Table1[[#This Row],[Percent_Change]],Table1[Percent_Change])</f>
        <v>659</v>
      </c>
      <c r="F677" t="s">
        <v>1889</v>
      </c>
      <c r="G677">
        <v>2194100</v>
      </c>
      <c r="H677">
        <v>2125500</v>
      </c>
      <c r="I677" s="1">
        <v>-0.03</v>
      </c>
      <c r="J677" t="s">
        <v>25</v>
      </c>
      <c r="K677">
        <v>1</v>
      </c>
      <c r="L677" t="s">
        <v>31</v>
      </c>
      <c r="M677">
        <v>1</v>
      </c>
      <c r="N677">
        <v>810</v>
      </c>
      <c r="O677" s="2">
        <v>15.36</v>
      </c>
      <c r="P677" s="2">
        <v>31900</v>
      </c>
    </row>
    <row r="678" spans="1:16" x14ac:dyDescent="0.3">
      <c r="A678">
        <v>678</v>
      </c>
      <c r="B678" t="s">
        <v>693</v>
      </c>
      <c r="C678" t="str">
        <f>LEFT(Table1[[#This Row],[Occupation]],LEN(Table1[[#This Row],[Occupation]])-1)</f>
        <v>Weighers, Measurers, Checkers, and Samplers, Recordkeepin</v>
      </c>
      <c r="D678" t="str">
        <f>_xlfn.XLOOKUP(Table1[[#This Row],[Occupation]],Table2[Name],Table2[Cluster],#N/A,1)</f>
        <v>Manufacturing</v>
      </c>
      <c r="E678">
        <f>_xlfn.RANK.EQ(Table1[[#This Row],[Percent_Change]],Table1[Percent_Change])</f>
        <v>659</v>
      </c>
      <c r="F678" t="s">
        <v>1709</v>
      </c>
      <c r="G678">
        <v>55600</v>
      </c>
      <c r="H678">
        <v>54000</v>
      </c>
      <c r="I678" s="1">
        <v>-0.03</v>
      </c>
      <c r="J678" t="s">
        <v>29</v>
      </c>
      <c r="K678">
        <v>2</v>
      </c>
      <c r="L678" t="s">
        <v>26</v>
      </c>
      <c r="M678">
        <v>2</v>
      </c>
      <c r="N678">
        <v>630</v>
      </c>
      <c r="O678" s="2">
        <v>20.8</v>
      </c>
      <c r="P678" s="2">
        <v>43300</v>
      </c>
    </row>
    <row r="679" spans="1:16" x14ac:dyDescent="0.3">
      <c r="A679">
        <v>679</v>
      </c>
      <c r="B679" t="s">
        <v>694</v>
      </c>
      <c r="C679" t="str">
        <f>LEFT(Table1[[#This Row],[Occupation]],LEN(Table1[[#This Row],[Occupation]])-1)</f>
        <v>Boilermaker</v>
      </c>
      <c r="D679" t="str">
        <f>_xlfn.XLOOKUP(Table1[[#This Row],[Occupation]],Table2[Name],Table2[Cluster],#N/A,1)</f>
        <v>Architecture and Construction</v>
      </c>
      <c r="E679">
        <f>_xlfn.RANK.EQ(Table1[[#This Row],[Percent_Change]],Table1[Percent_Change])</f>
        <v>678</v>
      </c>
      <c r="F679" t="s">
        <v>1338</v>
      </c>
      <c r="G679">
        <v>13700</v>
      </c>
      <c r="H679">
        <v>13100</v>
      </c>
      <c r="I679" s="1">
        <v>-0.04</v>
      </c>
      <c r="J679" t="s">
        <v>8</v>
      </c>
      <c r="K679">
        <v>3</v>
      </c>
      <c r="L679" t="s">
        <v>26</v>
      </c>
      <c r="M679">
        <v>2</v>
      </c>
      <c r="N679">
        <v>259</v>
      </c>
      <c r="O679" s="2">
        <v>34.200000000000003</v>
      </c>
      <c r="P679" s="2">
        <v>71100</v>
      </c>
    </row>
    <row r="680" spans="1:16" x14ac:dyDescent="0.3">
      <c r="A680">
        <v>680</v>
      </c>
      <c r="B680" t="s">
        <v>695</v>
      </c>
      <c r="C680" t="str">
        <f>LEFT(Table1[[#This Row],[Occupation]],LEN(Table1[[#This Row],[Occupation]])-1)</f>
        <v>Cement Masons and Concrete Finisher</v>
      </c>
      <c r="D680" t="str">
        <f>_xlfn.XLOOKUP(Table1[[#This Row],[Occupation]],Table2[Name],Table2[Cluster],#N/A,1)</f>
        <v>Architecture and Construction</v>
      </c>
      <c r="E680">
        <f>_xlfn.RANK.EQ(Table1[[#This Row],[Percent_Change]],Table1[Percent_Change])</f>
        <v>678</v>
      </c>
      <c r="F680" t="s">
        <v>1555</v>
      </c>
      <c r="G680">
        <v>206200</v>
      </c>
      <c r="H680">
        <v>197900</v>
      </c>
      <c r="I680" s="1">
        <v>-0.04</v>
      </c>
      <c r="J680" t="s">
        <v>8</v>
      </c>
      <c r="K680">
        <v>3</v>
      </c>
      <c r="L680" t="s">
        <v>31</v>
      </c>
      <c r="M680">
        <v>1</v>
      </c>
      <c r="N680">
        <v>475</v>
      </c>
      <c r="O680" s="2">
        <v>24.38</v>
      </c>
      <c r="P680" s="2">
        <v>50700</v>
      </c>
    </row>
    <row r="681" spans="1:16" x14ac:dyDescent="0.3">
      <c r="A681">
        <v>681</v>
      </c>
      <c r="B681" t="s">
        <v>696</v>
      </c>
      <c r="C681" t="str">
        <f>LEFT(Table1[[#This Row],[Occupation]],LEN(Table1[[#This Row],[Occupation]])-1)</f>
        <v>Credit Analyst</v>
      </c>
      <c r="D681" t="str">
        <f>_xlfn.XLOOKUP(Table1[[#This Row],[Occupation]],Table2[Name],Table2[Cluster],#N/A,1)</f>
        <v>Finance</v>
      </c>
      <c r="E681">
        <f>_xlfn.RANK.EQ(Table1[[#This Row],[Percent_Change]],Table1[Percent_Change])</f>
        <v>678</v>
      </c>
      <c r="F681" t="s">
        <v>1285</v>
      </c>
      <c r="G681">
        <v>73000</v>
      </c>
      <c r="H681">
        <v>69900</v>
      </c>
      <c r="I681" s="1">
        <v>-0.04</v>
      </c>
      <c r="J681" t="s">
        <v>5</v>
      </c>
      <c r="K681">
        <v>4</v>
      </c>
      <c r="L681" t="s">
        <v>11</v>
      </c>
      <c r="M681">
        <v>5</v>
      </c>
      <c r="N681">
        <v>206</v>
      </c>
      <c r="O681" s="2">
        <v>38.18</v>
      </c>
      <c r="P681" s="2">
        <v>79400</v>
      </c>
    </row>
    <row r="682" spans="1:16" x14ac:dyDescent="0.3">
      <c r="A682">
        <v>682</v>
      </c>
      <c r="B682" t="s">
        <v>697</v>
      </c>
      <c r="C682" t="str">
        <f>LEFT(Table1[[#This Row],[Occupation]],LEN(Table1[[#This Row],[Occupation]])-1)</f>
        <v>Crushing, Grinding, and Polishing Machine Setters, Operators, and Tender</v>
      </c>
      <c r="D682" t="str">
        <f>_xlfn.XLOOKUP(Table1[[#This Row],[Occupation]],Table2[Name],Table2[Cluster],#N/A,1)</f>
        <v>Manufacturing</v>
      </c>
      <c r="E682">
        <f>_xlfn.RANK.EQ(Table1[[#This Row],[Percent_Change]],Table1[Percent_Change])</f>
        <v>678</v>
      </c>
      <c r="F682" t="s">
        <v>1690</v>
      </c>
      <c r="G682">
        <v>28800</v>
      </c>
      <c r="H682">
        <v>27800</v>
      </c>
      <c r="I682" s="1">
        <v>-0.04</v>
      </c>
      <c r="J682" t="s">
        <v>29</v>
      </c>
      <c r="K682">
        <v>2</v>
      </c>
      <c r="L682" t="s">
        <v>26</v>
      </c>
      <c r="M682">
        <v>2</v>
      </c>
      <c r="N682">
        <v>611</v>
      </c>
      <c r="O682" s="2">
        <v>21.4</v>
      </c>
      <c r="P682" s="2">
        <v>44500</v>
      </c>
    </row>
    <row r="683" spans="1:16" x14ac:dyDescent="0.3">
      <c r="A683">
        <v>683</v>
      </c>
      <c r="B683" t="s">
        <v>698</v>
      </c>
      <c r="C683" t="str">
        <f>LEFT(Table1[[#This Row],[Occupation]],LEN(Table1[[#This Row],[Occupation]])-1)</f>
        <v>Cutting and Slicing Machine Setters, Operators, and Tender</v>
      </c>
      <c r="D683" t="str">
        <f>_xlfn.XLOOKUP(Table1[[#This Row],[Occupation]],Table2[Name],Table2[Cluster],#N/A,1)</f>
        <v>Manufacturing</v>
      </c>
      <c r="E683">
        <f>_xlfn.RANK.EQ(Table1[[#This Row],[Percent_Change]],Table1[Percent_Change])</f>
        <v>678</v>
      </c>
      <c r="F683" t="s">
        <v>1698</v>
      </c>
      <c r="G683">
        <v>55800</v>
      </c>
      <c r="H683">
        <v>53400</v>
      </c>
      <c r="I683" s="1">
        <v>-0.04</v>
      </c>
      <c r="J683" t="s">
        <v>29</v>
      </c>
      <c r="K683">
        <v>2</v>
      </c>
      <c r="L683" t="s">
        <v>26</v>
      </c>
      <c r="M683">
        <v>2</v>
      </c>
      <c r="N683">
        <v>616</v>
      </c>
      <c r="O683" s="2">
        <v>21.31</v>
      </c>
      <c r="P683" s="2">
        <v>44300</v>
      </c>
    </row>
    <row r="684" spans="1:16" x14ac:dyDescent="0.3">
      <c r="A684">
        <v>684</v>
      </c>
      <c r="B684" t="s">
        <v>699</v>
      </c>
      <c r="C684" t="str">
        <f>LEFT(Table1[[#This Row],[Occupation]],LEN(Table1[[#This Row],[Occupation]])-1)</f>
        <v>Editor</v>
      </c>
      <c r="D684" t="str">
        <f>_xlfn.XLOOKUP(Table1[[#This Row],[Occupation]],Table2[Name],Table2[Cluster],#N/A,1)</f>
        <v>Arts, Audio/Video and Communications</v>
      </c>
      <c r="E684">
        <f>_xlfn.RANK.EQ(Table1[[#This Row],[Percent_Change]],Table1[Percent_Change])</f>
        <v>678</v>
      </c>
      <c r="F684" t="s">
        <v>1313</v>
      </c>
      <c r="G684">
        <v>122100</v>
      </c>
      <c r="H684">
        <v>117300</v>
      </c>
      <c r="I684" s="1">
        <v>-0.04</v>
      </c>
      <c r="J684" t="s">
        <v>5</v>
      </c>
      <c r="K684">
        <v>4</v>
      </c>
      <c r="L684" t="s">
        <v>11</v>
      </c>
      <c r="M684">
        <v>5</v>
      </c>
      <c r="N684">
        <v>234</v>
      </c>
      <c r="O684" s="2">
        <v>36.07</v>
      </c>
      <c r="P684" s="2">
        <v>75000</v>
      </c>
    </row>
    <row r="685" spans="1:16" x14ac:dyDescent="0.3">
      <c r="A685">
        <v>685</v>
      </c>
      <c r="B685" t="s">
        <v>700</v>
      </c>
      <c r="C685" t="str">
        <f>LEFT(Table1[[#This Row],[Occupation]],LEN(Table1[[#This Row],[Occupation]])-1)</f>
        <v>Excavating and Loading Machine and Dragline Operators, Surface Minin</v>
      </c>
      <c r="D685" t="str">
        <f>_xlfn.XLOOKUP(Table1[[#This Row],[Occupation]],Table2[Name],Table2[Cluster],#N/A,1)</f>
        <v>Architecture and Construction</v>
      </c>
      <c r="E685">
        <f>_xlfn.RANK.EQ(Table1[[#This Row],[Percent_Change]],Table1[Percent_Change])</f>
        <v>678</v>
      </c>
      <c r="F685" t="s">
        <v>1562</v>
      </c>
      <c r="G685">
        <v>36400</v>
      </c>
      <c r="H685">
        <v>35000</v>
      </c>
      <c r="I685" s="1">
        <v>-0.04</v>
      </c>
      <c r="J685" t="s">
        <v>8</v>
      </c>
      <c r="K685">
        <v>3</v>
      </c>
      <c r="L685" t="s">
        <v>26</v>
      </c>
      <c r="M685">
        <v>2</v>
      </c>
      <c r="N685">
        <v>483</v>
      </c>
      <c r="O685" s="2">
        <v>24.06</v>
      </c>
      <c r="P685" s="2">
        <v>50100</v>
      </c>
    </row>
    <row r="686" spans="1:16" x14ac:dyDescent="0.3">
      <c r="A686">
        <v>686</v>
      </c>
      <c r="B686" t="s">
        <v>701</v>
      </c>
      <c r="C686" t="str">
        <f>LEFT(Table1[[#This Row],[Occupation]],LEN(Table1[[#This Row],[Occupation]])-1)</f>
        <v>First-Line Supervisors of Security Worker</v>
      </c>
      <c r="D686" t="str">
        <f>_xlfn.XLOOKUP(Table1[[#This Row],[Occupation]],Table2[Name],Table2[Cluster],#N/A,1)</f>
        <v>Law, Public Safety, Corrections and Security</v>
      </c>
      <c r="E686">
        <f>_xlfn.RANK.EQ(Table1[[#This Row],[Percent_Change]],Table1[Percent_Change])</f>
        <v>678</v>
      </c>
      <c r="F686" t="s">
        <v>1519</v>
      </c>
      <c r="G686">
        <v>62200</v>
      </c>
      <c r="H686">
        <v>59800</v>
      </c>
      <c r="I686" s="1">
        <v>-0.04</v>
      </c>
      <c r="J686" t="s">
        <v>8</v>
      </c>
      <c r="K686">
        <v>3</v>
      </c>
      <c r="L686" t="s">
        <v>26</v>
      </c>
      <c r="M686">
        <v>2</v>
      </c>
      <c r="N686">
        <v>440</v>
      </c>
      <c r="O686" s="2">
        <v>26.24</v>
      </c>
      <c r="P686" s="2">
        <v>54600</v>
      </c>
    </row>
    <row r="687" spans="1:16" x14ac:dyDescent="0.3">
      <c r="A687">
        <v>687</v>
      </c>
      <c r="B687" t="s">
        <v>702</v>
      </c>
      <c r="C687" t="str">
        <f>LEFT(Table1[[#This Row],[Occupation]],LEN(Table1[[#This Row],[Occupation]])-1)</f>
        <v>Gambling and Sports Book Writers and Runner</v>
      </c>
      <c r="D687" t="str">
        <f>_xlfn.XLOOKUP(Table1[[#This Row],[Occupation]],Table2[Name],Table2[Cluster],#N/A,1)</f>
        <v>Hospitality and Tourism</v>
      </c>
      <c r="E687">
        <f>_xlfn.RANK.EQ(Table1[[#This Row],[Percent_Change]],Table1[Percent_Change])</f>
        <v>678</v>
      </c>
      <c r="F687" t="s">
        <v>1904</v>
      </c>
      <c r="G687">
        <v>8400</v>
      </c>
      <c r="H687">
        <v>8100</v>
      </c>
      <c r="I687" s="1">
        <v>-0.04</v>
      </c>
      <c r="J687" t="s">
        <v>25</v>
      </c>
      <c r="K687">
        <v>1</v>
      </c>
      <c r="L687" t="s">
        <v>26</v>
      </c>
      <c r="M687">
        <v>2</v>
      </c>
      <c r="N687">
        <v>825</v>
      </c>
      <c r="O687" s="2">
        <v>14.02</v>
      </c>
      <c r="P687" s="2">
        <v>29200</v>
      </c>
    </row>
    <row r="688" spans="1:16" x14ac:dyDescent="0.3">
      <c r="A688">
        <v>688</v>
      </c>
      <c r="B688" t="s">
        <v>703</v>
      </c>
      <c r="C688" t="str">
        <f>LEFT(Table1[[#This Row],[Occupation]],LEN(Table1[[#This Row],[Occupation]])-1)</f>
        <v>Helpers--Electrician</v>
      </c>
      <c r="D688" t="str">
        <f>_xlfn.XLOOKUP(Table1[[#This Row],[Occupation]],Table2[Name],Table2[Cluster],#N/A,1)</f>
        <v>Architecture and Construction</v>
      </c>
      <c r="E688">
        <f>_xlfn.RANK.EQ(Table1[[#This Row],[Percent_Change]],Table1[Percent_Change])</f>
        <v>678</v>
      </c>
      <c r="F688" t="s">
        <v>1778</v>
      </c>
      <c r="G688">
        <v>72500</v>
      </c>
      <c r="H688">
        <v>70000</v>
      </c>
      <c r="I688" s="1">
        <v>-0.04</v>
      </c>
      <c r="J688" t="s">
        <v>29</v>
      </c>
      <c r="K688">
        <v>2</v>
      </c>
      <c r="L688" t="s">
        <v>26</v>
      </c>
      <c r="M688">
        <v>2</v>
      </c>
      <c r="N688">
        <v>699</v>
      </c>
      <c r="O688" s="2">
        <v>18.43</v>
      </c>
      <c r="P688" s="2">
        <v>38300</v>
      </c>
    </row>
    <row r="689" spans="1:16" x14ac:dyDescent="0.3">
      <c r="A689">
        <v>689</v>
      </c>
      <c r="B689" t="s">
        <v>704</v>
      </c>
      <c r="C689" t="str">
        <f>LEFT(Table1[[#This Row],[Occupation]],LEN(Table1[[#This Row],[Occupation]])-1)</f>
        <v>Home Appliance Repairer</v>
      </c>
      <c r="D689" t="str">
        <f>_xlfn.XLOOKUP(Table1[[#This Row],[Occupation]],Table2[Name],Table2[Cluster],#N/A,1)</f>
        <v>Manufacturing</v>
      </c>
      <c r="E689">
        <f>_xlfn.RANK.EQ(Table1[[#This Row],[Percent_Change]],Table1[Percent_Change])</f>
        <v>678</v>
      </c>
      <c r="F689" t="s">
        <v>1633</v>
      </c>
      <c r="G689">
        <v>36600</v>
      </c>
      <c r="H689">
        <v>35100</v>
      </c>
      <c r="I689" s="1">
        <v>-0.04</v>
      </c>
      <c r="J689" t="s">
        <v>8</v>
      </c>
      <c r="K689">
        <v>3</v>
      </c>
      <c r="L689" t="s">
        <v>26</v>
      </c>
      <c r="M689">
        <v>2</v>
      </c>
      <c r="N689">
        <v>553</v>
      </c>
      <c r="O689" s="2">
        <v>22.68</v>
      </c>
      <c r="P689" s="2">
        <v>47200</v>
      </c>
    </row>
    <row r="690" spans="1:16" x14ac:dyDescent="0.3">
      <c r="A690">
        <v>690</v>
      </c>
      <c r="B690" t="s">
        <v>705</v>
      </c>
      <c r="C690" t="str">
        <f>LEFT(Table1[[#This Row],[Occupation]],LEN(Table1[[#This Row],[Occupation]])-1)</f>
        <v>Inspectors, Testers, Sorters, Samplers, and Weigher</v>
      </c>
      <c r="D690" t="str">
        <f>_xlfn.XLOOKUP(Table1[[#This Row],[Occupation]],Table2[Name],Table2[Cluster],#N/A,1)</f>
        <v>Manufacturing</v>
      </c>
      <c r="E690">
        <f>_xlfn.RANK.EQ(Table1[[#This Row],[Percent_Change]],Table1[Percent_Change])</f>
        <v>678</v>
      </c>
      <c r="F690" t="s">
        <v>1662</v>
      </c>
      <c r="G690">
        <v>595400</v>
      </c>
      <c r="H690">
        <v>572400</v>
      </c>
      <c r="I690" s="1">
        <v>-0.04</v>
      </c>
      <c r="J690" t="s">
        <v>29</v>
      </c>
      <c r="K690">
        <v>2</v>
      </c>
      <c r="L690" t="s">
        <v>26</v>
      </c>
      <c r="M690">
        <v>2</v>
      </c>
      <c r="N690">
        <v>583</v>
      </c>
      <c r="O690" s="2">
        <v>22.04</v>
      </c>
      <c r="P690" s="2">
        <v>45900</v>
      </c>
    </row>
    <row r="691" spans="1:16" x14ac:dyDescent="0.3">
      <c r="A691">
        <v>691</v>
      </c>
      <c r="B691" t="s">
        <v>706</v>
      </c>
      <c r="C691" t="str">
        <f>LEFT(Table1[[#This Row],[Occupation]],LEN(Table1[[#This Row],[Occupation]])-1)</f>
        <v>Logging Equipment Operator</v>
      </c>
      <c r="D691" t="str">
        <f>_xlfn.XLOOKUP(Table1[[#This Row],[Occupation]],Table2[Name],Table2[Cluster],#N/A,1)</f>
        <v>Agriculture, Food and Natural Resources</v>
      </c>
      <c r="E691">
        <f>_xlfn.RANK.EQ(Table1[[#This Row],[Percent_Change]],Table1[Percent_Change])</f>
        <v>678</v>
      </c>
      <c r="F691" t="s">
        <v>1605</v>
      </c>
      <c r="G691">
        <v>35300</v>
      </c>
      <c r="H691">
        <v>34000</v>
      </c>
      <c r="I691" s="1">
        <v>-0.04</v>
      </c>
      <c r="J691" t="s">
        <v>8</v>
      </c>
      <c r="K691">
        <v>3</v>
      </c>
      <c r="L691" t="s">
        <v>26</v>
      </c>
      <c r="M691">
        <v>2</v>
      </c>
      <c r="N691">
        <v>526</v>
      </c>
      <c r="O691" s="2">
        <v>23.19</v>
      </c>
      <c r="P691" s="2">
        <v>48200</v>
      </c>
    </row>
    <row r="692" spans="1:16" x14ac:dyDescent="0.3">
      <c r="A692">
        <v>692</v>
      </c>
      <c r="B692" t="s">
        <v>707</v>
      </c>
      <c r="C692" t="str">
        <f>LEFT(Table1[[#This Row],[Occupation]],LEN(Table1[[#This Row],[Occupation]])-1)</f>
        <v>Medical Transcriptionist</v>
      </c>
      <c r="D692" t="str">
        <f>_xlfn.XLOOKUP(Table1[[#This Row],[Occupation]],Table2[Name],Table2[Cluster],#N/A,1)</f>
        <v>Health Science</v>
      </c>
      <c r="E692">
        <f>_xlfn.RANK.EQ(Table1[[#This Row],[Percent_Change]],Table1[Percent_Change])</f>
        <v>678</v>
      </c>
      <c r="F692" t="s">
        <v>1804</v>
      </c>
      <c r="G692">
        <v>49000</v>
      </c>
      <c r="H692">
        <v>47200</v>
      </c>
      <c r="I692" s="1">
        <v>-0.04</v>
      </c>
      <c r="J692" t="s">
        <v>29</v>
      </c>
      <c r="K692">
        <v>2</v>
      </c>
      <c r="L692" t="s">
        <v>9</v>
      </c>
      <c r="M692">
        <v>5</v>
      </c>
      <c r="N692">
        <v>724</v>
      </c>
      <c r="O692" s="2">
        <v>17.82</v>
      </c>
      <c r="P692" s="2">
        <v>37100</v>
      </c>
    </row>
    <row r="693" spans="1:16" x14ac:dyDescent="0.3">
      <c r="A693">
        <v>693</v>
      </c>
      <c r="B693" t="s">
        <v>708</v>
      </c>
      <c r="C693" t="str">
        <f>LEFT(Table1[[#This Row],[Occupation]],LEN(Table1[[#This Row],[Occupation]])-1)</f>
        <v>Model Makers, Woo</v>
      </c>
      <c r="D693" t="str">
        <f>_xlfn.XLOOKUP(Table1[[#This Row],[Occupation]],Table2[Name],Table2[Cluster],#N/A,1)</f>
        <v>Manufacturing</v>
      </c>
      <c r="E693">
        <f>_xlfn.RANK.EQ(Table1[[#This Row],[Percent_Change]],Table1[Percent_Change])</f>
        <v>678</v>
      </c>
      <c r="F693" t="s">
        <v>1681</v>
      </c>
      <c r="G693">
        <v>1100</v>
      </c>
      <c r="H693">
        <v>1000</v>
      </c>
      <c r="I693" s="1">
        <v>-0.04</v>
      </c>
      <c r="J693" t="s">
        <v>29</v>
      </c>
      <c r="K693">
        <v>2</v>
      </c>
      <c r="L693" t="s">
        <v>26</v>
      </c>
      <c r="M693">
        <v>2</v>
      </c>
      <c r="N693">
        <v>602</v>
      </c>
      <c r="O693" s="2">
        <v>21.66</v>
      </c>
      <c r="P693" s="2">
        <v>45000</v>
      </c>
    </row>
    <row r="694" spans="1:16" x14ac:dyDescent="0.3">
      <c r="A694">
        <v>694</v>
      </c>
      <c r="B694" t="s">
        <v>709</v>
      </c>
      <c r="C694" t="str">
        <f>LEFT(Table1[[#This Row],[Occupation]],LEN(Table1[[#This Row],[Occupation]])-1)</f>
        <v>Molding, Coremaking, and Casting Machine Setters, Operators, and Tenders, Metal and Plasti</v>
      </c>
      <c r="D694" t="str">
        <f>_xlfn.XLOOKUP(Table1[[#This Row],[Occupation]],Table2[Name],Table2[Cluster],#N/A,1)</f>
        <v>Manufacturing</v>
      </c>
      <c r="E694">
        <f>_xlfn.RANK.EQ(Table1[[#This Row],[Percent_Change]],Table1[Percent_Change])</f>
        <v>678</v>
      </c>
      <c r="F694" t="s">
        <v>1771</v>
      </c>
      <c r="G694">
        <v>167900</v>
      </c>
      <c r="H694">
        <v>161700</v>
      </c>
      <c r="I694" s="1">
        <v>-0.04</v>
      </c>
      <c r="J694" t="s">
        <v>29</v>
      </c>
      <c r="K694">
        <v>2</v>
      </c>
      <c r="L694" t="s">
        <v>26</v>
      </c>
      <c r="M694">
        <v>2</v>
      </c>
      <c r="N694">
        <v>690</v>
      </c>
      <c r="O694" s="2">
        <v>18.690000000000001</v>
      </c>
      <c r="P694" s="2">
        <v>38900</v>
      </c>
    </row>
    <row r="695" spans="1:16" x14ac:dyDescent="0.3">
      <c r="A695">
        <v>695</v>
      </c>
      <c r="B695" t="s">
        <v>710</v>
      </c>
      <c r="C695" t="str">
        <f>LEFT(Table1[[#This Row],[Occupation]],LEN(Table1[[#This Row],[Occupation]])-1)</f>
        <v>Pipelayer</v>
      </c>
      <c r="D695" t="str">
        <f>_xlfn.XLOOKUP(Table1[[#This Row],[Occupation]],Table2[Name],Table2[Cluster],#N/A,1)</f>
        <v>Architecture and Construction</v>
      </c>
      <c r="E695">
        <f>_xlfn.RANK.EQ(Table1[[#This Row],[Percent_Change]],Table1[Percent_Change])</f>
        <v>678</v>
      </c>
      <c r="F695" t="s">
        <v>1629</v>
      </c>
      <c r="G695">
        <v>38000</v>
      </c>
      <c r="H695">
        <v>36300</v>
      </c>
      <c r="I695" s="1">
        <v>-0.04</v>
      </c>
      <c r="J695" t="s">
        <v>8</v>
      </c>
      <c r="K695">
        <v>3</v>
      </c>
      <c r="L695" t="s">
        <v>31</v>
      </c>
      <c r="M695">
        <v>1</v>
      </c>
      <c r="N695">
        <v>549</v>
      </c>
      <c r="O695" s="2">
        <v>22.76</v>
      </c>
      <c r="P695" s="2">
        <v>47300</v>
      </c>
    </row>
    <row r="696" spans="1:16" x14ac:dyDescent="0.3">
      <c r="A696">
        <v>696</v>
      </c>
      <c r="B696" t="s">
        <v>711</v>
      </c>
      <c r="C696" t="str">
        <f>LEFT(Table1[[#This Row],[Occupation]],LEN(Table1[[#This Row],[Occupation]])-1)</f>
        <v>Proofreaders and Copy Marker</v>
      </c>
      <c r="D696" t="str">
        <f>_xlfn.XLOOKUP(Table1[[#This Row],[Occupation]],Table2[Name],Table2[Cluster],#N/A,1)</f>
        <v>Arts, Audio/Video and Communications</v>
      </c>
      <c r="E696">
        <f>_xlfn.RANK.EQ(Table1[[#This Row],[Percent_Change]],Table1[Percent_Change])</f>
        <v>678</v>
      </c>
      <c r="F696" t="s">
        <v>1587</v>
      </c>
      <c r="G696">
        <v>7200</v>
      </c>
      <c r="H696">
        <v>6900</v>
      </c>
      <c r="I696" s="1">
        <v>-0.04</v>
      </c>
      <c r="J696" t="s">
        <v>8</v>
      </c>
      <c r="K696">
        <v>3</v>
      </c>
      <c r="L696" t="s">
        <v>11</v>
      </c>
      <c r="M696">
        <v>5</v>
      </c>
      <c r="N696">
        <v>507</v>
      </c>
      <c r="O696" s="2">
        <v>23.46</v>
      </c>
      <c r="P696" s="2">
        <v>48800</v>
      </c>
    </row>
    <row r="697" spans="1:16" x14ac:dyDescent="0.3">
      <c r="A697">
        <v>697</v>
      </c>
      <c r="B697" t="s">
        <v>712</v>
      </c>
      <c r="C697" t="str">
        <f>LEFT(Table1[[#This Row],[Occupation]],LEN(Table1[[#This Row],[Occupation]])-1)</f>
        <v>School Bus Monitor</v>
      </c>
      <c r="D697" t="str">
        <f>_xlfn.XLOOKUP(Table1[[#This Row],[Occupation]],Table2[Name],Table2[Cluster],#N/A,1)</f>
        <v>Human Services</v>
      </c>
      <c r="E697">
        <f>_xlfn.RANK.EQ(Table1[[#This Row],[Percent_Change]],Table1[Percent_Change])</f>
        <v>678</v>
      </c>
      <c r="F697" t="s">
        <v>1880</v>
      </c>
      <c r="G697">
        <v>62400</v>
      </c>
      <c r="H697">
        <v>60100</v>
      </c>
      <c r="I697" s="1">
        <v>-0.04</v>
      </c>
      <c r="J697" t="s">
        <v>25</v>
      </c>
      <c r="K697">
        <v>1</v>
      </c>
      <c r="L697" t="s">
        <v>26</v>
      </c>
      <c r="M697">
        <v>2</v>
      </c>
      <c r="N697">
        <v>801</v>
      </c>
      <c r="O697" s="2">
        <v>15.93</v>
      </c>
      <c r="P697" s="2">
        <v>33100</v>
      </c>
    </row>
    <row r="698" spans="1:16" x14ac:dyDescent="0.3">
      <c r="A698">
        <v>698</v>
      </c>
      <c r="B698" t="s">
        <v>713</v>
      </c>
      <c r="C698" t="str">
        <f>LEFT(Table1[[#This Row],[Occupation]],LEN(Table1[[#This Row],[Occupation]])-1)</f>
        <v>Survey Researcher</v>
      </c>
      <c r="D698" t="str">
        <f>_xlfn.XLOOKUP(Table1[[#This Row],[Occupation]],Table2[Name],Table2[Cluster],#N/A,1)</f>
        <v>Science, Technology, Engineering and Math</v>
      </c>
      <c r="E698">
        <f>_xlfn.RANK.EQ(Table1[[#This Row],[Percent_Change]],Table1[Percent_Change])</f>
        <v>678</v>
      </c>
      <c r="F698" t="s">
        <v>1449</v>
      </c>
      <c r="G698">
        <v>8800</v>
      </c>
      <c r="H698">
        <v>8400</v>
      </c>
      <c r="I698" s="1">
        <v>-0.04</v>
      </c>
      <c r="J698" t="s">
        <v>8</v>
      </c>
      <c r="K698">
        <v>3</v>
      </c>
      <c r="L698" t="s">
        <v>6</v>
      </c>
      <c r="M698">
        <v>6</v>
      </c>
      <c r="N698">
        <v>370</v>
      </c>
      <c r="O698" s="2">
        <v>29.31</v>
      </c>
      <c r="P698" s="2">
        <v>61000</v>
      </c>
    </row>
    <row r="699" spans="1:16" x14ac:dyDescent="0.3">
      <c r="A699">
        <v>699</v>
      </c>
      <c r="B699" t="s">
        <v>714</v>
      </c>
      <c r="C699" t="str">
        <f>LEFT(Table1[[#This Row],[Occupation]],LEN(Table1[[#This Row],[Occupation]])-1)</f>
        <v>Tire Builder</v>
      </c>
      <c r="D699" t="str">
        <f>_xlfn.XLOOKUP(Table1[[#This Row],[Occupation]],Table2[Name],Table2[Cluster],#N/A,1)</f>
        <v>Manufacturing</v>
      </c>
      <c r="E699">
        <f>_xlfn.RANK.EQ(Table1[[#This Row],[Percent_Change]],Table1[Percent_Change])</f>
        <v>678</v>
      </c>
      <c r="F699" t="s">
        <v>1523</v>
      </c>
      <c r="G699">
        <v>18900</v>
      </c>
      <c r="H699">
        <v>18100</v>
      </c>
      <c r="I699" s="1">
        <v>-0.04</v>
      </c>
      <c r="J699" t="s">
        <v>8</v>
      </c>
      <c r="K699">
        <v>3</v>
      </c>
      <c r="L699" t="s">
        <v>26</v>
      </c>
      <c r="M699">
        <v>2</v>
      </c>
      <c r="N699">
        <v>444</v>
      </c>
      <c r="O699" s="2">
        <v>26</v>
      </c>
      <c r="P699" s="2">
        <v>54100</v>
      </c>
    </row>
    <row r="700" spans="1:16" x14ac:dyDescent="0.3">
      <c r="A700">
        <v>700</v>
      </c>
      <c r="B700" t="s">
        <v>715</v>
      </c>
      <c r="C700" t="str">
        <f>LEFT(Table1[[#This Row],[Occupation]],LEN(Table1[[#This Row],[Occupation]])-1)</f>
        <v>Woodworkers, All Othe</v>
      </c>
      <c r="D700" t="str">
        <f>_xlfn.XLOOKUP(Table1[[#This Row],[Occupation]],Table2[Name],Table2[Cluster],#N/A,1)</f>
        <v>Manufacturing</v>
      </c>
      <c r="E700">
        <f>_xlfn.RANK.EQ(Table1[[#This Row],[Percent_Change]],Table1[Percent_Change])</f>
        <v>678</v>
      </c>
      <c r="F700" t="s">
        <v>1791</v>
      </c>
      <c r="G700">
        <v>13500</v>
      </c>
      <c r="H700">
        <v>13000</v>
      </c>
      <c r="I700" s="1">
        <v>-0.04</v>
      </c>
      <c r="J700" t="s">
        <v>29</v>
      </c>
      <c r="K700">
        <v>2</v>
      </c>
      <c r="L700" t="s">
        <v>26</v>
      </c>
      <c r="M700">
        <v>2</v>
      </c>
      <c r="N700">
        <v>711</v>
      </c>
      <c r="O700" s="2">
        <v>18.149999999999999</v>
      </c>
      <c r="P700" s="2">
        <v>37800</v>
      </c>
    </row>
    <row r="701" spans="1:16" x14ac:dyDescent="0.3">
      <c r="A701">
        <v>701</v>
      </c>
      <c r="B701" t="s">
        <v>716</v>
      </c>
      <c r="C701" t="str">
        <f>LEFT(Table1[[#This Row],[Occupation]],LEN(Table1[[#This Row],[Occupation]])-1)</f>
        <v>Dental Laboratory Technician</v>
      </c>
      <c r="D701" t="str">
        <f>_xlfn.XLOOKUP(Table1[[#This Row],[Occupation]],Table2[Name],Table2[Cluster],#N/A,1)</f>
        <v>Manufacturing</v>
      </c>
      <c r="E701">
        <f>_xlfn.RANK.EQ(Table1[[#This Row],[Percent_Change]],Table1[Percent_Change])</f>
        <v>700</v>
      </c>
      <c r="F701" t="s">
        <v>1614</v>
      </c>
      <c r="G701">
        <v>35400</v>
      </c>
      <c r="H701">
        <v>33800</v>
      </c>
      <c r="I701" s="1">
        <v>-0.05</v>
      </c>
      <c r="J701" t="s">
        <v>8</v>
      </c>
      <c r="K701">
        <v>3</v>
      </c>
      <c r="L701" t="s">
        <v>26</v>
      </c>
      <c r="M701">
        <v>2</v>
      </c>
      <c r="N701">
        <v>534</v>
      </c>
      <c r="O701" s="2">
        <v>22.93</v>
      </c>
      <c r="P701" s="2">
        <v>47700</v>
      </c>
    </row>
    <row r="702" spans="1:16" x14ac:dyDescent="0.3">
      <c r="A702">
        <v>702</v>
      </c>
      <c r="B702" t="s">
        <v>717</v>
      </c>
      <c r="C702" t="str">
        <f>LEFT(Table1[[#This Row],[Occupation]],LEN(Table1[[#This Row],[Occupation]])-1)</f>
        <v>Farmers, Ranchers, and Other Agricultural Manager</v>
      </c>
      <c r="D702" t="str">
        <f>_xlfn.XLOOKUP(Table1[[#This Row],[Occupation]],Table2[Name],Table2[Cluster],#N/A,1)</f>
        <v>Agriculture, Food and Natural Resources</v>
      </c>
      <c r="E702">
        <f>_xlfn.RANK.EQ(Table1[[#This Row],[Percent_Change]],Table1[Percent_Change])</f>
        <v>700</v>
      </c>
      <c r="F702" t="s">
        <v>1260</v>
      </c>
      <c r="G702">
        <v>922900</v>
      </c>
      <c r="H702">
        <v>880600</v>
      </c>
      <c r="I702" s="1">
        <v>-0.05</v>
      </c>
      <c r="J702" t="s">
        <v>5</v>
      </c>
      <c r="K702">
        <v>4</v>
      </c>
      <c r="L702" t="s">
        <v>26</v>
      </c>
      <c r="M702">
        <v>2</v>
      </c>
      <c r="N702">
        <v>181</v>
      </c>
      <c r="O702" s="2">
        <v>40.270000000000003</v>
      </c>
      <c r="P702" s="2">
        <v>83800</v>
      </c>
    </row>
    <row r="703" spans="1:16" x14ac:dyDescent="0.3">
      <c r="A703">
        <v>703</v>
      </c>
      <c r="B703" t="s">
        <v>718</v>
      </c>
      <c r="C703" t="str">
        <f>LEFT(Table1[[#This Row],[Occupation]],LEN(Table1[[#This Row],[Occupation]])-1)</f>
        <v>Farmworkers, Farm, Ranch, and Aquacultural Animal</v>
      </c>
      <c r="D703" t="str">
        <f>_xlfn.XLOOKUP(Table1[[#This Row],[Occupation]],Table2[Name],Table2[Cluster],#N/A,1)</f>
        <v>Agriculture, Food and Natural Resources</v>
      </c>
      <c r="E703">
        <f>_xlfn.RANK.EQ(Table1[[#This Row],[Percent_Change]],Table1[Percent_Change])</f>
        <v>700</v>
      </c>
      <c r="F703" t="s">
        <v>1851</v>
      </c>
      <c r="G703">
        <v>199400</v>
      </c>
      <c r="H703">
        <v>188900</v>
      </c>
      <c r="I703" s="1">
        <v>-0.05</v>
      </c>
      <c r="J703" t="s">
        <v>25</v>
      </c>
      <c r="K703">
        <v>1</v>
      </c>
      <c r="L703" t="s">
        <v>31</v>
      </c>
      <c r="M703">
        <v>1</v>
      </c>
      <c r="N703">
        <v>771</v>
      </c>
      <c r="O703" s="2">
        <v>16.88</v>
      </c>
      <c r="P703" s="2">
        <v>35100</v>
      </c>
    </row>
    <row r="704" spans="1:16" x14ac:dyDescent="0.3">
      <c r="A704">
        <v>704</v>
      </c>
      <c r="B704" t="s">
        <v>719</v>
      </c>
      <c r="C704" t="str">
        <f>LEFT(Table1[[#This Row],[Occupation]],LEN(Table1[[#This Row],[Occupation]])-1)</f>
        <v>First-Line Supervisors of Office and Administrative Support Worker</v>
      </c>
      <c r="D704" t="str">
        <f>_xlfn.XLOOKUP(Table1[[#This Row],[Occupation]],Table2[Name],Table2[Cluster],#N/A,1)</f>
        <v>Business Management and Administration</v>
      </c>
      <c r="E704">
        <f>_xlfn.RANK.EQ(Table1[[#This Row],[Percent_Change]],Table1[Percent_Change])</f>
        <v>700</v>
      </c>
      <c r="F704" t="s">
        <v>1404</v>
      </c>
      <c r="G704">
        <v>1567200</v>
      </c>
      <c r="H704">
        <v>1486400</v>
      </c>
      <c r="I704" s="1">
        <v>-0.05</v>
      </c>
      <c r="J704" t="s">
        <v>8</v>
      </c>
      <c r="K704">
        <v>3</v>
      </c>
      <c r="L704" t="s">
        <v>26</v>
      </c>
      <c r="M704">
        <v>2</v>
      </c>
      <c r="N704">
        <v>325</v>
      </c>
      <c r="O704" s="2">
        <v>30.5</v>
      </c>
      <c r="P704" s="2">
        <v>63500</v>
      </c>
    </row>
    <row r="705" spans="1:16" x14ac:dyDescent="0.3">
      <c r="A705">
        <v>705</v>
      </c>
      <c r="B705" t="s">
        <v>720</v>
      </c>
      <c r="C705" t="str">
        <f>LEFT(Table1[[#This Row],[Occupation]],LEN(Table1[[#This Row],[Occupation]])-1)</f>
        <v>Food Preparation Worker</v>
      </c>
      <c r="D705" t="str">
        <f>_xlfn.XLOOKUP(Table1[[#This Row],[Occupation]],Table2[Name],Table2[Cluster],#N/A,1)</f>
        <v>Hospitality and Tourism</v>
      </c>
      <c r="E705">
        <f>_xlfn.RANK.EQ(Table1[[#This Row],[Percent_Change]],Table1[Percent_Change])</f>
        <v>700</v>
      </c>
      <c r="F705" t="s">
        <v>1885</v>
      </c>
      <c r="G705">
        <v>931800</v>
      </c>
      <c r="H705">
        <v>887000</v>
      </c>
      <c r="I705" s="1">
        <v>-0.05</v>
      </c>
      <c r="J705" t="s">
        <v>25</v>
      </c>
      <c r="K705">
        <v>1</v>
      </c>
      <c r="L705" t="s">
        <v>31</v>
      </c>
      <c r="M705">
        <v>1</v>
      </c>
      <c r="N705">
        <v>806</v>
      </c>
      <c r="O705" s="2">
        <v>15.59</v>
      </c>
      <c r="P705" s="2">
        <v>32400</v>
      </c>
    </row>
    <row r="706" spans="1:16" x14ac:dyDescent="0.3">
      <c r="A706">
        <v>706</v>
      </c>
      <c r="B706" t="s">
        <v>721</v>
      </c>
      <c r="C706" t="str">
        <f>LEFT(Table1[[#This Row],[Occupation]],LEN(Table1[[#This Row],[Occupation]])-1)</f>
        <v>Gambling Cage Worker</v>
      </c>
      <c r="D706" t="str">
        <f>_xlfn.XLOOKUP(Table1[[#This Row],[Occupation]],Table2[Name],Table2[Cluster],#N/A,1)</f>
        <v>Hospitality and Tourism</v>
      </c>
      <c r="E706">
        <f>_xlfn.RANK.EQ(Table1[[#This Row],[Percent_Change]],Table1[Percent_Change])</f>
        <v>700</v>
      </c>
      <c r="F706" t="s">
        <v>1832</v>
      </c>
      <c r="G706">
        <v>12200</v>
      </c>
      <c r="H706">
        <v>11500</v>
      </c>
      <c r="I706" s="1">
        <v>-0.05</v>
      </c>
      <c r="J706" t="s">
        <v>25</v>
      </c>
      <c r="K706">
        <v>1</v>
      </c>
      <c r="L706" t="s">
        <v>26</v>
      </c>
      <c r="M706">
        <v>2</v>
      </c>
      <c r="N706">
        <v>753</v>
      </c>
      <c r="O706" s="2">
        <v>17.36</v>
      </c>
      <c r="P706" s="2">
        <v>36100</v>
      </c>
    </row>
    <row r="707" spans="1:16" x14ac:dyDescent="0.3">
      <c r="A707">
        <v>707</v>
      </c>
      <c r="B707" t="s">
        <v>722</v>
      </c>
      <c r="C707" t="str">
        <f>LEFT(Table1[[#This Row],[Occupation]],LEN(Table1[[#This Row],[Occupation]])-1)</f>
        <v>Graders and Sorters, Agricultural Product</v>
      </c>
      <c r="D707" t="str">
        <f>_xlfn.XLOOKUP(Table1[[#This Row],[Occupation]],Table2[Name],Table2[Cluster],#N/A,1)</f>
        <v>Agriculture, Food and Natural Resources</v>
      </c>
      <c r="E707">
        <f>_xlfn.RANK.EQ(Table1[[#This Row],[Percent_Change]],Table1[Percent_Change])</f>
        <v>700</v>
      </c>
      <c r="F707" t="s">
        <v>1863</v>
      </c>
      <c r="G707">
        <v>30100</v>
      </c>
      <c r="H707">
        <v>28500</v>
      </c>
      <c r="I707" s="1">
        <v>-0.05</v>
      </c>
      <c r="J707" t="s">
        <v>25</v>
      </c>
      <c r="K707">
        <v>1</v>
      </c>
      <c r="L707" t="s">
        <v>31</v>
      </c>
      <c r="M707">
        <v>1</v>
      </c>
      <c r="N707">
        <v>783</v>
      </c>
      <c r="O707" s="2">
        <v>16.52</v>
      </c>
      <c r="P707" s="2">
        <v>34400</v>
      </c>
    </row>
    <row r="708" spans="1:16" x14ac:dyDescent="0.3">
      <c r="A708">
        <v>708</v>
      </c>
      <c r="B708" t="s">
        <v>723</v>
      </c>
      <c r="C708" t="str">
        <f>LEFT(Table1[[#This Row],[Occupation]],LEN(Table1[[#This Row],[Occupation]])-1)</f>
        <v>Helpers--Carpenter</v>
      </c>
      <c r="D708" t="str">
        <f>_xlfn.XLOOKUP(Table1[[#This Row],[Occupation]],Table2[Name],Table2[Cluster],#N/A,1)</f>
        <v>Architecture and Construction</v>
      </c>
      <c r="E708">
        <f>_xlfn.RANK.EQ(Table1[[#This Row],[Percent_Change]],Table1[Percent_Change])</f>
        <v>700</v>
      </c>
      <c r="F708" t="s">
        <v>1759</v>
      </c>
      <c r="G708">
        <v>25100</v>
      </c>
      <c r="H708">
        <v>23700</v>
      </c>
      <c r="I708" s="1">
        <v>-0.05</v>
      </c>
      <c r="J708" t="s">
        <v>29</v>
      </c>
      <c r="K708">
        <v>2</v>
      </c>
      <c r="L708" t="s">
        <v>31</v>
      </c>
      <c r="M708">
        <v>1</v>
      </c>
      <c r="N708">
        <v>680</v>
      </c>
      <c r="O708" s="2">
        <v>18.93</v>
      </c>
      <c r="P708" s="2">
        <v>39400</v>
      </c>
    </row>
    <row r="709" spans="1:16" x14ac:dyDescent="0.3">
      <c r="A709">
        <v>709</v>
      </c>
      <c r="B709" t="s">
        <v>724</v>
      </c>
      <c r="C709" t="str">
        <f>LEFT(Table1[[#This Row],[Occupation]],LEN(Table1[[#This Row],[Occupation]])-1)</f>
        <v>Human Resources Assistants, Except Payroll and Timekeepin</v>
      </c>
      <c r="D709" t="str">
        <f>_xlfn.XLOOKUP(Table1[[#This Row],[Occupation]],Table2[Name],Table2[Cluster],#N/A,1)</f>
        <v>Business Management and Administration</v>
      </c>
      <c r="E709">
        <f>_xlfn.RANK.EQ(Table1[[#This Row],[Percent_Change]],Table1[Percent_Change])</f>
        <v>700</v>
      </c>
      <c r="F709" t="s">
        <v>1615</v>
      </c>
      <c r="G709">
        <v>107600</v>
      </c>
      <c r="H709">
        <v>102400</v>
      </c>
      <c r="I709" s="1">
        <v>-0.05</v>
      </c>
      <c r="J709" t="s">
        <v>8</v>
      </c>
      <c r="K709">
        <v>3</v>
      </c>
      <c r="L709" t="s">
        <v>18</v>
      </c>
      <c r="M709">
        <v>4</v>
      </c>
      <c r="N709">
        <v>534</v>
      </c>
      <c r="O709" s="2">
        <v>22.94</v>
      </c>
      <c r="P709" s="2">
        <v>47700</v>
      </c>
    </row>
    <row r="710" spans="1:16" x14ac:dyDescent="0.3">
      <c r="A710">
        <v>710</v>
      </c>
      <c r="B710" t="s">
        <v>725</v>
      </c>
      <c r="C710" t="str">
        <f>LEFT(Table1[[#This Row],[Occupation]],LEN(Table1[[#This Row],[Occupation]])-1)</f>
        <v>Mail Clerks and Mail Machine Operators, Except Postal Servic</v>
      </c>
      <c r="D710" t="str">
        <f>_xlfn.XLOOKUP(Table1[[#This Row],[Occupation]],Table2[Name],Table2[Cluster],#N/A,1)</f>
        <v>Business Management and Administration</v>
      </c>
      <c r="E710">
        <f>_xlfn.RANK.EQ(Table1[[#This Row],[Percent_Change]],Table1[Percent_Change])</f>
        <v>700</v>
      </c>
      <c r="F710" t="s">
        <v>1813</v>
      </c>
      <c r="G710">
        <v>72800</v>
      </c>
      <c r="H710">
        <v>69400</v>
      </c>
      <c r="I710" s="1">
        <v>-0.05</v>
      </c>
      <c r="J710" t="s">
        <v>29</v>
      </c>
      <c r="K710">
        <v>2</v>
      </c>
      <c r="L710" t="s">
        <v>26</v>
      </c>
      <c r="M710">
        <v>2</v>
      </c>
      <c r="N710">
        <v>734</v>
      </c>
      <c r="O710" s="2">
        <v>17.73</v>
      </c>
      <c r="P710" s="2">
        <v>36900</v>
      </c>
    </row>
    <row r="711" spans="1:16" x14ac:dyDescent="0.3">
      <c r="A711">
        <v>711</v>
      </c>
      <c r="B711" t="s">
        <v>726</v>
      </c>
      <c r="C711" t="str">
        <f>LEFT(Table1[[#This Row],[Occupation]],LEN(Table1[[#This Row],[Occupation]])-1)</f>
        <v>Patternmakers, Woo</v>
      </c>
      <c r="D711" t="str">
        <f>_xlfn.XLOOKUP(Table1[[#This Row],[Occupation]],Table2[Name],Table2[Cluster],#N/A,1)</f>
        <v>Manufacturing</v>
      </c>
      <c r="E711">
        <f>_xlfn.RANK.EQ(Table1[[#This Row],[Percent_Change]],Table1[Percent_Change])</f>
        <v>700</v>
      </c>
      <c r="F711" t="s">
        <v>1596</v>
      </c>
      <c r="G711">
        <v>500</v>
      </c>
      <c r="H711">
        <v>500</v>
      </c>
      <c r="I711" s="1">
        <v>-0.05</v>
      </c>
      <c r="J711" t="s">
        <v>8</v>
      </c>
      <c r="K711">
        <v>3</v>
      </c>
      <c r="L711" t="s">
        <v>26</v>
      </c>
      <c r="M711">
        <v>2</v>
      </c>
      <c r="N711">
        <v>516</v>
      </c>
      <c r="O711" s="2">
        <v>23.38</v>
      </c>
      <c r="P711" s="2">
        <v>48600</v>
      </c>
    </row>
    <row r="712" spans="1:16" x14ac:dyDescent="0.3">
      <c r="A712">
        <v>712</v>
      </c>
      <c r="B712" t="s">
        <v>727</v>
      </c>
      <c r="C712" t="str">
        <f>LEFT(Table1[[#This Row],[Occupation]],LEN(Table1[[#This Row],[Occupation]])-1)</f>
        <v>Power Distributors and Dispatcher</v>
      </c>
      <c r="D712" t="str">
        <f>_xlfn.XLOOKUP(Table1[[#This Row],[Occupation]],Table2[Name],Table2[Cluster],#N/A,1)</f>
        <v>Energy</v>
      </c>
      <c r="E712">
        <f>_xlfn.RANK.EQ(Table1[[#This Row],[Percent_Change]],Table1[Percent_Change])</f>
        <v>700</v>
      </c>
      <c r="F712" t="s">
        <v>1172</v>
      </c>
      <c r="G712">
        <v>9600</v>
      </c>
      <c r="H712">
        <v>9100</v>
      </c>
      <c r="I712" s="1">
        <v>-0.05</v>
      </c>
      <c r="J712" t="s">
        <v>5</v>
      </c>
      <c r="K712">
        <v>4</v>
      </c>
      <c r="L712" t="s">
        <v>26</v>
      </c>
      <c r="M712">
        <v>2</v>
      </c>
      <c r="N712">
        <v>93</v>
      </c>
      <c r="O712" s="2">
        <v>50.36</v>
      </c>
      <c r="P712" s="2">
        <v>104800</v>
      </c>
    </row>
    <row r="713" spans="1:16" x14ac:dyDescent="0.3">
      <c r="A713">
        <v>713</v>
      </c>
      <c r="B713" t="s">
        <v>728</v>
      </c>
      <c r="C713" t="str">
        <f>LEFT(Table1[[#This Row],[Occupation]],LEN(Table1[[#This Row],[Occupation]])-1)</f>
        <v>Bookkeeping, Accounting, and Auditing Clerk</v>
      </c>
      <c r="D713" t="str">
        <f>_xlfn.XLOOKUP(Table1[[#This Row],[Occupation]],Table2[Name],Table2[Cluster],#N/A,1)</f>
        <v>Business Management and Administration</v>
      </c>
      <c r="E713">
        <f>_xlfn.RANK.EQ(Table1[[#This Row],[Percent_Change]],Table1[Percent_Change])</f>
        <v>712</v>
      </c>
      <c r="F713" t="s">
        <v>1622</v>
      </c>
      <c r="G713">
        <v>1735800</v>
      </c>
      <c r="H713">
        <v>1627500</v>
      </c>
      <c r="I713" s="1">
        <v>-0.06</v>
      </c>
      <c r="J713" t="s">
        <v>8</v>
      </c>
      <c r="K713">
        <v>3</v>
      </c>
      <c r="L713" t="s">
        <v>234</v>
      </c>
      <c r="M713">
        <v>3</v>
      </c>
      <c r="N713">
        <v>543</v>
      </c>
      <c r="O713" s="2">
        <v>22.81</v>
      </c>
      <c r="P713" s="2">
        <v>47400</v>
      </c>
    </row>
    <row r="714" spans="1:16" x14ac:dyDescent="0.3">
      <c r="A714">
        <v>714</v>
      </c>
      <c r="B714" t="s">
        <v>729</v>
      </c>
      <c r="C714" t="str">
        <f>LEFT(Table1[[#This Row],[Occupation]],LEN(Table1[[#This Row],[Occupation]])-1)</f>
        <v>Chemical Equipment Operators and Tender</v>
      </c>
      <c r="D714" t="str">
        <f>_xlfn.XLOOKUP(Table1[[#This Row],[Occupation]],Table2[Name],Table2[Cluster],#N/A,1)</f>
        <v>Manufacturing</v>
      </c>
      <c r="E714">
        <f>_xlfn.RANK.EQ(Table1[[#This Row],[Percent_Change]],Table1[Percent_Change])</f>
        <v>712</v>
      </c>
      <c r="F714" t="s">
        <v>1546</v>
      </c>
      <c r="G714">
        <v>120200</v>
      </c>
      <c r="H714">
        <v>113700</v>
      </c>
      <c r="I714" s="1">
        <v>-0.06</v>
      </c>
      <c r="J714" t="s">
        <v>8</v>
      </c>
      <c r="K714">
        <v>3</v>
      </c>
      <c r="L714" t="s">
        <v>26</v>
      </c>
      <c r="M714">
        <v>2</v>
      </c>
      <c r="N714">
        <v>467</v>
      </c>
      <c r="O714" s="2">
        <v>24.86</v>
      </c>
      <c r="P714" s="2">
        <v>51700</v>
      </c>
    </row>
    <row r="715" spans="1:16" x14ac:dyDescent="0.3">
      <c r="A715">
        <v>715</v>
      </c>
      <c r="B715" t="s">
        <v>730</v>
      </c>
      <c r="C715" t="str">
        <f>LEFT(Table1[[#This Row],[Occupation]],LEN(Table1[[#This Row],[Occupation]])-1)</f>
        <v>Cooks, Private Househol</v>
      </c>
      <c r="D715" t="str">
        <f>_xlfn.XLOOKUP(Table1[[#This Row],[Occupation]],Table2[Name],Table2[Cluster],#N/A,1)</f>
        <v>Hospitality and Tourism</v>
      </c>
      <c r="E715">
        <f>_xlfn.RANK.EQ(Table1[[#This Row],[Percent_Change]],Table1[Percent_Change])</f>
        <v>712</v>
      </c>
      <c r="F715" t="s">
        <v>1721</v>
      </c>
      <c r="G715">
        <v>34000</v>
      </c>
      <c r="H715">
        <v>32100</v>
      </c>
      <c r="I715" s="1">
        <v>-0.06</v>
      </c>
      <c r="J715" t="s">
        <v>29</v>
      </c>
      <c r="K715">
        <v>2</v>
      </c>
      <c r="L715" t="s">
        <v>9</v>
      </c>
      <c r="M715">
        <v>5</v>
      </c>
      <c r="N715">
        <v>641</v>
      </c>
      <c r="O715" s="2">
        <v>20.48</v>
      </c>
      <c r="P715" s="2">
        <v>42600</v>
      </c>
    </row>
    <row r="716" spans="1:16" x14ac:dyDescent="0.3">
      <c r="A716">
        <v>716</v>
      </c>
      <c r="B716" t="s">
        <v>731</v>
      </c>
      <c r="C716" t="str">
        <f>LEFT(Table1[[#This Row],[Occupation]],LEN(Table1[[#This Row],[Occupation]])-1)</f>
        <v>Cooks, Short Orde</v>
      </c>
      <c r="D716" t="str">
        <f>_xlfn.XLOOKUP(Table1[[#This Row],[Occupation]],Table2[Name],Table2[Cluster],#N/A,1)</f>
        <v>Hospitality and Tourism</v>
      </c>
      <c r="E716">
        <f>_xlfn.RANK.EQ(Table1[[#This Row],[Percent_Change]],Table1[Percent_Change])</f>
        <v>712</v>
      </c>
      <c r="F716" t="s">
        <v>1867</v>
      </c>
      <c r="G716">
        <v>137400</v>
      </c>
      <c r="H716">
        <v>128900</v>
      </c>
      <c r="I716" s="1">
        <v>-0.06</v>
      </c>
      <c r="J716" t="s">
        <v>25</v>
      </c>
      <c r="K716">
        <v>1</v>
      </c>
      <c r="L716" t="s">
        <v>31</v>
      </c>
      <c r="M716">
        <v>1</v>
      </c>
      <c r="N716">
        <v>788</v>
      </c>
      <c r="O716" s="2">
        <v>16.41</v>
      </c>
      <c r="P716" s="2">
        <v>34100</v>
      </c>
    </row>
    <row r="717" spans="1:16" x14ac:dyDescent="0.3">
      <c r="A717">
        <v>717</v>
      </c>
      <c r="B717" t="s">
        <v>732</v>
      </c>
      <c r="C717" t="str">
        <f>LEFT(Table1[[#This Row],[Occupation]],LEN(Table1[[#This Row],[Occupation]])-1)</f>
        <v>Correspondence Clerk</v>
      </c>
      <c r="D717" t="str">
        <f>_xlfn.XLOOKUP(Table1[[#This Row],[Occupation]],Table2[Name],Table2[Cluster],#N/A,1)</f>
        <v>Business Management and Administration</v>
      </c>
      <c r="E717">
        <f>_xlfn.RANK.EQ(Table1[[#This Row],[Percent_Change]],Table1[Percent_Change])</f>
        <v>712</v>
      </c>
      <c r="F717" t="s">
        <v>1726</v>
      </c>
      <c r="G717">
        <v>6000</v>
      </c>
      <c r="H717">
        <v>5600</v>
      </c>
      <c r="I717" s="1">
        <v>-0.06</v>
      </c>
      <c r="J717" t="s">
        <v>29</v>
      </c>
      <c r="K717">
        <v>2</v>
      </c>
      <c r="L717" t="s">
        <v>26</v>
      </c>
      <c r="M717">
        <v>2</v>
      </c>
      <c r="N717">
        <v>647</v>
      </c>
      <c r="O717" s="2">
        <v>20.25</v>
      </c>
      <c r="P717" s="2">
        <v>42100</v>
      </c>
    </row>
    <row r="718" spans="1:16" x14ac:dyDescent="0.3">
      <c r="A718">
        <v>718</v>
      </c>
      <c r="B718" t="s">
        <v>733</v>
      </c>
      <c r="C718" t="str">
        <f>LEFT(Table1[[#This Row],[Occupation]],LEN(Table1[[#This Row],[Occupation]])-1)</f>
        <v>Credit Authorizers, Checkers, and Clerk</v>
      </c>
      <c r="D718" t="str">
        <f>_xlfn.XLOOKUP(Table1[[#This Row],[Occupation]],Table2[Name],Table2[Cluster],#N/A,1)</f>
        <v>Finance</v>
      </c>
      <c r="E718">
        <f>_xlfn.RANK.EQ(Table1[[#This Row],[Percent_Change]],Table1[Percent_Change])</f>
        <v>712</v>
      </c>
      <c r="F718" t="s">
        <v>1608</v>
      </c>
      <c r="G718">
        <v>16400</v>
      </c>
      <c r="H718">
        <v>15500</v>
      </c>
      <c r="I718" s="1">
        <v>-0.06</v>
      </c>
      <c r="J718" t="s">
        <v>8</v>
      </c>
      <c r="K718">
        <v>3</v>
      </c>
      <c r="L718" t="s">
        <v>26</v>
      </c>
      <c r="M718">
        <v>2</v>
      </c>
      <c r="N718">
        <v>529</v>
      </c>
      <c r="O718" s="2">
        <v>23.08</v>
      </c>
      <c r="P718" s="2">
        <v>48000</v>
      </c>
    </row>
    <row r="719" spans="1:16" x14ac:dyDescent="0.3">
      <c r="A719">
        <v>719</v>
      </c>
      <c r="B719" t="s">
        <v>734</v>
      </c>
      <c r="C719" t="str">
        <f>LEFT(Table1[[#This Row],[Occupation]],LEN(Table1[[#This Row],[Occupation]])-1)</f>
        <v>Customer Service Representative</v>
      </c>
      <c r="D719" t="str">
        <f>_xlfn.XLOOKUP(Table1[[#This Row],[Occupation]],Table2[Name],Table2[Cluster],#N/A,1)</f>
        <v>Business Management and Administration</v>
      </c>
      <c r="E719">
        <f>_xlfn.RANK.EQ(Table1[[#This Row],[Percent_Change]],Table1[Percent_Change])</f>
        <v>712</v>
      </c>
      <c r="F719" t="s">
        <v>1755</v>
      </c>
      <c r="G719">
        <v>2982900</v>
      </c>
      <c r="H719">
        <v>2820200</v>
      </c>
      <c r="I719" s="1">
        <v>-0.06</v>
      </c>
      <c r="J719" t="s">
        <v>29</v>
      </c>
      <c r="K719">
        <v>2</v>
      </c>
      <c r="L719" t="s">
        <v>26</v>
      </c>
      <c r="M719">
        <v>2</v>
      </c>
      <c r="N719">
        <v>675</v>
      </c>
      <c r="O719" s="2">
        <v>19.079999999999998</v>
      </c>
      <c r="P719" s="2">
        <v>39700</v>
      </c>
    </row>
    <row r="720" spans="1:16" x14ac:dyDescent="0.3">
      <c r="A720">
        <v>720</v>
      </c>
      <c r="B720" t="s">
        <v>735</v>
      </c>
      <c r="C720" t="str">
        <f>LEFT(Table1[[#This Row],[Occupation]],LEN(Table1[[#This Row],[Occupation]])-1)</f>
        <v>Fish and Game Warden</v>
      </c>
      <c r="D720" t="str">
        <f>_xlfn.XLOOKUP(Table1[[#This Row],[Occupation]],Table2[Name],Table2[Cluster],#N/A,1)</f>
        <v>Law, Public Safety, Corrections and Security</v>
      </c>
      <c r="E720">
        <f>_xlfn.RANK.EQ(Table1[[#This Row],[Percent_Change]],Table1[Percent_Change])</f>
        <v>712</v>
      </c>
      <c r="F720" t="s">
        <v>1457</v>
      </c>
      <c r="G720">
        <v>6900</v>
      </c>
      <c r="H720">
        <v>6500</v>
      </c>
      <c r="I720" s="1">
        <v>-0.06</v>
      </c>
      <c r="J720" t="s">
        <v>8</v>
      </c>
      <c r="K720">
        <v>3</v>
      </c>
      <c r="L720" t="s">
        <v>11</v>
      </c>
      <c r="M720">
        <v>5</v>
      </c>
      <c r="N720">
        <v>378</v>
      </c>
      <c r="O720" s="2">
        <v>29.03</v>
      </c>
      <c r="P720" s="2">
        <v>60400</v>
      </c>
    </row>
    <row r="721" spans="1:16" x14ac:dyDescent="0.3">
      <c r="A721">
        <v>721</v>
      </c>
      <c r="B721" t="s">
        <v>736</v>
      </c>
      <c r="C721" t="str">
        <f>LEFT(Table1[[#This Row],[Occupation]],LEN(Table1[[#This Row],[Occupation]])-1)</f>
        <v>Gambling Change Persons and Booth Cashier</v>
      </c>
      <c r="D721" t="str">
        <f>_xlfn.XLOOKUP(Table1[[#This Row],[Occupation]],Table2[Name],Table2[Cluster],#N/A,1)</f>
        <v>Hospitality and Tourism</v>
      </c>
      <c r="E721">
        <f>_xlfn.RANK.EQ(Table1[[#This Row],[Percent_Change]],Table1[Percent_Change])</f>
        <v>712</v>
      </c>
      <c r="F721" t="s">
        <v>1879</v>
      </c>
      <c r="G721">
        <v>19400</v>
      </c>
      <c r="H721">
        <v>18300</v>
      </c>
      <c r="I721" s="1">
        <v>-0.06</v>
      </c>
      <c r="J721" t="s">
        <v>25</v>
      </c>
      <c r="K721">
        <v>1</v>
      </c>
      <c r="L721" t="s">
        <v>31</v>
      </c>
      <c r="M721">
        <v>1</v>
      </c>
      <c r="N721">
        <v>800</v>
      </c>
      <c r="O721" s="2">
        <v>15.98</v>
      </c>
      <c r="P721" s="2">
        <v>33200</v>
      </c>
    </row>
    <row r="722" spans="1:16" x14ac:dyDescent="0.3">
      <c r="A722">
        <v>722</v>
      </c>
      <c r="B722" t="s">
        <v>737</v>
      </c>
      <c r="C722" t="str">
        <f>LEFT(Table1[[#This Row],[Occupation]],LEN(Table1[[#This Row],[Occupation]])-1)</f>
        <v>Library Assistants, Clerica</v>
      </c>
      <c r="D722" t="str">
        <f>_xlfn.XLOOKUP(Table1[[#This Row],[Occupation]],Table2[Name],Table2[Cluster],#N/A,1)</f>
        <v>Business Management and Administration</v>
      </c>
      <c r="E722">
        <f>_xlfn.RANK.EQ(Table1[[#This Row],[Percent_Change]],Table1[Percent_Change])</f>
        <v>712</v>
      </c>
      <c r="F722" t="s">
        <v>1868</v>
      </c>
      <c r="G722">
        <v>82900</v>
      </c>
      <c r="H722">
        <v>78200</v>
      </c>
      <c r="I722" s="1">
        <v>-0.06</v>
      </c>
      <c r="J722" t="s">
        <v>25</v>
      </c>
      <c r="K722">
        <v>1</v>
      </c>
      <c r="L722" t="s">
        <v>26</v>
      </c>
      <c r="M722">
        <v>2</v>
      </c>
      <c r="N722">
        <v>789</v>
      </c>
      <c r="O722" s="2">
        <v>16.36</v>
      </c>
      <c r="P722" s="2">
        <v>34000</v>
      </c>
    </row>
    <row r="723" spans="1:16" x14ac:dyDescent="0.3">
      <c r="A723">
        <v>723</v>
      </c>
      <c r="B723" t="s">
        <v>738</v>
      </c>
      <c r="C723" t="str">
        <f>LEFT(Table1[[#This Row],[Occupation]],LEN(Table1[[#This Row],[Occupation]])-1)</f>
        <v>Library Technician</v>
      </c>
      <c r="D723" t="str">
        <f>_xlfn.XLOOKUP(Table1[[#This Row],[Occupation]],Table2[Name],Table2[Cluster],#N/A,1)</f>
        <v>Education and Training</v>
      </c>
      <c r="E723">
        <f>_xlfn.RANK.EQ(Table1[[#This Row],[Percent_Change]],Table1[Percent_Change])</f>
        <v>712</v>
      </c>
      <c r="F723" t="s">
        <v>1761</v>
      </c>
      <c r="G723">
        <v>78600</v>
      </c>
      <c r="H723">
        <v>73800</v>
      </c>
      <c r="I723" s="1">
        <v>-0.06</v>
      </c>
      <c r="J723" t="s">
        <v>29</v>
      </c>
      <c r="K723">
        <v>2</v>
      </c>
      <c r="L723" t="s">
        <v>9</v>
      </c>
      <c r="M723">
        <v>5</v>
      </c>
      <c r="N723">
        <v>682</v>
      </c>
      <c r="O723" s="2">
        <v>18.899999999999999</v>
      </c>
      <c r="P723" s="2">
        <v>39300</v>
      </c>
    </row>
    <row r="724" spans="1:16" x14ac:dyDescent="0.3">
      <c r="A724">
        <v>724</v>
      </c>
      <c r="B724" t="s">
        <v>739</v>
      </c>
      <c r="C724" t="str">
        <f>LEFT(Table1[[#This Row],[Occupation]],LEN(Table1[[#This Row],[Occupation]])-1)</f>
        <v>Stonemason</v>
      </c>
      <c r="D724" t="str">
        <f>_xlfn.XLOOKUP(Table1[[#This Row],[Occupation]],Table2[Name],Table2[Cluster],#N/A,1)</f>
        <v>Architecture and Construction</v>
      </c>
      <c r="E724">
        <f>_xlfn.RANK.EQ(Table1[[#This Row],[Percent_Change]],Table1[Percent_Change])</f>
        <v>712</v>
      </c>
      <c r="F724" t="s">
        <v>1545</v>
      </c>
      <c r="G724">
        <v>13500</v>
      </c>
      <c r="H724">
        <v>12700</v>
      </c>
      <c r="I724" s="1">
        <v>-0.06</v>
      </c>
      <c r="J724" t="s">
        <v>8</v>
      </c>
      <c r="K724">
        <v>3</v>
      </c>
      <c r="L724" t="s">
        <v>26</v>
      </c>
      <c r="M724">
        <v>2</v>
      </c>
      <c r="N724">
        <v>466</v>
      </c>
      <c r="O724" s="2">
        <v>24.92</v>
      </c>
      <c r="P724" s="2">
        <v>51800</v>
      </c>
    </row>
    <row r="725" spans="1:16" x14ac:dyDescent="0.3">
      <c r="A725">
        <v>725</v>
      </c>
      <c r="B725" t="s">
        <v>740</v>
      </c>
      <c r="C725" t="str">
        <f>LEFT(Table1[[#This Row],[Occupation]],LEN(Table1[[#This Row],[Occupation]])-1)</f>
        <v>Water and Wastewater Treatment Plant and System Operator</v>
      </c>
      <c r="D725" t="str">
        <f>_xlfn.XLOOKUP(Table1[[#This Row],[Occupation]],Table2[Name],Table2[Cluster],#N/A,1)</f>
        <v>Agriculture, Food and Natural Resources</v>
      </c>
      <c r="E725">
        <f>_xlfn.RANK.EQ(Table1[[#This Row],[Percent_Change]],Table1[Percent_Change])</f>
        <v>712</v>
      </c>
      <c r="F725" t="s">
        <v>1515</v>
      </c>
      <c r="G725">
        <v>124800</v>
      </c>
      <c r="H725">
        <v>116900</v>
      </c>
      <c r="I725" s="1">
        <v>-0.06</v>
      </c>
      <c r="J725" t="s">
        <v>8</v>
      </c>
      <c r="K725">
        <v>3</v>
      </c>
      <c r="L725" t="s">
        <v>26</v>
      </c>
      <c r="M725">
        <v>2</v>
      </c>
      <c r="N725">
        <v>436</v>
      </c>
      <c r="O725" s="2">
        <v>26.39</v>
      </c>
      <c r="P725" s="2">
        <v>54900</v>
      </c>
    </row>
    <row r="726" spans="1:16" x14ac:dyDescent="0.3">
      <c r="A726">
        <v>726</v>
      </c>
      <c r="B726" t="s">
        <v>741</v>
      </c>
      <c r="C726" t="str">
        <f>LEFT(Table1[[#This Row],[Occupation]],LEN(Table1[[#This Row],[Occupation]])-1)</f>
        <v>Advertising Sales Agent</v>
      </c>
      <c r="D726" t="str">
        <f>_xlfn.XLOOKUP(Table1[[#This Row],[Occupation]],Table2[Name],Table2[Cluster],#N/A,1)</f>
        <v>Manufacturing</v>
      </c>
      <c r="E726">
        <f>_xlfn.RANK.EQ(Table1[[#This Row],[Percent_Change]],Table1[Percent_Change])</f>
        <v>725</v>
      </c>
      <c r="F726" t="s">
        <v>1443</v>
      </c>
      <c r="G726">
        <v>111400</v>
      </c>
      <c r="H726">
        <v>103400</v>
      </c>
      <c r="I726" s="1">
        <v>-7.0000000000000007E-2</v>
      </c>
      <c r="J726" t="s">
        <v>8</v>
      </c>
      <c r="K726">
        <v>3</v>
      </c>
      <c r="L726" t="s">
        <v>26</v>
      </c>
      <c r="M726">
        <v>2</v>
      </c>
      <c r="N726">
        <v>364</v>
      </c>
      <c r="O726" s="2">
        <v>29.46</v>
      </c>
      <c r="P726" s="2">
        <v>61300</v>
      </c>
    </row>
    <row r="727" spans="1:16" x14ac:dyDescent="0.3">
      <c r="A727">
        <v>727</v>
      </c>
      <c r="B727" t="s">
        <v>742</v>
      </c>
      <c r="C727" t="str">
        <f>LEFT(Table1[[#This Row],[Occupation]],LEN(Table1[[#This Row],[Occupation]])-1)</f>
        <v>Audiovisual Equipment Installers and Repairer</v>
      </c>
      <c r="D727" t="str">
        <f>_xlfn.XLOOKUP(Table1[[#This Row],[Occupation]],Table2[Name],Table2[Cluster],#N/A,1)</f>
        <v>Manufacturing</v>
      </c>
      <c r="E727">
        <f>_xlfn.RANK.EQ(Table1[[#This Row],[Percent_Change]],Table1[Percent_Change])</f>
        <v>725</v>
      </c>
      <c r="F727" t="s">
        <v>1602</v>
      </c>
      <c r="G727">
        <v>26900</v>
      </c>
      <c r="H727">
        <v>25200</v>
      </c>
      <c r="I727" s="1">
        <v>-7.0000000000000007E-2</v>
      </c>
      <c r="J727" t="s">
        <v>8</v>
      </c>
      <c r="K727">
        <v>3</v>
      </c>
      <c r="L727" t="s">
        <v>9</v>
      </c>
      <c r="M727">
        <v>5</v>
      </c>
      <c r="N727">
        <v>521</v>
      </c>
      <c r="O727" s="2">
        <v>23.26</v>
      </c>
      <c r="P727" s="2">
        <v>48400</v>
      </c>
    </row>
    <row r="728" spans="1:16" x14ac:dyDescent="0.3">
      <c r="A728">
        <v>728</v>
      </c>
      <c r="B728" t="s">
        <v>743</v>
      </c>
      <c r="C728" t="str">
        <f>LEFT(Table1[[#This Row],[Occupation]],LEN(Table1[[#This Row],[Occupation]])-1)</f>
        <v>Fabric and Apparel Patternmaker</v>
      </c>
      <c r="D728" t="str">
        <f>_xlfn.XLOOKUP(Table1[[#This Row],[Occupation]],Table2[Name],Table2[Cluster],#N/A,1)</f>
        <v>Manufacturing</v>
      </c>
      <c r="E728">
        <f>_xlfn.RANK.EQ(Table1[[#This Row],[Percent_Change]],Table1[Percent_Change])</f>
        <v>725</v>
      </c>
      <c r="F728" t="s">
        <v>1420</v>
      </c>
      <c r="G728">
        <v>3400</v>
      </c>
      <c r="H728">
        <v>3100</v>
      </c>
      <c r="I728" s="1">
        <v>-7.0000000000000007E-2</v>
      </c>
      <c r="J728" t="s">
        <v>8</v>
      </c>
      <c r="K728">
        <v>3</v>
      </c>
      <c r="L728" t="s">
        <v>26</v>
      </c>
      <c r="M728">
        <v>2</v>
      </c>
      <c r="N728">
        <v>341</v>
      </c>
      <c r="O728" s="2">
        <v>30.05</v>
      </c>
      <c r="P728" s="2">
        <v>62500</v>
      </c>
    </row>
    <row r="729" spans="1:16" x14ac:dyDescent="0.3">
      <c r="A729">
        <v>729</v>
      </c>
      <c r="B729" t="s">
        <v>744</v>
      </c>
      <c r="C729" t="str">
        <f>LEFT(Table1[[#This Row],[Occupation]],LEN(Table1[[#This Row],[Occupation]])-1)</f>
        <v>First-Line Supervisors of Retail Sales Worker</v>
      </c>
      <c r="D729" t="str">
        <f>_xlfn.XLOOKUP(Table1[[#This Row],[Occupation]],Table2[Name],Table2[Cluster],#N/A,1)</f>
        <v>Law, Public Safety, Corrections and Security</v>
      </c>
      <c r="E729">
        <f>_xlfn.RANK.EQ(Table1[[#This Row],[Percent_Change]],Table1[Percent_Change])</f>
        <v>725</v>
      </c>
      <c r="F729" t="s">
        <v>1644</v>
      </c>
      <c r="G729">
        <v>1405800</v>
      </c>
      <c r="H729">
        <v>1311800</v>
      </c>
      <c r="I729" s="1">
        <v>-7.0000000000000007E-2</v>
      </c>
      <c r="J729" t="s">
        <v>29</v>
      </c>
      <c r="K729">
        <v>2</v>
      </c>
      <c r="L729" t="s">
        <v>26</v>
      </c>
      <c r="M729">
        <v>2</v>
      </c>
      <c r="N729">
        <v>564</v>
      </c>
      <c r="O729" s="2">
        <v>22.47</v>
      </c>
      <c r="P729" s="2">
        <v>46700</v>
      </c>
    </row>
    <row r="730" spans="1:16" x14ac:dyDescent="0.3">
      <c r="A730">
        <v>730</v>
      </c>
      <c r="B730" t="s">
        <v>745</v>
      </c>
      <c r="C730" t="str">
        <f>LEFT(Table1[[#This Row],[Occupation]],LEN(Table1[[#This Row],[Occupation]])-1)</f>
        <v>Logging Workers, All Othe</v>
      </c>
      <c r="D730" t="str">
        <f>_xlfn.XLOOKUP(Table1[[#This Row],[Occupation]],Table2[Name],Table2[Cluster],#N/A,1)</f>
        <v>Transportation, Distribution and Logistics</v>
      </c>
      <c r="E730">
        <f>_xlfn.RANK.EQ(Table1[[#This Row],[Percent_Change]],Table1[Percent_Change])</f>
        <v>725</v>
      </c>
      <c r="F730" t="s">
        <v>1538</v>
      </c>
      <c r="G730">
        <v>4900</v>
      </c>
      <c r="H730">
        <v>4600</v>
      </c>
      <c r="I730" s="1">
        <v>-7.0000000000000007E-2</v>
      </c>
      <c r="J730" t="s">
        <v>8</v>
      </c>
      <c r="K730">
        <v>3</v>
      </c>
      <c r="L730" t="s">
        <v>26</v>
      </c>
      <c r="M730">
        <v>2</v>
      </c>
      <c r="N730">
        <v>459</v>
      </c>
      <c r="O730" s="2">
        <v>25.23</v>
      </c>
      <c r="P730" s="2">
        <v>52500</v>
      </c>
    </row>
    <row r="731" spans="1:16" x14ac:dyDescent="0.3">
      <c r="A731">
        <v>731</v>
      </c>
      <c r="B731" t="s">
        <v>746</v>
      </c>
      <c r="C731" t="str">
        <f>LEFT(Table1[[#This Row],[Occupation]],LEN(Table1[[#This Row],[Occupation]])-1)</f>
        <v>Mechanical Drafter</v>
      </c>
      <c r="D731" t="str">
        <f>_xlfn.XLOOKUP(Table1[[#This Row],[Occupation]],Table2[Name],Table2[Cluster],#N/A,1)</f>
        <v>Manufacturing</v>
      </c>
      <c r="E731">
        <f>_xlfn.RANK.EQ(Table1[[#This Row],[Percent_Change]],Table1[Percent_Change])</f>
        <v>725</v>
      </c>
      <c r="F731" t="s">
        <v>1393</v>
      </c>
      <c r="G731">
        <v>49600</v>
      </c>
      <c r="H731">
        <v>46000</v>
      </c>
      <c r="I731" s="1">
        <v>-7.0000000000000007E-2</v>
      </c>
      <c r="J731" t="s">
        <v>8</v>
      </c>
      <c r="K731">
        <v>3</v>
      </c>
      <c r="L731" t="s">
        <v>18</v>
      </c>
      <c r="M731">
        <v>4</v>
      </c>
      <c r="N731">
        <v>313</v>
      </c>
      <c r="O731" s="2">
        <v>30.8</v>
      </c>
      <c r="P731" s="2">
        <v>64100</v>
      </c>
    </row>
    <row r="732" spans="1:16" x14ac:dyDescent="0.3">
      <c r="A732">
        <v>732</v>
      </c>
      <c r="B732" t="s">
        <v>747</v>
      </c>
      <c r="C732" t="str">
        <f>LEFT(Table1[[#This Row],[Occupation]],LEN(Table1[[#This Row],[Occupation]])-1)</f>
        <v>Office Clerks, Genera</v>
      </c>
      <c r="D732" t="str">
        <f>_xlfn.XLOOKUP(Table1[[#This Row],[Occupation]],Table2[Name],Table2[Cluster],#N/A,1)</f>
        <v>Business Management and Administration</v>
      </c>
      <c r="E732">
        <f>_xlfn.RANK.EQ(Table1[[#This Row],[Percent_Change]],Table1[Percent_Change])</f>
        <v>725</v>
      </c>
      <c r="F732" t="s">
        <v>1740</v>
      </c>
      <c r="G732">
        <v>2668200</v>
      </c>
      <c r="H732">
        <v>2492800</v>
      </c>
      <c r="I732" s="1">
        <v>-7.0000000000000007E-2</v>
      </c>
      <c r="J732" t="s">
        <v>29</v>
      </c>
      <c r="K732">
        <v>2</v>
      </c>
      <c r="L732" t="s">
        <v>26</v>
      </c>
      <c r="M732">
        <v>2</v>
      </c>
      <c r="N732">
        <v>661</v>
      </c>
      <c r="O732" s="2">
        <v>19.46</v>
      </c>
      <c r="P732" s="2">
        <v>40500</v>
      </c>
    </row>
    <row r="733" spans="1:16" x14ac:dyDescent="0.3">
      <c r="A733">
        <v>733</v>
      </c>
      <c r="B733" t="s">
        <v>748</v>
      </c>
      <c r="C733" t="str">
        <f>LEFT(Table1[[#This Row],[Occupation]],LEN(Table1[[#This Row],[Occupation]])-1)</f>
        <v>Postal Service Clerk</v>
      </c>
      <c r="D733" t="str">
        <f>_xlfn.XLOOKUP(Table1[[#This Row],[Occupation]],Table2[Name],Table2[Cluster],#N/A,1)</f>
        <v>Business Management and Administration</v>
      </c>
      <c r="E733">
        <f>_xlfn.RANK.EQ(Table1[[#This Row],[Percent_Change]],Table1[Percent_Change])</f>
        <v>725</v>
      </c>
      <c r="F733" t="s">
        <v>1463</v>
      </c>
      <c r="G733">
        <v>74800</v>
      </c>
      <c r="H733">
        <v>69800</v>
      </c>
      <c r="I733" s="1">
        <v>-7.0000000000000007E-2</v>
      </c>
      <c r="J733" t="s">
        <v>8</v>
      </c>
      <c r="K733">
        <v>3</v>
      </c>
      <c r="L733" t="s">
        <v>31</v>
      </c>
      <c r="M733">
        <v>1</v>
      </c>
      <c r="N733">
        <v>384</v>
      </c>
      <c r="O733" s="2">
        <v>28.64</v>
      </c>
      <c r="P733" s="2">
        <v>59600</v>
      </c>
    </row>
    <row r="734" spans="1:16" x14ac:dyDescent="0.3">
      <c r="A734">
        <v>734</v>
      </c>
      <c r="B734" t="s">
        <v>749</v>
      </c>
      <c r="C734" t="str">
        <f>LEFT(Table1[[#This Row],[Occupation]],LEN(Table1[[#This Row],[Occupation]])-1)</f>
        <v>Postal Service Mail Carrier</v>
      </c>
      <c r="D734" t="str">
        <f>_xlfn.XLOOKUP(Table1[[#This Row],[Occupation]],Table2[Name],Table2[Cluster],#N/A,1)</f>
        <v>Business Management and Administration</v>
      </c>
      <c r="E734">
        <f>_xlfn.RANK.EQ(Table1[[#This Row],[Percent_Change]],Table1[Percent_Change])</f>
        <v>725</v>
      </c>
      <c r="F734" t="s">
        <v>1505</v>
      </c>
      <c r="G734">
        <v>314500</v>
      </c>
      <c r="H734">
        <v>293500</v>
      </c>
      <c r="I734" s="1">
        <v>-7.0000000000000007E-2</v>
      </c>
      <c r="J734" t="s">
        <v>8</v>
      </c>
      <c r="K734">
        <v>3</v>
      </c>
      <c r="L734" t="s">
        <v>31</v>
      </c>
      <c r="M734">
        <v>1</v>
      </c>
      <c r="N734">
        <v>426</v>
      </c>
      <c r="O734" s="2">
        <v>27.08</v>
      </c>
      <c r="P734" s="2">
        <v>56300</v>
      </c>
    </row>
    <row r="735" spans="1:16" x14ac:dyDescent="0.3">
      <c r="A735">
        <v>735</v>
      </c>
      <c r="B735" t="s">
        <v>750</v>
      </c>
      <c r="C735" t="str">
        <f>LEFT(Table1[[#This Row],[Occupation]],LEN(Table1[[#This Row],[Occupation]])-1)</f>
        <v>Postmasters and Mail Superintendent</v>
      </c>
      <c r="D735" t="str">
        <f>_xlfn.XLOOKUP(Table1[[#This Row],[Occupation]],Table2[Name],Table2[Cluster],#N/A,1)</f>
        <v>Government and Public Administration</v>
      </c>
      <c r="E735">
        <f>_xlfn.RANK.EQ(Table1[[#This Row],[Percent_Change]],Table1[Percent_Change])</f>
        <v>725</v>
      </c>
      <c r="F735" t="s">
        <v>1233</v>
      </c>
      <c r="G735">
        <v>13000</v>
      </c>
      <c r="H735">
        <v>12100</v>
      </c>
      <c r="I735" s="1">
        <v>-7.0000000000000007E-2</v>
      </c>
      <c r="J735" t="s">
        <v>5</v>
      </c>
      <c r="K735">
        <v>4</v>
      </c>
      <c r="L735" t="s">
        <v>26</v>
      </c>
      <c r="M735">
        <v>2</v>
      </c>
      <c r="N735">
        <v>154</v>
      </c>
      <c r="O735" s="2">
        <v>42.63</v>
      </c>
      <c r="P735" s="2">
        <v>88700</v>
      </c>
    </row>
    <row r="736" spans="1:16" x14ac:dyDescent="0.3">
      <c r="A736">
        <v>736</v>
      </c>
      <c r="B736" t="s">
        <v>751</v>
      </c>
      <c r="C736" t="str">
        <f>LEFT(Table1[[#This Row],[Occupation]],LEN(Table1[[#This Row],[Occupation]])-1)</f>
        <v>Buyers and Purchasing Agent</v>
      </c>
      <c r="D736" t="str">
        <f>_xlfn.XLOOKUP(Table1[[#This Row],[Occupation]],Table2[Name],Table2[Cluster],#N/A,1)</f>
        <v>Agriculture, Food and Natural Resources</v>
      </c>
      <c r="E736">
        <f>_xlfn.RANK.EQ(Table1[[#This Row],[Percent_Change]],Table1[Percent_Change])</f>
        <v>735</v>
      </c>
      <c r="F736" t="s">
        <v>1333</v>
      </c>
      <c r="G736">
        <v>494400</v>
      </c>
      <c r="H736">
        <v>456300</v>
      </c>
      <c r="I736" s="1">
        <v>-0.08</v>
      </c>
      <c r="J736" t="s">
        <v>8</v>
      </c>
      <c r="K736">
        <v>3</v>
      </c>
      <c r="L736" t="s">
        <v>11</v>
      </c>
      <c r="M736">
        <v>5</v>
      </c>
      <c r="N736">
        <v>254</v>
      </c>
      <c r="O736" s="2">
        <v>34.590000000000003</v>
      </c>
      <c r="P736" s="2">
        <v>72000</v>
      </c>
    </row>
    <row r="737" spans="1:16" x14ac:dyDescent="0.3">
      <c r="A737">
        <v>737</v>
      </c>
      <c r="B737" t="s">
        <v>752</v>
      </c>
      <c r="C737" t="str">
        <f>LEFT(Table1[[#This Row],[Occupation]],LEN(Table1[[#This Row],[Occupation]])-1)</f>
        <v>Chief Executive</v>
      </c>
      <c r="D737" t="str">
        <f>_xlfn.XLOOKUP(Table1[[#This Row],[Occupation]],Table2[Name],Table2[Cluster],#N/A,1)</f>
        <v>Business Management and Administration</v>
      </c>
      <c r="E737">
        <f>_xlfn.RANK.EQ(Table1[[#This Row],[Percent_Change]],Table1[Percent_Change])</f>
        <v>735</v>
      </c>
      <c r="F737" t="s">
        <v>1102</v>
      </c>
      <c r="G737">
        <v>280000</v>
      </c>
      <c r="H737">
        <v>257000</v>
      </c>
      <c r="I737" s="1">
        <v>-0.08</v>
      </c>
      <c r="J737" t="s">
        <v>5</v>
      </c>
      <c r="K737">
        <v>4</v>
      </c>
      <c r="L737" t="s">
        <v>11</v>
      </c>
      <c r="M737">
        <v>5</v>
      </c>
      <c r="N737">
        <v>23</v>
      </c>
      <c r="O737" s="2">
        <v>99.37</v>
      </c>
      <c r="P737" s="2">
        <v>206700</v>
      </c>
    </row>
    <row r="738" spans="1:16" x14ac:dyDescent="0.3">
      <c r="A738">
        <v>738</v>
      </c>
      <c r="B738" t="s">
        <v>753</v>
      </c>
      <c r="C738" t="str">
        <f>LEFT(Table1[[#This Row],[Occupation]],LEN(Table1[[#This Row],[Occupation]])-1)</f>
        <v>Computer Numerically Controlled Tool Operator</v>
      </c>
      <c r="D738" t="str">
        <f>_xlfn.XLOOKUP(Table1[[#This Row],[Occupation]],Table2[Name],Table2[Cluster],#N/A,1)</f>
        <v>Manufacturing</v>
      </c>
      <c r="E738">
        <f>_xlfn.RANK.EQ(Table1[[#This Row],[Percent_Change]],Table1[Percent_Change])</f>
        <v>735</v>
      </c>
      <c r="F738" t="s">
        <v>1595</v>
      </c>
      <c r="G738">
        <v>181800</v>
      </c>
      <c r="H738">
        <v>167200</v>
      </c>
      <c r="I738" s="1">
        <v>-0.08</v>
      </c>
      <c r="J738" t="s">
        <v>8</v>
      </c>
      <c r="K738">
        <v>3</v>
      </c>
      <c r="L738" t="s">
        <v>26</v>
      </c>
      <c r="M738">
        <v>2</v>
      </c>
      <c r="N738">
        <v>516</v>
      </c>
      <c r="O738" s="2">
        <v>23.34</v>
      </c>
      <c r="P738" s="2">
        <v>48600</v>
      </c>
    </row>
    <row r="739" spans="1:16" x14ac:dyDescent="0.3">
      <c r="A739">
        <v>739</v>
      </c>
      <c r="B739" t="s">
        <v>754</v>
      </c>
      <c r="C739" t="str">
        <f>LEFT(Table1[[#This Row],[Occupation]],LEN(Table1[[#This Row],[Occupation]])-1)</f>
        <v>Correctional Officers and Jailer</v>
      </c>
      <c r="D739" t="str">
        <f>_xlfn.XLOOKUP(Table1[[#This Row],[Occupation]],Table2[Name],Table2[Cluster],#N/A,1)</f>
        <v>Law, Public Safety, Corrections and Security</v>
      </c>
      <c r="E739">
        <f>_xlfn.RANK.EQ(Table1[[#This Row],[Percent_Change]],Table1[Percent_Change])</f>
        <v>735</v>
      </c>
      <c r="F739" t="s">
        <v>1533</v>
      </c>
      <c r="G739">
        <v>378500</v>
      </c>
      <c r="H739">
        <v>349900</v>
      </c>
      <c r="I739" s="1">
        <v>-0.08</v>
      </c>
      <c r="J739" t="s">
        <v>8</v>
      </c>
      <c r="K739">
        <v>3</v>
      </c>
      <c r="L739" t="s">
        <v>26</v>
      </c>
      <c r="M739">
        <v>2</v>
      </c>
      <c r="N739">
        <v>454</v>
      </c>
      <c r="O739" s="2">
        <v>25.63</v>
      </c>
      <c r="P739" s="2">
        <v>53300</v>
      </c>
    </row>
    <row r="740" spans="1:16" x14ac:dyDescent="0.3">
      <c r="A740">
        <v>740</v>
      </c>
      <c r="B740" t="s">
        <v>755</v>
      </c>
      <c r="C740" t="str">
        <f>LEFT(Table1[[#This Row],[Occupation]],LEN(Table1[[#This Row],[Occupation]])-1)</f>
        <v>Drafters, All Othe</v>
      </c>
      <c r="D740" t="str">
        <f>_xlfn.XLOOKUP(Table1[[#This Row],[Occupation]],Table2[Name],Table2[Cluster],#N/A,1)</f>
        <v>Architecture and Construction</v>
      </c>
      <c r="E740">
        <f>_xlfn.RANK.EQ(Table1[[#This Row],[Percent_Change]],Table1[Percent_Change])</f>
        <v>735</v>
      </c>
      <c r="F740" t="s">
        <v>1467</v>
      </c>
      <c r="G740">
        <v>18700</v>
      </c>
      <c r="H740">
        <v>17300</v>
      </c>
      <c r="I740" s="1">
        <v>-0.08</v>
      </c>
      <c r="J740" t="s">
        <v>8</v>
      </c>
      <c r="K740">
        <v>3</v>
      </c>
      <c r="L740" t="s">
        <v>18</v>
      </c>
      <c r="M740">
        <v>4</v>
      </c>
      <c r="N740">
        <v>388</v>
      </c>
      <c r="O740" s="2">
        <v>28.49</v>
      </c>
      <c r="P740" s="2">
        <v>59300</v>
      </c>
    </row>
    <row r="741" spans="1:16" x14ac:dyDescent="0.3">
      <c r="A741">
        <v>741</v>
      </c>
      <c r="B741" t="s">
        <v>756</v>
      </c>
      <c r="C741" t="str">
        <f>LEFT(Table1[[#This Row],[Occupation]],LEN(Table1[[#This Row],[Occupation]])-1)</f>
        <v>Metal Workers and Plastic Workers, All Othe</v>
      </c>
      <c r="D741" t="str">
        <f>_xlfn.XLOOKUP(Table1[[#This Row],[Occupation]],Table2[Name],Table2[Cluster],#N/A,1)</f>
        <v>Manufacturing</v>
      </c>
      <c r="E741">
        <f>_xlfn.RANK.EQ(Table1[[#This Row],[Percent_Change]],Table1[Percent_Change])</f>
        <v>735</v>
      </c>
      <c r="F741" t="s">
        <v>1735</v>
      </c>
      <c r="G741">
        <v>21400</v>
      </c>
      <c r="H741">
        <v>19800</v>
      </c>
      <c r="I741" s="1">
        <v>-0.08</v>
      </c>
      <c r="J741" t="s">
        <v>29</v>
      </c>
      <c r="K741">
        <v>2</v>
      </c>
      <c r="L741" t="s">
        <v>26</v>
      </c>
      <c r="M741">
        <v>2</v>
      </c>
      <c r="N741">
        <v>656</v>
      </c>
      <c r="O741" s="2">
        <v>19.809999999999999</v>
      </c>
      <c r="P741" s="2">
        <v>41200</v>
      </c>
    </row>
    <row r="742" spans="1:16" x14ac:dyDescent="0.3">
      <c r="A742">
        <v>742</v>
      </c>
      <c r="B742" t="s">
        <v>757</v>
      </c>
      <c r="C742" t="str">
        <f>LEFT(Table1[[#This Row],[Occupation]],LEN(Table1[[#This Row],[Occupation]])-1)</f>
        <v>Metal-Refining Furnace Operators and Tender</v>
      </c>
      <c r="D742" t="str">
        <f>_xlfn.XLOOKUP(Table1[[#This Row],[Occupation]],Table2[Name],Table2[Cluster],#N/A,1)</f>
        <v>Manufacturing</v>
      </c>
      <c r="E742">
        <f>_xlfn.RANK.EQ(Table1[[#This Row],[Percent_Change]],Table1[Percent_Change])</f>
        <v>735</v>
      </c>
      <c r="F742" t="s">
        <v>1560</v>
      </c>
      <c r="G742">
        <v>19700</v>
      </c>
      <c r="H742">
        <v>18100</v>
      </c>
      <c r="I742" s="1">
        <v>-0.08</v>
      </c>
      <c r="J742" t="s">
        <v>8</v>
      </c>
      <c r="K742">
        <v>3</v>
      </c>
      <c r="L742" t="s">
        <v>26</v>
      </c>
      <c r="M742">
        <v>2</v>
      </c>
      <c r="N742">
        <v>480</v>
      </c>
      <c r="O742" s="2">
        <v>24.16</v>
      </c>
      <c r="P742" s="2">
        <v>50300</v>
      </c>
    </row>
    <row r="743" spans="1:16" x14ac:dyDescent="0.3">
      <c r="A743">
        <v>743</v>
      </c>
      <c r="B743" t="s">
        <v>758</v>
      </c>
      <c r="C743" t="str">
        <f>LEFT(Table1[[#This Row],[Occupation]],LEN(Table1[[#This Row],[Occupation]])-1)</f>
        <v>Miscellaneous Assemblers and Fabricator</v>
      </c>
      <c r="D743" t="str">
        <f>_xlfn.XLOOKUP(Table1[[#This Row],[Occupation]],Table2[Name],Table2[Cluster],#N/A,1)</f>
        <v>Manufacturing</v>
      </c>
      <c r="E743">
        <f>_xlfn.RANK.EQ(Table1[[#This Row],[Percent_Change]],Table1[Percent_Change])</f>
        <v>735</v>
      </c>
      <c r="F743" t="s">
        <v>1770</v>
      </c>
      <c r="G743">
        <v>1500400</v>
      </c>
      <c r="H743">
        <v>1388600</v>
      </c>
      <c r="I743" s="1">
        <v>-0.08</v>
      </c>
      <c r="J743" t="s">
        <v>29</v>
      </c>
      <c r="K743">
        <v>2</v>
      </c>
      <c r="L743" t="s">
        <v>26</v>
      </c>
      <c r="M743">
        <v>2</v>
      </c>
      <c r="N743">
        <v>690</v>
      </c>
      <c r="O743" s="2">
        <v>18.71</v>
      </c>
      <c r="P743" s="2">
        <v>38900</v>
      </c>
    </row>
    <row r="744" spans="1:16" x14ac:dyDescent="0.3">
      <c r="A744">
        <v>744</v>
      </c>
      <c r="B744" t="s">
        <v>759</v>
      </c>
      <c r="C744" t="str">
        <f>LEFT(Table1[[#This Row],[Occupation]],LEN(Table1[[#This Row],[Occupation]])-1)</f>
        <v>Office and Administrative Support Workers, All Othe</v>
      </c>
      <c r="D744" t="str">
        <f>_xlfn.XLOOKUP(Table1[[#This Row],[Occupation]],Table2[Name],Table2[Cluster],#N/A,1)</f>
        <v>Business Management and Administration</v>
      </c>
      <c r="E744">
        <f>_xlfn.RANK.EQ(Table1[[#This Row],[Percent_Change]],Table1[Percent_Change])</f>
        <v>735</v>
      </c>
      <c r="F744" t="s">
        <v>1713</v>
      </c>
      <c r="G744">
        <v>215100</v>
      </c>
      <c r="H744">
        <v>197300</v>
      </c>
      <c r="I744" s="1">
        <v>-0.08</v>
      </c>
      <c r="J744" t="s">
        <v>29</v>
      </c>
      <c r="K744">
        <v>2</v>
      </c>
      <c r="L744" t="s">
        <v>26</v>
      </c>
      <c r="M744">
        <v>2</v>
      </c>
      <c r="N744">
        <v>634</v>
      </c>
      <c r="O744" s="2">
        <v>20.78</v>
      </c>
      <c r="P744" s="2">
        <v>43200</v>
      </c>
    </row>
    <row r="745" spans="1:16" x14ac:dyDescent="0.3">
      <c r="A745">
        <v>745</v>
      </c>
      <c r="B745" t="s">
        <v>760</v>
      </c>
      <c r="C745" t="str">
        <f>LEFT(Table1[[#This Row],[Occupation]],LEN(Table1[[#This Row],[Occupation]])-1)</f>
        <v>Procurement Clerk</v>
      </c>
      <c r="D745" t="str">
        <f>_xlfn.XLOOKUP(Table1[[#This Row],[Occupation]],Table2[Name],Table2[Cluster],#N/A,1)</f>
        <v>Business Management and Administration</v>
      </c>
      <c r="E745">
        <f>_xlfn.RANK.EQ(Table1[[#This Row],[Percent_Change]],Table1[Percent_Change])</f>
        <v>735</v>
      </c>
      <c r="F745" t="s">
        <v>1643</v>
      </c>
      <c r="G745">
        <v>65300</v>
      </c>
      <c r="H745">
        <v>60400</v>
      </c>
      <c r="I745" s="1">
        <v>-0.08</v>
      </c>
      <c r="J745" t="s">
        <v>29</v>
      </c>
      <c r="K745">
        <v>2</v>
      </c>
      <c r="L745" t="s">
        <v>26</v>
      </c>
      <c r="M745">
        <v>2</v>
      </c>
      <c r="N745">
        <v>564</v>
      </c>
      <c r="O745" s="2">
        <v>22.44</v>
      </c>
      <c r="P745" s="2">
        <v>46700</v>
      </c>
    </row>
    <row r="746" spans="1:16" x14ac:dyDescent="0.3">
      <c r="A746">
        <v>746</v>
      </c>
      <c r="B746" t="s">
        <v>761</v>
      </c>
      <c r="C746" t="str">
        <f>LEFT(Table1[[#This Row],[Occupation]],LEN(Table1[[#This Row],[Occupation]])-1)</f>
        <v>Shipping, Receiving, and Inventory Clerk</v>
      </c>
      <c r="D746" t="str">
        <f>_xlfn.XLOOKUP(Table1[[#This Row],[Occupation]],Table2[Name],Table2[Cluster],#N/A,1)</f>
        <v>Business Management and Administration</v>
      </c>
      <c r="E746">
        <f>_xlfn.RANK.EQ(Table1[[#This Row],[Percent_Change]],Table1[Percent_Change])</f>
        <v>735</v>
      </c>
      <c r="F746" t="s">
        <v>1752</v>
      </c>
      <c r="G746">
        <v>862900</v>
      </c>
      <c r="H746">
        <v>790600</v>
      </c>
      <c r="I746" s="1">
        <v>-0.08</v>
      </c>
      <c r="J746" t="s">
        <v>29</v>
      </c>
      <c r="K746">
        <v>2</v>
      </c>
      <c r="L746" t="s">
        <v>26</v>
      </c>
      <c r="M746">
        <v>2</v>
      </c>
      <c r="N746">
        <v>673</v>
      </c>
      <c r="O746" s="2">
        <v>19.12</v>
      </c>
      <c r="P746" s="2">
        <v>39800</v>
      </c>
    </row>
    <row r="747" spans="1:16" x14ac:dyDescent="0.3">
      <c r="A747">
        <v>747</v>
      </c>
      <c r="B747" t="s">
        <v>762</v>
      </c>
      <c r="C747" t="str">
        <f>LEFT(Table1[[#This Row],[Occupation]],LEN(Table1[[#This Row],[Occupation]])-1)</f>
        <v>Textile, Apparel, and Furnishings Workers, All Othe</v>
      </c>
      <c r="D747" t="str">
        <f>_xlfn.XLOOKUP(Table1[[#This Row],[Occupation]],Table2[Name],Table2[Cluster],#N/A,1)</f>
        <v>Architecture and Construction</v>
      </c>
      <c r="E747">
        <f>_xlfn.RANK.EQ(Table1[[#This Row],[Percent_Change]],Table1[Percent_Change])</f>
        <v>735</v>
      </c>
      <c r="F747" t="s">
        <v>1850</v>
      </c>
      <c r="G747">
        <v>14300</v>
      </c>
      <c r="H747">
        <v>13200</v>
      </c>
      <c r="I747" s="1">
        <v>-0.08</v>
      </c>
      <c r="J747" t="s">
        <v>25</v>
      </c>
      <c r="K747">
        <v>1</v>
      </c>
      <c r="L747" t="s">
        <v>26</v>
      </c>
      <c r="M747">
        <v>2</v>
      </c>
      <c r="N747">
        <v>771</v>
      </c>
      <c r="O747" s="2">
        <v>16.89</v>
      </c>
      <c r="P747" s="2">
        <v>35100</v>
      </c>
    </row>
    <row r="748" spans="1:16" x14ac:dyDescent="0.3">
      <c r="A748">
        <v>748</v>
      </c>
      <c r="B748" t="s">
        <v>763</v>
      </c>
      <c r="C748" t="str">
        <f>LEFT(Table1[[#This Row],[Occupation]],LEN(Table1[[#This Row],[Occupation]])-1)</f>
        <v>Welding, Soldering, and Brazing Machine Setters, Operators, and Tender</v>
      </c>
      <c r="D748" t="str">
        <f>_xlfn.XLOOKUP(Table1[[#This Row],[Occupation]],Table2[Name],Table2[Cluster],#N/A,1)</f>
        <v>Manufacturing</v>
      </c>
      <c r="E748">
        <f>_xlfn.RANK.EQ(Table1[[#This Row],[Percent_Change]],Table1[Percent_Change])</f>
        <v>735</v>
      </c>
      <c r="F748" t="s">
        <v>1675</v>
      </c>
      <c r="G748">
        <v>32900</v>
      </c>
      <c r="H748">
        <v>30100</v>
      </c>
      <c r="I748" s="1">
        <v>-0.08</v>
      </c>
      <c r="J748" t="s">
        <v>29</v>
      </c>
      <c r="K748">
        <v>2</v>
      </c>
      <c r="L748" t="s">
        <v>26</v>
      </c>
      <c r="M748">
        <v>2</v>
      </c>
      <c r="N748">
        <v>596</v>
      </c>
      <c r="O748" s="2">
        <v>21.8</v>
      </c>
      <c r="P748" s="2">
        <v>45400</v>
      </c>
    </row>
    <row r="749" spans="1:16" x14ac:dyDescent="0.3">
      <c r="A749">
        <v>749</v>
      </c>
      <c r="B749" t="s">
        <v>764</v>
      </c>
      <c r="C749" t="str">
        <f>LEFT(Table1[[#This Row],[Occupation]],LEN(Table1[[#This Row],[Occupation]])-1)</f>
        <v>Brokerage Clerk</v>
      </c>
      <c r="D749" t="str">
        <f>_xlfn.XLOOKUP(Table1[[#This Row],[Occupation]],Table2[Name],Table2[Cluster],#N/A,1)</f>
        <v>Finance</v>
      </c>
      <c r="E749">
        <f>_xlfn.RANK.EQ(Table1[[#This Row],[Percent_Change]],Table1[Percent_Change])</f>
        <v>748</v>
      </c>
      <c r="F749" t="s">
        <v>1458</v>
      </c>
      <c r="G749">
        <v>43700</v>
      </c>
      <c r="H749">
        <v>39800</v>
      </c>
      <c r="I749" s="1">
        <v>-0.09</v>
      </c>
      <c r="J749" t="s">
        <v>8</v>
      </c>
      <c r="K749">
        <v>3</v>
      </c>
      <c r="L749" t="s">
        <v>26</v>
      </c>
      <c r="M749">
        <v>2</v>
      </c>
      <c r="N749">
        <v>379</v>
      </c>
      <c r="O749" s="2">
        <v>28.92</v>
      </c>
      <c r="P749" s="2">
        <v>60200</v>
      </c>
    </row>
    <row r="750" spans="1:16" x14ac:dyDescent="0.3">
      <c r="A750">
        <v>750</v>
      </c>
      <c r="B750" t="s">
        <v>765</v>
      </c>
      <c r="C750" t="str">
        <f>LEFT(Table1[[#This Row],[Occupation]],LEN(Table1[[#This Row],[Occupation]])-1)</f>
        <v>Faller</v>
      </c>
      <c r="D750" t="str">
        <f>_xlfn.XLOOKUP(Table1[[#This Row],[Occupation]],Table2[Name],Table2[Cluster],#N/A,1)</f>
        <v>Agriculture, Food and Natural Resources</v>
      </c>
      <c r="E750">
        <f>_xlfn.RANK.EQ(Table1[[#This Row],[Percent_Change]],Table1[Percent_Change])</f>
        <v>748</v>
      </c>
      <c r="F750" t="s">
        <v>1534</v>
      </c>
      <c r="G750">
        <v>6500</v>
      </c>
      <c r="H750">
        <v>5900</v>
      </c>
      <c r="I750" s="1">
        <v>-0.09</v>
      </c>
      <c r="J750" t="s">
        <v>8</v>
      </c>
      <c r="K750">
        <v>3</v>
      </c>
      <c r="L750" t="s">
        <v>26</v>
      </c>
      <c r="M750">
        <v>2</v>
      </c>
      <c r="N750">
        <v>455</v>
      </c>
      <c r="O750" s="2">
        <v>25.56</v>
      </c>
      <c r="P750" s="2">
        <v>53200</v>
      </c>
    </row>
    <row r="751" spans="1:16" x14ac:dyDescent="0.3">
      <c r="A751">
        <v>751</v>
      </c>
      <c r="B751" t="s">
        <v>766</v>
      </c>
      <c r="C751" t="str">
        <f>LEFT(Table1[[#This Row],[Occupation]],LEN(Table1[[#This Row],[Occupation]])-1)</f>
        <v>Forest and Conservation Worker</v>
      </c>
      <c r="D751" t="str">
        <f>_xlfn.XLOOKUP(Table1[[#This Row],[Occupation]],Table2[Name],Table2[Cluster],#N/A,1)</f>
        <v>Agriculture, Food and Natural Resources</v>
      </c>
      <c r="E751">
        <f>_xlfn.RANK.EQ(Table1[[#This Row],[Percent_Change]],Table1[Percent_Change])</f>
        <v>748</v>
      </c>
      <c r="F751" t="s">
        <v>1869</v>
      </c>
      <c r="G751">
        <v>11300</v>
      </c>
      <c r="H751">
        <v>10300</v>
      </c>
      <c r="I751" s="1">
        <v>-0.09</v>
      </c>
      <c r="J751" t="s">
        <v>25</v>
      </c>
      <c r="K751">
        <v>1</v>
      </c>
      <c r="L751" t="s">
        <v>26</v>
      </c>
      <c r="M751">
        <v>2</v>
      </c>
      <c r="N751">
        <v>790</v>
      </c>
      <c r="O751" s="2">
        <v>16.32</v>
      </c>
      <c r="P751" s="2">
        <v>33900</v>
      </c>
    </row>
    <row r="752" spans="1:16" x14ac:dyDescent="0.3">
      <c r="A752">
        <v>752</v>
      </c>
      <c r="B752" t="s">
        <v>767</v>
      </c>
      <c r="C752" t="str">
        <f>LEFT(Table1[[#This Row],[Occupation]],LEN(Table1[[#This Row],[Occupation]])-1)</f>
        <v>Heat Treating Equipment Setters, Operators, and Tenders, Metal and Plasti</v>
      </c>
      <c r="D752" t="str">
        <f>_xlfn.XLOOKUP(Table1[[#This Row],[Occupation]],Table2[Name],Table2[Cluster],#N/A,1)</f>
        <v>Manufacturing</v>
      </c>
      <c r="E752">
        <f>_xlfn.RANK.EQ(Table1[[#This Row],[Percent_Change]],Table1[Percent_Change])</f>
        <v>748</v>
      </c>
      <c r="F752" t="s">
        <v>1699</v>
      </c>
      <c r="G752">
        <v>16000</v>
      </c>
      <c r="H752">
        <v>14600</v>
      </c>
      <c r="I752" s="1">
        <v>-0.09</v>
      </c>
      <c r="J752" t="s">
        <v>29</v>
      </c>
      <c r="K752">
        <v>2</v>
      </c>
      <c r="L752" t="s">
        <v>26</v>
      </c>
      <c r="M752">
        <v>2</v>
      </c>
      <c r="N752">
        <v>620</v>
      </c>
      <c r="O752" s="2">
        <v>21.27</v>
      </c>
      <c r="P752" s="2">
        <v>44200</v>
      </c>
    </row>
    <row r="753" spans="1:16" x14ac:dyDescent="0.3">
      <c r="A753">
        <v>753</v>
      </c>
      <c r="B753" t="s">
        <v>768</v>
      </c>
      <c r="C753" t="str">
        <f>LEFT(Table1[[#This Row],[Occupation]],LEN(Table1[[#This Row],[Occupation]])-1)</f>
        <v>Helpers--Production Worker</v>
      </c>
      <c r="D753" t="str">
        <f>_xlfn.XLOOKUP(Table1[[#This Row],[Occupation]],Table2[Name],Table2[Cluster],#N/A,1)</f>
        <v>Manufacturing</v>
      </c>
      <c r="E753">
        <f>_xlfn.RANK.EQ(Table1[[#This Row],[Percent_Change]],Table1[Percent_Change])</f>
        <v>748</v>
      </c>
      <c r="F753" t="s">
        <v>1819</v>
      </c>
      <c r="G753">
        <v>193000</v>
      </c>
      <c r="H753">
        <v>175100</v>
      </c>
      <c r="I753" s="1">
        <v>-0.09</v>
      </c>
      <c r="J753" t="s">
        <v>25</v>
      </c>
      <c r="K753">
        <v>1</v>
      </c>
      <c r="L753" t="s">
        <v>26</v>
      </c>
      <c r="M753">
        <v>2</v>
      </c>
      <c r="N753">
        <v>739</v>
      </c>
      <c r="O753" s="2">
        <v>17.649999999999999</v>
      </c>
      <c r="P753" s="2">
        <v>36700</v>
      </c>
    </row>
    <row r="754" spans="1:16" x14ac:dyDescent="0.3">
      <c r="A754">
        <v>754</v>
      </c>
      <c r="B754" t="s">
        <v>769</v>
      </c>
      <c r="C754" t="str">
        <f>LEFT(Table1[[#This Row],[Occupation]],LEN(Table1[[#This Row],[Occupation]])-1)</f>
        <v>Lathe and Turning Machine Tool Setters, Operators, and Tenders, Metal and Plasti</v>
      </c>
      <c r="D754" t="str">
        <f>_xlfn.XLOOKUP(Table1[[#This Row],[Occupation]],Table2[Name],Table2[Cluster],#N/A,1)</f>
        <v>Manufacturing</v>
      </c>
      <c r="E754">
        <f>_xlfn.RANK.EQ(Table1[[#This Row],[Percent_Change]],Table1[Percent_Change])</f>
        <v>748</v>
      </c>
      <c r="F754" t="s">
        <v>1634</v>
      </c>
      <c r="G754">
        <v>19700</v>
      </c>
      <c r="H754">
        <v>17800</v>
      </c>
      <c r="I754" s="1">
        <v>-0.09</v>
      </c>
      <c r="J754" t="s">
        <v>8</v>
      </c>
      <c r="K754">
        <v>3</v>
      </c>
      <c r="L754" t="s">
        <v>26</v>
      </c>
      <c r="M754">
        <v>2</v>
      </c>
      <c r="N754">
        <v>555</v>
      </c>
      <c r="O754" s="2">
        <v>22.65</v>
      </c>
      <c r="P754" s="2">
        <v>47100</v>
      </c>
    </row>
    <row r="755" spans="1:16" x14ac:dyDescent="0.3">
      <c r="A755">
        <v>755</v>
      </c>
      <c r="B755" t="s">
        <v>770</v>
      </c>
      <c r="C755" t="str">
        <f>LEFT(Table1[[#This Row],[Occupation]],LEN(Table1[[#This Row],[Occupation]])-1)</f>
        <v>Musical Instrument Repairers and Tuner</v>
      </c>
      <c r="D755" t="str">
        <f>_xlfn.XLOOKUP(Table1[[#This Row],[Occupation]],Table2[Name],Table2[Cluster],#N/A,1)</f>
        <v>Manufacturing</v>
      </c>
      <c r="E755">
        <f>_xlfn.RANK.EQ(Table1[[#This Row],[Percent_Change]],Table1[Percent_Change])</f>
        <v>748</v>
      </c>
      <c r="F755" t="s">
        <v>1717</v>
      </c>
      <c r="G755">
        <v>7000</v>
      </c>
      <c r="H755">
        <v>6300</v>
      </c>
      <c r="I755" s="1">
        <v>-0.09</v>
      </c>
      <c r="J755" t="s">
        <v>29</v>
      </c>
      <c r="K755">
        <v>2</v>
      </c>
      <c r="L755" t="s">
        <v>26</v>
      </c>
      <c r="M755">
        <v>2</v>
      </c>
      <c r="N755">
        <v>638</v>
      </c>
      <c r="O755" s="2">
        <v>20.58</v>
      </c>
      <c r="P755" s="2">
        <v>42800</v>
      </c>
    </row>
    <row r="756" spans="1:16" x14ac:dyDescent="0.3">
      <c r="A756">
        <v>756</v>
      </c>
      <c r="B756" t="s">
        <v>771</v>
      </c>
      <c r="C756" t="str">
        <f>LEFT(Table1[[#This Row],[Occupation]],LEN(Table1[[#This Row],[Occupation]])-1)</f>
        <v>Plating Machine Setters, Operators, and Tenders, Metal and Plasti</v>
      </c>
      <c r="D756" t="str">
        <f>_xlfn.XLOOKUP(Table1[[#This Row],[Occupation]],Table2[Name],Table2[Cluster],#N/A,1)</f>
        <v>Manufacturing</v>
      </c>
      <c r="E756">
        <f>_xlfn.RANK.EQ(Table1[[#This Row],[Percent_Change]],Table1[Percent_Change])</f>
        <v>748</v>
      </c>
      <c r="F756" t="s">
        <v>1754</v>
      </c>
      <c r="G756">
        <v>32900</v>
      </c>
      <c r="H756">
        <v>29800</v>
      </c>
      <c r="I756" s="1">
        <v>-0.09</v>
      </c>
      <c r="J756" t="s">
        <v>29</v>
      </c>
      <c r="K756">
        <v>2</v>
      </c>
      <c r="L756" t="s">
        <v>26</v>
      </c>
      <c r="M756">
        <v>2</v>
      </c>
      <c r="N756">
        <v>675</v>
      </c>
      <c r="O756" s="2">
        <v>19.11</v>
      </c>
      <c r="P756" s="2">
        <v>39700</v>
      </c>
    </row>
    <row r="757" spans="1:16" x14ac:dyDescent="0.3">
      <c r="A757">
        <v>757</v>
      </c>
      <c r="B757" t="s">
        <v>772</v>
      </c>
      <c r="C757" t="str">
        <f>LEFT(Table1[[#This Row],[Occupation]],LEN(Table1[[#This Row],[Occupation]])-1)</f>
        <v>Pourers and Casters, Meta</v>
      </c>
      <c r="D757" t="str">
        <f>_xlfn.XLOOKUP(Table1[[#This Row],[Occupation]],Table2[Name],Table2[Cluster],#N/A,1)</f>
        <v>Manufacturing</v>
      </c>
      <c r="E757">
        <f>_xlfn.RANK.EQ(Table1[[#This Row],[Percent_Change]],Table1[Percent_Change])</f>
        <v>748</v>
      </c>
      <c r="F757" t="s">
        <v>1591</v>
      </c>
      <c r="G757">
        <v>6200</v>
      </c>
      <c r="H757">
        <v>5600</v>
      </c>
      <c r="I757" s="1">
        <v>-0.09</v>
      </c>
      <c r="J757" t="s">
        <v>8</v>
      </c>
      <c r="K757">
        <v>3</v>
      </c>
      <c r="L757" t="s">
        <v>26</v>
      </c>
      <c r="M757">
        <v>2</v>
      </c>
      <c r="N757">
        <v>512</v>
      </c>
      <c r="O757" s="2">
        <v>23.41</v>
      </c>
      <c r="P757" s="2">
        <v>48700</v>
      </c>
    </row>
    <row r="758" spans="1:16" x14ac:dyDescent="0.3">
      <c r="A758">
        <v>758</v>
      </c>
      <c r="B758" t="s">
        <v>773</v>
      </c>
      <c r="C758" t="str">
        <f>LEFT(Table1[[#This Row],[Occupation]],LEN(Table1[[#This Row],[Occupation]])-1)</f>
        <v>Printing Press Operator</v>
      </c>
      <c r="D758" t="str">
        <f>_xlfn.XLOOKUP(Table1[[#This Row],[Occupation]],Table2[Name],Table2[Cluster],#N/A,1)</f>
        <v>Arts, Audio/Video and Communications</v>
      </c>
      <c r="E758">
        <f>_xlfn.RANK.EQ(Table1[[#This Row],[Percent_Change]],Table1[Percent_Change])</f>
        <v>748</v>
      </c>
      <c r="F758" t="s">
        <v>1728</v>
      </c>
      <c r="G758">
        <v>155500</v>
      </c>
      <c r="H758">
        <v>142300</v>
      </c>
      <c r="I758" s="1">
        <v>-0.09</v>
      </c>
      <c r="J758" t="s">
        <v>29</v>
      </c>
      <c r="K758">
        <v>2</v>
      </c>
      <c r="L758" t="s">
        <v>26</v>
      </c>
      <c r="M758">
        <v>2</v>
      </c>
      <c r="N758">
        <v>649</v>
      </c>
      <c r="O758" s="2">
        <v>20.13</v>
      </c>
      <c r="P758" s="2">
        <v>41900</v>
      </c>
    </row>
    <row r="759" spans="1:16" x14ac:dyDescent="0.3">
      <c r="A759">
        <v>759</v>
      </c>
      <c r="B759" t="s">
        <v>774</v>
      </c>
      <c r="C759" t="str">
        <f>LEFT(Table1[[#This Row],[Occupation]],LEN(Table1[[#This Row],[Occupation]])-1)</f>
        <v>Textile Winding, Twisting, and Drawing Out Machine Setters, Operators, and Tender</v>
      </c>
      <c r="D759" t="str">
        <f>_xlfn.XLOOKUP(Table1[[#This Row],[Occupation]],Table2[Name],Table2[Cluster],#N/A,1)</f>
        <v>Manufacturing</v>
      </c>
      <c r="E759">
        <f>_xlfn.RANK.EQ(Table1[[#This Row],[Percent_Change]],Table1[Percent_Change])</f>
        <v>748</v>
      </c>
      <c r="F759" t="s">
        <v>1844</v>
      </c>
      <c r="G759">
        <v>25000</v>
      </c>
      <c r="H759">
        <v>22900</v>
      </c>
      <c r="I759" s="1">
        <v>-0.09</v>
      </c>
      <c r="J759" t="s">
        <v>25</v>
      </c>
      <c r="K759">
        <v>1</v>
      </c>
      <c r="L759" t="s">
        <v>26</v>
      </c>
      <c r="M759">
        <v>2</v>
      </c>
      <c r="N759">
        <v>765</v>
      </c>
      <c r="O759" s="2">
        <v>17.079999999999998</v>
      </c>
      <c r="P759" s="2">
        <v>35500</v>
      </c>
    </row>
    <row r="760" spans="1:16" x14ac:dyDescent="0.3">
      <c r="A760">
        <v>760</v>
      </c>
      <c r="B760" t="s">
        <v>775</v>
      </c>
      <c r="C760" t="str">
        <f>LEFT(Table1[[#This Row],[Occupation]],LEN(Table1[[#This Row],[Occupation]])-1)</f>
        <v>Tool Grinders, Filers, and Sharpener</v>
      </c>
      <c r="D760" t="str">
        <f>_xlfn.XLOOKUP(Table1[[#This Row],[Occupation]],Table2[Name],Table2[Cluster],#N/A,1)</f>
        <v>Manufacturing</v>
      </c>
      <c r="E760">
        <f>_xlfn.RANK.EQ(Table1[[#This Row],[Percent_Change]],Table1[Percent_Change])</f>
        <v>748</v>
      </c>
      <c r="F760" t="s">
        <v>1653</v>
      </c>
      <c r="G760">
        <v>5500</v>
      </c>
      <c r="H760">
        <v>5000</v>
      </c>
      <c r="I760" s="1">
        <v>-0.09</v>
      </c>
      <c r="J760" t="s">
        <v>29</v>
      </c>
      <c r="K760">
        <v>2</v>
      </c>
      <c r="L760" t="s">
        <v>26</v>
      </c>
      <c r="M760">
        <v>2</v>
      </c>
      <c r="N760">
        <v>574</v>
      </c>
      <c r="O760" s="2">
        <v>22.31</v>
      </c>
      <c r="P760" s="2">
        <v>46400</v>
      </c>
    </row>
    <row r="761" spans="1:16" x14ac:dyDescent="0.3">
      <c r="A761">
        <v>761</v>
      </c>
      <c r="B761" t="s">
        <v>776</v>
      </c>
      <c r="C761" t="str">
        <f>LEFT(Table1[[#This Row],[Occupation]],LEN(Table1[[#This Row],[Occupation]])-1)</f>
        <v>Tool and Die Maker</v>
      </c>
      <c r="D761" t="str">
        <f>_xlfn.XLOOKUP(Table1[[#This Row],[Occupation]],Table2[Name],Table2[Cluster],#N/A,1)</f>
        <v>Manufacturing</v>
      </c>
      <c r="E761">
        <f>_xlfn.RANK.EQ(Table1[[#This Row],[Percent_Change]],Table1[Percent_Change])</f>
        <v>748</v>
      </c>
      <c r="F761" t="s">
        <v>1440</v>
      </c>
      <c r="G761">
        <v>62700</v>
      </c>
      <c r="H761">
        <v>57400</v>
      </c>
      <c r="I761" s="1">
        <v>-0.09</v>
      </c>
      <c r="J761" t="s">
        <v>8</v>
      </c>
      <c r="K761">
        <v>3</v>
      </c>
      <c r="L761" t="s">
        <v>9</v>
      </c>
      <c r="M761">
        <v>5</v>
      </c>
      <c r="N761">
        <v>361</v>
      </c>
      <c r="O761" s="2">
        <v>29.56</v>
      </c>
      <c r="P761" s="2">
        <v>61500</v>
      </c>
    </row>
    <row r="762" spans="1:16" x14ac:dyDescent="0.3">
      <c r="A762">
        <v>762</v>
      </c>
      <c r="B762" t="s">
        <v>777</v>
      </c>
      <c r="C762" t="str">
        <f>LEFT(Table1[[#This Row],[Occupation]],LEN(Table1[[#This Row],[Occupation]])-1)</f>
        <v>Bill and Account Collector</v>
      </c>
      <c r="D762" t="str">
        <f>_xlfn.XLOOKUP(Table1[[#This Row],[Occupation]],Table2[Name],Table2[Cluster],#N/A,1)</f>
        <v>Finance</v>
      </c>
      <c r="E762">
        <f>_xlfn.RANK.EQ(Table1[[#This Row],[Percent_Change]],Table1[Percent_Change])</f>
        <v>761</v>
      </c>
      <c r="F762" t="s">
        <v>1697</v>
      </c>
      <c r="G762">
        <v>209700</v>
      </c>
      <c r="H762">
        <v>189600</v>
      </c>
      <c r="I762" s="1">
        <v>-0.1</v>
      </c>
      <c r="J762" t="s">
        <v>29</v>
      </c>
      <c r="K762">
        <v>2</v>
      </c>
      <c r="L762" t="s">
        <v>26</v>
      </c>
      <c r="M762">
        <v>2</v>
      </c>
      <c r="N762">
        <v>616</v>
      </c>
      <c r="O762" s="2">
        <v>21.27</v>
      </c>
      <c r="P762" s="2">
        <v>44300</v>
      </c>
    </row>
    <row r="763" spans="1:16" x14ac:dyDescent="0.3">
      <c r="A763">
        <v>763</v>
      </c>
      <c r="B763" t="s">
        <v>778</v>
      </c>
      <c r="C763" t="str">
        <f>LEFT(Table1[[#This Row],[Occupation]],LEN(Table1[[#This Row],[Occupation]])-1)</f>
        <v>Cashier</v>
      </c>
      <c r="D763" t="str">
        <f>_xlfn.XLOOKUP(Table1[[#This Row],[Occupation]],Table2[Name],Table2[Cluster],#N/A,1)</f>
        <v>Architecture and Construction</v>
      </c>
      <c r="E763">
        <f>_xlfn.RANK.EQ(Table1[[#This Row],[Percent_Change]],Table1[Percent_Change])</f>
        <v>761</v>
      </c>
      <c r="F763" t="s">
        <v>1899</v>
      </c>
      <c r="G763">
        <v>3345800</v>
      </c>
      <c r="H763">
        <v>2997700</v>
      </c>
      <c r="I763" s="1">
        <v>-0.1</v>
      </c>
      <c r="J763" t="s">
        <v>25</v>
      </c>
      <c r="K763">
        <v>1</v>
      </c>
      <c r="L763" t="s">
        <v>31</v>
      </c>
      <c r="M763">
        <v>1</v>
      </c>
      <c r="N763">
        <v>820</v>
      </c>
      <c r="O763" s="2">
        <v>14.29</v>
      </c>
      <c r="P763" s="2">
        <v>29700</v>
      </c>
    </row>
    <row r="764" spans="1:16" x14ac:dyDescent="0.3">
      <c r="A764">
        <v>764</v>
      </c>
      <c r="B764" t="s">
        <v>779</v>
      </c>
      <c r="C764" t="str">
        <f>LEFT(Table1[[#This Row],[Occupation]],LEN(Table1[[#This Row],[Occupation]])-1)</f>
        <v>Grinding, Lapping, Polishing, and Buffing Machine Tool Setters, Operators, and Tenders, Metal and Plasti</v>
      </c>
      <c r="D764" t="str">
        <f>_xlfn.XLOOKUP(Table1[[#This Row],[Occupation]],Table2[Name],Table2[Cluster],#N/A,1)</f>
        <v>Manufacturing</v>
      </c>
      <c r="E764">
        <f>_xlfn.RANK.EQ(Table1[[#This Row],[Percent_Change]],Table1[Percent_Change])</f>
        <v>761</v>
      </c>
      <c r="F764" t="s">
        <v>1720</v>
      </c>
      <c r="G764">
        <v>75000</v>
      </c>
      <c r="H764">
        <v>67900</v>
      </c>
      <c r="I764" s="1">
        <v>-0.1</v>
      </c>
      <c r="J764" t="s">
        <v>29</v>
      </c>
      <c r="K764">
        <v>2</v>
      </c>
      <c r="L764" t="s">
        <v>26</v>
      </c>
      <c r="M764">
        <v>2</v>
      </c>
      <c r="N764">
        <v>641</v>
      </c>
      <c r="O764" s="2">
        <v>20.48</v>
      </c>
      <c r="P764" s="2">
        <v>42600</v>
      </c>
    </row>
    <row r="765" spans="1:16" x14ac:dyDescent="0.3">
      <c r="A765">
        <v>765</v>
      </c>
      <c r="B765" t="s">
        <v>780</v>
      </c>
      <c r="C765" t="str">
        <f>LEFT(Table1[[#This Row],[Occupation]],LEN(Table1[[#This Row],[Occupation]])-1)</f>
        <v>Interviewers, Except Eligibility and Loa</v>
      </c>
      <c r="D765" t="str">
        <f>_xlfn.XLOOKUP(Table1[[#This Row],[Occupation]],Table2[Name],Table2[Cluster],#N/A,1)</f>
        <v>Business Management and Administration</v>
      </c>
      <c r="E765">
        <f>_xlfn.RANK.EQ(Table1[[#This Row],[Percent_Change]],Table1[Percent_Change])</f>
        <v>761</v>
      </c>
      <c r="F765" t="s">
        <v>1742</v>
      </c>
      <c r="G765">
        <v>175400</v>
      </c>
      <c r="H765">
        <v>157600</v>
      </c>
      <c r="I765" s="1">
        <v>-0.1</v>
      </c>
      <c r="J765" t="s">
        <v>29</v>
      </c>
      <c r="K765">
        <v>2</v>
      </c>
      <c r="L765" t="s">
        <v>26</v>
      </c>
      <c r="M765">
        <v>2</v>
      </c>
      <c r="N765">
        <v>663</v>
      </c>
      <c r="O765" s="2">
        <v>19.38</v>
      </c>
      <c r="P765" s="2">
        <v>40300</v>
      </c>
    </row>
    <row r="766" spans="1:16" x14ac:dyDescent="0.3">
      <c r="A766">
        <v>766</v>
      </c>
      <c r="B766" t="s">
        <v>781</v>
      </c>
      <c r="C766" t="str">
        <f>LEFT(Table1[[#This Row],[Occupation]],LEN(Table1[[#This Row],[Occupation]])-1)</f>
        <v>Layout Workers, Metal and Plasti</v>
      </c>
      <c r="D766" t="str">
        <f>_xlfn.XLOOKUP(Table1[[#This Row],[Occupation]],Table2[Name],Table2[Cluster],#N/A,1)</f>
        <v>Manufacturing</v>
      </c>
      <c r="E766">
        <f>_xlfn.RANK.EQ(Table1[[#This Row],[Percent_Change]],Table1[Percent_Change])</f>
        <v>761</v>
      </c>
      <c r="F766" t="s">
        <v>1422</v>
      </c>
      <c r="G766">
        <v>7100</v>
      </c>
      <c r="H766">
        <v>6400</v>
      </c>
      <c r="I766" s="1">
        <v>-0.1</v>
      </c>
      <c r="J766" t="s">
        <v>8</v>
      </c>
      <c r="K766">
        <v>3</v>
      </c>
      <c r="L766" t="s">
        <v>26</v>
      </c>
      <c r="M766">
        <v>2</v>
      </c>
      <c r="N766">
        <v>343</v>
      </c>
      <c r="O766" s="2">
        <v>29.94</v>
      </c>
      <c r="P766" s="2">
        <v>62300</v>
      </c>
    </row>
    <row r="767" spans="1:16" x14ac:dyDescent="0.3">
      <c r="A767">
        <v>767</v>
      </c>
      <c r="B767" t="s">
        <v>782</v>
      </c>
      <c r="C767" t="str">
        <f>LEFT(Table1[[#This Row],[Occupation]],LEN(Table1[[#This Row],[Occupation]])-1)</f>
        <v>Motion Picture Projectionist</v>
      </c>
      <c r="D767" t="str">
        <f>_xlfn.XLOOKUP(Table1[[#This Row],[Occupation]],Table2[Name],Table2[Cluster],#N/A,1)</f>
        <v>Hospitality and Tourism</v>
      </c>
      <c r="E767">
        <f>_xlfn.RANK.EQ(Table1[[#This Row],[Percent_Change]],Table1[Percent_Change])</f>
        <v>761</v>
      </c>
      <c r="F767" t="s">
        <v>1848</v>
      </c>
      <c r="G767">
        <v>2100</v>
      </c>
      <c r="H767">
        <v>1900</v>
      </c>
      <c r="I767" s="1">
        <v>-0.1</v>
      </c>
      <c r="J767" t="s">
        <v>25</v>
      </c>
      <c r="K767">
        <v>1</v>
      </c>
      <c r="L767" t="s">
        <v>31</v>
      </c>
      <c r="M767">
        <v>1</v>
      </c>
      <c r="N767">
        <v>769</v>
      </c>
      <c r="O767" s="2">
        <v>16.899999999999999</v>
      </c>
      <c r="P767" s="2">
        <v>35200</v>
      </c>
    </row>
    <row r="768" spans="1:16" x14ac:dyDescent="0.3">
      <c r="A768">
        <v>768</v>
      </c>
      <c r="B768" t="s">
        <v>783</v>
      </c>
      <c r="C768" t="str">
        <f>LEFT(Table1[[#This Row],[Occupation]],LEN(Table1[[#This Row],[Occupation]])-1)</f>
        <v>Textile Bleaching and Dyeing Machine Operators and Tender</v>
      </c>
      <c r="D768" t="str">
        <f>_xlfn.XLOOKUP(Table1[[#This Row],[Occupation]],Table2[Name],Table2[Cluster],#N/A,1)</f>
        <v>Manufacturing</v>
      </c>
      <c r="E768">
        <f>_xlfn.RANK.EQ(Table1[[#This Row],[Percent_Change]],Table1[Percent_Change])</f>
        <v>761</v>
      </c>
      <c r="F768" t="s">
        <v>1846</v>
      </c>
      <c r="G768">
        <v>7000</v>
      </c>
      <c r="H768">
        <v>6400</v>
      </c>
      <c r="I768" s="1">
        <v>-0.1</v>
      </c>
      <c r="J768" t="s">
        <v>25</v>
      </c>
      <c r="K768">
        <v>1</v>
      </c>
      <c r="L768" t="s">
        <v>26</v>
      </c>
      <c r="M768">
        <v>2</v>
      </c>
      <c r="N768">
        <v>767</v>
      </c>
      <c r="O768" s="2">
        <v>16.989999999999998</v>
      </c>
      <c r="P768" s="2">
        <v>35300</v>
      </c>
    </row>
    <row r="769" spans="1:16" x14ac:dyDescent="0.3">
      <c r="A769">
        <v>769</v>
      </c>
      <c r="B769" t="s">
        <v>784</v>
      </c>
      <c r="C769" t="str">
        <f>LEFT(Table1[[#This Row],[Occupation]],LEN(Table1[[#This Row],[Occupation]])-1)</f>
        <v>Broadcast Announcers and Radio Disc Jockey</v>
      </c>
      <c r="D769" t="str">
        <f>_xlfn.XLOOKUP(Table1[[#This Row],[Occupation]],Table2[Name],Table2[Cluster],#N/A,1)</f>
        <v>Arts, Audio/Video and Communications</v>
      </c>
      <c r="E769">
        <f>_xlfn.RANK.EQ(Table1[[#This Row],[Percent_Change]],Table1[Percent_Change])</f>
        <v>768</v>
      </c>
      <c r="F769" t="s">
        <v>1685</v>
      </c>
      <c r="G769">
        <v>28000</v>
      </c>
      <c r="H769">
        <v>24800</v>
      </c>
      <c r="I769" s="1">
        <v>-0.11</v>
      </c>
      <c r="J769" t="s">
        <v>29</v>
      </c>
      <c r="K769">
        <v>2</v>
      </c>
      <c r="L769" t="s">
        <v>11</v>
      </c>
      <c r="M769">
        <v>5</v>
      </c>
      <c r="N769">
        <v>605</v>
      </c>
      <c r="O769" s="2">
        <v>21.58</v>
      </c>
      <c r="P769" s="2">
        <v>44900</v>
      </c>
    </row>
    <row r="770" spans="1:16" x14ac:dyDescent="0.3">
      <c r="A770">
        <v>770</v>
      </c>
      <c r="B770" t="s">
        <v>785</v>
      </c>
      <c r="C770" t="str">
        <f>LEFT(Table1[[#This Row],[Occupation]],LEN(Table1[[#This Row],[Occupation]])-1)</f>
        <v>Carpet Installer</v>
      </c>
      <c r="D770" t="str">
        <f>_xlfn.XLOOKUP(Table1[[#This Row],[Occupation]],Table2[Name],Table2[Cluster],#N/A,1)</f>
        <v>Architecture and Construction</v>
      </c>
      <c r="E770">
        <f>_xlfn.RANK.EQ(Table1[[#This Row],[Percent_Change]],Table1[Percent_Change])</f>
        <v>768</v>
      </c>
      <c r="F770" t="s">
        <v>1617</v>
      </c>
      <c r="G770">
        <v>25100</v>
      </c>
      <c r="H770">
        <v>22300</v>
      </c>
      <c r="I770" s="1">
        <v>-0.11</v>
      </c>
      <c r="J770" t="s">
        <v>8</v>
      </c>
      <c r="K770">
        <v>3</v>
      </c>
      <c r="L770" t="s">
        <v>31</v>
      </c>
      <c r="M770">
        <v>1</v>
      </c>
      <c r="N770">
        <v>538</v>
      </c>
      <c r="O770" s="2">
        <v>22.85</v>
      </c>
      <c r="P770" s="2">
        <v>47500</v>
      </c>
    </row>
    <row r="771" spans="1:16" x14ac:dyDescent="0.3">
      <c r="A771">
        <v>771</v>
      </c>
      <c r="B771" t="s">
        <v>786</v>
      </c>
      <c r="C771" t="str">
        <f>LEFT(Table1[[#This Row],[Occupation]],LEN(Table1[[#This Row],[Occupation]])-1)</f>
        <v>Computer Programmer</v>
      </c>
      <c r="D771" t="str">
        <f>_xlfn.XLOOKUP(Table1[[#This Row],[Occupation]],Table2[Name],Table2[Cluster],#N/A,1)</f>
        <v>Information Technology</v>
      </c>
      <c r="E771">
        <f>_xlfn.RANK.EQ(Table1[[#This Row],[Percent_Change]],Table1[Percent_Change])</f>
        <v>768</v>
      </c>
      <c r="F771" t="s">
        <v>1194</v>
      </c>
      <c r="G771">
        <v>147400</v>
      </c>
      <c r="H771">
        <v>130800</v>
      </c>
      <c r="I771" s="1">
        <v>-0.11</v>
      </c>
      <c r="J771" t="s">
        <v>5</v>
      </c>
      <c r="K771">
        <v>4</v>
      </c>
      <c r="L771" t="s">
        <v>11</v>
      </c>
      <c r="M771">
        <v>5</v>
      </c>
      <c r="N771">
        <v>115</v>
      </c>
      <c r="O771" s="2">
        <v>47.94</v>
      </c>
      <c r="P771" s="2">
        <v>99700</v>
      </c>
    </row>
    <row r="772" spans="1:16" x14ac:dyDescent="0.3">
      <c r="A772">
        <v>772</v>
      </c>
      <c r="B772" t="s">
        <v>787</v>
      </c>
      <c r="C772" t="str">
        <f>LEFT(Table1[[#This Row],[Occupation]],LEN(Table1[[#This Row],[Occupation]])-1)</f>
        <v>Computer, Automated Teller, and Office Machine Repairer</v>
      </c>
      <c r="D772" t="str">
        <f>_xlfn.XLOOKUP(Table1[[#This Row],[Occupation]],Table2[Name],Table2[Cluster],#N/A,1)</f>
        <v>Manufacturing</v>
      </c>
      <c r="E772">
        <f>_xlfn.RANK.EQ(Table1[[#This Row],[Percent_Change]],Table1[Percent_Change])</f>
        <v>768</v>
      </c>
      <c r="F772" t="s">
        <v>1665</v>
      </c>
      <c r="G772">
        <v>96400</v>
      </c>
      <c r="H772">
        <v>86000</v>
      </c>
      <c r="I772" s="1">
        <v>-0.11</v>
      </c>
      <c r="J772" t="s">
        <v>29</v>
      </c>
      <c r="K772">
        <v>2</v>
      </c>
      <c r="L772" t="s">
        <v>234</v>
      </c>
      <c r="M772">
        <v>3</v>
      </c>
      <c r="N772">
        <v>586</v>
      </c>
      <c r="O772" s="2">
        <v>22</v>
      </c>
      <c r="P772" s="2">
        <v>45800</v>
      </c>
    </row>
    <row r="773" spans="1:16" x14ac:dyDescent="0.3">
      <c r="A773">
        <v>773</v>
      </c>
      <c r="B773" t="s">
        <v>788</v>
      </c>
      <c r="C773" t="str">
        <f>LEFT(Table1[[#This Row],[Occupation]],LEN(Table1[[#This Row],[Occupation]])-1)</f>
        <v>Cutting, Punching, and Press Machine Setters, Operators, and Tenders, Metal and Plasti</v>
      </c>
      <c r="D773" t="str">
        <f>_xlfn.XLOOKUP(Table1[[#This Row],[Occupation]],Table2[Name],Table2[Cluster],#N/A,1)</f>
        <v>Health Science</v>
      </c>
      <c r="E773">
        <f>_xlfn.RANK.EQ(Table1[[#This Row],[Percent_Change]],Table1[Percent_Change])</f>
        <v>768</v>
      </c>
      <c r="F773" t="s">
        <v>1724</v>
      </c>
      <c r="G773">
        <v>184800</v>
      </c>
      <c r="H773">
        <v>164700</v>
      </c>
      <c r="I773" s="1">
        <v>-0.11</v>
      </c>
      <c r="J773" t="s">
        <v>29</v>
      </c>
      <c r="K773">
        <v>2</v>
      </c>
      <c r="L773" t="s">
        <v>26</v>
      </c>
      <c r="M773">
        <v>2</v>
      </c>
      <c r="N773">
        <v>645</v>
      </c>
      <c r="O773" s="2">
        <v>20.39</v>
      </c>
      <c r="P773" s="2">
        <v>42400</v>
      </c>
    </row>
    <row r="774" spans="1:16" x14ac:dyDescent="0.3">
      <c r="A774">
        <v>774</v>
      </c>
      <c r="B774" t="s">
        <v>789</v>
      </c>
      <c r="C774" t="str">
        <f>LEFT(Table1[[#This Row],[Occupation]],LEN(Table1[[#This Row],[Occupation]])-1)</f>
        <v>Helpers--Brickmasons, Blockmasons, Stonemasons, and Tile and Marble Setter</v>
      </c>
      <c r="D774" t="str">
        <f>_xlfn.XLOOKUP(Table1[[#This Row],[Occupation]],Table2[Name],Table2[Cluster],#N/A,1)</f>
        <v>Architecture and Construction</v>
      </c>
      <c r="E774">
        <f>_xlfn.RANK.EQ(Table1[[#This Row],[Percent_Change]],Table1[Percent_Change])</f>
        <v>768</v>
      </c>
      <c r="F774" t="s">
        <v>1722</v>
      </c>
      <c r="G774">
        <v>17900</v>
      </c>
      <c r="H774">
        <v>15900</v>
      </c>
      <c r="I774" s="1">
        <v>-0.11</v>
      </c>
      <c r="J774" t="s">
        <v>29</v>
      </c>
      <c r="K774">
        <v>2</v>
      </c>
      <c r="L774" t="s">
        <v>31</v>
      </c>
      <c r="M774">
        <v>1</v>
      </c>
      <c r="N774">
        <v>643</v>
      </c>
      <c r="O774" s="2">
        <v>20.420000000000002</v>
      </c>
      <c r="P774" s="2">
        <v>42500</v>
      </c>
    </row>
    <row r="775" spans="1:16" x14ac:dyDescent="0.3">
      <c r="A775">
        <v>775</v>
      </c>
      <c r="B775" t="s">
        <v>790</v>
      </c>
      <c r="C775" t="str">
        <f>LEFT(Table1[[#This Row],[Occupation]],LEN(Table1[[#This Row],[Occupation]])-1)</f>
        <v>Locksmiths and Safe Repairer</v>
      </c>
      <c r="D775" t="str">
        <f>_xlfn.XLOOKUP(Table1[[#This Row],[Occupation]],Table2[Name],Table2[Cluster],#N/A,1)</f>
        <v>Manufacturing</v>
      </c>
      <c r="E775">
        <f>_xlfn.RANK.EQ(Table1[[#This Row],[Percent_Change]],Table1[Percent_Change])</f>
        <v>768</v>
      </c>
      <c r="F775" t="s">
        <v>1601</v>
      </c>
      <c r="G775">
        <v>18200</v>
      </c>
      <c r="H775">
        <v>16100</v>
      </c>
      <c r="I775" s="1">
        <v>-0.11</v>
      </c>
      <c r="J775" t="s">
        <v>8</v>
      </c>
      <c r="K775">
        <v>3</v>
      </c>
      <c r="L775" t="s">
        <v>26</v>
      </c>
      <c r="M775">
        <v>2</v>
      </c>
      <c r="N775">
        <v>521</v>
      </c>
      <c r="O775" s="2">
        <v>23.26</v>
      </c>
      <c r="P775" s="2">
        <v>48400</v>
      </c>
    </row>
    <row r="776" spans="1:16" x14ac:dyDescent="0.3">
      <c r="A776">
        <v>776</v>
      </c>
      <c r="B776" t="s">
        <v>791</v>
      </c>
      <c r="C776" t="str">
        <f>LEFT(Table1[[#This Row],[Occupation]],LEN(Table1[[#This Row],[Occupation]])-1)</f>
        <v>Paper Goods Machine Setters, Operators, and Tender</v>
      </c>
      <c r="D776" t="str">
        <f>_xlfn.XLOOKUP(Table1[[#This Row],[Occupation]],Table2[Name],Table2[Cluster],#N/A,1)</f>
        <v>Manufacturing</v>
      </c>
      <c r="E776">
        <f>_xlfn.RANK.EQ(Table1[[#This Row],[Percent_Change]],Table1[Percent_Change])</f>
        <v>768</v>
      </c>
      <c r="F776" t="s">
        <v>1628</v>
      </c>
      <c r="G776">
        <v>92700</v>
      </c>
      <c r="H776">
        <v>82500</v>
      </c>
      <c r="I776" s="1">
        <v>-0.11</v>
      </c>
      <c r="J776" t="s">
        <v>8</v>
      </c>
      <c r="K776">
        <v>3</v>
      </c>
      <c r="L776" t="s">
        <v>26</v>
      </c>
      <c r="M776">
        <v>2</v>
      </c>
      <c r="N776">
        <v>549</v>
      </c>
      <c r="O776" s="2">
        <v>22.71</v>
      </c>
      <c r="P776" s="2">
        <v>47300</v>
      </c>
    </row>
    <row r="777" spans="1:16" x14ac:dyDescent="0.3">
      <c r="A777">
        <v>777</v>
      </c>
      <c r="B777" t="s">
        <v>792</v>
      </c>
      <c r="C777" t="str">
        <f>LEFT(Table1[[#This Row],[Occupation]],LEN(Table1[[#This Row],[Occupation]])-1)</f>
        <v>Postal Service Mail Sorters, Processors, and Processing Machine Operator</v>
      </c>
      <c r="D777" t="str">
        <f>_xlfn.XLOOKUP(Table1[[#This Row],[Occupation]],Table2[Name],Table2[Cluster],#N/A,1)</f>
        <v>Business Management and Administration</v>
      </c>
      <c r="E777">
        <f>_xlfn.RANK.EQ(Table1[[#This Row],[Percent_Change]],Table1[Percent_Change])</f>
        <v>768</v>
      </c>
      <c r="F777" t="s">
        <v>1532</v>
      </c>
      <c r="G777">
        <v>115000</v>
      </c>
      <c r="H777">
        <v>102100</v>
      </c>
      <c r="I777" s="1">
        <v>-0.11</v>
      </c>
      <c r="J777" t="s">
        <v>8</v>
      </c>
      <c r="K777">
        <v>3</v>
      </c>
      <c r="L777" t="s">
        <v>31</v>
      </c>
      <c r="M777">
        <v>1</v>
      </c>
      <c r="N777">
        <v>453</v>
      </c>
      <c r="O777" s="2">
        <v>25.69</v>
      </c>
      <c r="P777" s="2">
        <v>53400</v>
      </c>
    </row>
    <row r="778" spans="1:16" x14ac:dyDescent="0.3">
      <c r="A778">
        <v>778</v>
      </c>
      <c r="B778" t="s">
        <v>793</v>
      </c>
      <c r="C778" t="str">
        <f>LEFT(Table1[[#This Row],[Occupation]],LEN(Table1[[#This Row],[Occupation]])-1)</f>
        <v>Rolling Machine Setters, Operators, and Tenders, Metal and Plasti</v>
      </c>
      <c r="D778" t="str">
        <f>_xlfn.XLOOKUP(Table1[[#This Row],[Occupation]],Table2[Name],Table2[Cluster],#N/A,1)</f>
        <v>Manufacturing</v>
      </c>
      <c r="E778">
        <f>_xlfn.RANK.EQ(Table1[[#This Row],[Percent_Change]],Table1[Percent_Change])</f>
        <v>768</v>
      </c>
      <c r="F778" t="s">
        <v>1637</v>
      </c>
      <c r="G778">
        <v>28200</v>
      </c>
      <c r="H778">
        <v>25100</v>
      </c>
      <c r="I778" s="1">
        <v>-0.11</v>
      </c>
      <c r="J778" t="s">
        <v>8</v>
      </c>
      <c r="K778">
        <v>3</v>
      </c>
      <c r="L778" t="s">
        <v>26</v>
      </c>
      <c r="M778">
        <v>2</v>
      </c>
      <c r="N778">
        <v>557</v>
      </c>
      <c r="O778" s="2">
        <v>22.61</v>
      </c>
      <c r="P778" s="2">
        <v>47000</v>
      </c>
    </row>
    <row r="779" spans="1:16" x14ac:dyDescent="0.3">
      <c r="A779">
        <v>779</v>
      </c>
      <c r="B779" t="s">
        <v>794</v>
      </c>
      <c r="C779" t="str">
        <f>LEFT(Table1[[#This Row],[Occupation]],LEN(Table1[[#This Row],[Occupation]])-1)</f>
        <v>Shoe Machine Operators and Tender</v>
      </c>
      <c r="D779" t="str">
        <f>_xlfn.XLOOKUP(Table1[[#This Row],[Occupation]],Table2[Name],Table2[Cluster],#N/A,1)</f>
        <v>Manufacturing</v>
      </c>
      <c r="E779">
        <f>_xlfn.RANK.EQ(Table1[[#This Row],[Percent_Change]],Table1[Percent_Change])</f>
        <v>768</v>
      </c>
      <c r="F779" t="s">
        <v>1808</v>
      </c>
      <c r="G779">
        <v>3300</v>
      </c>
      <c r="H779">
        <v>2900</v>
      </c>
      <c r="I779" s="1">
        <v>-0.11</v>
      </c>
      <c r="J779" t="s">
        <v>29</v>
      </c>
      <c r="K779">
        <v>2</v>
      </c>
      <c r="L779" t="s">
        <v>26</v>
      </c>
      <c r="M779">
        <v>2</v>
      </c>
      <c r="N779">
        <v>728</v>
      </c>
      <c r="O779" s="2">
        <v>17.78</v>
      </c>
      <c r="P779" s="2">
        <v>37000</v>
      </c>
    </row>
    <row r="780" spans="1:16" x14ac:dyDescent="0.3">
      <c r="A780">
        <v>780</v>
      </c>
      <c r="B780" t="s">
        <v>795</v>
      </c>
      <c r="C780" t="str">
        <f>LEFT(Table1[[#This Row],[Occupation]],LEN(Table1[[#This Row],[Occupation]])-1)</f>
        <v>Shoe and Leather Workers and Repairer</v>
      </c>
      <c r="D780" t="str">
        <f>_xlfn.XLOOKUP(Table1[[#This Row],[Occupation]],Table2[Name],Table2[Cluster],#N/A,1)</f>
        <v>Manufacturing</v>
      </c>
      <c r="E780">
        <f>_xlfn.RANK.EQ(Table1[[#This Row],[Percent_Change]],Table1[Percent_Change])</f>
        <v>768</v>
      </c>
      <c r="F780" t="s">
        <v>1834</v>
      </c>
      <c r="G780">
        <v>9800</v>
      </c>
      <c r="H780">
        <v>8700</v>
      </c>
      <c r="I780" s="1">
        <v>-0.11</v>
      </c>
      <c r="J780" t="s">
        <v>25</v>
      </c>
      <c r="K780">
        <v>1</v>
      </c>
      <c r="L780" t="s">
        <v>26</v>
      </c>
      <c r="M780">
        <v>2</v>
      </c>
      <c r="N780">
        <v>755</v>
      </c>
      <c r="O780" s="2">
        <v>17.32</v>
      </c>
      <c r="P780" s="2">
        <v>36000</v>
      </c>
    </row>
    <row r="781" spans="1:16" x14ac:dyDescent="0.3">
      <c r="A781">
        <v>781</v>
      </c>
      <c r="B781" t="s">
        <v>796</v>
      </c>
      <c r="C781" t="str">
        <f>LEFT(Table1[[#This Row],[Occupation]],LEN(Table1[[#This Row],[Occupation]])-1)</f>
        <v>Textile Cutting Machine Setters, Operators, and Tender</v>
      </c>
      <c r="D781" t="str">
        <f>_xlfn.XLOOKUP(Table1[[#This Row],[Occupation]],Table2[Name],Table2[Cluster],#N/A,1)</f>
        <v>Manufacturing</v>
      </c>
      <c r="E781">
        <f>_xlfn.RANK.EQ(Table1[[#This Row],[Percent_Change]],Table1[Percent_Change])</f>
        <v>768</v>
      </c>
      <c r="F781" t="s">
        <v>1822</v>
      </c>
      <c r="G781">
        <v>11100</v>
      </c>
      <c r="H781">
        <v>9900</v>
      </c>
      <c r="I781" s="1">
        <v>-0.11</v>
      </c>
      <c r="J781" t="s">
        <v>25</v>
      </c>
      <c r="K781">
        <v>1</v>
      </c>
      <c r="L781" t="s">
        <v>26</v>
      </c>
      <c r="M781">
        <v>2</v>
      </c>
      <c r="N781">
        <v>743</v>
      </c>
      <c r="O781" s="2">
        <v>17.61</v>
      </c>
      <c r="P781" s="2">
        <v>36600</v>
      </c>
    </row>
    <row r="782" spans="1:16" x14ac:dyDescent="0.3">
      <c r="A782">
        <v>782</v>
      </c>
      <c r="B782" t="s">
        <v>797</v>
      </c>
      <c r="C782" t="str">
        <f>LEFT(Table1[[#This Row],[Occupation]],LEN(Table1[[#This Row],[Occupation]])-1)</f>
        <v>Textile Knitting and Weaving Machine Setters, Operators, and Tender</v>
      </c>
      <c r="D782" t="str">
        <f>_xlfn.XLOOKUP(Table1[[#This Row],[Occupation]],Table2[Name],Table2[Cluster],#N/A,1)</f>
        <v>Manufacturing</v>
      </c>
      <c r="E782">
        <f>_xlfn.RANK.EQ(Table1[[#This Row],[Percent_Change]],Table1[Percent_Change])</f>
        <v>768</v>
      </c>
      <c r="F782" t="s">
        <v>1803</v>
      </c>
      <c r="G782">
        <v>17800</v>
      </c>
      <c r="H782">
        <v>15900</v>
      </c>
      <c r="I782" s="1">
        <v>-0.11</v>
      </c>
      <c r="J782" t="s">
        <v>29</v>
      </c>
      <c r="K782">
        <v>2</v>
      </c>
      <c r="L782" t="s">
        <v>26</v>
      </c>
      <c r="M782">
        <v>2</v>
      </c>
      <c r="N782">
        <v>724</v>
      </c>
      <c r="O782" s="2">
        <v>17.850000000000001</v>
      </c>
      <c r="P782" s="2">
        <v>37100</v>
      </c>
    </row>
    <row r="783" spans="1:16" x14ac:dyDescent="0.3">
      <c r="A783">
        <v>783</v>
      </c>
      <c r="B783" t="s">
        <v>798</v>
      </c>
      <c r="C783" t="str">
        <f>LEFT(Table1[[#This Row],[Occupation]],LEN(Table1[[#This Row],[Occupation]])-1)</f>
        <v>Gas Plant Operator</v>
      </c>
      <c r="D783" t="str">
        <f>_xlfn.XLOOKUP(Table1[[#This Row],[Occupation]],Table2[Name],Table2[Cluster],#N/A,1)</f>
        <v>Manufacturing</v>
      </c>
      <c r="E783">
        <f>_xlfn.RANK.EQ(Table1[[#This Row],[Percent_Change]],Table1[Percent_Change])</f>
        <v>782</v>
      </c>
      <c r="F783" t="s">
        <v>1265</v>
      </c>
      <c r="G783">
        <v>14800</v>
      </c>
      <c r="H783">
        <v>13000</v>
      </c>
      <c r="I783" s="1">
        <v>-0.12</v>
      </c>
      <c r="J783" t="s">
        <v>5</v>
      </c>
      <c r="K783">
        <v>4</v>
      </c>
      <c r="L783" t="s">
        <v>26</v>
      </c>
      <c r="M783">
        <v>2</v>
      </c>
      <c r="N783">
        <v>186</v>
      </c>
      <c r="O783" s="2">
        <v>39.69</v>
      </c>
      <c r="P783" s="2">
        <v>82600</v>
      </c>
    </row>
    <row r="784" spans="1:16" x14ac:dyDescent="0.3">
      <c r="A784">
        <v>784</v>
      </c>
      <c r="B784" t="s">
        <v>799</v>
      </c>
      <c r="C784" t="str">
        <f>LEFT(Table1[[#This Row],[Occupation]],LEN(Table1[[#This Row],[Occupation]])-1)</f>
        <v>Meter Readers, Utilitie</v>
      </c>
      <c r="D784" t="str">
        <f>_xlfn.XLOOKUP(Table1[[#This Row],[Occupation]],Table2[Name],Table2[Cluster],#N/A,1)</f>
        <v>Business Management and Administration</v>
      </c>
      <c r="E784">
        <f>_xlfn.RANK.EQ(Table1[[#This Row],[Percent_Change]],Table1[Percent_Change])</f>
        <v>782</v>
      </c>
      <c r="F784" t="s">
        <v>1613</v>
      </c>
      <c r="G784">
        <v>21100</v>
      </c>
      <c r="H784">
        <v>18500</v>
      </c>
      <c r="I784" s="1">
        <v>-0.12</v>
      </c>
      <c r="J784" t="s">
        <v>8</v>
      </c>
      <c r="K784">
        <v>3</v>
      </c>
      <c r="L784" t="s">
        <v>26</v>
      </c>
      <c r="M784">
        <v>2</v>
      </c>
      <c r="N784">
        <v>534</v>
      </c>
      <c r="O784" s="2">
        <v>22.94</v>
      </c>
      <c r="P784" s="2">
        <v>47700</v>
      </c>
    </row>
    <row r="785" spans="1:16" x14ac:dyDescent="0.3">
      <c r="A785">
        <v>785</v>
      </c>
      <c r="B785" t="s">
        <v>800</v>
      </c>
      <c r="C785" t="str">
        <f>LEFT(Table1[[#This Row],[Occupation]],LEN(Table1[[#This Row],[Occupation]])-1)</f>
        <v>Secretaries and Administrative Assistants, Except Legal, Medical, and Executiv</v>
      </c>
      <c r="D785" t="str">
        <f>_xlfn.XLOOKUP(Table1[[#This Row],[Occupation]],Table2[Name],Table2[Cluster],#N/A,1)</f>
        <v>Business Management and Administration</v>
      </c>
      <c r="E785">
        <f>_xlfn.RANK.EQ(Table1[[#This Row],[Percent_Change]],Table1[Percent_Change])</f>
        <v>782</v>
      </c>
      <c r="F785" t="s">
        <v>1696</v>
      </c>
      <c r="G785">
        <v>2030200</v>
      </c>
      <c r="H785">
        <v>1794300</v>
      </c>
      <c r="I785" s="1">
        <v>-0.12</v>
      </c>
      <c r="J785" t="s">
        <v>29</v>
      </c>
      <c r="K785">
        <v>2</v>
      </c>
      <c r="L785" t="s">
        <v>26</v>
      </c>
      <c r="M785">
        <v>2</v>
      </c>
      <c r="N785">
        <v>616</v>
      </c>
      <c r="O785" s="2">
        <v>21.29</v>
      </c>
      <c r="P785" s="2">
        <v>44300</v>
      </c>
    </row>
    <row r="786" spans="1:16" x14ac:dyDescent="0.3">
      <c r="A786">
        <v>786</v>
      </c>
      <c r="B786" t="s">
        <v>801</v>
      </c>
      <c r="C786" t="str">
        <f>LEFT(Table1[[#This Row],[Occupation]],LEN(Table1[[#This Row],[Occupation]])-1)</f>
        <v>Terrazzo Workers and Finisher</v>
      </c>
      <c r="D786" t="str">
        <f>_xlfn.XLOOKUP(Table1[[#This Row],[Occupation]],Table2[Name],Table2[Cluster],#N/A,1)</f>
        <v>Architecture and Construction</v>
      </c>
      <c r="E786">
        <f>_xlfn.RANK.EQ(Table1[[#This Row],[Percent_Change]],Table1[Percent_Change])</f>
        <v>782</v>
      </c>
      <c r="F786" t="s">
        <v>1581</v>
      </c>
      <c r="G786">
        <v>1600</v>
      </c>
      <c r="H786">
        <v>1400</v>
      </c>
      <c r="I786" s="1">
        <v>-0.12</v>
      </c>
      <c r="J786" t="s">
        <v>8</v>
      </c>
      <c r="K786">
        <v>3</v>
      </c>
      <c r="L786" t="s">
        <v>26</v>
      </c>
      <c r="M786">
        <v>2</v>
      </c>
      <c r="N786">
        <v>502</v>
      </c>
      <c r="O786" s="2">
        <v>23.51</v>
      </c>
      <c r="P786" s="2">
        <v>48900</v>
      </c>
    </row>
    <row r="787" spans="1:16" x14ac:dyDescent="0.3">
      <c r="A787">
        <v>787</v>
      </c>
      <c r="B787" t="s">
        <v>802</v>
      </c>
      <c r="C787" t="str">
        <f>LEFT(Table1[[#This Row],[Occupation]],LEN(Table1[[#This Row],[Occupation]])-1)</f>
        <v>Adult Basic Education, Adult Secondary Education, and English As A Second Language Instructor</v>
      </c>
      <c r="D787" t="str">
        <f>_xlfn.XLOOKUP(Table1[[#This Row],[Occupation]],Table2[Name],Table2[Cluster],#N/A,1)</f>
        <v>Education and Training</v>
      </c>
      <c r="E787">
        <f>_xlfn.RANK.EQ(Table1[[#This Row],[Percent_Change]],Table1[Percent_Change])</f>
        <v>786</v>
      </c>
      <c r="F787" t="s">
        <v>1454</v>
      </c>
      <c r="G787">
        <v>42200</v>
      </c>
      <c r="H787">
        <v>36900</v>
      </c>
      <c r="I787" s="1">
        <v>-0.13</v>
      </c>
      <c r="J787" t="s">
        <v>8</v>
      </c>
      <c r="K787">
        <v>3</v>
      </c>
      <c r="L787" t="s">
        <v>11</v>
      </c>
      <c r="M787">
        <v>5</v>
      </c>
      <c r="N787">
        <v>375</v>
      </c>
      <c r="O787" s="2">
        <v>29.11</v>
      </c>
      <c r="P787" s="2">
        <v>60600</v>
      </c>
    </row>
    <row r="788" spans="1:16" x14ac:dyDescent="0.3">
      <c r="A788">
        <v>788</v>
      </c>
      <c r="B788" t="s">
        <v>803</v>
      </c>
      <c r="C788" t="str">
        <f>LEFT(Table1[[#This Row],[Occupation]],LEN(Table1[[#This Row],[Occupation]])-1)</f>
        <v>Photographic Process Workers and Processing Machine Operator</v>
      </c>
      <c r="D788" t="str">
        <f>_xlfn.XLOOKUP(Table1[[#This Row],[Occupation]],Table2[Name],Table2[Cluster],#N/A,1)</f>
        <v>Manufacturing</v>
      </c>
      <c r="E788">
        <f>_xlfn.RANK.EQ(Table1[[#This Row],[Percent_Change]],Table1[Percent_Change])</f>
        <v>786</v>
      </c>
      <c r="F788" t="s">
        <v>1841</v>
      </c>
      <c r="G788">
        <v>6400</v>
      </c>
      <c r="H788">
        <v>5600</v>
      </c>
      <c r="I788" s="1">
        <v>-0.13</v>
      </c>
      <c r="J788" t="s">
        <v>25</v>
      </c>
      <c r="K788">
        <v>1</v>
      </c>
      <c r="L788" t="s">
        <v>26</v>
      </c>
      <c r="M788">
        <v>2</v>
      </c>
      <c r="N788">
        <v>762</v>
      </c>
      <c r="O788" s="2">
        <v>17.12</v>
      </c>
      <c r="P788" s="2">
        <v>35600</v>
      </c>
    </row>
    <row r="789" spans="1:16" x14ac:dyDescent="0.3">
      <c r="A789">
        <v>789</v>
      </c>
      <c r="B789" t="s">
        <v>804</v>
      </c>
      <c r="C789" t="str">
        <f>LEFT(Table1[[#This Row],[Occupation]],LEN(Table1[[#This Row],[Occupation]])-1)</f>
        <v>Power Plant Operator</v>
      </c>
      <c r="D789" t="str">
        <f>_xlfn.XLOOKUP(Table1[[#This Row],[Occupation]],Table2[Name],Table2[Cluster],#N/A,1)</f>
        <v>Energy</v>
      </c>
      <c r="E789">
        <f>_xlfn.RANK.EQ(Table1[[#This Row],[Percent_Change]],Table1[Percent_Change])</f>
        <v>786</v>
      </c>
      <c r="F789" t="s">
        <v>1209</v>
      </c>
      <c r="G789">
        <v>32200</v>
      </c>
      <c r="H789">
        <v>28200</v>
      </c>
      <c r="I789" s="1">
        <v>-0.13</v>
      </c>
      <c r="J789" t="s">
        <v>5</v>
      </c>
      <c r="K789">
        <v>4</v>
      </c>
      <c r="L789" t="s">
        <v>26</v>
      </c>
      <c r="M789">
        <v>2</v>
      </c>
      <c r="N789">
        <v>130</v>
      </c>
      <c r="O789" s="2">
        <v>46.64</v>
      </c>
      <c r="P789" s="2">
        <v>97000</v>
      </c>
    </row>
    <row r="790" spans="1:16" x14ac:dyDescent="0.3">
      <c r="A790">
        <v>790</v>
      </c>
      <c r="B790" t="s">
        <v>805</v>
      </c>
      <c r="C790" t="str">
        <f>LEFT(Table1[[#This Row],[Occupation]],LEN(Table1[[#This Row],[Occupation]])-1)</f>
        <v>Underground Mining Machine Operators, All Othe</v>
      </c>
      <c r="D790" t="str">
        <f>_xlfn.XLOOKUP(Table1[[#This Row],[Occupation]],Table2[Name],Table2[Cluster],#N/A,1)</f>
        <v>Manufacturing</v>
      </c>
      <c r="E790">
        <f>_xlfn.RANK.EQ(Table1[[#This Row],[Percent_Change]],Table1[Percent_Change])</f>
        <v>786</v>
      </c>
      <c r="F790" t="s">
        <v>1351</v>
      </c>
      <c r="G790">
        <v>2300</v>
      </c>
      <c r="H790">
        <v>2000</v>
      </c>
      <c r="I790" s="1">
        <v>-0.13</v>
      </c>
      <c r="J790" t="s">
        <v>8</v>
      </c>
      <c r="K790">
        <v>3</v>
      </c>
      <c r="L790" t="s">
        <v>31</v>
      </c>
      <c r="M790">
        <v>1</v>
      </c>
      <c r="N790">
        <v>272</v>
      </c>
      <c r="O790" s="2">
        <v>33.130000000000003</v>
      </c>
      <c r="P790" s="2">
        <v>68900</v>
      </c>
    </row>
    <row r="791" spans="1:16" x14ac:dyDescent="0.3">
      <c r="A791">
        <v>791</v>
      </c>
      <c r="B791" t="s">
        <v>806</v>
      </c>
      <c r="C791" t="str">
        <f>LEFT(Table1[[#This Row],[Occupation]],LEN(Table1[[#This Row],[Occupation]])-1)</f>
        <v>Cooks, Fast Foo</v>
      </c>
      <c r="D791" t="str">
        <f>_xlfn.XLOOKUP(Table1[[#This Row],[Occupation]],Table2[Name],Table2[Cluster],#N/A,1)</f>
        <v>Hospitality and Tourism</v>
      </c>
      <c r="E791">
        <f>_xlfn.RANK.EQ(Table1[[#This Row],[Percent_Change]],Table1[Percent_Change])</f>
        <v>790</v>
      </c>
      <c r="F791" t="s">
        <v>1903</v>
      </c>
      <c r="G791">
        <v>742000</v>
      </c>
      <c r="H791">
        <v>640400</v>
      </c>
      <c r="I791" s="1">
        <v>-0.14000000000000001</v>
      </c>
      <c r="J791" t="s">
        <v>25</v>
      </c>
      <c r="K791">
        <v>1</v>
      </c>
      <c r="L791" t="s">
        <v>31</v>
      </c>
      <c r="M791">
        <v>1</v>
      </c>
      <c r="N791">
        <v>824</v>
      </c>
      <c r="O791" s="2">
        <v>14.07</v>
      </c>
      <c r="P791" s="2">
        <v>29300</v>
      </c>
    </row>
    <row r="792" spans="1:16" x14ac:dyDescent="0.3">
      <c r="A792">
        <v>792</v>
      </c>
      <c r="B792" t="s">
        <v>807</v>
      </c>
      <c r="C792" t="str">
        <f>LEFT(Table1[[#This Row],[Occupation]],LEN(Table1[[#This Row],[Occupation]])-1)</f>
        <v>Desktop Publisher</v>
      </c>
      <c r="D792" t="str">
        <f>_xlfn.XLOOKUP(Table1[[#This Row],[Occupation]],Table2[Name],Table2[Cluster],#N/A,1)</f>
        <v>Arts, Audio/Video and Communications</v>
      </c>
      <c r="E792">
        <f>_xlfn.RANK.EQ(Table1[[#This Row],[Percent_Change]],Table1[Percent_Change])</f>
        <v>790</v>
      </c>
      <c r="F792" t="s">
        <v>1549</v>
      </c>
      <c r="G792">
        <v>8500</v>
      </c>
      <c r="H792">
        <v>7400</v>
      </c>
      <c r="I792" s="1">
        <v>-0.14000000000000001</v>
      </c>
      <c r="J792" t="s">
        <v>8</v>
      </c>
      <c r="K792">
        <v>3</v>
      </c>
      <c r="L792" t="s">
        <v>18</v>
      </c>
      <c r="M792">
        <v>4</v>
      </c>
      <c r="N792">
        <v>470</v>
      </c>
      <c r="O792" s="2">
        <v>24.66</v>
      </c>
      <c r="P792" s="2">
        <v>51300</v>
      </c>
    </row>
    <row r="793" spans="1:16" x14ac:dyDescent="0.3">
      <c r="A793">
        <v>793</v>
      </c>
      <c r="B793" t="s">
        <v>808</v>
      </c>
      <c r="C793" t="str">
        <f>LEFT(Table1[[#This Row],[Occupation]],LEN(Table1[[#This Row],[Occupation]])-1)</f>
        <v>Milling and Planing Machine Setters, Operators, and Tenders, Metal and Plasti</v>
      </c>
      <c r="D793" t="str">
        <f>_xlfn.XLOOKUP(Table1[[#This Row],[Occupation]],Table2[Name],Table2[Cluster],#N/A,1)</f>
        <v>Manufacturing</v>
      </c>
      <c r="E793">
        <f>_xlfn.RANK.EQ(Table1[[#This Row],[Percent_Change]],Table1[Percent_Change])</f>
        <v>790</v>
      </c>
      <c r="F793" t="s">
        <v>1632</v>
      </c>
      <c r="G793">
        <v>15700</v>
      </c>
      <c r="H793">
        <v>13500</v>
      </c>
      <c r="I793" s="1">
        <v>-0.14000000000000001</v>
      </c>
      <c r="J793" t="s">
        <v>8</v>
      </c>
      <c r="K793">
        <v>3</v>
      </c>
      <c r="L793" t="s">
        <v>26</v>
      </c>
      <c r="M793">
        <v>2</v>
      </c>
      <c r="N793">
        <v>553</v>
      </c>
      <c r="O793" s="2">
        <v>22.69</v>
      </c>
      <c r="P793" s="2">
        <v>47200</v>
      </c>
    </row>
    <row r="794" spans="1:16" x14ac:dyDescent="0.3">
      <c r="A794">
        <v>794</v>
      </c>
      <c r="B794" t="s">
        <v>809</v>
      </c>
      <c r="C794" t="str">
        <f>LEFT(Table1[[#This Row],[Occupation]],LEN(Table1[[#This Row],[Occupation]])-1)</f>
        <v>New Accounts Clerk</v>
      </c>
      <c r="D794" t="str">
        <f>_xlfn.XLOOKUP(Table1[[#This Row],[Occupation]],Table2[Name],Table2[Cluster],#N/A,1)</f>
        <v>Business Management and Administration</v>
      </c>
      <c r="E794">
        <f>_xlfn.RANK.EQ(Table1[[#This Row],[Percent_Change]],Table1[Percent_Change])</f>
        <v>790</v>
      </c>
      <c r="F794" t="s">
        <v>1688</v>
      </c>
      <c r="G794">
        <v>46600</v>
      </c>
      <c r="H794">
        <v>39800</v>
      </c>
      <c r="I794" s="1">
        <v>-0.14000000000000001</v>
      </c>
      <c r="J794" t="s">
        <v>29</v>
      </c>
      <c r="K794">
        <v>2</v>
      </c>
      <c r="L794" t="s">
        <v>26</v>
      </c>
      <c r="M794">
        <v>2</v>
      </c>
      <c r="N794">
        <v>608</v>
      </c>
      <c r="O794" s="2">
        <v>21.46</v>
      </c>
      <c r="P794" s="2">
        <v>44600</v>
      </c>
    </row>
    <row r="795" spans="1:16" x14ac:dyDescent="0.3">
      <c r="A795">
        <v>795</v>
      </c>
      <c r="B795" t="s">
        <v>810</v>
      </c>
      <c r="C795" t="str">
        <f>LEFT(Table1[[#This Row],[Occupation]],LEN(Table1[[#This Row],[Occupation]])-1)</f>
        <v>Office Machine Operators, Except Compute</v>
      </c>
      <c r="D795" t="str">
        <f>_xlfn.XLOOKUP(Table1[[#This Row],[Occupation]],Table2[Name],Table2[Cluster],#N/A,1)</f>
        <v>Business Management and Administration</v>
      </c>
      <c r="E795">
        <f>_xlfn.RANK.EQ(Table1[[#This Row],[Percent_Change]],Table1[Percent_Change])</f>
        <v>790</v>
      </c>
      <c r="F795" t="s">
        <v>1797</v>
      </c>
      <c r="G795">
        <v>31600</v>
      </c>
      <c r="H795">
        <v>27100</v>
      </c>
      <c r="I795" s="1">
        <v>-0.14000000000000001</v>
      </c>
      <c r="J795" t="s">
        <v>29</v>
      </c>
      <c r="K795">
        <v>2</v>
      </c>
      <c r="L795" t="s">
        <v>26</v>
      </c>
      <c r="M795">
        <v>2</v>
      </c>
      <c r="N795">
        <v>718</v>
      </c>
      <c r="O795" s="2">
        <v>18.010000000000002</v>
      </c>
      <c r="P795" s="2">
        <v>37500</v>
      </c>
    </row>
    <row r="796" spans="1:16" x14ac:dyDescent="0.3">
      <c r="A796">
        <v>796</v>
      </c>
      <c r="B796" t="s">
        <v>811</v>
      </c>
      <c r="C796" t="str">
        <f>LEFT(Table1[[#This Row],[Occupation]],LEN(Table1[[#This Row],[Occupation]])-1)</f>
        <v>Tailors, Dressmakers, and Custom Sewer</v>
      </c>
      <c r="D796" t="str">
        <f>_xlfn.XLOOKUP(Table1[[#This Row],[Occupation]],Table2[Name],Table2[Cluster],#N/A,1)</f>
        <v>Human Services</v>
      </c>
      <c r="E796">
        <f>_xlfn.RANK.EQ(Table1[[#This Row],[Percent_Change]],Table1[Percent_Change])</f>
        <v>790</v>
      </c>
      <c r="F796" t="s">
        <v>1818</v>
      </c>
      <c r="G796">
        <v>33900</v>
      </c>
      <c r="H796">
        <v>29300</v>
      </c>
      <c r="I796" s="1">
        <v>-0.14000000000000001</v>
      </c>
      <c r="J796" t="s">
        <v>25</v>
      </c>
      <c r="K796">
        <v>1</v>
      </c>
      <c r="L796" t="s">
        <v>31</v>
      </c>
      <c r="M796">
        <v>1</v>
      </c>
      <c r="N796">
        <v>739</v>
      </c>
      <c r="O796" s="2">
        <v>17.62</v>
      </c>
      <c r="P796" s="2">
        <v>36700</v>
      </c>
    </row>
    <row r="797" spans="1:16" x14ac:dyDescent="0.3">
      <c r="A797">
        <v>797</v>
      </c>
      <c r="B797" t="s">
        <v>812</v>
      </c>
      <c r="C797" t="str">
        <f>LEFT(Table1[[#This Row],[Occupation]],LEN(Table1[[#This Row],[Occupation]])-1)</f>
        <v>Aircraft Structure, Surfaces, Rigging, and Systems Assembler</v>
      </c>
      <c r="D797" t="str">
        <f>_xlfn.XLOOKUP(Table1[[#This Row],[Occupation]],Table2[Name],Table2[Cluster],#N/A,1)</f>
        <v>Manufacturing</v>
      </c>
      <c r="E797">
        <f>_xlfn.RANK.EQ(Table1[[#This Row],[Percent_Change]],Table1[Percent_Change])</f>
        <v>796</v>
      </c>
      <c r="F797" t="s">
        <v>1447</v>
      </c>
      <c r="G797">
        <v>33900</v>
      </c>
      <c r="H797">
        <v>28800</v>
      </c>
      <c r="I797" s="1">
        <v>-0.15</v>
      </c>
      <c r="J797" t="s">
        <v>8</v>
      </c>
      <c r="K797">
        <v>3</v>
      </c>
      <c r="L797" t="s">
        <v>26</v>
      </c>
      <c r="M797">
        <v>2</v>
      </c>
      <c r="N797">
        <v>368</v>
      </c>
      <c r="O797" s="2">
        <v>29.44</v>
      </c>
      <c r="P797" s="2">
        <v>61200</v>
      </c>
    </row>
    <row r="798" spans="1:16" x14ac:dyDescent="0.3">
      <c r="A798">
        <v>798</v>
      </c>
      <c r="B798" t="s">
        <v>813</v>
      </c>
      <c r="C798" t="str">
        <f>LEFT(Table1[[#This Row],[Occupation]],LEN(Table1[[#This Row],[Occupation]])-1)</f>
        <v>Forging Machine Setters, Operators, and Tenders, Metal and Plasti</v>
      </c>
      <c r="D798" t="str">
        <f>_xlfn.XLOOKUP(Table1[[#This Row],[Occupation]],Table2[Name],Table2[Cluster],#N/A,1)</f>
        <v>Manufacturing</v>
      </c>
      <c r="E798">
        <f>_xlfn.RANK.EQ(Table1[[#This Row],[Percent_Change]],Table1[Percent_Change])</f>
        <v>796</v>
      </c>
      <c r="F798" t="s">
        <v>1636</v>
      </c>
      <c r="G798">
        <v>10900</v>
      </c>
      <c r="H798">
        <v>9300</v>
      </c>
      <c r="I798" s="1">
        <v>-0.15</v>
      </c>
      <c r="J798" t="s">
        <v>8</v>
      </c>
      <c r="K798">
        <v>3</v>
      </c>
      <c r="L798" t="s">
        <v>26</v>
      </c>
      <c r="M798">
        <v>2</v>
      </c>
      <c r="N798">
        <v>557</v>
      </c>
      <c r="O798" s="2">
        <v>22.59</v>
      </c>
      <c r="P798" s="2">
        <v>47000</v>
      </c>
    </row>
    <row r="799" spans="1:16" x14ac:dyDescent="0.3">
      <c r="A799">
        <v>799</v>
      </c>
      <c r="B799" t="s">
        <v>814</v>
      </c>
      <c r="C799" t="str">
        <f>LEFT(Table1[[#This Row],[Occupation]],LEN(Table1[[#This Row],[Occupation]])-1)</f>
        <v>Sewing Machine Operator</v>
      </c>
      <c r="D799" t="str">
        <f>_xlfn.XLOOKUP(Table1[[#This Row],[Occupation]],Table2[Name],Table2[Cluster],#N/A,1)</f>
        <v>Manufacturing</v>
      </c>
      <c r="E799">
        <f>_xlfn.RANK.EQ(Table1[[#This Row],[Percent_Change]],Table1[Percent_Change])</f>
        <v>796</v>
      </c>
      <c r="F799" t="s">
        <v>1862</v>
      </c>
      <c r="G799">
        <v>141900</v>
      </c>
      <c r="H799">
        <v>120300</v>
      </c>
      <c r="I799" s="1">
        <v>-0.15</v>
      </c>
      <c r="J799" t="s">
        <v>25</v>
      </c>
      <c r="K799">
        <v>1</v>
      </c>
      <c r="L799" t="s">
        <v>31</v>
      </c>
      <c r="M799">
        <v>1</v>
      </c>
      <c r="N799">
        <v>783</v>
      </c>
      <c r="O799" s="2">
        <v>16.559999999999999</v>
      </c>
      <c r="P799" s="2">
        <v>34400</v>
      </c>
    </row>
    <row r="800" spans="1:16" x14ac:dyDescent="0.3">
      <c r="A800">
        <v>800</v>
      </c>
      <c r="B800" t="s">
        <v>815</v>
      </c>
      <c r="C800" t="str">
        <f>LEFT(Table1[[#This Row],[Occupation]],LEN(Table1[[#This Row],[Occupation]])-1)</f>
        <v>Teller</v>
      </c>
      <c r="D800" t="str">
        <f>_xlfn.XLOOKUP(Table1[[#This Row],[Occupation]],Table2[Name],Table2[Cluster],#N/A,1)</f>
        <v>Finance</v>
      </c>
      <c r="E800">
        <f>_xlfn.RANK.EQ(Table1[[#This Row],[Percent_Change]],Table1[Percent_Change])</f>
        <v>796</v>
      </c>
      <c r="F800" t="s">
        <v>1796</v>
      </c>
      <c r="G800">
        <v>364100</v>
      </c>
      <c r="H800">
        <v>311100</v>
      </c>
      <c r="I800" s="1">
        <v>-0.15</v>
      </c>
      <c r="J800" t="s">
        <v>29</v>
      </c>
      <c r="K800">
        <v>2</v>
      </c>
      <c r="L800" t="s">
        <v>26</v>
      </c>
      <c r="M800">
        <v>2</v>
      </c>
      <c r="N800">
        <v>717</v>
      </c>
      <c r="O800" s="2">
        <v>18.100000000000001</v>
      </c>
      <c r="P800" s="2">
        <v>37600</v>
      </c>
    </row>
    <row r="801" spans="1:16" x14ac:dyDescent="0.3">
      <c r="A801">
        <v>801</v>
      </c>
      <c r="B801" t="s">
        <v>816</v>
      </c>
      <c r="C801" t="str">
        <f>LEFT(Table1[[#This Row],[Occupation]],LEN(Table1[[#This Row],[Occupation]])-1)</f>
        <v>Door-To-Door Sales Workers, News and Street Vendors, and Related Worker</v>
      </c>
      <c r="D801" t="str">
        <f>_xlfn.XLOOKUP(Table1[[#This Row],[Occupation]],Table2[Name],Table2[Cluster],#N/A,1)</f>
        <v>Architecture and Construction</v>
      </c>
      <c r="E801">
        <f>_xlfn.RANK.EQ(Table1[[#This Row],[Percent_Change]],Table1[Percent_Change])</f>
        <v>800</v>
      </c>
      <c r="F801" t="s">
        <v>1855</v>
      </c>
      <c r="G801">
        <v>36400</v>
      </c>
      <c r="H801">
        <v>30600</v>
      </c>
      <c r="I801" s="1">
        <v>-0.16</v>
      </c>
      <c r="J801" t="s">
        <v>25</v>
      </c>
      <c r="K801">
        <v>1</v>
      </c>
      <c r="L801" t="s">
        <v>31</v>
      </c>
      <c r="M801">
        <v>1</v>
      </c>
      <c r="N801">
        <v>776</v>
      </c>
      <c r="O801" s="2">
        <v>16.78</v>
      </c>
      <c r="P801" s="2">
        <v>34900</v>
      </c>
    </row>
    <row r="802" spans="1:16" x14ac:dyDescent="0.3">
      <c r="A802">
        <v>802</v>
      </c>
      <c r="B802" t="s">
        <v>817</v>
      </c>
      <c r="C802" t="str">
        <f>LEFT(Table1[[#This Row],[Occupation]],LEN(Table1[[#This Row],[Occupation]])-1)</f>
        <v>File Clerk</v>
      </c>
      <c r="D802" t="str">
        <f>_xlfn.XLOOKUP(Table1[[#This Row],[Occupation]],Table2[Name],Table2[Cluster],#N/A,1)</f>
        <v>Business Management and Administration</v>
      </c>
      <c r="E802">
        <f>_xlfn.RANK.EQ(Table1[[#This Row],[Percent_Change]],Table1[Percent_Change])</f>
        <v>800</v>
      </c>
      <c r="F802" t="s">
        <v>1785</v>
      </c>
      <c r="G802">
        <v>91100</v>
      </c>
      <c r="H802">
        <v>76500</v>
      </c>
      <c r="I802" s="1">
        <v>-0.16</v>
      </c>
      <c r="J802" t="s">
        <v>29</v>
      </c>
      <c r="K802">
        <v>2</v>
      </c>
      <c r="L802" t="s">
        <v>26</v>
      </c>
      <c r="M802">
        <v>2</v>
      </c>
      <c r="N802">
        <v>705</v>
      </c>
      <c r="O802" s="2">
        <v>18.329999999999998</v>
      </c>
      <c r="P802" s="2">
        <v>38100</v>
      </c>
    </row>
    <row r="803" spans="1:16" x14ac:dyDescent="0.3">
      <c r="A803">
        <v>803</v>
      </c>
      <c r="B803" t="s">
        <v>818</v>
      </c>
      <c r="C803" t="str">
        <f>LEFT(Table1[[#This Row],[Occupation]],LEN(Table1[[#This Row],[Occupation]])-1)</f>
        <v>Payroll and Timekeeping Clerk</v>
      </c>
      <c r="D803" t="str">
        <f>_xlfn.XLOOKUP(Table1[[#This Row],[Occupation]],Table2[Name],Table2[Cluster],#N/A,1)</f>
        <v>Business Management and Administration</v>
      </c>
      <c r="E803">
        <f>_xlfn.RANK.EQ(Table1[[#This Row],[Percent_Change]],Table1[Percent_Change])</f>
        <v>800</v>
      </c>
      <c r="F803" t="s">
        <v>1541</v>
      </c>
      <c r="G803">
        <v>165400</v>
      </c>
      <c r="H803">
        <v>138300</v>
      </c>
      <c r="I803" s="1">
        <v>-0.16</v>
      </c>
      <c r="J803" t="s">
        <v>8</v>
      </c>
      <c r="K803">
        <v>3</v>
      </c>
      <c r="L803" t="s">
        <v>26</v>
      </c>
      <c r="M803">
        <v>2</v>
      </c>
      <c r="N803">
        <v>462</v>
      </c>
      <c r="O803" s="2">
        <v>25.11</v>
      </c>
      <c r="P803" s="2">
        <v>52200</v>
      </c>
    </row>
    <row r="804" spans="1:16" x14ac:dyDescent="0.3">
      <c r="A804">
        <v>804</v>
      </c>
      <c r="B804" t="s">
        <v>819</v>
      </c>
      <c r="C804" t="str">
        <f>LEFT(Table1[[#This Row],[Occupation]],LEN(Table1[[#This Row],[Occupation]])-1)</f>
        <v>Print Binding and Finishing Worker</v>
      </c>
      <c r="D804" t="str">
        <f>_xlfn.XLOOKUP(Table1[[#This Row],[Occupation]],Table2[Name],Table2[Cluster],#N/A,1)</f>
        <v>Arts, Audio/Video and Communications</v>
      </c>
      <c r="E804">
        <f>_xlfn.RANK.EQ(Table1[[#This Row],[Percent_Change]],Table1[Percent_Change])</f>
        <v>800</v>
      </c>
      <c r="F804" t="s">
        <v>1786</v>
      </c>
      <c r="G804">
        <v>41400</v>
      </c>
      <c r="H804">
        <v>34600</v>
      </c>
      <c r="I804" s="1">
        <v>-0.16</v>
      </c>
      <c r="J804" t="s">
        <v>29</v>
      </c>
      <c r="K804">
        <v>2</v>
      </c>
      <c r="L804" t="s">
        <v>26</v>
      </c>
      <c r="M804">
        <v>2</v>
      </c>
      <c r="N804">
        <v>705</v>
      </c>
      <c r="O804" s="2">
        <v>18.32</v>
      </c>
      <c r="P804" s="2">
        <v>38100</v>
      </c>
    </row>
    <row r="805" spans="1:16" x14ac:dyDescent="0.3">
      <c r="A805">
        <v>805</v>
      </c>
      <c r="B805" t="s">
        <v>820</v>
      </c>
      <c r="C805" t="str">
        <f>LEFT(Table1[[#This Row],[Occupation]],LEN(Table1[[#This Row],[Occupation]])-1)</f>
        <v>Sewers, Han</v>
      </c>
      <c r="D805" t="str">
        <f>_xlfn.XLOOKUP(Table1[[#This Row],[Occupation]],Table2[Name],Table2[Cluster],#N/A,1)</f>
        <v>Manufacturing</v>
      </c>
      <c r="E805">
        <f>_xlfn.RANK.EQ(Table1[[#This Row],[Percent_Change]],Table1[Percent_Change])</f>
        <v>800</v>
      </c>
      <c r="F805" t="s">
        <v>1887</v>
      </c>
      <c r="G805">
        <v>6900</v>
      </c>
      <c r="H805">
        <v>5800</v>
      </c>
      <c r="I805" s="1">
        <v>-0.16</v>
      </c>
      <c r="J805" t="s">
        <v>25</v>
      </c>
      <c r="K805">
        <v>1</v>
      </c>
      <c r="L805" t="s">
        <v>31</v>
      </c>
      <c r="M805">
        <v>1</v>
      </c>
      <c r="N805">
        <v>807</v>
      </c>
      <c r="O805" s="2">
        <v>15.5</v>
      </c>
      <c r="P805" s="2">
        <v>32200</v>
      </c>
    </row>
    <row r="806" spans="1:16" x14ac:dyDescent="0.3">
      <c r="A806">
        <v>806</v>
      </c>
      <c r="B806" t="s">
        <v>821</v>
      </c>
      <c r="C806" t="str">
        <f>LEFT(Table1[[#This Row],[Occupation]],LEN(Table1[[#This Row],[Occupation]])-1)</f>
        <v>Structural Metal Fabricators and Fitter</v>
      </c>
      <c r="D806" t="str">
        <f>_xlfn.XLOOKUP(Table1[[#This Row],[Occupation]],Table2[Name],Table2[Cluster],#N/A,1)</f>
        <v>Architecture and Construction</v>
      </c>
      <c r="E806">
        <f>_xlfn.RANK.EQ(Table1[[#This Row],[Percent_Change]],Table1[Percent_Change])</f>
        <v>800</v>
      </c>
      <c r="F806" t="s">
        <v>1598</v>
      </c>
      <c r="G806">
        <v>59600</v>
      </c>
      <c r="H806">
        <v>49800</v>
      </c>
      <c r="I806" s="1">
        <v>-0.16</v>
      </c>
      <c r="J806" t="s">
        <v>8</v>
      </c>
      <c r="K806">
        <v>3</v>
      </c>
      <c r="L806" t="s">
        <v>26</v>
      </c>
      <c r="M806">
        <v>2</v>
      </c>
      <c r="N806">
        <v>519</v>
      </c>
      <c r="O806" s="2">
        <v>23.31</v>
      </c>
      <c r="P806" s="2">
        <v>48500</v>
      </c>
    </row>
    <row r="807" spans="1:16" x14ac:dyDescent="0.3">
      <c r="A807">
        <v>807</v>
      </c>
      <c r="B807" t="s">
        <v>822</v>
      </c>
      <c r="C807" t="str">
        <f>LEFT(Table1[[#This Row],[Occupation]],LEN(Table1[[#This Row],[Occupation]])-1)</f>
        <v>Coil Winders, Tapers, and Finisher</v>
      </c>
      <c r="D807" t="str">
        <f>_xlfn.XLOOKUP(Table1[[#This Row],[Occupation]],Table2[Name],Table2[Cluster],#N/A,1)</f>
        <v>Manufacturing</v>
      </c>
      <c r="E807">
        <f>_xlfn.RANK.EQ(Table1[[#This Row],[Percent_Change]],Table1[Percent_Change])</f>
        <v>806</v>
      </c>
      <c r="F807" t="s">
        <v>1684</v>
      </c>
      <c r="G807">
        <v>11100</v>
      </c>
      <c r="H807">
        <v>9300</v>
      </c>
      <c r="I807" s="1">
        <v>-0.17</v>
      </c>
      <c r="J807" t="s">
        <v>29</v>
      </c>
      <c r="K807">
        <v>2</v>
      </c>
      <c r="L807" t="s">
        <v>26</v>
      </c>
      <c r="M807">
        <v>2</v>
      </c>
      <c r="N807">
        <v>605</v>
      </c>
      <c r="O807" s="2">
        <v>21.58</v>
      </c>
      <c r="P807" s="2">
        <v>44900</v>
      </c>
    </row>
    <row r="808" spans="1:16" x14ac:dyDescent="0.3">
      <c r="A808">
        <v>808</v>
      </c>
      <c r="B808" t="s">
        <v>823</v>
      </c>
      <c r="C808" t="str">
        <f>LEFT(Table1[[#This Row],[Occupation]],LEN(Table1[[#This Row],[Occupation]])-1)</f>
        <v>Prepress Technicians and Worker</v>
      </c>
      <c r="D808" t="str">
        <f>_xlfn.XLOOKUP(Table1[[#This Row],[Occupation]],Table2[Name],Table2[Cluster],#N/A,1)</f>
        <v>Arts, Audio/Video and Communications</v>
      </c>
      <c r="E808">
        <f>_xlfn.RANK.EQ(Table1[[#This Row],[Percent_Change]],Table1[Percent_Change])</f>
        <v>806</v>
      </c>
      <c r="F808" t="s">
        <v>1680</v>
      </c>
      <c r="G808">
        <v>25700</v>
      </c>
      <c r="H808">
        <v>21300</v>
      </c>
      <c r="I808" s="1">
        <v>-0.17</v>
      </c>
      <c r="J808" t="s">
        <v>29</v>
      </c>
      <c r="K808">
        <v>2</v>
      </c>
      <c r="L808" t="s">
        <v>9</v>
      </c>
      <c r="M808">
        <v>5</v>
      </c>
      <c r="N808">
        <v>601</v>
      </c>
      <c r="O808" s="2">
        <v>21.67</v>
      </c>
      <c r="P808" s="2">
        <v>45100</v>
      </c>
    </row>
    <row r="809" spans="1:16" x14ac:dyDescent="0.3">
      <c r="A809">
        <v>809</v>
      </c>
      <c r="B809" t="s">
        <v>824</v>
      </c>
      <c r="C809" t="str">
        <f>LEFT(Table1[[#This Row],[Occupation]],LEN(Table1[[#This Row],[Occupation]])-1)</f>
        <v>Drilling and Boring Machine Tool Setters, Operators, and Tenders, Metal and Plasti</v>
      </c>
      <c r="D809" t="str">
        <f>_xlfn.XLOOKUP(Table1[[#This Row],[Occupation]],Table2[Name],Table2[Cluster],#N/A,1)</f>
        <v>Manufacturing</v>
      </c>
      <c r="E809">
        <f>_xlfn.RANK.EQ(Table1[[#This Row],[Percent_Change]],Table1[Percent_Change])</f>
        <v>808</v>
      </c>
      <c r="F809" t="s">
        <v>1687</v>
      </c>
      <c r="G809">
        <v>6600</v>
      </c>
      <c r="H809">
        <v>5400</v>
      </c>
      <c r="I809" s="1">
        <v>-0.18</v>
      </c>
      <c r="J809" t="s">
        <v>29</v>
      </c>
      <c r="K809">
        <v>2</v>
      </c>
      <c r="L809" t="s">
        <v>26</v>
      </c>
      <c r="M809">
        <v>2</v>
      </c>
      <c r="N809">
        <v>608</v>
      </c>
      <c r="O809" s="2">
        <v>21.45</v>
      </c>
      <c r="P809" s="2">
        <v>44600</v>
      </c>
    </row>
    <row r="810" spans="1:16" x14ac:dyDescent="0.3">
      <c r="A810">
        <v>810</v>
      </c>
      <c r="B810" t="s">
        <v>825</v>
      </c>
      <c r="C810" t="str">
        <f>LEFT(Table1[[#This Row],[Occupation]],LEN(Table1[[#This Row],[Occupation]])-1)</f>
        <v>Electronic Equipment Installers and Repairers, Motor Vehicle</v>
      </c>
      <c r="D810" t="str">
        <f>_xlfn.XLOOKUP(Table1[[#This Row],[Occupation]],Table2[Name],Table2[Cluster],#N/A,1)</f>
        <v>Transportation, Distribution and Logistics</v>
      </c>
      <c r="E810">
        <f>_xlfn.RANK.EQ(Table1[[#This Row],[Percent_Change]],Table1[Percent_Change])</f>
        <v>808</v>
      </c>
      <c r="F810" t="s">
        <v>1669</v>
      </c>
      <c r="G810">
        <v>9700</v>
      </c>
      <c r="H810">
        <v>7900</v>
      </c>
      <c r="I810" s="1">
        <v>-0.18</v>
      </c>
      <c r="J810" t="s">
        <v>29</v>
      </c>
      <c r="K810">
        <v>2</v>
      </c>
      <c r="L810" t="s">
        <v>26</v>
      </c>
      <c r="M810">
        <v>2</v>
      </c>
      <c r="N810">
        <v>590</v>
      </c>
      <c r="O810" s="2">
        <v>21.91</v>
      </c>
      <c r="P810" s="2">
        <v>45600</v>
      </c>
    </row>
    <row r="811" spans="1:16" x14ac:dyDescent="0.3">
      <c r="A811">
        <v>811</v>
      </c>
      <c r="B811" t="s">
        <v>826</v>
      </c>
      <c r="C811" t="str">
        <f>LEFT(Table1[[#This Row],[Occupation]],LEN(Table1[[#This Row],[Occupation]])-1)</f>
        <v>Floral Designer</v>
      </c>
      <c r="D811" t="str">
        <f>_xlfn.XLOOKUP(Table1[[#This Row],[Occupation]],Table2[Name],Table2[Cluster],#N/A,1)</f>
        <v>Arts, Audio/Video and Communications</v>
      </c>
      <c r="E811">
        <f>_xlfn.RANK.EQ(Table1[[#This Row],[Percent_Change]],Table1[Percent_Change])</f>
        <v>808</v>
      </c>
      <c r="F811" t="s">
        <v>1858</v>
      </c>
      <c r="G811">
        <v>54500</v>
      </c>
      <c r="H811">
        <v>44700</v>
      </c>
      <c r="I811" s="1">
        <v>-0.18</v>
      </c>
      <c r="J811" t="s">
        <v>25</v>
      </c>
      <c r="K811">
        <v>1</v>
      </c>
      <c r="L811" t="s">
        <v>26</v>
      </c>
      <c r="M811">
        <v>2</v>
      </c>
      <c r="N811">
        <v>779</v>
      </c>
      <c r="O811" s="2">
        <v>16.68</v>
      </c>
      <c r="P811" s="2">
        <v>34700</v>
      </c>
    </row>
    <row r="812" spans="1:16" x14ac:dyDescent="0.3">
      <c r="A812">
        <v>812</v>
      </c>
      <c r="B812" t="s">
        <v>827</v>
      </c>
      <c r="C812" t="str">
        <f>LEFT(Table1[[#This Row],[Occupation]],LEN(Table1[[#This Row],[Occupation]])-1)</f>
        <v>Loading and Moving Machine Operators, Underground Minin</v>
      </c>
      <c r="D812" t="str">
        <f>_xlfn.XLOOKUP(Table1[[#This Row],[Occupation]],Table2[Name],Table2[Cluster],#N/A,1)</f>
        <v>Architecture and Construction</v>
      </c>
      <c r="E812">
        <f>_xlfn.RANK.EQ(Table1[[#This Row],[Percent_Change]],Table1[Percent_Change])</f>
        <v>808</v>
      </c>
      <c r="F812" t="s">
        <v>1392</v>
      </c>
      <c r="G812">
        <v>5400</v>
      </c>
      <c r="H812">
        <v>4400</v>
      </c>
      <c r="I812" s="1">
        <v>-0.18</v>
      </c>
      <c r="J812" t="s">
        <v>8</v>
      </c>
      <c r="K812">
        <v>3</v>
      </c>
      <c r="L812" t="s">
        <v>31</v>
      </c>
      <c r="M812">
        <v>1</v>
      </c>
      <c r="N812">
        <v>313</v>
      </c>
      <c r="O812" s="2">
        <v>30.81</v>
      </c>
      <c r="P812" s="2">
        <v>64100</v>
      </c>
    </row>
    <row r="813" spans="1:16" x14ac:dyDescent="0.3">
      <c r="A813">
        <v>813</v>
      </c>
      <c r="B813" t="s">
        <v>828</v>
      </c>
      <c r="C813" t="str">
        <f>LEFT(Table1[[#This Row],[Occupation]],LEN(Table1[[#This Row],[Occupation]])-1)</f>
        <v>Order Clerk</v>
      </c>
      <c r="D813" t="str">
        <f>_xlfn.XLOOKUP(Table1[[#This Row],[Occupation]],Table2[Name],Table2[Cluster],#N/A,1)</f>
        <v>Business Management and Administration</v>
      </c>
      <c r="E813">
        <f>_xlfn.RANK.EQ(Table1[[#This Row],[Percent_Change]],Table1[Percent_Change])</f>
        <v>808</v>
      </c>
      <c r="F813" t="s">
        <v>1732</v>
      </c>
      <c r="G813">
        <v>132800</v>
      </c>
      <c r="H813">
        <v>108600</v>
      </c>
      <c r="I813" s="1">
        <v>-0.18</v>
      </c>
      <c r="J813" t="s">
        <v>29</v>
      </c>
      <c r="K813">
        <v>2</v>
      </c>
      <c r="L813" t="s">
        <v>234</v>
      </c>
      <c r="M813">
        <v>3</v>
      </c>
      <c r="N813">
        <v>653</v>
      </c>
      <c r="O813" s="2">
        <v>20</v>
      </c>
      <c r="P813" s="2">
        <v>41600</v>
      </c>
    </row>
    <row r="814" spans="1:16" x14ac:dyDescent="0.3">
      <c r="A814">
        <v>814</v>
      </c>
      <c r="B814" t="s">
        <v>829</v>
      </c>
      <c r="C814" t="str">
        <f>LEFT(Table1[[#This Row],[Occupation]],LEN(Table1[[#This Row],[Occupation]])-1)</f>
        <v>Engine and Other Machine Assembler</v>
      </c>
      <c r="D814" t="str">
        <f>_xlfn.XLOOKUP(Table1[[#This Row],[Occupation]],Table2[Name],Table2[Cluster],#N/A,1)</f>
        <v>Manufacturing</v>
      </c>
      <c r="E814">
        <f>_xlfn.RANK.EQ(Table1[[#This Row],[Percent_Change]],Table1[Percent_Change])</f>
        <v>813</v>
      </c>
      <c r="F814" t="s">
        <v>1559</v>
      </c>
      <c r="G814">
        <v>50900</v>
      </c>
      <c r="H814">
        <v>41300</v>
      </c>
      <c r="I814" s="1">
        <v>-0.19</v>
      </c>
      <c r="J814" t="s">
        <v>8</v>
      </c>
      <c r="K814">
        <v>3</v>
      </c>
      <c r="L814" t="s">
        <v>26</v>
      </c>
      <c r="M814">
        <v>2</v>
      </c>
      <c r="N814">
        <v>480</v>
      </c>
      <c r="O814" s="2">
        <v>24.17</v>
      </c>
      <c r="P814" s="2">
        <v>50300</v>
      </c>
    </row>
    <row r="815" spans="1:16" x14ac:dyDescent="0.3">
      <c r="A815">
        <v>815</v>
      </c>
      <c r="B815" t="s">
        <v>830</v>
      </c>
      <c r="C815" t="str">
        <f>LEFT(Table1[[#This Row],[Occupation]],LEN(Table1[[#This Row],[Occupation]])-1)</f>
        <v>Model Makers, Metal and Plasti</v>
      </c>
      <c r="D815" t="str">
        <f>_xlfn.XLOOKUP(Table1[[#This Row],[Occupation]],Table2[Name],Table2[Cluster],#N/A,1)</f>
        <v>Manufacturing</v>
      </c>
      <c r="E815">
        <f>_xlfn.RANK.EQ(Table1[[#This Row],[Percent_Change]],Table1[Percent_Change])</f>
        <v>813</v>
      </c>
      <c r="F815" t="s">
        <v>1390</v>
      </c>
      <c r="G815">
        <v>3400</v>
      </c>
      <c r="H815">
        <v>2800</v>
      </c>
      <c r="I815" s="1">
        <v>-0.19</v>
      </c>
      <c r="J815" t="s">
        <v>8</v>
      </c>
      <c r="K815">
        <v>3</v>
      </c>
      <c r="L815" t="s">
        <v>26</v>
      </c>
      <c r="M815">
        <v>2</v>
      </c>
      <c r="N815">
        <v>311</v>
      </c>
      <c r="O815" s="2">
        <v>30.86</v>
      </c>
      <c r="P815" s="2">
        <v>64200</v>
      </c>
    </row>
    <row r="816" spans="1:16" x14ac:dyDescent="0.3">
      <c r="A816">
        <v>816</v>
      </c>
      <c r="B816" t="s">
        <v>831</v>
      </c>
      <c r="C816" t="str">
        <f>LEFT(Table1[[#This Row],[Occupation]],LEN(Table1[[#This Row],[Occupation]])-1)</f>
        <v>Timing Device Assemblers and Adjuster</v>
      </c>
      <c r="D816" t="str">
        <f>_xlfn.XLOOKUP(Table1[[#This Row],[Occupation]],Table2[Name],Table2[Cluster],#N/A,1)</f>
        <v>Manufacturing</v>
      </c>
      <c r="E816">
        <f>_xlfn.RANK.EQ(Table1[[#This Row],[Percent_Change]],Table1[Percent_Change])</f>
        <v>813</v>
      </c>
      <c r="F816" t="s">
        <v>1586</v>
      </c>
      <c r="G816">
        <v>400</v>
      </c>
      <c r="H816">
        <v>300</v>
      </c>
      <c r="I816" s="1">
        <v>-0.19</v>
      </c>
      <c r="J816" t="s">
        <v>8</v>
      </c>
      <c r="K816">
        <v>3</v>
      </c>
      <c r="L816" t="s">
        <v>26</v>
      </c>
      <c r="M816">
        <v>2</v>
      </c>
      <c r="N816">
        <v>507</v>
      </c>
      <c r="O816" s="2">
        <v>23.48</v>
      </c>
      <c r="P816" s="2">
        <v>48800</v>
      </c>
    </row>
    <row r="817" spans="1:16" x14ac:dyDescent="0.3">
      <c r="A817">
        <v>817</v>
      </c>
      <c r="B817" t="s">
        <v>832</v>
      </c>
      <c r="C817" t="str">
        <f>LEFT(Table1[[#This Row],[Occupation]],LEN(Table1[[#This Row],[Occupation]])-1)</f>
        <v>Grinding and Polishing Workers, Han</v>
      </c>
      <c r="D817" t="str">
        <f>_xlfn.XLOOKUP(Table1[[#This Row],[Occupation]],Table2[Name],Table2[Cluster],#N/A,1)</f>
        <v>Manufacturing</v>
      </c>
      <c r="E817">
        <f>_xlfn.RANK.EQ(Table1[[#This Row],[Percent_Change]],Table1[Percent_Change])</f>
        <v>816</v>
      </c>
      <c r="F817" t="s">
        <v>1769</v>
      </c>
      <c r="G817">
        <v>14500</v>
      </c>
      <c r="H817">
        <v>11700</v>
      </c>
      <c r="I817" s="1">
        <v>-0.2</v>
      </c>
      <c r="J817" t="s">
        <v>29</v>
      </c>
      <c r="K817">
        <v>2</v>
      </c>
      <c r="L817" t="s">
        <v>31</v>
      </c>
      <c r="M817">
        <v>1</v>
      </c>
      <c r="N817">
        <v>690</v>
      </c>
      <c r="O817" s="2">
        <v>18.72</v>
      </c>
      <c r="P817" s="2">
        <v>38900</v>
      </c>
    </row>
    <row r="818" spans="1:16" x14ac:dyDescent="0.3">
      <c r="A818">
        <v>818</v>
      </c>
      <c r="B818" t="s">
        <v>833</v>
      </c>
      <c r="C818" t="str">
        <f>LEFT(Table1[[#This Row],[Occupation]],LEN(Table1[[#This Row],[Occupation]])-1)</f>
        <v>Executive Secretaries and Executive Administrative Assistant</v>
      </c>
      <c r="D818" t="str">
        <f>_xlfn.XLOOKUP(Table1[[#This Row],[Occupation]],Table2[Name],Table2[Cluster],#N/A,1)</f>
        <v>Business Management and Administration</v>
      </c>
      <c r="E818">
        <f>_xlfn.RANK.EQ(Table1[[#This Row],[Percent_Change]],Table1[Percent_Change])</f>
        <v>817</v>
      </c>
      <c r="F818" t="s">
        <v>1343</v>
      </c>
      <c r="G818">
        <v>511100</v>
      </c>
      <c r="H818">
        <v>403000</v>
      </c>
      <c r="I818" s="1">
        <v>-0.21</v>
      </c>
      <c r="J818" t="s">
        <v>8</v>
      </c>
      <c r="K818">
        <v>3</v>
      </c>
      <c r="L818" t="s">
        <v>26</v>
      </c>
      <c r="M818">
        <v>2</v>
      </c>
      <c r="N818">
        <v>264</v>
      </c>
      <c r="O818" s="2">
        <v>33.799999999999997</v>
      </c>
      <c r="P818" s="2">
        <v>70300</v>
      </c>
    </row>
    <row r="819" spans="1:16" x14ac:dyDescent="0.3">
      <c r="A819">
        <v>819</v>
      </c>
      <c r="B819" t="s">
        <v>834</v>
      </c>
      <c r="C819" t="str">
        <f>LEFT(Table1[[#This Row],[Occupation]],LEN(Table1[[#This Row],[Occupation]])-1)</f>
        <v>Manufactured Building and Mobile Home Installer</v>
      </c>
      <c r="D819" t="str">
        <f>_xlfn.XLOOKUP(Table1[[#This Row],[Occupation]],Table2[Name],Table2[Cluster],#N/A,1)</f>
        <v>Architecture and Construction</v>
      </c>
      <c r="E819">
        <f>_xlfn.RANK.EQ(Table1[[#This Row],[Percent_Change]],Table1[Percent_Change])</f>
        <v>817</v>
      </c>
      <c r="F819" t="s">
        <v>1768</v>
      </c>
      <c r="G819">
        <v>4100</v>
      </c>
      <c r="H819">
        <v>3200</v>
      </c>
      <c r="I819" s="1">
        <v>-0.21</v>
      </c>
      <c r="J819" t="s">
        <v>29</v>
      </c>
      <c r="K819">
        <v>2</v>
      </c>
      <c r="L819" t="s">
        <v>26</v>
      </c>
      <c r="M819">
        <v>2</v>
      </c>
      <c r="N819">
        <v>689</v>
      </c>
      <c r="O819" s="2">
        <v>18.739999999999998</v>
      </c>
      <c r="P819" s="2">
        <v>39000</v>
      </c>
    </row>
    <row r="820" spans="1:16" x14ac:dyDescent="0.3">
      <c r="A820">
        <v>820</v>
      </c>
      <c r="B820" t="s">
        <v>835</v>
      </c>
      <c r="C820" t="str">
        <f>LEFT(Table1[[#This Row],[Occupation]],LEN(Table1[[#This Row],[Occupation]])-1)</f>
        <v>Refractory Materials Repairers, Except Brickmason</v>
      </c>
      <c r="D820" t="str">
        <f>_xlfn.XLOOKUP(Table1[[#This Row],[Occupation]],Table2[Name],Table2[Cluster],#N/A,1)</f>
        <v>Architecture and Construction</v>
      </c>
      <c r="E820">
        <f>_xlfn.RANK.EQ(Table1[[#This Row],[Percent_Change]],Table1[Percent_Change])</f>
        <v>817</v>
      </c>
      <c r="F820" t="s">
        <v>1600</v>
      </c>
      <c r="G820">
        <v>600</v>
      </c>
      <c r="H820">
        <v>500</v>
      </c>
      <c r="I820" s="1">
        <v>-0.21</v>
      </c>
      <c r="J820" t="s">
        <v>8</v>
      </c>
      <c r="K820">
        <v>3</v>
      </c>
      <c r="L820" t="s">
        <v>26</v>
      </c>
      <c r="M820">
        <v>2</v>
      </c>
      <c r="N820">
        <v>521</v>
      </c>
      <c r="O820" s="2">
        <v>23.27</v>
      </c>
      <c r="P820" s="2">
        <v>48400</v>
      </c>
    </row>
    <row r="821" spans="1:16" x14ac:dyDescent="0.3">
      <c r="A821">
        <v>821</v>
      </c>
      <c r="B821" t="s">
        <v>836</v>
      </c>
      <c r="C821" t="str">
        <f>LEFT(Table1[[#This Row],[Occupation]],LEN(Table1[[#This Row],[Occupation]])-1)</f>
        <v>Telemarketer</v>
      </c>
      <c r="D821" t="str">
        <f>_xlfn.XLOOKUP(Table1[[#This Row],[Occupation]],Table2[Name],Table2[Cluster],#N/A,1)</f>
        <v>Business Management and Administration</v>
      </c>
      <c r="E821">
        <f>_xlfn.RANK.EQ(Table1[[#This Row],[Percent_Change]],Table1[Percent_Change])</f>
        <v>817</v>
      </c>
      <c r="F821" t="s">
        <v>1860</v>
      </c>
      <c r="G821">
        <v>97700</v>
      </c>
      <c r="H821">
        <v>77600</v>
      </c>
      <c r="I821" s="1">
        <v>-0.21</v>
      </c>
      <c r="J821" t="s">
        <v>25</v>
      </c>
      <c r="K821">
        <v>1</v>
      </c>
      <c r="L821" t="s">
        <v>31</v>
      </c>
      <c r="M821">
        <v>1</v>
      </c>
      <c r="N821">
        <v>781</v>
      </c>
      <c r="O821" s="2">
        <v>16.579999999999998</v>
      </c>
      <c r="P821" s="2">
        <v>34500</v>
      </c>
    </row>
    <row r="822" spans="1:16" x14ac:dyDescent="0.3">
      <c r="A822">
        <v>822</v>
      </c>
      <c r="B822" t="s">
        <v>837</v>
      </c>
      <c r="C822" t="str">
        <f>LEFT(Table1[[#This Row],[Occupation]],LEN(Table1[[#This Row],[Occupation]])-1)</f>
        <v>Legal Secretaries and Administrative Assistant</v>
      </c>
      <c r="D822" t="str">
        <f>_xlfn.XLOOKUP(Table1[[#This Row],[Occupation]],Table2[Name],Table2[Cluster],#N/A,1)</f>
        <v>Law, Public Safety, Corrections and Security</v>
      </c>
      <c r="E822">
        <f>_xlfn.RANK.EQ(Table1[[#This Row],[Percent_Change]],Table1[Percent_Change])</f>
        <v>821</v>
      </c>
      <c r="F822" t="s">
        <v>1554</v>
      </c>
      <c r="G822">
        <v>161400</v>
      </c>
      <c r="H822">
        <v>126200</v>
      </c>
      <c r="I822" s="1">
        <v>-0.22</v>
      </c>
      <c r="J822" t="s">
        <v>8</v>
      </c>
      <c r="K822">
        <v>3</v>
      </c>
      <c r="L822" t="s">
        <v>26</v>
      </c>
      <c r="M822">
        <v>2</v>
      </c>
      <c r="N822">
        <v>475</v>
      </c>
      <c r="O822" s="2">
        <v>24.37</v>
      </c>
      <c r="P822" s="2">
        <v>50700</v>
      </c>
    </row>
    <row r="823" spans="1:16" x14ac:dyDescent="0.3">
      <c r="A823">
        <v>823</v>
      </c>
      <c r="B823" t="s">
        <v>838</v>
      </c>
      <c r="C823" t="str">
        <f>LEFT(Table1[[#This Row],[Occupation]],LEN(Table1[[#This Row],[Occupation]])-1)</f>
        <v>Patternmakers, Metal and Plasti</v>
      </c>
      <c r="D823" t="str">
        <f>_xlfn.XLOOKUP(Table1[[#This Row],[Occupation]],Table2[Name],Table2[Cluster],#N/A,1)</f>
        <v>Manufacturing</v>
      </c>
      <c r="E823">
        <f>_xlfn.RANK.EQ(Table1[[#This Row],[Percent_Change]],Table1[Percent_Change])</f>
        <v>821</v>
      </c>
      <c r="F823" t="s">
        <v>1569</v>
      </c>
      <c r="G823">
        <v>2300</v>
      </c>
      <c r="H823">
        <v>1800</v>
      </c>
      <c r="I823" s="1">
        <v>-0.22</v>
      </c>
      <c r="J823" t="s">
        <v>8</v>
      </c>
      <c r="K823">
        <v>3</v>
      </c>
      <c r="L823" t="s">
        <v>26</v>
      </c>
      <c r="M823">
        <v>2</v>
      </c>
      <c r="N823">
        <v>490</v>
      </c>
      <c r="O823" s="2">
        <v>23.88</v>
      </c>
      <c r="P823" s="2">
        <v>49700</v>
      </c>
    </row>
    <row r="824" spans="1:16" x14ac:dyDescent="0.3">
      <c r="A824">
        <v>824</v>
      </c>
      <c r="B824" t="s">
        <v>839</v>
      </c>
      <c r="C824" t="str">
        <f>LEFT(Table1[[#This Row],[Occupation]],LEN(Table1[[#This Row],[Occupation]])-1)</f>
        <v>Pressers, Textile, Garment, and Related Material</v>
      </c>
      <c r="D824" t="str">
        <f>_xlfn.XLOOKUP(Table1[[#This Row],[Occupation]],Table2[Name],Table2[Cluster],#N/A,1)</f>
        <v>Human Services</v>
      </c>
      <c r="E824">
        <f>_xlfn.RANK.EQ(Table1[[#This Row],[Percent_Change]],Table1[Percent_Change])</f>
        <v>821</v>
      </c>
      <c r="F824" t="s">
        <v>1886</v>
      </c>
      <c r="G824">
        <v>29800</v>
      </c>
      <c r="H824">
        <v>23300</v>
      </c>
      <c r="I824" s="1">
        <v>-0.22</v>
      </c>
      <c r="J824" t="s">
        <v>25</v>
      </c>
      <c r="K824">
        <v>1</v>
      </c>
      <c r="L824" t="s">
        <v>31</v>
      </c>
      <c r="M824">
        <v>1</v>
      </c>
      <c r="N824">
        <v>807</v>
      </c>
      <c r="O824" s="2">
        <v>15.5</v>
      </c>
      <c r="P824" s="2">
        <v>32200</v>
      </c>
    </row>
    <row r="825" spans="1:16" x14ac:dyDescent="0.3">
      <c r="A825">
        <v>825</v>
      </c>
      <c r="B825" t="s">
        <v>840</v>
      </c>
      <c r="C825" t="str">
        <f>LEFT(Table1[[#This Row],[Occupation]],LEN(Table1[[#This Row],[Occupation]])-1)</f>
        <v>Foundry Mold and Coremaker</v>
      </c>
      <c r="D825" t="str">
        <f>_xlfn.XLOOKUP(Table1[[#This Row],[Occupation]],Table2[Name],Table2[Cluster],#N/A,1)</f>
        <v>Manufacturing</v>
      </c>
      <c r="E825">
        <f>_xlfn.RANK.EQ(Table1[[#This Row],[Percent_Change]],Table1[Percent_Change])</f>
        <v>824</v>
      </c>
      <c r="F825" t="s">
        <v>1695</v>
      </c>
      <c r="G825">
        <v>11500</v>
      </c>
      <c r="H825">
        <v>8800</v>
      </c>
      <c r="I825" s="1">
        <v>-0.24</v>
      </c>
      <c r="J825" t="s">
        <v>29</v>
      </c>
      <c r="K825">
        <v>2</v>
      </c>
      <c r="L825" t="s">
        <v>26</v>
      </c>
      <c r="M825">
        <v>2</v>
      </c>
      <c r="N825">
        <v>616</v>
      </c>
      <c r="O825" s="2">
        <v>21.3</v>
      </c>
      <c r="P825" s="2">
        <v>44300</v>
      </c>
    </row>
    <row r="826" spans="1:16" x14ac:dyDescent="0.3">
      <c r="A826">
        <v>826</v>
      </c>
      <c r="B826" t="s">
        <v>841</v>
      </c>
      <c r="C826" t="str">
        <f>LEFT(Table1[[#This Row],[Occupation]],LEN(Table1[[#This Row],[Occupation]])-1)</f>
        <v>Switchboard Operators, Including Answering Servic</v>
      </c>
      <c r="D826" t="str">
        <f>_xlfn.XLOOKUP(Table1[[#This Row],[Occupation]],Table2[Name],Table2[Cluster],#N/A,1)</f>
        <v>Business Management and Administration</v>
      </c>
      <c r="E826">
        <f>_xlfn.RANK.EQ(Table1[[#This Row],[Percent_Change]],Table1[Percent_Change])</f>
        <v>825</v>
      </c>
      <c r="F826" t="s">
        <v>1816</v>
      </c>
      <c r="G826">
        <v>48400</v>
      </c>
      <c r="H826">
        <v>36200</v>
      </c>
      <c r="I826" s="1">
        <v>-0.25</v>
      </c>
      <c r="J826" t="s">
        <v>25</v>
      </c>
      <c r="K826">
        <v>1</v>
      </c>
      <c r="L826" t="s">
        <v>26</v>
      </c>
      <c r="M826">
        <v>2</v>
      </c>
      <c r="N826">
        <v>737</v>
      </c>
      <c r="O826" s="2">
        <v>17.670000000000002</v>
      </c>
      <c r="P826" s="2">
        <v>36800</v>
      </c>
    </row>
    <row r="827" spans="1:16" x14ac:dyDescent="0.3">
      <c r="A827">
        <v>827</v>
      </c>
      <c r="B827" t="s">
        <v>842</v>
      </c>
      <c r="C827" t="str">
        <f>LEFT(Table1[[#This Row],[Occupation]],LEN(Table1[[#This Row],[Occupation]])-1)</f>
        <v>Data Entry Keyer</v>
      </c>
      <c r="D827" t="str">
        <f>_xlfn.XLOOKUP(Table1[[#This Row],[Occupation]],Table2[Name],Table2[Cluster],#N/A,1)</f>
        <v>Business Management and Administration</v>
      </c>
      <c r="E827">
        <f>_xlfn.RANK.EQ(Table1[[#This Row],[Percent_Change]],Table1[Percent_Change])</f>
        <v>826</v>
      </c>
      <c r="F827" t="s">
        <v>1790</v>
      </c>
      <c r="G827">
        <v>165600</v>
      </c>
      <c r="H827">
        <v>122500</v>
      </c>
      <c r="I827" s="1">
        <v>-0.26</v>
      </c>
      <c r="J827" t="s">
        <v>29</v>
      </c>
      <c r="K827">
        <v>2</v>
      </c>
      <c r="L827" t="s">
        <v>26</v>
      </c>
      <c r="M827">
        <v>2</v>
      </c>
      <c r="N827">
        <v>711</v>
      </c>
      <c r="O827" s="2">
        <v>18.170000000000002</v>
      </c>
      <c r="P827" s="2">
        <v>37800</v>
      </c>
    </row>
    <row r="828" spans="1:16" x14ac:dyDescent="0.3">
      <c r="A828">
        <v>828</v>
      </c>
      <c r="B828" t="s">
        <v>843</v>
      </c>
      <c r="C828" t="str">
        <f>LEFT(Table1[[#This Row],[Occupation]],LEN(Table1[[#This Row],[Occupation]])-1)</f>
        <v>Telephone Operator</v>
      </c>
      <c r="D828" t="str">
        <f>_xlfn.XLOOKUP(Table1[[#This Row],[Occupation]],Table2[Name],Table2[Cluster],#N/A,1)</f>
        <v>Business Management and Administration</v>
      </c>
      <c r="E828">
        <f>_xlfn.RANK.EQ(Table1[[#This Row],[Percent_Change]],Table1[Percent_Change])</f>
        <v>827</v>
      </c>
      <c r="F828" t="s">
        <v>1784</v>
      </c>
      <c r="G828">
        <v>4100</v>
      </c>
      <c r="H828">
        <v>3000</v>
      </c>
      <c r="I828" s="1">
        <v>-0.27</v>
      </c>
      <c r="J828" t="s">
        <v>29</v>
      </c>
      <c r="K828">
        <v>2</v>
      </c>
      <c r="L828" t="s">
        <v>26</v>
      </c>
      <c r="M828">
        <v>2</v>
      </c>
      <c r="N828">
        <v>705</v>
      </c>
      <c r="O828" s="2">
        <v>18.309999999999999</v>
      </c>
      <c r="P828" s="2">
        <v>38100</v>
      </c>
    </row>
    <row r="829" spans="1:16" x14ac:dyDescent="0.3">
      <c r="A829">
        <v>829</v>
      </c>
      <c r="B829" t="s">
        <v>844</v>
      </c>
      <c r="C829" t="str">
        <f>LEFT(Table1[[#This Row],[Occupation]],LEN(Table1[[#This Row],[Occupation]])-1)</f>
        <v>Cutters and Trimmers, Han</v>
      </c>
      <c r="D829" t="str">
        <f>_xlfn.XLOOKUP(Table1[[#This Row],[Occupation]],Table2[Name],Table2[Cluster],#N/A,1)</f>
        <v>Manufacturing</v>
      </c>
      <c r="E829">
        <f>_xlfn.RANK.EQ(Table1[[#This Row],[Percent_Change]],Table1[Percent_Change])</f>
        <v>828</v>
      </c>
      <c r="F829" t="s">
        <v>1807</v>
      </c>
      <c r="G829">
        <v>8300</v>
      </c>
      <c r="H829">
        <v>5900</v>
      </c>
      <c r="I829" s="1">
        <v>-0.28000000000000003</v>
      </c>
      <c r="J829" t="s">
        <v>29</v>
      </c>
      <c r="K829">
        <v>2</v>
      </c>
      <c r="L829" t="s">
        <v>31</v>
      </c>
      <c r="M829">
        <v>1</v>
      </c>
      <c r="N829">
        <v>728</v>
      </c>
      <c r="O829" s="2">
        <v>17.809999999999999</v>
      </c>
      <c r="P829" s="2">
        <v>37000</v>
      </c>
    </row>
    <row r="830" spans="1:16" x14ac:dyDescent="0.3">
      <c r="A830">
        <v>830</v>
      </c>
      <c r="B830" t="s">
        <v>845</v>
      </c>
      <c r="C830" t="str">
        <f>LEFT(Table1[[#This Row],[Occupation]],LEN(Table1[[#This Row],[Occupation]])-1)</f>
        <v>Roof Bolters, Minin</v>
      </c>
      <c r="D830" t="str">
        <f>_xlfn.XLOOKUP(Table1[[#This Row],[Occupation]],Table2[Name],Table2[Cluster],#N/A,1)</f>
        <v>Architecture and Construction</v>
      </c>
      <c r="E830">
        <f>_xlfn.RANK.EQ(Table1[[#This Row],[Percent_Change]],Table1[Percent_Change])</f>
        <v>829</v>
      </c>
      <c r="F830" t="s">
        <v>1366</v>
      </c>
      <c r="G830">
        <v>1800</v>
      </c>
      <c r="H830">
        <v>1300</v>
      </c>
      <c r="I830" s="1">
        <v>-0.28999999999999998</v>
      </c>
      <c r="J830" t="s">
        <v>8</v>
      </c>
      <c r="K830">
        <v>3</v>
      </c>
      <c r="L830" t="s">
        <v>26</v>
      </c>
      <c r="M830">
        <v>2</v>
      </c>
      <c r="N830">
        <v>287</v>
      </c>
      <c r="O830" s="2">
        <v>32.049999999999997</v>
      </c>
      <c r="P830" s="2">
        <v>66700</v>
      </c>
    </row>
    <row r="831" spans="1:16" x14ac:dyDescent="0.3">
      <c r="A831">
        <v>831</v>
      </c>
      <c r="B831" t="s">
        <v>846</v>
      </c>
      <c r="C831" t="str">
        <f>LEFT(Table1[[#This Row],[Occupation]],LEN(Table1[[#This Row],[Occupation]])-1)</f>
        <v>Watch and Clock Repairer</v>
      </c>
      <c r="D831" t="str">
        <f>_xlfn.XLOOKUP(Table1[[#This Row],[Occupation]],Table2[Name],Table2[Cluster],#N/A,1)</f>
        <v>Manufacturing</v>
      </c>
      <c r="E831">
        <f>_xlfn.RANK.EQ(Table1[[#This Row],[Percent_Change]],Table1[Percent_Change])</f>
        <v>830</v>
      </c>
      <c r="F831" t="s">
        <v>1484</v>
      </c>
      <c r="G831">
        <v>2100</v>
      </c>
      <c r="H831">
        <v>1400</v>
      </c>
      <c r="I831" s="1">
        <v>-0.3</v>
      </c>
      <c r="J831" t="s">
        <v>8</v>
      </c>
      <c r="K831">
        <v>3</v>
      </c>
      <c r="L831" t="s">
        <v>26</v>
      </c>
      <c r="M831">
        <v>2</v>
      </c>
      <c r="N831">
        <v>405</v>
      </c>
      <c r="O831" s="2">
        <v>27.95</v>
      </c>
      <c r="P831" s="2">
        <v>58100</v>
      </c>
    </row>
    <row r="832" spans="1:16" x14ac:dyDescent="0.3">
      <c r="A832">
        <v>832</v>
      </c>
      <c r="B832" t="s">
        <v>847</v>
      </c>
      <c r="C832" t="str">
        <f>LEFT(Table1[[#This Row],[Occupation]],LEN(Table1[[#This Row],[Occupation]])-1)</f>
        <v>Word Processors and Typist</v>
      </c>
      <c r="D832" t="str">
        <f>_xlfn.XLOOKUP(Table1[[#This Row],[Occupation]],Table2[Name],Table2[Cluster],#N/A,1)</f>
        <v>Business Management and Administration</v>
      </c>
      <c r="E832">
        <f>_xlfn.RANK.EQ(Table1[[#This Row],[Percent_Change]],Table1[Percent_Change])</f>
        <v>831</v>
      </c>
      <c r="F832" t="s">
        <v>1648</v>
      </c>
      <c r="G832">
        <v>44000</v>
      </c>
      <c r="H832">
        <v>27000</v>
      </c>
      <c r="I832" s="1">
        <v>-0.39</v>
      </c>
      <c r="J832" t="s">
        <v>29</v>
      </c>
      <c r="K832">
        <v>2</v>
      </c>
      <c r="L832" t="s">
        <v>26</v>
      </c>
      <c r="M832">
        <v>2</v>
      </c>
      <c r="N832">
        <v>569</v>
      </c>
      <c r="O832" s="2">
        <v>22.33</v>
      </c>
      <c r="P832" s="2">
        <v>46500</v>
      </c>
    </row>
  </sheetData>
  <hyperlinks>
    <hyperlink ref="B2" r:id="rId1" display="url" xr:uid="{3097B1D3-9CB8-42DE-B740-95A84791D299}"/>
    <hyperlink ref="B3" r:id="rId2" display="url" xr:uid="{5D6EAF4B-BCC6-4FFD-80A3-C07E6EA315B6}"/>
    <hyperlink ref="B4" r:id="rId3" display="url" xr:uid="{AECCD135-3E99-4546-ABE6-C24B4EA607E8}"/>
    <hyperlink ref="B5" r:id="rId4" display="url" xr:uid="{57FAB750-28AF-403D-BEBD-822FD341817C}"/>
    <hyperlink ref="B6" r:id="rId5" display="url" xr:uid="{68D3D0AF-58A9-4AA5-8AC2-165FBF733E23}"/>
    <hyperlink ref="B7" r:id="rId6" display="url" xr:uid="{17CC1811-A281-46B7-80CF-761C0A83EB2E}"/>
    <hyperlink ref="B8" r:id="rId7" display="url" xr:uid="{33FE3F24-BD81-4A5E-949E-370D80D6CF8E}"/>
    <hyperlink ref="B9" r:id="rId8" display="url" xr:uid="{84647CE3-EED5-4E15-8774-37B08C15CE86}"/>
    <hyperlink ref="B10" r:id="rId9" display="url" xr:uid="{D431F864-9B05-4FB8-AEBD-915059A9FDF4}"/>
    <hyperlink ref="B11" r:id="rId10" display="url" xr:uid="{82EE9413-01FF-464E-AE91-24A834A9CC96}"/>
    <hyperlink ref="B12" r:id="rId11" display="url" xr:uid="{67C01091-961B-41A7-AE18-C2F8420AE0AF}"/>
    <hyperlink ref="B13" r:id="rId12" display="url" xr:uid="{05351FF8-C3AC-4DA8-A09B-577B137ACC0F}"/>
    <hyperlink ref="B14" r:id="rId13" display="url" xr:uid="{730B3305-03DC-4544-9BF8-A0443131E1F5}"/>
    <hyperlink ref="B15" r:id="rId14" display="url" xr:uid="{76C3666C-5958-4A55-8E70-1FFA370F9F72}"/>
    <hyperlink ref="B16" r:id="rId15" display="url" xr:uid="{B92E170E-5D63-414C-BAFB-AD5BCEE63E7B}"/>
    <hyperlink ref="B17" r:id="rId16" display="url" xr:uid="{C657D548-EFFF-4A87-A0D8-04D90CDA0011}"/>
    <hyperlink ref="B18" r:id="rId17" display="url" xr:uid="{5E05C51C-5B8E-4261-8E3B-29090CBB4DEB}"/>
    <hyperlink ref="B19" r:id="rId18" display="url" xr:uid="{B0A02526-9E1F-4262-B854-A50242225617}"/>
    <hyperlink ref="B20" r:id="rId19" display="url" xr:uid="{93B36E38-2CB0-4E33-831C-9F6A43619196}"/>
    <hyperlink ref="B21" r:id="rId20" display="url" xr:uid="{96977AD0-262F-41F3-B245-A34435E219B6}"/>
    <hyperlink ref="B22" r:id="rId21" display="url" xr:uid="{70CF3848-32CE-439D-89B6-646DC2E0424F}"/>
    <hyperlink ref="B23" r:id="rId22" display="url" xr:uid="{B70D5A65-53E3-4D24-BD77-73CB49C5C2E4}"/>
    <hyperlink ref="B24" r:id="rId23" display="url" xr:uid="{D03B433B-E17E-4160-A586-5BA7E20FFF6A}"/>
    <hyperlink ref="B25" r:id="rId24" display="url" xr:uid="{2F14313E-F215-466B-BDA2-76FAD747B3E5}"/>
    <hyperlink ref="B26" r:id="rId25" display="url" xr:uid="{71D9AEA9-DC5F-4DC6-8262-6DF57504D8B7}"/>
    <hyperlink ref="B27" r:id="rId26" display="url" xr:uid="{B22F43F4-9F09-4B97-9B7A-CE8A6CD2CE75}"/>
    <hyperlink ref="B28" r:id="rId27" display="url" xr:uid="{0C132096-2501-46DC-83F1-94EBBF8ADC3A}"/>
    <hyperlink ref="B29" r:id="rId28" display="url" xr:uid="{FB398C45-A439-4FAB-8C20-782B75A042D0}"/>
    <hyperlink ref="B30" r:id="rId29" display="url" xr:uid="{DC64B1E2-AAD1-4023-8B87-76913D2E4340}"/>
    <hyperlink ref="B31" r:id="rId30" display="url" xr:uid="{1AAEC807-6D2E-4ADE-A0C3-01964BA19768}"/>
    <hyperlink ref="B32" r:id="rId31" display="url" xr:uid="{1CDB0677-A9B6-4DD3-9C23-BB78F66F436D}"/>
    <hyperlink ref="B33" r:id="rId32" display="url" xr:uid="{E100033F-09E6-4089-A349-F63F8FB3A729}"/>
    <hyperlink ref="B34" r:id="rId33" display="url" xr:uid="{8489EB81-B40F-4ADA-8AB1-B05C147B795D}"/>
    <hyperlink ref="B35" r:id="rId34" display="url" xr:uid="{A22FCB10-EA37-48AE-B306-0EDB5317E25B}"/>
    <hyperlink ref="B36" r:id="rId35" display="url" xr:uid="{222187B5-BB8B-48D4-8DB5-6458265C8EA3}"/>
    <hyperlink ref="B37" r:id="rId36" display="url" xr:uid="{4FFE83F9-8396-4C53-B6ED-934EC40CA9B1}"/>
    <hyperlink ref="B38" r:id="rId37" display="url" xr:uid="{96FA231E-2BC1-4DFC-BA4E-6B853FD638DF}"/>
    <hyperlink ref="B39" r:id="rId38" display="url" xr:uid="{A467EA61-B237-47BB-9FF8-0536423C5331}"/>
    <hyperlink ref="B40" r:id="rId39" display="url" xr:uid="{FA6CA7EB-2D6F-4076-94DE-10F99B7960B1}"/>
    <hyperlink ref="B41" r:id="rId40" display="url" xr:uid="{5A4FA2F2-6646-40C0-8CB6-5AFDA4D796B7}"/>
    <hyperlink ref="B42" r:id="rId41" display="url" xr:uid="{A29CD5A8-14F6-420D-8FC1-92F77D222832}"/>
    <hyperlink ref="B43" r:id="rId42" display="url" xr:uid="{301FCE4D-076F-459B-A9BC-86D311A0C6DF}"/>
    <hyperlink ref="B44" r:id="rId43" display="url" xr:uid="{7450924D-02CD-4203-A716-66EB104DC2CC}"/>
    <hyperlink ref="B45" r:id="rId44" display="url" xr:uid="{77D195F8-8E05-442E-ABDF-210FF0E0EA6D}"/>
    <hyperlink ref="B46" r:id="rId45" display="url" xr:uid="{C0D10811-24E6-420A-B4AD-28D5D64D4818}"/>
    <hyperlink ref="B47" r:id="rId46" display="url" xr:uid="{8E573D0A-54F0-44AC-9149-EDA2B01A3728}"/>
    <hyperlink ref="B48" r:id="rId47" display="url" xr:uid="{C200AA7D-65A9-4A97-8C81-CDA4D6AA7158}"/>
    <hyperlink ref="B49" r:id="rId48" display="url" xr:uid="{B4857C92-41E5-44E3-976C-B63F11243B99}"/>
    <hyperlink ref="B50" r:id="rId49" display="url" xr:uid="{65D0BE46-E2C8-4831-A6A3-0E9846155C67}"/>
    <hyperlink ref="B51" r:id="rId50" display="url" xr:uid="{8F55A415-2AA0-4F82-9856-B4921EC0FCFC}"/>
    <hyperlink ref="B52" r:id="rId51" display="url" xr:uid="{F73797FF-4673-486A-89BB-FBE6DD9849E1}"/>
    <hyperlink ref="B53" r:id="rId52" display="url" xr:uid="{201F7D0F-7043-48D1-BAA7-17BE09FFC4CE}"/>
    <hyperlink ref="B54" r:id="rId53" display="url" xr:uid="{E29C642B-1043-4B6F-A0EE-2D93DAD92FA9}"/>
    <hyperlink ref="B55" r:id="rId54" display="url" xr:uid="{193D61C5-6C58-4829-98C2-70D556BDAA3C}"/>
    <hyperlink ref="B56" r:id="rId55" display="url" xr:uid="{6C832316-7168-48A3-8073-79237784EEE9}"/>
    <hyperlink ref="B57" r:id="rId56" display="url" xr:uid="{E4092982-243B-439D-B119-36A0AB171912}"/>
    <hyperlink ref="B58" r:id="rId57" display="url" xr:uid="{6CB6B076-97DD-4193-A088-73050C1E51A4}"/>
    <hyperlink ref="B59" r:id="rId58" display="url" xr:uid="{1AE66147-9BBA-4B12-B666-2AA3B16820E2}"/>
    <hyperlink ref="B60" r:id="rId59" display="url" xr:uid="{D363D810-FDA5-46F0-B85A-AB99910E17A7}"/>
    <hyperlink ref="B61" r:id="rId60" display="url" xr:uid="{955FF7B5-19C1-4598-BAF6-7F26572D7F55}"/>
    <hyperlink ref="B62" r:id="rId61" display="url" xr:uid="{5B1CB367-04C2-42FA-BC65-11D78A87BD25}"/>
    <hyperlink ref="B63" r:id="rId62" display="url" xr:uid="{E6DE4E67-2791-4F12-8C35-A368D6C40C54}"/>
    <hyperlink ref="B64" r:id="rId63" display="url" xr:uid="{DF14EB8F-3B16-45C4-9F85-DF50A0E2364B}"/>
    <hyperlink ref="B65" r:id="rId64" display="url" xr:uid="{274983B0-C0AC-40E7-AE61-096F0464DB18}"/>
    <hyperlink ref="B66" r:id="rId65" display="url" xr:uid="{8973C6F0-6A17-4BE7-87E8-2F1767E9A1F2}"/>
    <hyperlink ref="B67" r:id="rId66" display="url" xr:uid="{F920083C-3931-4379-BB80-DA8AECD08046}"/>
    <hyperlink ref="B68" r:id="rId67" display="url" xr:uid="{AA130248-1919-4B7F-B54A-3C791C718231}"/>
    <hyperlink ref="B69" r:id="rId68" display="url" xr:uid="{688B7426-D10B-4E66-8BB6-CD495D4F5C95}"/>
    <hyperlink ref="B70" r:id="rId69" display="url" xr:uid="{CF704C4A-358A-4FA5-B24B-688DF0DDE9BC}"/>
    <hyperlink ref="B71" r:id="rId70" display="url" xr:uid="{D6C7FE6C-2099-4785-9E4F-B0DFE60AB999}"/>
    <hyperlink ref="B72" r:id="rId71" display="url" xr:uid="{09851402-D186-494E-8818-A345EE86BFB4}"/>
    <hyperlink ref="B73" r:id="rId72" display="url" xr:uid="{63A05461-A954-4100-81D0-AFD00FD1C20C}"/>
    <hyperlink ref="B74" r:id="rId73" display="url" xr:uid="{4A58C264-AEDF-44E0-B965-553B5B07E032}"/>
    <hyperlink ref="B75" r:id="rId74" display="url" xr:uid="{8BFBF0F0-9FCB-4770-B007-BC05FD30C439}"/>
    <hyperlink ref="B76" r:id="rId75" display="url" xr:uid="{C63CD473-83A3-442F-863E-3F35D2A36A3E}"/>
    <hyperlink ref="B77" r:id="rId76" display="url" xr:uid="{746149DB-3CD1-4780-9281-9DE0C52F9DB1}"/>
    <hyperlink ref="B78" r:id="rId77" display="url" xr:uid="{84A97413-0012-467F-A759-637FE84F665F}"/>
    <hyperlink ref="B79" r:id="rId78" display="url" xr:uid="{F729FC12-40C3-4FF3-8C0C-8BA60EEF36B2}"/>
    <hyperlink ref="B80" r:id="rId79" display="url" xr:uid="{A4CFE377-D3D0-49C5-BDC3-463B0400E8C5}"/>
    <hyperlink ref="B81" r:id="rId80" display="url" xr:uid="{E7A7D6B6-9336-491D-A720-73F265E31239}"/>
    <hyperlink ref="B82" r:id="rId81" display="url" xr:uid="{C694420F-A19B-4851-B0FC-B74E71B1AA24}"/>
    <hyperlink ref="B83" r:id="rId82" display="url" xr:uid="{F657834E-10F3-4010-972A-224F1C16ADFE}"/>
    <hyperlink ref="B84" r:id="rId83" display="url" xr:uid="{9317EA50-4672-4F3D-917D-248C6CC0B930}"/>
    <hyperlink ref="B85" r:id="rId84" display="url" xr:uid="{6A849CE8-9F0D-45B4-A5F9-7095CB056D01}"/>
    <hyperlink ref="B86" r:id="rId85" display="url" xr:uid="{29DDA146-08AA-41FE-AE8D-7653B5FCEDE8}"/>
    <hyperlink ref="B87" r:id="rId86" display="url" xr:uid="{E5FF7EF6-ECCE-42A5-9323-44E220060D7A}"/>
    <hyperlink ref="B88" r:id="rId87" display="url" xr:uid="{8A581E7F-2F90-4240-952E-1EE02D7A26BD}"/>
    <hyperlink ref="B89" r:id="rId88" display="url" xr:uid="{B069EB2B-6406-42B4-9662-B212EE3F7A17}"/>
    <hyperlink ref="B90" r:id="rId89" display="url" xr:uid="{1F8E18E5-12BC-48FE-8309-C0C3BB7A8785}"/>
    <hyperlink ref="B91" r:id="rId90" display="url" xr:uid="{C3F28B17-A894-4110-AEFE-1D3824BA8A07}"/>
    <hyperlink ref="B92" r:id="rId91" display="url" xr:uid="{75177CD7-3BB5-48B8-86A3-16373D229C0D}"/>
    <hyperlink ref="B93" r:id="rId92" display="url" xr:uid="{04113B45-AE31-4505-BCC0-98757B6C0A6F}"/>
    <hyperlink ref="B94" r:id="rId93" display="url" xr:uid="{7FE44132-E0AD-4112-BCB9-B57783787EE7}"/>
    <hyperlink ref="B95" r:id="rId94" display="url" xr:uid="{FA6D2EA6-8CDB-4FF5-B0A8-11C4A825F12B}"/>
    <hyperlink ref="B96" r:id="rId95" display="url" xr:uid="{EA77052B-6B1F-4CCD-BDB9-1CFA52EA2FC4}"/>
    <hyperlink ref="B97" r:id="rId96" display="url" xr:uid="{C361F98A-4ABC-40C9-8633-73152F976C19}"/>
    <hyperlink ref="B98" r:id="rId97" display="url" xr:uid="{5DE21671-6504-4751-AA29-9ADECE9A823E}"/>
    <hyperlink ref="B99" r:id="rId98" display="url" xr:uid="{F18A0B6E-5030-4A7A-AEF4-D6AE743AB89C}"/>
    <hyperlink ref="B100" r:id="rId99" display="url" xr:uid="{ACEFAA69-DFFE-4BE9-9183-7F43311DAF32}"/>
    <hyperlink ref="B101" r:id="rId100" display="url" xr:uid="{4F38BDFE-0F6D-4D89-8B37-B57D7C647796}"/>
    <hyperlink ref="B102" r:id="rId101" display="url" xr:uid="{DAD5B2ED-ADF2-4C24-9B25-6F29EEE5183C}"/>
    <hyperlink ref="B103" r:id="rId102" display="url" xr:uid="{07CF2652-10A2-4AB8-9707-E82834C51B08}"/>
    <hyperlink ref="B104" r:id="rId103" display="url" xr:uid="{68AA62E9-7F65-4440-97FE-115A7DF4D9B0}"/>
    <hyperlink ref="B105" r:id="rId104" display="url" xr:uid="{7A79D88C-C72F-46E3-A6E5-906B020C32C8}"/>
    <hyperlink ref="B106" r:id="rId105" display="url" xr:uid="{DB200C12-6D7B-4021-9295-14E641C5E750}"/>
    <hyperlink ref="B107" r:id="rId106" display="url" xr:uid="{22A62DEE-4ED9-4C14-A19D-47DD9B51FF2A}"/>
    <hyperlink ref="B108" r:id="rId107" display="url" xr:uid="{86C22233-32B9-4190-83BC-A9A1872D5419}"/>
    <hyperlink ref="B109" r:id="rId108" display="url" xr:uid="{042F3591-6842-4007-B35C-EA3DE76490F2}"/>
    <hyperlink ref="B110" r:id="rId109" display="url" xr:uid="{E640CF0C-196E-4ECF-86F6-06101CE59D5A}"/>
    <hyperlink ref="B111" r:id="rId110" display="url" xr:uid="{09AAA09E-423D-47DE-B750-CF4E3B9875F1}"/>
    <hyperlink ref="B112" r:id="rId111" display="url" xr:uid="{184224EF-A35C-421B-A8D8-A4B82DAFC598}"/>
    <hyperlink ref="B113" r:id="rId112" display="url" xr:uid="{0342D5AE-95A3-4BB7-92D5-2A7E1E324476}"/>
    <hyperlink ref="B114" r:id="rId113" display="url" xr:uid="{9C3B2DD2-17E3-4F23-8AC3-52F4E91A14BC}"/>
    <hyperlink ref="B115" r:id="rId114" display="url" xr:uid="{87A26232-5111-4A55-A35A-0474CCCF1ED0}"/>
    <hyperlink ref="B116" r:id="rId115" display="url" xr:uid="{88692ED8-53E3-4640-B95C-049A75310B63}"/>
    <hyperlink ref="B117" r:id="rId116" display="url" xr:uid="{9E736B0B-637C-4E57-9C92-69D010C76A2C}"/>
    <hyperlink ref="B118" r:id="rId117" display="url" xr:uid="{90EB5E02-B4ED-4698-9B2B-348879640475}"/>
    <hyperlink ref="B119" r:id="rId118" display="url" xr:uid="{1964DB35-7F16-4E3B-8640-79D2FD5E7FBA}"/>
    <hyperlink ref="B120" r:id="rId119" display="url" xr:uid="{FE9ADBC6-7DA0-48CA-B5CA-230443F1B8E9}"/>
    <hyperlink ref="B121" r:id="rId120" display="url" xr:uid="{E7D7D1DA-9EC8-40AC-BF76-CCDF20DC5ACF}"/>
    <hyperlink ref="B122" r:id="rId121" display="url" xr:uid="{D2F3CBAE-5D30-46C7-ACB0-5E1142A22DB1}"/>
    <hyperlink ref="B123" r:id="rId122" display="url" xr:uid="{D58DCFCE-5B5A-49E1-B6E4-AB823FC8BCAE}"/>
    <hyperlink ref="B124" r:id="rId123" display="url" xr:uid="{594649D5-C6BE-4612-80F3-558AEE913143}"/>
    <hyperlink ref="B125" r:id="rId124" display="url" xr:uid="{8ED3A1CA-C37A-46BD-ACA2-5AB1A712676E}"/>
    <hyperlink ref="B126" r:id="rId125" display="url" xr:uid="{921DDCAF-57A7-44B7-82B8-10ED8B06F1EA}"/>
    <hyperlink ref="B127" r:id="rId126" display="url" xr:uid="{DB4365BC-C076-4CCD-83CB-1EB1545B5980}"/>
    <hyperlink ref="B128" r:id="rId127" display="url" xr:uid="{B28982F5-DD10-4011-95F6-A9FB26D3ED17}"/>
    <hyperlink ref="B129" r:id="rId128" display="url" xr:uid="{0F1A26FD-F117-421F-8E51-44B4A6DEA917}"/>
    <hyperlink ref="B130" r:id="rId129" display="url" xr:uid="{CBAFEB1D-FB24-4DDA-8AEA-8F08C1365A6E}"/>
    <hyperlink ref="B131" r:id="rId130" display="url" xr:uid="{32FACBD2-F1D0-4475-8D36-606D17787760}"/>
    <hyperlink ref="B132" r:id="rId131" display="url" xr:uid="{0CBF9D78-E132-49E1-AEEB-A0DAA3534D1D}"/>
    <hyperlink ref="B133" r:id="rId132" display="url" xr:uid="{802FE2BB-519C-4A82-B1B1-10EB01775299}"/>
    <hyperlink ref="B134" r:id="rId133" display="url" xr:uid="{01256F7A-E92B-4C9A-9C65-F1B1BC42C041}"/>
    <hyperlink ref="B135" r:id="rId134" display="url" xr:uid="{E66120DF-D6A6-4ABC-B2CD-DDD5846CCD47}"/>
    <hyperlink ref="B136" r:id="rId135" display="url" xr:uid="{37E0EB72-E1DB-48BE-8A1B-0B94540B7437}"/>
    <hyperlink ref="B137" r:id="rId136" display="url" xr:uid="{6D7D2F25-3B52-46B1-AE28-0F481B1FD00F}"/>
    <hyperlink ref="B138" r:id="rId137" display="url" xr:uid="{1965EC4C-D988-4B59-9ACB-A1018E7C098F}"/>
    <hyperlink ref="B139" r:id="rId138" display="url" xr:uid="{2ADE0A53-69DB-4FA9-8AAC-BD122E857E1E}"/>
    <hyperlink ref="B140" r:id="rId139" display="url" xr:uid="{C6E3066A-D06F-489C-9932-E291E66859AD}"/>
    <hyperlink ref="B141" r:id="rId140" display="url" xr:uid="{1E3D5604-8866-4B4C-BF67-5E87AC87421F}"/>
    <hyperlink ref="B142" r:id="rId141" display="url" xr:uid="{3688940D-04E3-40A3-AE19-A2E389D733CE}"/>
    <hyperlink ref="B143" r:id="rId142" display="url" xr:uid="{95A892C4-5367-4FF4-87B9-85238C861178}"/>
    <hyperlink ref="B144" r:id="rId143" display="url" xr:uid="{DE230470-F75C-4A6E-B69F-B53501867203}"/>
    <hyperlink ref="B145" r:id="rId144" display="url" xr:uid="{ACBB7A26-A3AA-4002-BEF5-3D1943F64AD6}"/>
    <hyperlink ref="B146" r:id="rId145" display="url" xr:uid="{77845106-3947-4E73-90D3-2CB935BB198C}"/>
    <hyperlink ref="B147" r:id="rId146" display="url" xr:uid="{78BB1183-83EE-4BD1-AC70-27A1013BFA49}"/>
    <hyperlink ref="B148" r:id="rId147" display="url" xr:uid="{03602E2C-9E75-4351-A359-BF159F6A1620}"/>
    <hyperlink ref="B149" r:id="rId148" display="url" xr:uid="{6A2065C3-1C08-4848-96A3-F830B57B7D70}"/>
    <hyperlink ref="B150" r:id="rId149" display="url" xr:uid="{401664D2-C3A4-4E39-982D-CF1D32107CF5}"/>
    <hyperlink ref="B151" r:id="rId150" display="url" xr:uid="{37701AF3-52BB-4A95-837A-6B77CE314F5C}"/>
    <hyperlink ref="B152" r:id="rId151" display="url" xr:uid="{D09BBBD6-A784-4DCE-8539-3010F90F8348}"/>
    <hyperlink ref="B153" r:id="rId152" display="url" xr:uid="{C184591B-0524-4611-AA8A-33D9CCA7D752}"/>
    <hyperlink ref="B154" r:id="rId153" display="url" xr:uid="{07D8F5CF-A2FA-48B8-9055-5116B1B75697}"/>
    <hyperlink ref="B155" r:id="rId154" display="url" xr:uid="{6EB33DC8-C88C-4D85-A0A0-F58B9987225C}"/>
    <hyperlink ref="B156" r:id="rId155" display="url" xr:uid="{92FD8C94-6E91-4C63-99B6-DE0C24C2F700}"/>
    <hyperlink ref="B157" r:id="rId156" display="url" xr:uid="{8CF8964B-44DD-4709-B243-3E7406DE706B}"/>
    <hyperlink ref="B158" r:id="rId157" display="url" xr:uid="{DDFCF7DF-90D4-45C2-AD71-CCF5793D7AAA}"/>
    <hyperlink ref="B159" r:id="rId158" display="url" xr:uid="{DA8ACD8E-F451-4A32-BF30-71DF2ABD322A}"/>
    <hyperlink ref="B160" r:id="rId159" display="url" xr:uid="{3FCB62B3-0486-4984-8EE7-8EECA1E18A68}"/>
    <hyperlink ref="B161" r:id="rId160" display="url" xr:uid="{1363F6F4-01C1-4D01-B73D-A1FFA1273DE0}"/>
    <hyperlink ref="B162" r:id="rId161" display="url" xr:uid="{4F0AD19B-8333-43EE-A071-752F7F9F4396}"/>
    <hyperlink ref="B163" r:id="rId162" display="url" xr:uid="{DD44295B-F58D-4800-85C1-D113DF761B58}"/>
    <hyperlink ref="B164" r:id="rId163" display="url" xr:uid="{1D410B4A-362E-4BBD-98EC-417F9ACA6101}"/>
    <hyperlink ref="B165" r:id="rId164" display="url" xr:uid="{8154A97A-368D-4C7D-9474-F5C3A269C9D3}"/>
    <hyperlink ref="B166" r:id="rId165" display="url" xr:uid="{43B0DAA7-8A1D-49C8-85C7-FE04E9D90BEE}"/>
    <hyperlink ref="B167" r:id="rId166" display="url" xr:uid="{F1B778E1-8E43-4FE5-9AC7-CCF60D54FFF0}"/>
    <hyperlink ref="B168" r:id="rId167" display="url" xr:uid="{8A6AC2D4-E38C-4FBA-99E9-E4C10AD8CADA}"/>
    <hyperlink ref="B169" r:id="rId168" display="url" xr:uid="{ABEF59DB-0598-4F16-AAA9-9516C7AAD40C}"/>
    <hyperlink ref="B170" r:id="rId169" display="url" xr:uid="{563E0E50-2BAD-46FE-8197-055C8E2EF9DD}"/>
    <hyperlink ref="B171" r:id="rId170" display="url" xr:uid="{8A8AA223-9E78-4BCC-801A-BD38A9F88B4D}"/>
    <hyperlink ref="B172" r:id="rId171" display="url" xr:uid="{81ECA8AA-36FC-45E6-86F6-971B8CC10CDD}"/>
    <hyperlink ref="B173" r:id="rId172" display="url" xr:uid="{366E93AE-0553-49C9-82FC-35170EB3E73A}"/>
    <hyperlink ref="B174" r:id="rId173" display="url" xr:uid="{2DB48BFE-DBAC-4B86-82B8-7963872749C6}"/>
    <hyperlink ref="B175" r:id="rId174" display="url" xr:uid="{8D924F68-81F5-4D5B-97D4-08704C56C8AF}"/>
    <hyperlink ref="B176" r:id="rId175" display="url" xr:uid="{CAD7B743-36B5-4E26-B8BB-2F46C431E38C}"/>
    <hyperlink ref="B177" r:id="rId176" display="url" xr:uid="{E8113FD7-675C-44A3-8F03-51C29512E95A}"/>
    <hyperlink ref="B178" r:id="rId177" display="url" xr:uid="{F373E679-B524-49E4-9DB7-A4AA1CB1CE12}"/>
    <hyperlink ref="B179" r:id="rId178" display="url" xr:uid="{851C3828-F8DA-4698-B149-6C61CAD4C296}"/>
    <hyperlink ref="B180" r:id="rId179" display="url" xr:uid="{E851E85B-B387-4ED2-A364-E49B2768C8B9}"/>
    <hyperlink ref="B181" r:id="rId180" display="url" xr:uid="{E7B60B41-6D13-4AEC-BA60-99B1AE11C7A8}"/>
    <hyperlink ref="B182" r:id="rId181" display="url" xr:uid="{A9263AD4-261E-4148-9CA2-A485C41ADE3E}"/>
    <hyperlink ref="B183" r:id="rId182" display="url" xr:uid="{3D97A3F4-E015-42E0-B6BB-E893ACBA9F33}"/>
    <hyperlink ref="B184" r:id="rId183" display="url" xr:uid="{6FC3E889-FA89-4735-9761-66E5257A982B}"/>
    <hyperlink ref="B185" r:id="rId184" display="url" xr:uid="{D115712B-C07C-4BFF-B38F-F712CE920477}"/>
    <hyperlink ref="B186" r:id="rId185" display="url" xr:uid="{0E94E9DE-8312-4971-8C30-0EF2D7291C46}"/>
    <hyperlink ref="B187" r:id="rId186" display="url" xr:uid="{D18CC473-316D-4814-962E-DC2DF534BADB}"/>
    <hyperlink ref="B188" r:id="rId187" display="url" xr:uid="{33531A23-AB98-4797-A71F-C25A3A33D696}"/>
    <hyperlink ref="B189" r:id="rId188" display="url" xr:uid="{7BF506FC-1158-438A-89C4-736D4B39BABC}"/>
    <hyperlink ref="B190" r:id="rId189" display="url" xr:uid="{0722A95F-4AC4-4390-92FD-08E44AA26C5B}"/>
    <hyperlink ref="B191" r:id="rId190" display="url" xr:uid="{0B700622-5884-4FA7-84B5-AC2B466F7167}"/>
    <hyperlink ref="B192" r:id="rId191" display="url" xr:uid="{7437CAE8-6A8F-4ED0-A826-809C3C5B0404}"/>
    <hyperlink ref="B193" r:id="rId192" display="url" xr:uid="{D4644C14-1602-47B0-A9DC-12F3BB02BFCE}"/>
    <hyperlink ref="B194" r:id="rId193" display="url" xr:uid="{8412CE58-8F0D-4E7C-A6BF-059937336844}"/>
    <hyperlink ref="B195" r:id="rId194" display="url" xr:uid="{4997C3BD-39D7-49DE-8DAA-7C8B0CB155F0}"/>
    <hyperlink ref="B196" r:id="rId195" display="url" xr:uid="{DB834647-A250-45E8-8647-3433624F91FA}"/>
    <hyperlink ref="B197" r:id="rId196" display="url" xr:uid="{8A58ABF7-0C18-4067-B86C-CADEDA939BF3}"/>
    <hyperlink ref="B198" r:id="rId197" display="url" xr:uid="{E64B920A-1E28-40E1-BA3E-CE258FD8825B}"/>
    <hyperlink ref="B199" r:id="rId198" display="url" xr:uid="{A5FBB0D0-424C-470E-A73F-F2FA058E1583}"/>
    <hyperlink ref="B200" r:id="rId199" display="url" xr:uid="{AE35078E-59D3-4301-AD6E-54E9AF41672C}"/>
    <hyperlink ref="B201" r:id="rId200" display="url" xr:uid="{61C720C4-351E-49EE-80CC-851D34A999CD}"/>
    <hyperlink ref="B202" r:id="rId201" display="url" xr:uid="{BE8E1487-82DD-4092-9099-477BD3948EA5}"/>
    <hyperlink ref="B203" r:id="rId202" display="url" xr:uid="{48081896-4876-4170-9E7A-D772F7C11CE2}"/>
    <hyperlink ref="B204" r:id="rId203" display="url" xr:uid="{8BD06751-6905-4E38-9159-3E531496C27F}"/>
    <hyperlink ref="B205" r:id="rId204" display="url" xr:uid="{C0FD5125-CB6B-4A8A-8EEE-0955C1F190D1}"/>
    <hyperlink ref="B206" r:id="rId205" display="url" xr:uid="{8F76C259-5A42-4DD9-ACF5-5C5142B5BFD1}"/>
    <hyperlink ref="B207" r:id="rId206" display="url" xr:uid="{BE64E22C-6C0A-4D0F-8878-F1ED9C988B79}"/>
    <hyperlink ref="B208" r:id="rId207" display="url" xr:uid="{8C5554BB-12EF-4ECA-A58E-E2AB3BF99B79}"/>
    <hyperlink ref="B209" r:id="rId208" display="url" xr:uid="{5E8A60B6-A4FC-478A-80A4-5A7222E93B42}"/>
    <hyperlink ref="B210" r:id="rId209" display="url" xr:uid="{BFDA5D6F-D9D2-4123-AD09-13F338DD11B7}"/>
    <hyperlink ref="B211" r:id="rId210" display="url" xr:uid="{21F14649-CD69-4DB9-9094-7A27BCE58643}"/>
    <hyperlink ref="B212" r:id="rId211" display="url" xr:uid="{21F94CDF-BE85-408E-B571-BD1FCAFEBB11}"/>
    <hyperlink ref="B213" r:id="rId212" display="url" xr:uid="{997B0ED8-51FE-466D-B6C2-8D1F4B23CE6D}"/>
    <hyperlink ref="B214" r:id="rId213" display="url" xr:uid="{0AB96BBD-6B4C-4719-9D7C-15B87F592CA4}"/>
    <hyperlink ref="B215" r:id="rId214" display="url" xr:uid="{4B34404E-DEB2-4E90-8294-9F1AD6DEC8F0}"/>
    <hyperlink ref="B216" r:id="rId215" display="url" xr:uid="{6F6D0916-CFCD-43C1-AC33-332C28D01149}"/>
    <hyperlink ref="B217" r:id="rId216" display="url" xr:uid="{17DD3CFB-A8F2-4207-9186-3C932F56C614}"/>
    <hyperlink ref="B218" r:id="rId217" display="url" xr:uid="{C19ED853-434B-47A2-9450-6A1EEBCAB752}"/>
    <hyperlink ref="B219" r:id="rId218" display="url" xr:uid="{9579B225-9038-47FD-ACEB-41944E880D7A}"/>
    <hyperlink ref="B220" r:id="rId219" display="url" xr:uid="{9DC95D9F-769D-439D-AACD-7A09C35A211C}"/>
    <hyperlink ref="B221" r:id="rId220" display="url" xr:uid="{A2664310-5545-4D9C-AA21-5656A8C64F0C}"/>
    <hyperlink ref="B222" r:id="rId221" display="url" xr:uid="{AD37F0C5-7A2C-48DA-80BE-CDCAF4369FB7}"/>
    <hyperlink ref="B223" r:id="rId222" display="url" xr:uid="{101ED4C2-E751-42C2-B6E7-9416E39846FA}"/>
    <hyperlink ref="B224" r:id="rId223" display="url" xr:uid="{DCE47E57-4DD8-4D3C-AF75-670F0E149B8F}"/>
    <hyperlink ref="B225" r:id="rId224" display="url" xr:uid="{5ACD73C2-4247-45D8-AFEC-81DB2A90D71C}"/>
    <hyperlink ref="B226" r:id="rId225" display="url" xr:uid="{DB7962B5-F372-4B1C-A916-23017C9B1336}"/>
    <hyperlink ref="B227" r:id="rId226" display="url" xr:uid="{992BEB82-2E71-48B1-AD62-2FAAA72DB5F5}"/>
    <hyperlink ref="B228" r:id="rId227" display="url" xr:uid="{93E0E2BC-5CEB-4FAF-A7E6-751520A59517}"/>
    <hyperlink ref="B229" r:id="rId228" display="url" xr:uid="{73BBC819-F6FD-4D1F-B82F-3447C2FE9B55}"/>
    <hyperlink ref="B230" r:id="rId229" display="url" xr:uid="{85A79846-822C-41F5-9A9A-01A1A3D03601}"/>
    <hyperlink ref="B231" r:id="rId230" display="url" xr:uid="{09BF7B13-9D61-4BF0-9DED-E4FE1D308259}"/>
    <hyperlink ref="B232" r:id="rId231" display="url" xr:uid="{B97F120A-AAA6-4670-BD85-61A4B21B2F0E}"/>
    <hyperlink ref="B233" r:id="rId232" display="url" xr:uid="{3AE7A16F-DE10-4D6F-93D8-DBFA3066BE49}"/>
    <hyperlink ref="B234" r:id="rId233" display="url" xr:uid="{74AEF559-5448-4EC7-93CD-7A3DD39C59D1}"/>
    <hyperlink ref="B235" r:id="rId234" display="url" xr:uid="{5EDC5E3A-908A-4CAC-965D-A3B101F2E48D}"/>
    <hyperlink ref="B236" r:id="rId235" display="url" xr:uid="{C3BAD6A0-E3C1-4039-91AA-507DBBD9AE30}"/>
    <hyperlink ref="B237" r:id="rId236" display="url" xr:uid="{7FECA032-1739-432B-954B-5650DC7B965E}"/>
    <hyperlink ref="B238" r:id="rId237" display="url" xr:uid="{D389B60D-950B-4E9D-B735-8703C006940A}"/>
    <hyperlink ref="B239" r:id="rId238" display="url" xr:uid="{223988C9-EA14-4179-86C3-E9A503BE63C7}"/>
    <hyperlink ref="B240" r:id="rId239" display="url" xr:uid="{CFFBFFD7-B6BA-4A80-A28E-31B87422E504}"/>
    <hyperlink ref="B241" r:id="rId240" display="url" xr:uid="{1850B464-4556-468A-B5A7-D7ADAF6B36EF}"/>
    <hyperlink ref="B242" r:id="rId241" display="url" xr:uid="{0D88EBE2-5327-42E9-8B94-25873859D6C1}"/>
    <hyperlink ref="B243" r:id="rId242" display="url" xr:uid="{20079BC1-4CAE-48FB-82B5-34B673A90349}"/>
    <hyperlink ref="B244" r:id="rId243" display="url" xr:uid="{C6884580-2467-40AF-9E1F-06FA07197CB2}"/>
    <hyperlink ref="B245" r:id="rId244" display="url" xr:uid="{A4EE7889-29BE-4C95-BAEB-A326BE8A1237}"/>
    <hyperlink ref="B246" r:id="rId245" display="url" xr:uid="{F243A92A-FBF1-4D34-9720-A04321936C7C}"/>
    <hyperlink ref="B247" r:id="rId246" display="url" xr:uid="{810D7EA3-D496-4E43-B431-B3FEA5D0D1A6}"/>
    <hyperlink ref="B248" r:id="rId247" display="url" xr:uid="{24821C94-507B-4652-80B7-A43C14185E1E}"/>
    <hyperlink ref="B249" r:id="rId248" display="url" xr:uid="{04495DCB-CA5E-47B7-B14C-669C9D7A9637}"/>
    <hyperlink ref="B250" r:id="rId249" display="url" xr:uid="{CE2DC174-E2D0-4260-B616-537492C9886A}"/>
    <hyperlink ref="B251" r:id="rId250" display="url" xr:uid="{0D764056-1066-4CFE-8B6B-C60D63A3187D}"/>
    <hyperlink ref="B252" r:id="rId251" display="url" xr:uid="{F54EB6EB-CEBD-4EF4-84A7-31036EF60A60}"/>
    <hyperlink ref="B253" r:id="rId252" display="url" xr:uid="{5D297A9F-AEF5-48F6-AECB-F6B8B29CFAA3}"/>
    <hyperlink ref="B254" r:id="rId253" display="url" xr:uid="{69F6F461-44B8-4D9A-9097-9C715E0B5871}"/>
    <hyperlink ref="B255" r:id="rId254" display="url" xr:uid="{533B5BBD-54F4-4547-8838-732404A2FF16}"/>
    <hyperlink ref="B256" r:id="rId255" display="url" xr:uid="{F5E3C73C-3B82-4404-8B87-1ED40F4238E8}"/>
    <hyperlink ref="B257" r:id="rId256" display="url" xr:uid="{2AACA727-DC2F-4467-9366-F04584DD2708}"/>
    <hyperlink ref="B258" r:id="rId257" display="url" xr:uid="{0F2262B1-027D-4182-92C1-9AFC0723DA47}"/>
    <hyperlink ref="B259" r:id="rId258" display="url" xr:uid="{1CEF405E-908A-48D1-B237-9CAE3B456C71}"/>
    <hyperlink ref="B260" r:id="rId259" display="url" xr:uid="{2D5CEDF8-5B5D-446E-8616-3D8BF023030B}"/>
    <hyperlink ref="B261" r:id="rId260" display="url" xr:uid="{DEB98944-86C5-47B2-B2F7-CF847174650F}"/>
    <hyperlink ref="B262" r:id="rId261" display="url" xr:uid="{5A4BD115-46C7-4955-B275-528AAF9CC123}"/>
    <hyperlink ref="B263" r:id="rId262" display="url" xr:uid="{4444941F-87BD-4F3B-A58F-743963074439}"/>
    <hyperlink ref="B264" r:id="rId263" display="url" xr:uid="{FA990C05-2132-4BDB-A1D2-33A392830F8D}"/>
    <hyperlink ref="B265" r:id="rId264" display="url" xr:uid="{2CD77DFB-689A-4468-ACF4-53C5B56E835D}"/>
    <hyperlink ref="B266" r:id="rId265" display="url" xr:uid="{18FC6EFA-029A-4E17-B23D-6D694FB31C42}"/>
    <hyperlink ref="B267" r:id="rId266" display="url" xr:uid="{7773ADBE-D661-4722-AF68-A2E3B4B8DE6B}"/>
    <hyperlink ref="B268" r:id="rId267" display="url" xr:uid="{07750CD5-27B8-42C8-A276-BD95ACAE711E}"/>
    <hyperlink ref="B269" r:id="rId268" display="url" xr:uid="{2B5C877D-F810-4762-8750-E0F59E9D176C}"/>
    <hyperlink ref="B270" r:id="rId269" display="url" xr:uid="{A7538181-A113-4BAE-932F-4298FB6F661C}"/>
    <hyperlink ref="B271" r:id="rId270" display="url" xr:uid="{E3585C57-87CB-4692-A511-D4B3F7BF563B}"/>
    <hyperlink ref="B272" r:id="rId271" display="url" xr:uid="{BDB534D7-9CF1-4578-BFE6-6932466739BB}"/>
    <hyperlink ref="B273" r:id="rId272" display="url" xr:uid="{38609FFF-E9C4-46AC-9DC1-E6CFB6ECA5A8}"/>
    <hyperlink ref="B274" r:id="rId273" display="url" xr:uid="{BFD6357F-059B-4EAD-A4A3-37E4E9A13F25}"/>
    <hyperlink ref="B275" r:id="rId274" display="url" xr:uid="{561F49CE-314A-4BE6-86D0-C062F0F64498}"/>
    <hyperlink ref="B276" r:id="rId275" display="url" xr:uid="{C7D088D9-D084-45EA-ADA7-0EBD71CC91B1}"/>
    <hyperlink ref="B277" r:id="rId276" display="url" xr:uid="{1B60D2B3-0FF8-448F-B7EA-389FD98EB2CC}"/>
    <hyperlink ref="B278" r:id="rId277" display="url" xr:uid="{6A3C75DC-207B-42D7-9228-35AAC2A6F34E}"/>
    <hyperlink ref="B279" r:id="rId278" display="url" xr:uid="{438A1641-AD21-4AF9-8337-7BECFC02F1DC}"/>
    <hyperlink ref="B280" r:id="rId279" display="url" xr:uid="{203E5A6E-6EE2-4C49-B5FB-EF9F99DEF86E}"/>
    <hyperlink ref="B281" r:id="rId280" display="url" xr:uid="{87758C6E-58E4-4FC7-BD96-9EAB116E82D8}"/>
    <hyperlink ref="B282" r:id="rId281" display="url" xr:uid="{0B99B2B4-9549-40FB-ABB2-469D1E6DD939}"/>
    <hyperlink ref="B283" r:id="rId282" display="url" xr:uid="{5A59B610-45CD-4ACC-BDE9-69513C89BF20}"/>
    <hyperlink ref="B284" r:id="rId283" display="url" xr:uid="{2C4F6D18-D5B2-4A57-AA1E-2EB2E9115957}"/>
    <hyperlink ref="B285" r:id="rId284" display="url" xr:uid="{85B29896-B25C-48B4-A52E-483FEC372F26}"/>
    <hyperlink ref="B286" r:id="rId285" display="url" xr:uid="{A1361B9C-6351-460C-A4CA-ADF3EB88C58C}"/>
    <hyperlink ref="B287" r:id="rId286" display="url" xr:uid="{FD1C075B-452F-4879-BF63-53A560AA76CF}"/>
    <hyperlink ref="B288" r:id="rId287" display="url" xr:uid="{786DF41C-917D-45FA-9F76-92DB824919A2}"/>
    <hyperlink ref="B289" r:id="rId288" display="url" xr:uid="{B73C1119-0D76-4E69-A4E1-4609D3EEDF1B}"/>
    <hyperlink ref="B290" r:id="rId289" display="url" xr:uid="{97D149AD-E393-4EDC-B7B1-393D66FD198D}"/>
    <hyperlink ref="B291" r:id="rId290" display="url" xr:uid="{F62B5FC6-ACDB-45FB-9619-D367CD454FA1}"/>
    <hyperlink ref="B292" r:id="rId291" display="url" xr:uid="{782D07B1-BEE3-4087-8A6D-283FCC9B7208}"/>
    <hyperlink ref="B293" r:id="rId292" display="url" xr:uid="{B70B4EC3-CE2F-46E2-9B94-FDDBA0020B5D}"/>
    <hyperlink ref="B294" r:id="rId293" display="url" xr:uid="{25B169C8-B8D3-4F9C-B1EE-D8D0BA662F85}"/>
    <hyperlink ref="B295" r:id="rId294" display="url" xr:uid="{A7160183-55B3-4919-9621-0F16686E828B}"/>
    <hyperlink ref="B296" r:id="rId295" display="url" xr:uid="{380139DB-BA87-4BAB-9D6C-B7E7AFB4A959}"/>
    <hyperlink ref="B297" r:id="rId296" display="url" xr:uid="{C8AC290F-7FC8-4CA8-AE18-3E178B36ACEA}"/>
    <hyperlink ref="B298" r:id="rId297" display="url" xr:uid="{FD154D38-39B6-4547-A93D-ABAA060439D1}"/>
    <hyperlink ref="B299" r:id="rId298" display="url" xr:uid="{936B89B2-7C08-452F-AB32-E31D1358F361}"/>
    <hyperlink ref="B300" r:id="rId299" display="url" xr:uid="{36EF5184-35FE-4B52-908E-86A80E932970}"/>
    <hyperlink ref="B301" r:id="rId300" display="url" xr:uid="{1DC792AD-8FB6-4886-B3CD-36998FAA8880}"/>
    <hyperlink ref="B302" r:id="rId301" display="url" xr:uid="{4C8F2352-2907-4C8F-8600-BDCF649BF3C3}"/>
    <hyperlink ref="B303" r:id="rId302" display="url" xr:uid="{A878497F-A2A1-4564-A167-FC1AD89C31F1}"/>
    <hyperlink ref="B304" r:id="rId303" display="url" xr:uid="{7421486F-E341-4941-89D8-22DADF0460FD}"/>
    <hyperlink ref="B305" r:id="rId304" display="url" xr:uid="{312D7CCB-4F23-4D9F-A93C-FBAF88FB596D}"/>
    <hyperlink ref="B306" r:id="rId305" display="url" xr:uid="{2BB3B2ED-FD83-4594-8A20-8462D49B90FC}"/>
    <hyperlink ref="B307" r:id="rId306" display="url" xr:uid="{5600A8CF-A9E3-4638-B189-C0658F9347A1}"/>
    <hyperlink ref="B308" r:id="rId307" display="url" xr:uid="{3CCF73F5-8A3C-40EF-9C98-8842160D7F34}"/>
    <hyperlink ref="B309" r:id="rId308" display="url" xr:uid="{9330EF09-4B9D-47CC-9EEA-7B85AD7B278C}"/>
    <hyperlink ref="B310" r:id="rId309" display="url" xr:uid="{515E0490-8882-49B2-8358-906561F73307}"/>
    <hyperlink ref="B311" r:id="rId310" display="url" xr:uid="{A1C123E0-8A69-4F62-9661-C1E8FFA1B6F7}"/>
    <hyperlink ref="B312" r:id="rId311" display="url" xr:uid="{C825A0EA-414A-40BC-96CE-873E70085751}"/>
    <hyperlink ref="B313" r:id="rId312" display="url" xr:uid="{7A3F49E5-188A-4468-84D4-8431E2DDF73F}"/>
    <hyperlink ref="B314" r:id="rId313" display="url" xr:uid="{68AA152D-EF89-46D7-8D2B-A05FF016BF1E}"/>
    <hyperlink ref="B315" r:id="rId314" display="url" xr:uid="{29B65DC7-2962-4481-91B4-6EFE946ED87C}"/>
    <hyperlink ref="B316" r:id="rId315" display="url" xr:uid="{FBA1E68F-29DA-4FC2-B3E8-F6AE0AE15103}"/>
    <hyperlink ref="B317" r:id="rId316" display="url" xr:uid="{4D67B94E-7DF4-49BD-ADC2-3CEFFACB4E2A}"/>
    <hyperlink ref="B318" r:id="rId317" display="url" xr:uid="{01C70AB6-0511-4AF0-B82B-17967B19DE57}"/>
    <hyperlink ref="B319" r:id="rId318" display="url" xr:uid="{A817402F-19A7-4114-88D2-7254ED811110}"/>
    <hyperlink ref="B320" r:id="rId319" display="url" xr:uid="{04B0D474-9855-4DA1-A040-E9C07EA5EBE5}"/>
    <hyperlink ref="B321" r:id="rId320" display="url" xr:uid="{75482381-52C9-4E02-8842-8083EA6CFCF4}"/>
    <hyperlink ref="B322" r:id="rId321" display="url" xr:uid="{B4FFF22D-C2AC-4D97-AF15-58F1B0577B7B}"/>
    <hyperlink ref="B323" r:id="rId322" display="url" xr:uid="{1531C90A-9D24-425D-A065-F02EA0E6D293}"/>
    <hyperlink ref="B324" r:id="rId323" display="url" xr:uid="{124B6698-DA1F-4501-BE37-5749AA8DDCA8}"/>
    <hyperlink ref="B325" r:id="rId324" display="url" xr:uid="{909A8962-8E80-435D-8B46-13EA4BAF7982}"/>
    <hyperlink ref="B326" r:id="rId325" display="url" xr:uid="{B736983C-27E2-4EB1-84B3-78124450F3E3}"/>
    <hyperlink ref="B327" r:id="rId326" display="url" xr:uid="{15F43D50-5D2A-406D-B774-545FEC1EA558}"/>
    <hyperlink ref="B328" r:id="rId327" display="url" xr:uid="{C7CF10C8-E14E-4DF6-9773-AE84A6CE4D29}"/>
    <hyperlink ref="B329" r:id="rId328" display="url" xr:uid="{3D6E03D0-3033-4F66-AD4E-B049ED870B31}"/>
    <hyperlink ref="B330" r:id="rId329" display="url" xr:uid="{27D75D9A-7DE4-4CC9-93F9-44319E45FD61}"/>
    <hyperlink ref="B331" r:id="rId330" display="url" xr:uid="{99A68EBF-A763-4AE5-B301-ECF9BF07DA39}"/>
    <hyperlink ref="B332" r:id="rId331" display="url" xr:uid="{FFFB04CB-EA39-48CA-AF15-EA5977DDBAFC}"/>
    <hyperlink ref="B333" r:id="rId332" display="url" xr:uid="{97B15C4D-2065-4D5D-AFEA-7DEBDB2BBDEB}"/>
    <hyperlink ref="B334" r:id="rId333" display="url" xr:uid="{FF218E5E-B27D-45F6-91F6-924776F2AC2D}"/>
    <hyperlink ref="B335" r:id="rId334" display="url" xr:uid="{5925B721-3133-4ABA-A451-F2A43FDC7CDF}"/>
    <hyperlink ref="B336" r:id="rId335" display="url" xr:uid="{50D0A257-DAFC-4A6E-AE67-106C31E46510}"/>
    <hyperlink ref="B337" r:id="rId336" display="url" xr:uid="{43121310-6685-4726-9831-E4D50896D513}"/>
    <hyperlink ref="B338" r:id="rId337" display="url" xr:uid="{A038BAC1-949C-4D2E-96F1-F85D11746D80}"/>
    <hyperlink ref="B339" r:id="rId338" display="url" xr:uid="{E31DC1EA-9036-4CDD-BFED-592FB2C39A25}"/>
    <hyperlink ref="B340" r:id="rId339" display="url" xr:uid="{237358EF-53AF-4355-B86E-8D1941681016}"/>
    <hyperlink ref="B341" r:id="rId340" display="url" xr:uid="{48B0437A-02D6-4E28-B50A-B73772671652}"/>
    <hyperlink ref="B342" r:id="rId341" display="url" xr:uid="{009558E8-BC62-4029-8A9C-681BC85073C3}"/>
    <hyperlink ref="B343" r:id="rId342" display="url" xr:uid="{3C596CBA-10ED-4ED4-A58E-616A83806BA1}"/>
    <hyperlink ref="B344" r:id="rId343" display="url" xr:uid="{25C78AD4-D534-481E-988C-1A06BB66444E}"/>
    <hyperlink ref="B345" r:id="rId344" display="url" xr:uid="{DE90CB3B-C3D4-4524-A4C8-E3388578CE01}"/>
    <hyperlink ref="B346" r:id="rId345" display="url" xr:uid="{CFA4BB1B-A4E7-4386-9244-5028ED0D1962}"/>
    <hyperlink ref="B347" r:id="rId346" display="url" xr:uid="{D078B9E4-4DF8-48B6-B07D-13538B99D49F}"/>
    <hyperlink ref="B348" r:id="rId347" display="url" xr:uid="{9AA039CD-10E2-4A60-A00D-AA719F98D6E9}"/>
    <hyperlink ref="B349" r:id="rId348" display="url" xr:uid="{2A55F144-D886-49C8-A383-8B4F86E1F74E}"/>
    <hyperlink ref="B350" r:id="rId349" display="url" xr:uid="{CEED8616-55C9-4F49-A886-726986CF47B2}"/>
    <hyperlink ref="B351" r:id="rId350" display="url" xr:uid="{8D030E8B-D5DC-460B-8D26-61403A88B430}"/>
    <hyperlink ref="B352" r:id="rId351" display="url" xr:uid="{45B02786-14F2-48EE-88C9-F212972248CD}"/>
    <hyperlink ref="B353" r:id="rId352" display="url" xr:uid="{955B388F-CB3F-42D2-ADC6-E3C6A25DE5C7}"/>
    <hyperlink ref="B354" r:id="rId353" display="url" xr:uid="{9ADC81C5-5084-43AB-87FD-D0082A008BBF}"/>
    <hyperlink ref="B355" r:id="rId354" display="url" xr:uid="{81484C03-7E24-49D0-9D48-5B2A0357D6AA}"/>
    <hyperlink ref="B356" r:id="rId355" display="url" xr:uid="{B63B80D9-FF28-4588-BAAC-0E1BA8F0BF4E}"/>
    <hyperlink ref="B357" r:id="rId356" display="url" xr:uid="{FF22A3D5-1A11-4061-A68E-5997B519F2FC}"/>
    <hyperlink ref="B358" r:id="rId357" display="url" xr:uid="{3C9E1151-37EB-4FBA-AA7C-37AD4101F51C}"/>
    <hyperlink ref="B359" r:id="rId358" display="url" xr:uid="{3E3FDFD5-6981-41B8-9F48-D114526489E9}"/>
    <hyperlink ref="B360" r:id="rId359" display="url" xr:uid="{B7419331-0FF7-498F-91FD-B6DC4B14D4E4}"/>
    <hyperlink ref="B361" r:id="rId360" display="url" xr:uid="{4AD49E2C-DEB3-4CF5-B149-ACE52DFF3288}"/>
    <hyperlink ref="B362" r:id="rId361" display="url" xr:uid="{DA7AE0E9-6BE9-4E6F-9A33-4E6F28B87954}"/>
    <hyperlink ref="B363" r:id="rId362" display="url" xr:uid="{158F5E8C-4F79-4458-823D-603BD7FBC2C2}"/>
    <hyperlink ref="B364" r:id="rId363" display="url" xr:uid="{E7B97433-9CD2-4B7C-8340-A968D1C49611}"/>
    <hyperlink ref="B365" r:id="rId364" display="url" xr:uid="{DA5A9D80-C1EF-42C5-A8AB-A7A49D8E79DB}"/>
    <hyperlink ref="B366" r:id="rId365" display="url" xr:uid="{41CC0483-9EEC-4DB5-82EF-DA49963200F9}"/>
    <hyperlink ref="B367" r:id="rId366" display="url" xr:uid="{48F63622-0E96-4B85-847C-6236EDED57A8}"/>
    <hyperlink ref="B368" r:id="rId367" display="url" xr:uid="{5DD1E810-205A-467C-ADEB-3FA3ABEBDCA3}"/>
    <hyperlink ref="B369" r:id="rId368" display="url" xr:uid="{3C0089FC-3112-4F07-A721-174E0705B642}"/>
    <hyperlink ref="B370" r:id="rId369" display="url" xr:uid="{D8F0FF0F-0D42-4729-9831-C3E1FC0CF4BC}"/>
    <hyperlink ref="B371" r:id="rId370" display="url" xr:uid="{7EE73B29-025B-4EFA-846E-4664C582C99A}"/>
    <hyperlink ref="B372" r:id="rId371" display="url" xr:uid="{118AAE83-5573-412B-9EB6-B2A3C9C130DF}"/>
    <hyperlink ref="B373" r:id="rId372" display="url" xr:uid="{C8B97B17-8F54-4B2D-8796-F6FFADA52B00}"/>
    <hyperlink ref="B374" r:id="rId373" display="url" xr:uid="{20396DC5-8D27-4B0B-92C8-99B5F0702219}"/>
    <hyperlink ref="B375" r:id="rId374" display="url" xr:uid="{3406FA87-DFD0-428B-A80D-F7B15FCB2796}"/>
    <hyperlink ref="B376" r:id="rId375" display="url" xr:uid="{31B01625-9C55-4D92-A12B-8380186D3019}"/>
    <hyperlink ref="B377" r:id="rId376" display="url" xr:uid="{0A4CC714-CAEE-4CE3-BC45-0F6B4D7CCD49}"/>
    <hyperlink ref="B378" r:id="rId377" display="url" xr:uid="{F3C91E3C-F023-430B-BC03-FE85AFB5C16D}"/>
    <hyperlink ref="B379" r:id="rId378" display="url" xr:uid="{01BB8632-C881-4CFB-AAC5-66DAC8C9610A}"/>
    <hyperlink ref="B380" r:id="rId379" display="url" xr:uid="{93B91FBF-4681-45A1-8734-F6965CD346F8}"/>
    <hyperlink ref="B381" r:id="rId380" display="url" xr:uid="{73BDEEB1-1B40-4B2C-AA74-A347F4206C02}"/>
    <hyperlink ref="B382" r:id="rId381" display="url" xr:uid="{C2619521-5587-4003-91B8-7EB7DA70A3CC}"/>
    <hyperlink ref="B383" r:id="rId382" display="url" xr:uid="{71FB6EC3-AB62-4DC8-A4B2-B77BAAA7367C}"/>
    <hyperlink ref="B384" r:id="rId383" display="url" xr:uid="{F46440DC-7936-42BC-BF54-2A2494FD5E32}"/>
    <hyperlink ref="B385" r:id="rId384" display="url" xr:uid="{EA6B9220-59DB-4515-A1E2-132A874CDB16}"/>
    <hyperlink ref="B386" r:id="rId385" display="url" xr:uid="{0C98BFD5-3624-4A52-BD69-1D496D8CA581}"/>
    <hyperlink ref="B387" r:id="rId386" display="url" xr:uid="{8BF0137A-76DC-44A4-98BA-F80229BC74E5}"/>
    <hyperlink ref="B388" r:id="rId387" display="url" xr:uid="{47F18454-FFA0-4E29-96B7-26264C2A0834}"/>
    <hyperlink ref="B389" r:id="rId388" display="url" xr:uid="{EC797044-F9DB-43D3-97DD-4C31432FE2A5}"/>
    <hyperlink ref="B390" r:id="rId389" display="url" xr:uid="{D78AFF8C-D71D-4B29-BC50-97B3628C1915}"/>
    <hyperlink ref="B391" r:id="rId390" display="url" xr:uid="{061FC81E-3AA2-4974-85C0-7F2F096E04DA}"/>
    <hyperlink ref="B392" r:id="rId391" display="url" xr:uid="{FDF80AFD-FD8A-456D-98A3-682F63F2E701}"/>
    <hyperlink ref="B393" r:id="rId392" display="url" xr:uid="{3696A256-A7F1-41D6-AF29-0994E0D86A01}"/>
    <hyperlink ref="B394" r:id="rId393" display="url" xr:uid="{8B68846E-D8C8-4A7D-BF5C-82D88555C5B7}"/>
    <hyperlink ref="B395" r:id="rId394" display="url" xr:uid="{A2B59CBE-F08A-498A-8192-932EFF3BCEF9}"/>
    <hyperlink ref="B396" r:id="rId395" display="url" xr:uid="{A76A99D3-9732-424F-B1DF-93E70F68B4D6}"/>
    <hyperlink ref="B397" r:id="rId396" display="url" xr:uid="{072E7408-3A6E-4A9A-B10C-E8D613B26E33}"/>
    <hyperlink ref="B398" r:id="rId397" display="url" xr:uid="{B1187D78-3E63-47D0-81D2-68656E7CD379}"/>
    <hyperlink ref="B399" r:id="rId398" display="url" xr:uid="{80BD781B-8228-408B-B413-527E5D45489C}"/>
    <hyperlink ref="B400" r:id="rId399" display="url" xr:uid="{BEE423D4-97CA-42AF-AAE8-A55B0BAE51A8}"/>
    <hyperlink ref="B401" r:id="rId400" display="url" xr:uid="{04A1D9E4-FCBE-42B1-9B04-D630990B7F48}"/>
    <hyperlink ref="B402" r:id="rId401" display="url" xr:uid="{58586318-DF8B-40F8-AFF3-9003C8436437}"/>
    <hyperlink ref="B403" r:id="rId402" display="url" xr:uid="{3464A1C9-E9D7-4E6A-B418-F5E435EEF68C}"/>
    <hyperlink ref="B404" r:id="rId403" display="url" xr:uid="{477F4321-0E62-4969-85DA-DC50CFD906AD}"/>
    <hyperlink ref="B405" r:id="rId404" display="url" xr:uid="{7D1F264F-C502-4780-B1FD-C0997C1DFD41}"/>
    <hyperlink ref="B406" r:id="rId405" display="url" xr:uid="{8FA8B8A3-4468-4AC2-8CEF-B9D04E3E9E99}"/>
    <hyperlink ref="B407" r:id="rId406" display="url" xr:uid="{CC417BE2-2AA8-4D17-92F7-D8126A45398F}"/>
    <hyperlink ref="B408" r:id="rId407" display="url" xr:uid="{5B7C8FA3-136D-4E3D-9E0F-130365F10977}"/>
    <hyperlink ref="B409" r:id="rId408" display="url" xr:uid="{D55C2E79-5CB5-4927-A19C-2EEA8B29659B}"/>
    <hyperlink ref="B410" r:id="rId409" display="url" xr:uid="{D62A0D04-C58F-486F-8AD0-8B78294D3C8A}"/>
    <hyperlink ref="B411" r:id="rId410" display="url" xr:uid="{04BEC22F-688E-410A-B7B7-7C7E117BF2DB}"/>
    <hyperlink ref="B412" r:id="rId411" display="url" xr:uid="{92C2052E-F47D-4F07-BFDC-EED0C4463251}"/>
    <hyperlink ref="B413" r:id="rId412" display="url" xr:uid="{0AFCC719-A4D5-4E7E-9D73-B1ABA544BEDF}"/>
    <hyperlink ref="B414" r:id="rId413" display="url" xr:uid="{8A0B7EA7-2D69-4187-AB5D-CE62D4135EDF}"/>
    <hyperlink ref="B415" r:id="rId414" display="url" xr:uid="{676B2544-D3E0-4A51-8E3F-1B5CEB8FDAAB}"/>
    <hyperlink ref="B416" r:id="rId415" display="url" xr:uid="{61AD5438-4D10-4BB9-9C00-90A58AE38929}"/>
    <hyperlink ref="B417" r:id="rId416" display="url" xr:uid="{4758A5A4-31E3-4260-BEE6-7060FCAF3D25}"/>
    <hyperlink ref="B418" r:id="rId417" display="url" xr:uid="{B97B2EE2-6AD8-4557-B6EB-17114FC8263C}"/>
    <hyperlink ref="B419" r:id="rId418" display="url" xr:uid="{FA0C219D-2A97-4CC0-BF87-0D51C3F32F9A}"/>
    <hyperlink ref="B420" r:id="rId419" display="url" xr:uid="{5FA38BE8-5BEC-4784-B5D1-BF47C11478DB}"/>
    <hyperlink ref="B421" r:id="rId420" display="url" xr:uid="{585638AA-5F85-4350-BC76-0EFD1C284514}"/>
    <hyperlink ref="B422" r:id="rId421" display="url" xr:uid="{617C6990-6E25-44B0-AE2E-AFCFDD02AC98}"/>
    <hyperlink ref="B423" r:id="rId422" display="url" xr:uid="{8DAF66D8-F792-4400-AA3E-B67C5513DBB6}"/>
    <hyperlink ref="B424" r:id="rId423" display="url" xr:uid="{86C15440-4E43-445D-9534-0A753F3DA306}"/>
    <hyperlink ref="B425" r:id="rId424" display="url" xr:uid="{23B4CB99-EAC3-47DA-8015-069C4501E064}"/>
    <hyperlink ref="B426" r:id="rId425" display="url" xr:uid="{41CF1809-D17F-4606-A99F-1ADEBBD7C515}"/>
    <hyperlink ref="B427" r:id="rId426" display="url" xr:uid="{428ED942-D944-4115-9C38-F0395B58557E}"/>
    <hyperlink ref="B428" r:id="rId427" display="url" xr:uid="{35388271-22C4-45BD-BE4A-DC902C60765D}"/>
    <hyperlink ref="B429" r:id="rId428" display="url" xr:uid="{5FE4062F-7798-42B3-9500-1DA0F722F41F}"/>
    <hyperlink ref="B430" r:id="rId429" display="url" xr:uid="{0C496450-A999-4CCA-A075-16F1D8BF5C5D}"/>
    <hyperlink ref="B431" r:id="rId430" display="url" xr:uid="{AD6FB1E2-920F-45E5-BB2E-472AF57F60BD}"/>
    <hyperlink ref="B432" r:id="rId431" display="url" xr:uid="{A296AA57-95FE-42B5-9050-D2A72EC3E3C6}"/>
    <hyperlink ref="B433" r:id="rId432" display="url" xr:uid="{27E41952-2F10-4E3F-9D6E-B2157A613C58}"/>
    <hyperlink ref="B434" r:id="rId433" display="url" xr:uid="{FA578CBC-6077-4448-8839-677E86BF1138}"/>
    <hyperlink ref="B435" r:id="rId434" display="url" xr:uid="{594B6CB1-CE11-4923-B544-267691342F12}"/>
    <hyperlink ref="B436" r:id="rId435" display="url" xr:uid="{880EC873-B55E-477A-A5AE-8E3D6177D068}"/>
    <hyperlink ref="B437" r:id="rId436" display="url" xr:uid="{930D1AB0-57D5-4B75-A44D-BA5F74737B72}"/>
    <hyperlink ref="B438" r:id="rId437" display="url" xr:uid="{C157C925-F23B-4BDD-8244-294A40E098CA}"/>
    <hyperlink ref="B439" r:id="rId438" display="url" xr:uid="{A84D721B-DCAD-487E-84A0-8FDD3FE0CC67}"/>
    <hyperlink ref="B440" r:id="rId439" display="url" xr:uid="{75BCF3BE-8858-4085-AC32-47BE64FD3050}"/>
    <hyperlink ref="B441" r:id="rId440" display="url" xr:uid="{CF4D0CF2-42C9-4896-853B-3863328CF85D}"/>
    <hyperlink ref="B442" r:id="rId441" display="url" xr:uid="{04B57D91-21D6-4AFD-ACE0-33EDEBDB00C0}"/>
    <hyperlink ref="B443" r:id="rId442" display="url" xr:uid="{27AEC6D9-732C-4EA2-88CE-7F7D47AFBC56}"/>
    <hyperlink ref="B444" r:id="rId443" display="url" xr:uid="{35CE7021-328F-4F32-8D71-C03939656F23}"/>
    <hyperlink ref="B445" r:id="rId444" display="url" xr:uid="{56ED47DD-6670-4B14-BE9C-D8443B70F2D4}"/>
    <hyperlink ref="B446" r:id="rId445" display="url" xr:uid="{4D849475-5965-44A7-B330-FA9CC031E7A7}"/>
    <hyperlink ref="B447" r:id="rId446" display="url" xr:uid="{8F194A35-3E92-4B93-8E31-8804E193A851}"/>
    <hyperlink ref="B448" r:id="rId447" display="url" xr:uid="{CF6BC977-E2FF-4DC7-8C40-68532B906A3E}"/>
    <hyperlink ref="B449" r:id="rId448" display="url" xr:uid="{84CAD405-5FFA-40F1-8581-0E049DD6BEBF}"/>
    <hyperlink ref="B450" r:id="rId449" display="url" xr:uid="{40E8C014-D82C-44A8-95FA-44BF92763A50}"/>
    <hyperlink ref="B451" r:id="rId450" display="url" xr:uid="{008E89C7-1D27-45AC-A05F-19C9BE0AA3FE}"/>
    <hyperlink ref="B452" r:id="rId451" display="url" xr:uid="{2E9DA63D-D965-429F-8DB0-8120C6FACA22}"/>
    <hyperlink ref="B453" r:id="rId452" display="url" xr:uid="{65AE859A-4CE4-41A4-AD93-D342E879F33B}"/>
    <hyperlink ref="B454" r:id="rId453" display="url" xr:uid="{628B65BC-3C93-4147-B116-0EC27F743619}"/>
    <hyperlink ref="B455" r:id="rId454" display="url" xr:uid="{6DA12F0B-C64D-4E59-9533-156C5C929F55}"/>
    <hyperlink ref="B456" r:id="rId455" display="url" xr:uid="{BEBE7270-08E4-4ABF-A26C-9FE79F402177}"/>
    <hyperlink ref="B457" r:id="rId456" display="url" xr:uid="{BB62B785-4072-428E-AD53-B1014D4A3C00}"/>
    <hyperlink ref="B458" r:id="rId457" display="url" xr:uid="{CF6A2C12-F4F9-4E95-AABA-762581C6F782}"/>
    <hyperlink ref="B459" r:id="rId458" display="url" xr:uid="{0028346F-F324-4B19-A94C-FBDD428AB15E}"/>
    <hyperlink ref="B460" r:id="rId459" display="url" xr:uid="{C4F02759-923A-4D42-8550-11048D46A6B8}"/>
    <hyperlink ref="B461" r:id="rId460" display="url" xr:uid="{831B3138-9575-48E3-A23B-4C16BF656AB6}"/>
    <hyperlink ref="B462" r:id="rId461" display="url" xr:uid="{51F669B4-EA27-478E-862E-CBDFA9160F66}"/>
    <hyperlink ref="B463" r:id="rId462" display="url" xr:uid="{DAA30DC9-B044-4720-A9E6-E8745F0A6D96}"/>
    <hyperlink ref="B464" r:id="rId463" display="url" xr:uid="{82960E9B-3AFD-4BFD-B3F2-C0675F5A987B}"/>
    <hyperlink ref="B465" r:id="rId464" display="url" xr:uid="{1272F478-ED48-4B48-9B12-C9AD88CBA9B1}"/>
    <hyperlink ref="B466" r:id="rId465" display="url" xr:uid="{46673215-EE77-4A57-A413-0FE2185CF8C1}"/>
    <hyperlink ref="B467" r:id="rId466" display="url" xr:uid="{BDFF3BB4-6C73-47E4-9F20-47C4289ACF41}"/>
    <hyperlink ref="B468" r:id="rId467" display="url" xr:uid="{0603D796-D53E-410F-8674-30650495E4DB}"/>
    <hyperlink ref="B469" r:id="rId468" display="url" xr:uid="{A89E1AFA-2C63-4E92-A73F-E14E1D34E5AF}"/>
    <hyperlink ref="B470" r:id="rId469" display="url" xr:uid="{88B8ED25-52B0-4797-9751-FF5E5B63DA1D}"/>
    <hyperlink ref="B471" r:id="rId470" display="url" xr:uid="{25292B4D-9F32-4542-87FB-4F48DF5A2B13}"/>
    <hyperlink ref="B472" r:id="rId471" display="url" xr:uid="{887E855D-783F-47CD-B538-410E7328F2AF}"/>
    <hyperlink ref="B473" r:id="rId472" display="url" xr:uid="{15F9C207-93D8-4605-AB33-A4B0CEACBA00}"/>
    <hyperlink ref="B474" r:id="rId473" display="url" xr:uid="{D254FAA7-5A18-4E0A-B194-C8C23A4C11DE}"/>
    <hyperlink ref="B475" r:id="rId474" display="url" xr:uid="{F9F60665-7194-4705-8766-6B0F1E7B3565}"/>
    <hyperlink ref="B476" r:id="rId475" display="url" xr:uid="{CB4FD241-83D3-4DCA-85AF-73A481B5D66A}"/>
    <hyperlink ref="B477" r:id="rId476" display="url" xr:uid="{0CADBF63-D1CB-409D-AE2A-3E71DBCA22E5}"/>
    <hyperlink ref="B478" r:id="rId477" display="url" xr:uid="{BC6D12C7-EAF9-4795-B793-505CEB379D5C}"/>
    <hyperlink ref="B479" r:id="rId478" display="url" xr:uid="{27B0F132-7F69-4A0B-8DBB-B238D3EB8297}"/>
    <hyperlink ref="B480" r:id="rId479" display="url" xr:uid="{32BF6888-0833-4E92-94FE-7E65CA43015C}"/>
    <hyperlink ref="B481" r:id="rId480" display="url" xr:uid="{245341AA-03C1-4DBD-86BF-A18F9DF4CCA9}"/>
    <hyperlink ref="B482" r:id="rId481" display="url" xr:uid="{11F8E581-B1EB-4B2E-9BB4-562CC63DCA8D}"/>
    <hyperlink ref="B483" r:id="rId482" display="url" xr:uid="{1A51F3EE-7203-494D-9BC4-4FD9A6812128}"/>
    <hyperlink ref="B484" r:id="rId483" display="url" xr:uid="{0B515335-7EFF-48A2-804E-5A2F412E805F}"/>
    <hyperlink ref="B485" r:id="rId484" display="url" xr:uid="{8F57A3DB-8B17-40B1-8AA2-D7395A055601}"/>
    <hyperlink ref="B486" r:id="rId485" display="url" xr:uid="{72C5471B-9742-4819-A9E4-AC92EAF52BC3}"/>
    <hyperlink ref="B487" r:id="rId486" display="url" xr:uid="{E3F178E5-DC28-415B-BF77-F8252C49CF30}"/>
    <hyperlink ref="B488" r:id="rId487" display="url" xr:uid="{201A13E2-E705-435E-9B10-BD745F49AA58}"/>
    <hyperlink ref="B489" r:id="rId488" display="url" xr:uid="{E36F9BD1-2DF8-4165-BBFF-F87B2BB8409F}"/>
    <hyperlink ref="B490" r:id="rId489" display="url" xr:uid="{4A83B634-C676-4C58-B3E8-3F3617BD63C3}"/>
    <hyperlink ref="B491" r:id="rId490" display="url" xr:uid="{57E4D086-3442-42D0-A090-D32632DD9CB3}"/>
    <hyperlink ref="B492" r:id="rId491" display="url" xr:uid="{58547438-48F3-4924-BB27-CC9197F24062}"/>
    <hyperlink ref="B493" r:id="rId492" display="url" xr:uid="{CC12F2DA-0E10-4D18-B4F8-F60959B55888}"/>
    <hyperlink ref="B494" r:id="rId493" display="url" xr:uid="{D7E744C5-42D7-4781-AC94-C869791ECC75}"/>
    <hyperlink ref="B495" r:id="rId494" display="url" xr:uid="{1E8E8CFD-8FE6-42F2-A592-D6EA5B72229C}"/>
    <hyperlink ref="B496" r:id="rId495" display="url" xr:uid="{9DAF77F2-9A8F-4380-A758-F56CBBE773A2}"/>
    <hyperlink ref="B497" r:id="rId496" display="url" xr:uid="{7A7DC2E2-B9C9-4CE7-B92E-36B6D56B909F}"/>
    <hyperlink ref="B498" r:id="rId497" display="url" xr:uid="{14180947-D66B-4568-94B9-7A0B0C0F448B}"/>
    <hyperlink ref="B499" r:id="rId498" display="url" xr:uid="{080A203D-8790-4861-BF53-1E862C584DE5}"/>
    <hyperlink ref="B500" r:id="rId499" display="url" xr:uid="{2A3DC349-882A-483A-BBE3-5A78B45093BD}"/>
    <hyperlink ref="B501" r:id="rId500" display="url" xr:uid="{DBAC1D97-81E5-4517-A36B-83592DE50432}"/>
    <hyperlink ref="B502" r:id="rId501" display="url" xr:uid="{4FD69D10-C33F-476F-B545-A1A544CCF2BC}"/>
    <hyperlink ref="B503" r:id="rId502" display="url" xr:uid="{14FF4964-AEF1-45A9-8C3C-EE69D41D4BA9}"/>
    <hyperlink ref="B504" r:id="rId503" display="url" xr:uid="{A2400B63-CD82-414C-9E04-37CDA1E58FFE}"/>
    <hyperlink ref="B505" r:id="rId504" display="url" xr:uid="{63C675C3-2C72-474C-A29A-6962457C49E1}"/>
    <hyperlink ref="B506" r:id="rId505" display="url" xr:uid="{34BE66D6-8BEA-4D7C-9ACC-83A6B5466047}"/>
    <hyperlink ref="B507" r:id="rId506" display="url" xr:uid="{F339E678-65E3-4D1E-98B3-DCB15998746D}"/>
    <hyperlink ref="B508" r:id="rId507" display="url" xr:uid="{43A5FEBF-4E13-4652-AD36-532B500788FE}"/>
    <hyperlink ref="B509" r:id="rId508" display="url" xr:uid="{B5125B88-D8A4-4664-AB46-468DBE02CFB4}"/>
    <hyperlink ref="B510" r:id="rId509" display="url" xr:uid="{310068A1-C613-4A25-B6F9-2EF4066CB12B}"/>
    <hyperlink ref="B511" r:id="rId510" display="url" xr:uid="{42955EB1-789C-471C-83EF-2633166DC6F3}"/>
    <hyperlink ref="B512" r:id="rId511" display="url" xr:uid="{7E98B1BB-56F8-4F08-BA80-9A0A9D6182EF}"/>
    <hyperlink ref="B513" r:id="rId512" display="url" xr:uid="{E0371846-11BC-47DB-AD63-2544681DB1CF}"/>
    <hyperlink ref="B514" r:id="rId513" display="url" xr:uid="{BC3DADA0-E6C2-4675-A305-34AE7B59C739}"/>
    <hyperlink ref="B515" r:id="rId514" display="url" xr:uid="{09724E2C-CAF2-4836-ABB9-6503120F6E8B}"/>
    <hyperlink ref="B516" r:id="rId515" display="url" xr:uid="{237E53C4-99E2-4F83-AEA5-BECA564181AF}"/>
    <hyperlink ref="B517" r:id="rId516" display="url" xr:uid="{60782386-4C62-471E-BB6C-FE3A7FFB99F0}"/>
    <hyperlink ref="B518" r:id="rId517" display="url" xr:uid="{FC820D37-5903-4D9F-BE7F-E6BF8E6CE76F}"/>
    <hyperlink ref="B519" r:id="rId518" display="url" xr:uid="{4F583825-F6F5-4558-ADAB-D6E768DF45CF}"/>
    <hyperlink ref="B520" r:id="rId519" display="url" xr:uid="{F2014033-5CE5-4F99-B5B1-2BA12D806F6F}"/>
    <hyperlink ref="B521" r:id="rId520" display="url" xr:uid="{411BCE16-1EFC-4A10-8D37-78FC8824D35B}"/>
    <hyperlink ref="B522" r:id="rId521" display="url" xr:uid="{9B914758-7765-4240-ADDB-5639DF7D6953}"/>
    <hyperlink ref="B523" r:id="rId522" display="url" xr:uid="{6C3991B8-503A-4C4D-8DB7-B5D5582D62F4}"/>
    <hyperlink ref="B524" r:id="rId523" display="url" xr:uid="{B1D5AB94-8899-42FF-A48B-704DEB70F138}"/>
    <hyperlink ref="B525" r:id="rId524" display="url" xr:uid="{03B5DD74-9050-4915-B2A0-7A781B2C485D}"/>
    <hyperlink ref="B526" r:id="rId525" display="url" xr:uid="{EC9DEEF7-41DA-411D-8751-9D960FF016CD}"/>
    <hyperlink ref="B527" r:id="rId526" display="url" xr:uid="{67EAC834-04A4-460A-95F3-52B8B4196FEB}"/>
    <hyperlink ref="B528" r:id="rId527" display="url" xr:uid="{D1A963FB-0E94-48F8-877E-A8EE851E0480}"/>
    <hyperlink ref="B529" r:id="rId528" display="url" xr:uid="{5C5CE3EF-9EFD-41BE-A77B-2DFA93278CB8}"/>
    <hyperlink ref="B530" r:id="rId529" display="url" xr:uid="{7A70AD07-B04B-4668-ADC8-D258D8CFCE02}"/>
    <hyperlink ref="B531" r:id="rId530" display="url" xr:uid="{90A27F7B-2F97-4FF5-8C64-97328FE666B2}"/>
    <hyperlink ref="B532" r:id="rId531" display="url" xr:uid="{19BB623F-6A54-41E4-BE9F-1EFEAF71A36F}"/>
    <hyperlink ref="B533" r:id="rId532" display="url" xr:uid="{80BDCDB1-E479-46AD-878C-C2859DAE553A}"/>
    <hyperlink ref="B534" r:id="rId533" display="url" xr:uid="{D5E2A08B-4453-437F-A866-FB52D034CCAB}"/>
    <hyperlink ref="B535" r:id="rId534" display="url" xr:uid="{2D0917EE-BA0E-4370-8E28-5E9A1AD487BE}"/>
    <hyperlink ref="B536" r:id="rId535" display="url" xr:uid="{81DAFAE0-66F3-4EEC-AA2E-977B7F7AC14B}"/>
    <hyperlink ref="B537" r:id="rId536" display="url" xr:uid="{D2CEA2EA-3043-4E49-A087-91732E72904D}"/>
    <hyperlink ref="B538" r:id="rId537" display="url" xr:uid="{2C017188-F0C0-4A01-B968-6AFAC9B6B042}"/>
    <hyperlink ref="B539" r:id="rId538" display="url" xr:uid="{51FB44F6-C98F-4973-84A7-C69E46A02EA6}"/>
    <hyperlink ref="B540" r:id="rId539" display="url" xr:uid="{3F67F494-0D45-4A51-BB75-ACEE8DBDDBDF}"/>
    <hyperlink ref="B541" r:id="rId540" display="url" xr:uid="{87B9E37B-74D8-4A83-B987-9538ECBF042B}"/>
    <hyperlink ref="B542" r:id="rId541" display="url" xr:uid="{404B7732-5174-46EB-A6DD-6E9CA7892321}"/>
    <hyperlink ref="B543" r:id="rId542" display="url" xr:uid="{417AC522-663E-4545-97AF-D23949D97B2E}"/>
    <hyperlink ref="B544" r:id="rId543" display="url" xr:uid="{15C2D11A-5ED6-4BB8-8CDA-84491470BD1F}"/>
    <hyperlink ref="B545" r:id="rId544" display="url" xr:uid="{015AB6AC-F07E-4FC1-8A50-3CB776886639}"/>
    <hyperlink ref="B546" r:id="rId545" display="url" xr:uid="{35093154-1D89-4049-B919-93843D013F04}"/>
    <hyperlink ref="B547" r:id="rId546" display="url" xr:uid="{D9B08F82-B804-492C-9CBB-D5F118111140}"/>
    <hyperlink ref="B548" r:id="rId547" display="url" xr:uid="{0193C22A-6305-4FB6-B1A5-ABAAA1884A4B}"/>
    <hyperlink ref="B549" r:id="rId548" display="url" xr:uid="{FE2A9409-DDED-4A30-AAEA-3A1C7E87C23E}"/>
    <hyperlink ref="B550" r:id="rId549" display="url" xr:uid="{06310A67-5EE9-4204-BE78-321C944647BC}"/>
    <hyperlink ref="B551" r:id="rId550" display="url" xr:uid="{C4C90392-D113-4930-9E23-64A2E7DFBC56}"/>
    <hyperlink ref="B552" r:id="rId551" display="url" xr:uid="{85D319C7-8847-4837-B854-2C4382B8270F}"/>
    <hyperlink ref="B553" r:id="rId552" display="url" xr:uid="{35DC7C24-E62B-4FB5-9281-8DF6C77288B9}"/>
    <hyperlink ref="B554" r:id="rId553" display="url" xr:uid="{658C7F7A-9448-4FD7-A317-82A81AFDBEBB}"/>
    <hyperlink ref="B555" r:id="rId554" display="url" xr:uid="{FF1A4DC7-3D1C-434A-9AFC-3A0F31E45785}"/>
    <hyperlink ref="B556" r:id="rId555" display="url" xr:uid="{A1A875D0-6A06-4E8F-A989-846C543D1985}"/>
    <hyperlink ref="B557" r:id="rId556" display="url" xr:uid="{8EC65170-21E1-4141-8EA5-79F4E0D8EBE9}"/>
    <hyperlink ref="B558" r:id="rId557" display="url" xr:uid="{2B2DF0C8-B8EC-4050-ADB6-8AA8B96354F2}"/>
    <hyperlink ref="B559" r:id="rId558" display="url" xr:uid="{73878A30-6C8D-44B1-A8C2-BB5CEA440222}"/>
    <hyperlink ref="B560" r:id="rId559" display="url" xr:uid="{0B17EB93-CD2A-4F72-B6DB-F659D14E6376}"/>
    <hyperlink ref="B561" r:id="rId560" display="url" xr:uid="{05075CD5-D35B-4A0D-9B69-B518403D5961}"/>
    <hyperlink ref="B562" r:id="rId561" display="url" xr:uid="{E1278FB4-ECC7-43D8-8B97-DA11F3807E7D}"/>
    <hyperlink ref="B563" r:id="rId562" display="url" xr:uid="{9CEF9F75-FD8B-429B-89B7-148E19AEF7B5}"/>
    <hyperlink ref="B564" r:id="rId563" display="url" xr:uid="{0E9E0F03-3880-44BC-B0BB-7B73358B625C}"/>
    <hyperlink ref="B565" r:id="rId564" display="url" xr:uid="{26A4403D-7B14-45AD-A531-BF1CEE754F04}"/>
    <hyperlink ref="B566" r:id="rId565" display="url" xr:uid="{98386409-6399-4234-A879-6533111019C1}"/>
    <hyperlink ref="B567" r:id="rId566" display="url" xr:uid="{8C1EA910-A566-4948-BB3C-F4090F1E756B}"/>
    <hyperlink ref="B568" r:id="rId567" display="url" xr:uid="{9A652268-2662-46EE-B45C-DAD598801380}"/>
    <hyperlink ref="B569" r:id="rId568" display="url" xr:uid="{6F0D876D-9B3D-4501-AFA7-CBB23522B5C2}"/>
    <hyperlink ref="B570" r:id="rId569" display="url" xr:uid="{C531F994-87B2-4FCA-BDFC-0E16F88265C6}"/>
    <hyperlink ref="B571" r:id="rId570" display="url" xr:uid="{F11FE104-D2F9-4762-AD85-F27E31E7A85D}"/>
    <hyperlink ref="B572" r:id="rId571" display="url" xr:uid="{A866C0AC-CE6E-4D74-83F0-A3ECB53CAA8D}"/>
    <hyperlink ref="B573" r:id="rId572" display="url" xr:uid="{2043F418-6C53-42EE-A51E-0B011D7D5421}"/>
    <hyperlink ref="B574" r:id="rId573" display="url" xr:uid="{DD249623-1FA7-4180-BC68-439DA3AF71A8}"/>
    <hyperlink ref="B575" r:id="rId574" display="url" xr:uid="{B6D2629C-D455-4CF4-9610-0026C2E1605B}"/>
    <hyperlink ref="B576" r:id="rId575" display="url" xr:uid="{CF2C83B0-7671-43C4-BC5F-42240E7D0DE5}"/>
    <hyperlink ref="B577" r:id="rId576" display="url" xr:uid="{60C3E648-FCDB-4D95-BAF6-7E2B77E7E0A4}"/>
    <hyperlink ref="B578" r:id="rId577" display="url" xr:uid="{6858C1E5-26B9-4617-A903-3B386A9D7580}"/>
    <hyperlink ref="B579" r:id="rId578" display="url" xr:uid="{05A50084-BF4E-426C-A7DD-A98F8FA9668B}"/>
    <hyperlink ref="B580" r:id="rId579" display="url" xr:uid="{0248382A-2531-45F1-96AC-83FA31C74E09}"/>
    <hyperlink ref="B581" r:id="rId580" display="url" xr:uid="{670E81F7-431C-41A6-9EB0-CCCACE51A626}"/>
    <hyperlink ref="B582" r:id="rId581" display="url" xr:uid="{6912013A-FDE6-4E76-99D0-16E47AE761DC}"/>
    <hyperlink ref="B583" r:id="rId582" display="url" xr:uid="{E639E65D-F4CE-49AA-ABB9-FD5B9D7CA82F}"/>
    <hyperlink ref="B584" r:id="rId583" display="url" xr:uid="{FC092CAF-1A88-41B6-BC46-117BD54945BA}"/>
    <hyperlink ref="B585" r:id="rId584" display="url" xr:uid="{B9A971E4-4555-4771-A1D5-2A440C00EB04}"/>
    <hyperlink ref="B586" r:id="rId585" display="url" xr:uid="{1A89043B-42C4-45F3-89C4-6C57954F02F7}"/>
    <hyperlink ref="B587" r:id="rId586" display="url" xr:uid="{D220B862-045D-44FA-B239-C0B84C4FFAFD}"/>
    <hyperlink ref="B832" r:id="rId587" display="url" xr:uid="{4AE5053A-D0E5-43D8-B83D-5A99CDC6B0A8}"/>
    <hyperlink ref="B831" r:id="rId588" display="url" xr:uid="{06AACC81-07BA-4464-91F5-98486B40ECE4}"/>
    <hyperlink ref="B830" r:id="rId589" display="url" xr:uid="{18AD9E8D-EB07-467D-9B9F-2217F7DA82F3}"/>
    <hyperlink ref="B829" r:id="rId590" display="url" xr:uid="{C9442BFF-DA60-47B0-812D-25EFCE7A9365}"/>
    <hyperlink ref="B828" r:id="rId591" display="url" xr:uid="{25DDF47F-AC69-483B-819B-6075ED1B9B4D}"/>
    <hyperlink ref="B827" r:id="rId592" display="url" xr:uid="{DA7F7A7C-F215-4AF8-8BC5-8F8FA6B5DF51}"/>
    <hyperlink ref="B826" r:id="rId593" display="url" xr:uid="{C5D58D54-054C-4AF4-AE3A-B000B6468841}"/>
    <hyperlink ref="B825" r:id="rId594" display="url" xr:uid="{090507C8-4BE2-4F56-BD01-C473DA3FD36B}"/>
    <hyperlink ref="B822" r:id="rId595" display="url" xr:uid="{E4255558-FA17-472B-98E8-5754056B8D2B}"/>
    <hyperlink ref="B823" r:id="rId596" display="url" xr:uid="{7680B12E-57A7-4C51-AFCB-4FDACB5EC54A}"/>
    <hyperlink ref="B824" r:id="rId597" display="url" xr:uid="{7F9CBADF-B630-4113-A764-B864E431DFCC}"/>
    <hyperlink ref="B818" r:id="rId598" display="url" xr:uid="{FFFC0C91-EC07-4DD9-81BA-26FB26A3EB43}"/>
    <hyperlink ref="B819" r:id="rId599" display="url" xr:uid="{734F3CC8-C036-43CE-A974-EDD69D29AB1A}"/>
    <hyperlink ref="B820" r:id="rId600" display="url" xr:uid="{F0D36F88-04EA-4F40-81B4-D4B4273E4CE1}"/>
    <hyperlink ref="B821" r:id="rId601" display="url" xr:uid="{69FD8DFA-22E0-4FF7-B370-37AB4423CF1E}"/>
    <hyperlink ref="B817" r:id="rId602" display="url" xr:uid="{874B58B6-CBEE-493C-A78E-E15F38C85CFC}"/>
    <hyperlink ref="B814" r:id="rId603" display="url" xr:uid="{AFD6055A-2674-4EB5-B097-9D97946C5D69}"/>
    <hyperlink ref="B815" r:id="rId604" display="url" xr:uid="{7562EF7A-03BB-4E70-816C-940A199EC342}"/>
    <hyperlink ref="B816" r:id="rId605" display="url" xr:uid="{26E92835-6527-43FD-ADA9-B424D6409A67}"/>
    <hyperlink ref="B809" r:id="rId606" display="url" xr:uid="{BF1268D3-5FF1-4119-891A-6BD5A60A9A4A}"/>
    <hyperlink ref="B810" r:id="rId607" display="url" xr:uid="{EB21F4B4-D0FC-4F16-9EC9-1C52EF773246}"/>
    <hyperlink ref="B811" r:id="rId608" display="url" xr:uid="{FA5DF0C1-D172-4688-A961-616409BC686E}"/>
    <hyperlink ref="B812" r:id="rId609" display="url" xr:uid="{8972D8C1-890C-4F11-B509-E49E59ED0CEC}"/>
    <hyperlink ref="B813" r:id="rId610" display="url" xr:uid="{958AF5CB-F2A8-4514-B995-1F77D532413C}"/>
    <hyperlink ref="B807" r:id="rId611" display="url" xr:uid="{94311B23-01D0-4E25-B5D3-13F0567DA882}"/>
    <hyperlink ref="B808" r:id="rId612" display="url" xr:uid="{7AE9C41E-26C3-4D87-B2D7-C797D3E738F0}"/>
    <hyperlink ref="B801" r:id="rId613" display="url" xr:uid="{7DE0CCF5-DA0E-49AB-AF92-7EB5502E1340}"/>
    <hyperlink ref="B802" r:id="rId614" display="url" xr:uid="{1E57E2AC-36AD-43F6-9755-8BF2696E2159}"/>
    <hyperlink ref="B803" r:id="rId615" display="url" xr:uid="{7ED9DC14-7236-41EA-AA0B-6D81E4BCE04B}"/>
    <hyperlink ref="B804" r:id="rId616" display="url" xr:uid="{87FACDC2-A3BC-42FF-8D97-329DD15FD811}"/>
    <hyperlink ref="B805" r:id="rId617" display="url" xr:uid="{9EAE2556-6D89-4FAA-9C85-74D18718F9D4}"/>
    <hyperlink ref="B806" r:id="rId618" display="url" xr:uid="{F2ED129F-17C8-4697-8B5F-F98F01669C48}"/>
    <hyperlink ref="B797" r:id="rId619" display="url" xr:uid="{0473ACE1-9B5B-4BA5-93EA-66EC9ADE3413}"/>
    <hyperlink ref="B798" r:id="rId620" display="url" xr:uid="{338A5493-84E1-4A0A-974D-01DB2273EA0F}"/>
    <hyperlink ref="B799" r:id="rId621" display="url" xr:uid="{DFD84E1E-E8BA-4ED5-8567-3348811E3B9C}"/>
    <hyperlink ref="B800" r:id="rId622" display="url" xr:uid="{8C8689B7-F731-484E-9463-3020D9C9DCB3}"/>
    <hyperlink ref="B791" r:id="rId623" display="url" xr:uid="{9BEA8D53-E003-44DF-89DF-A3CDC19EAC15}"/>
    <hyperlink ref="B792" r:id="rId624" display="url" xr:uid="{56DFC01A-6D8A-4E0B-A03E-D53A7590AC8F}"/>
    <hyperlink ref="B793" r:id="rId625" display="url" xr:uid="{58D08E65-29A4-4F2B-B957-2B2ABF5BFFAC}"/>
    <hyperlink ref="B794" r:id="rId626" display="url" xr:uid="{17DFD9CE-D288-4A83-BC4A-6AFE13FAC5D5}"/>
    <hyperlink ref="B795" r:id="rId627" display="url" xr:uid="{D75F6A7E-0BDC-471B-8F13-9151B227369C}"/>
    <hyperlink ref="B796" r:id="rId628" display="url" xr:uid="{0F96D6A1-22BD-48A1-9162-8EB04AD2BFA4}"/>
    <hyperlink ref="B787" r:id="rId629" display="url" xr:uid="{D4C1CAF1-F4FA-4885-AC38-998E7891839C}"/>
    <hyperlink ref="B788" r:id="rId630" display="url" xr:uid="{3191EA92-AFEF-4DF0-AFC2-031AA686B784}"/>
    <hyperlink ref="B789" r:id="rId631" display="url" xr:uid="{09D020D9-A0F0-4C67-9A24-E420D8112A53}"/>
    <hyperlink ref="B790" r:id="rId632" display="url" xr:uid="{824F53CF-B4F9-40C0-9783-20B77FB1D38D}"/>
    <hyperlink ref="B783" r:id="rId633" display="url" xr:uid="{E84153E8-50A3-4FD9-AEC9-D2AAE0208E77}"/>
    <hyperlink ref="B784" r:id="rId634" display="url" xr:uid="{CF5B85BB-DCDE-4FE1-9A8B-F2E7A5FD5909}"/>
    <hyperlink ref="B785" r:id="rId635" display="url" xr:uid="{42B2585F-E0B6-43C8-80A9-D7AF0CAAC312}"/>
    <hyperlink ref="B786" r:id="rId636" display="url" xr:uid="{70D13964-4CF0-499E-AEEF-06F450C45094}"/>
    <hyperlink ref="B769" r:id="rId637" display="url" xr:uid="{D0F47430-7DD4-48EB-8231-ECDB5FF4CEE9}"/>
    <hyperlink ref="B770" r:id="rId638" display="url" xr:uid="{495474F2-1549-4431-84F2-242E62AF85E1}"/>
    <hyperlink ref="B771" r:id="rId639" display="url" xr:uid="{3A4BA77D-F906-47A8-AC61-3E5BFE385713}"/>
    <hyperlink ref="B772" r:id="rId640" display="url" xr:uid="{98C62121-4CBC-4E26-92BF-43009E896733}"/>
    <hyperlink ref="B773" r:id="rId641" display="url" xr:uid="{6D0B7736-9647-4849-9E86-27E9C522BEBB}"/>
    <hyperlink ref="B774" r:id="rId642" display="url" xr:uid="{5577F79F-FE4A-4EE1-B57D-73E5FD1EFDDB}"/>
    <hyperlink ref="B775" r:id="rId643" display="url" xr:uid="{6A283753-86AD-4E71-BB76-B6B436A44292}"/>
    <hyperlink ref="B776" r:id="rId644" display="url" xr:uid="{7D3B15A0-EDEC-4C58-9C8C-F229427D54CA}"/>
    <hyperlink ref="B777" r:id="rId645" display="url" xr:uid="{665E4F75-67DC-4647-A7A8-1FD4B0976236}"/>
    <hyperlink ref="B778" r:id="rId646" display="url" xr:uid="{FF5E3B03-A5C8-486A-A7D3-FEF173301245}"/>
    <hyperlink ref="B779" r:id="rId647" display="url" xr:uid="{3FFCE691-6289-4440-9735-5946E59383FA}"/>
    <hyperlink ref="B780" r:id="rId648" display="url" xr:uid="{3D504B76-17DD-41EB-9920-7F8A0E81D50F}"/>
    <hyperlink ref="B781" r:id="rId649" display="url" xr:uid="{27D81665-7D5C-4ADA-8CD0-F25267187E71}"/>
    <hyperlink ref="B782" r:id="rId650" display="url" xr:uid="{C03F6FF0-9C31-48F3-9EF7-2817A33600C0}"/>
    <hyperlink ref="B762" r:id="rId651" display="url" xr:uid="{380763C8-D8DD-4DF5-A03D-963A0BD09AB1}"/>
    <hyperlink ref="B763" r:id="rId652" display="url" xr:uid="{36E7D178-4749-4FDE-A18D-625C9D70BB60}"/>
    <hyperlink ref="B764" r:id="rId653" display="url" xr:uid="{47121E54-0392-4BA5-8DFC-3A6FF3F72B50}"/>
    <hyperlink ref="B765" r:id="rId654" display="url" xr:uid="{DD8114E6-8DC3-4287-9A6F-A85C1FE38D1E}"/>
    <hyperlink ref="B766" r:id="rId655" display="url" xr:uid="{2BA6A100-446A-4BCF-B1B8-3BCDF16AB2E5}"/>
    <hyperlink ref="B767" r:id="rId656" display="url" xr:uid="{82DE11D1-D6C1-4CC5-9D57-8823603DF0AB}"/>
    <hyperlink ref="B768" r:id="rId657" display="url" xr:uid="{843D14EE-27C3-4E5A-A17F-8B5915D8DDC2}"/>
    <hyperlink ref="B749" r:id="rId658" display="url" xr:uid="{127F3785-A552-4B54-8218-A0540178FF6C}"/>
    <hyperlink ref="B750" r:id="rId659" display="url" xr:uid="{CDE02979-81E0-4B08-99E7-B070AE46A1A8}"/>
    <hyperlink ref="B751" r:id="rId660" display="url" xr:uid="{D482D277-4FA5-4908-B3B3-CB2F4FDE0488}"/>
    <hyperlink ref="B752" r:id="rId661" display="url" xr:uid="{D6A1D232-B6C8-4303-9597-5544506358F0}"/>
    <hyperlink ref="B753" r:id="rId662" display="url" xr:uid="{F6307959-7EA2-471E-8A85-1BCA0FA63257}"/>
    <hyperlink ref="B754" r:id="rId663" display="url" xr:uid="{E3E0AD64-FADF-40BB-ADD9-714F8B4782F7}"/>
    <hyperlink ref="B755" r:id="rId664" display="url" xr:uid="{5C478A4F-4335-433F-A9F5-375BB6443F20}"/>
    <hyperlink ref="B756" r:id="rId665" display="url" xr:uid="{D7E1750E-48B3-4838-B7E6-DA0D726B3167}"/>
    <hyperlink ref="B757" r:id="rId666" display="url" xr:uid="{A01FF9F7-3A67-4950-8039-92BD270C2C9E}"/>
    <hyperlink ref="B758" r:id="rId667" display="url" xr:uid="{9540E1BF-B5C8-4918-B0ED-A6A4F4DF93BA}"/>
    <hyperlink ref="B759" r:id="rId668" display="url" xr:uid="{32CA46DD-582E-460B-9023-D03750851036}"/>
    <hyperlink ref="B760" r:id="rId669" display="url" xr:uid="{BA36DC40-23E3-47FC-A4D6-BD036A30A191}"/>
    <hyperlink ref="B761" r:id="rId670" display="url" xr:uid="{EF500DB9-156F-4825-9716-1CDB9FC6747A}"/>
    <hyperlink ref="B736" r:id="rId671" display="url" xr:uid="{3016A454-B751-43C9-A8CB-22C204389058}"/>
    <hyperlink ref="B737" r:id="rId672" display="url" xr:uid="{FA05CDF5-03BA-476C-B0C2-AF89017F8199}"/>
    <hyperlink ref="B738" r:id="rId673" display="url" xr:uid="{0C8D6965-B222-4534-A7CD-6AB2EC25E2E9}"/>
    <hyperlink ref="B739" r:id="rId674" display="url" xr:uid="{9F7E3A90-3632-4732-8D43-A41D71B80D31}"/>
    <hyperlink ref="B740" r:id="rId675" display="url" xr:uid="{1FA0B042-6894-4827-AC00-197AC8ED9678}"/>
    <hyperlink ref="B741" r:id="rId676" display="url" xr:uid="{900333E5-D43C-4336-98FB-22E2C565DA8D}"/>
    <hyperlink ref="B742" r:id="rId677" display="url" xr:uid="{D504D379-76FD-4ED4-8CB4-6540362EE3DC}"/>
    <hyperlink ref="B743" r:id="rId678" display="url" xr:uid="{A7FF2B3B-A04E-4094-8A47-C55AEE5AB66A}"/>
    <hyperlink ref="B744" r:id="rId679" display="url" xr:uid="{8DC32467-4EFA-49FA-BAB5-D61B4F5FFABB}"/>
    <hyperlink ref="B745" r:id="rId680" display="url" xr:uid="{4E35DCA6-50E5-4043-941D-C78DBDD8363E}"/>
    <hyperlink ref="B746" r:id="rId681" display="url" xr:uid="{D40DDB53-F75C-486E-8ED0-5A5846A90F1D}"/>
    <hyperlink ref="B747" r:id="rId682" display="url" xr:uid="{10C53584-7091-4C0E-A830-8DD4E0C19630}"/>
    <hyperlink ref="B748" r:id="rId683" display="url" xr:uid="{1CEB279C-8779-4BE6-9C74-885011AD624B}"/>
    <hyperlink ref="B726" r:id="rId684" display="url" xr:uid="{2EE6D57E-C63D-4C05-A6E8-AA3983235533}"/>
    <hyperlink ref="B727" r:id="rId685" display="url" xr:uid="{A97517AC-A8FC-4598-B376-98DF32DF65CB}"/>
    <hyperlink ref="B728" r:id="rId686" display="url" xr:uid="{0B61B915-58C8-48E6-A6FE-AEBDF925B33F}"/>
    <hyperlink ref="B729" r:id="rId687" display="url" xr:uid="{6AA6C8F9-226E-4A4A-9BC3-5FDDD0123F97}"/>
    <hyperlink ref="B730" r:id="rId688" display="url" xr:uid="{5E580897-AE4F-47D6-8241-08D95C7D367C}"/>
    <hyperlink ref="B731" r:id="rId689" display="url" xr:uid="{A1E2234C-4661-4183-B801-2FFDA6838CEE}"/>
    <hyperlink ref="B732" r:id="rId690" display="url" xr:uid="{EB4CAC34-28F8-4DF3-99F9-EA54F77563B3}"/>
    <hyperlink ref="B733" r:id="rId691" display="url" xr:uid="{532BB3F6-F0B4-4A5C-99BA-6ADCB45F3C3B}"/>
    <hyperlink ref="B734" r:id="rId692" display="url" xr:uid="{48B5E6E5-461D-48FC-9D0F-CFEF0B190F71}"/>
    <hyperlink ref="B735" r:id="rId693" display="url" xr:uid="{CD2A72DB-7F37-40F8-8880-6E0C722828F6}"/>
    <hyperlink ref="B713" r:id="rId694" display="url" xr:uid="{D3580990-F360-4B1E-833B-11C4BED515CB}"/>
    <hyperlink ref="B714" r:id="rId695" display="url" xr:uid="{EE59F6B5-3CD9-4970-966F-CC6544D115CC}"/>
    <hyperlink ref="B715" r:id="rId696" display="url" xr:uid="{5055DA36-DFB2-475C-8969-FB809DAD02AD}"/>
    <hyperlink ref="B716" r:id="rId697" display="url" xr:uid="{9240C65A-9726-4480-BC36-8ACD44EAEE58}"/>
    <hyperlink ref="B717" r:id="rId698" display="url" xr:uid="{E089966A-7723-4C19-8365-0671DA6227B8}"/>
    <hyperlink ref="B718" r:id="rId699" display="url" xr:uid="{EE995975-F874-4F59-9CE1-5BFEB5584CC0}"/>
    <hyperlink ref="B719" r:id="rId700" display="url" xr:uid="{7F1CF2C7-3F16-4BF4-91ED-7C9C0B1D4674}"/>
    <hyperlink ref="B720" r:id="rId701" display="url" xr:uid="{E4322F26-6830-4C39-AA43-827CC37F241F}"/>
    <hyperlink ref="B721" r:id="rId702" display="url" xr:uid="{D3B21AD5-CA8F-4773-9771-8B15B6FC6059}"/>
    <hyperlink ref="B722" r:id="rId703" display="url" xr:uid="{7A6F8436-BDC2-4251-A9BB-D082F54242CC}"/>
    <hyperlink ref="B723" r:id="rId704" display="url" xr:uid="{D56D47F0-AEDF-4AB1-BEE0-9FE7347A6928}"/>
    <hyperlink ref="B724" r:id="rId705" display="url" xr:uid="{08D274C0-CA9E-4D30-B288-3D56FA785F42}"/>
    <hyperlink ref="B725" r:id="rId706" display="url" xr:uid="{93F53C07-DFD8-42B1-A894-1C60BE36F8A5}"/>
    <hyperlink ref="B701" r:id="rId707" display="url" xr:uid="{BEDFF221-A180-4106-8F9C-13DC2D4357BC}"/>
    <hyperlink ref="B702" r:id="rId708" display="url" xr:uid="{8F7598AA-7D93-49FC-9EF0-C9FEE07CD6F2}"/>
    <hyperlink ref="B703" r:id="rId709" display="url" xr:uid="{3F7FF4A4-3CF5-4F61-A6E5-E04B2EAA76B1}"/>
    <hyperlink ref="B704" r:id="rId710" display="url" xr:uid="{A4D7EF79-71FE-4E76-BF9A-DC387519653F}"/>
    <hyperlink ref="B705" r:id="rId711" display="url" xr:uid="{3340FBD9-E46A-44A1-A70A-719E9DC7E814}"/>
    <hyperlink ref="B706" r:id="rId712" display="url" xr:uid="{0D364AB5-553B-4B51-BE24-94F1286D870A}"/>
    <hyperlink ref="B707" r:id="rId713" display="url" xr:uid="{2AD640C0-9A52-4F07-8D08-6B0FA7482D5D}"/>
    <hyperlink ref="B708" r:id="rId714" display="url" xr:uid="{4440DED2-046E-4094-8250-F0C4329FA09E}"/>
    <hyperlink ref="B709" r:id="rId715" display="url" xr:uid="{935A1847-4F0A-4055-8C21-98BC9D75B637}"/>
    <hyperlink ref="B710" r:id="rId716" display="url" xr:uid="{786995E5-A35B-478B-94A3-3E9F2F181217}"/>
    <hyperlink ref="B711" r:id="rId717" display="url" xr:uid="{30EF7987-7330-4D7A-A752-32AAA45058EC}"/>
    <hyperlink ref="B712" r:id="rId718" display="url" xr:uid="{9D9DF627-EDF8-4B7B-9F1D-EDEDA518C691}"/>
    <hyperlink ref="B679" r:id="rId719" display="url" xr:uid="{C7D621C0-9D51-434A-BC55-257876D108CA}"/>
    <hyperlink ref="B680" r:id="rId720" display="url" xr:uid="{06B422E5-6FCD-4C89-8F18-E56FB33142BA}"/>
    <hyperlink ref="B681" r:id="rId721" display="url" xr:uid="{CB3AEF16-5F91-408C-BCC9-101323931ADC}"/>
    <hyperlink ref="B682" r:id="rId722" display="url" xr:uid="{BCA4CACA-DFD8-4A31-938E-E0FC28931117}"/>
    <hyperlink ref="B683" r:id="rId723" display="url" xr:uid="{4AAD6BF5-542B-4D5A-BA73-467752C967A0}"/>
    <hyperlink ref="B684" r:id="rId724" display="url" xr:uid="{4FBA4503-3869-4A45-BA08-ABEC33F9BC23}"/>
    <hyperlink ref="B685" r:id="rId725" display="url" xr:uid="{1495AC10-FFF5-48B7-9146-120304A1D548}"/>
    <hyperlink ref="B686" r:id="rId726" display="url" xr:uid="{3A0D3CCF-20F2-4CE4-A2D7-C79BC0A0001D}"/>
    <hyperlink ref="B687" r:id="rId727" display="url" xr:uid="{F11BF2BC-B79E-4B65-B7AF-DF7E0A657E0B}"/>
    <hyperlink ref="B688" r:id="rId728" display="url" xr:uid="{221848FC-1499-4515-94AE-8320078593E2}"/>
    <hyperlink ref="B689" r:id="rId729" display="url" xr:uid="{591A42CF-80CD-4C63-85C0-961D5FEB0699}"/>
    <hyperlink ref="B690" r:id="rId730" display="url" xr:uid="{61EEC0B7-F238-4382-909A-17E9549921E0}"/>
    <hyperlink ref="B691" r:id="rId731" display="url" xr:uid="{93A02F09-0645-4EEA-92A9-AB6C11FAD7CF}"/>
    <hyperlink ref="B692" r:id="rId732" display="url" xr:uid="{4E7C2C1D-8C6C-49C8-BECC-BF6C71989A97}"/>
    <hyperlink ref="B693" r:id="rId733" display="url" xr:uid="{02CF2726-18E5-4EB7-B891-D85CABD4B215}"/>
    <hyperlink ref="B694" r:id="rId734" display="url" xr:uid="{3A507E91-49BB-44C0-80C7-833077130285}"/>
    <hyperlink ref="B695" r:id="rId735" display="url" xr:uid="{506196D1-9D0D-4096-A297-6559B848DB0D}"/>
    <hyperlink ref="B696" r:id="rId736" display="url" xr:uid="{3523AC8C-2CBF-4411-AEFA-BB7D73D0F922}"/>
    <hyperlink ref="B697" r:id="rId737" display="url" xr:uid="{000D42BB-0A3C-4D2A-80D9-E2CB8E32B498}"/>
    <hyperlink ref="B698" r:id="rId738" display="url" xr:uid="{9326019F-D8FE-4E62-9250-470BF01CF7FE}"/>
    <hyperlink ref="B699" r:id="rId739" display="url" xr:uid="{F37A2F43-8C35-46D4-BFB9-AA6B945EB270}"/>
    <hyperlink ref="B700" r:id="rId740" display="url" xr:uid="{9BE83CA0-F1AB-46D9-8E90-8125B7DE8B09}"/>
    <hyperlink ref="B660" r:id="rId741" display="url" xr:uid="{50776E83-7D69-429D-A7A2-3B2C9E827E75}"/>
    <hyperlink ref="B661" r:id="rId742" display="url" xr:uid="{881AD426-2500-4311-93B7-667B471DD5B8}"/>
    <hyperlink ref="B662" r:id="rId743" display="url" xr:uid="{507546DF-56FA-4059-9A5F-1A0EF76ED387}"/>
    <hyperlink ref="B663" r:id="rId744" display="url" xr:uid="{9E974557-DCC8-4922-B1D5-A08DE68C89B6}"/>
    <hyperlink ref="B664" r:id="rId745" display="url" xr:uid="{9FBFE99D-DC1E-443D-82F8-54F9736E0F54}"/>
    <hyperlink ref="B665" r:id="rId746" display="url" xr:uid="{BB75B5CB-7498-4B4A-8DDA-3B35AD8FBC6D}"/>
    <hyperlink ref="B666" r:id="rId747" display="url" xr:uid="{8FC484B4-A839-4C87-B707-47D8FC1D4144}"/>
    <hyperlink ref="B667" r:id="rId748" display="url" xr:uid="{DD9148D8-7802-4CFE-A246-0ED7AAC98BF7}"/>
    <hyperlink ref="B668" r:id="rId749" display="url" xr:uid="{461EC6E7-AFA5-400E-BBC1-6A27D8844A6D}"/>
    <hyperlink ref="B669" r:id="rId750" display="url" xr:uid="{FF3B223D-9F66-4F9E-AB94-2B5C7AE7385D}"/>
    <hyperlink ref="B670" r:id="rId751" display="url" xr:uid="{9B45C337-65E4-4784-9A81-E62312ED143B}"/>
    <hyperlink ref="B671" r:id="rId752" display="url" xr:uid="{40DD2879-EDD4-4648-A861-370C71390C01}"/>
    <hyperlink ref="B672" r:id="rId753" display="url" xr:uid="{9B698EE5-C8C0-44E3-8E64-2433A7F49420}"/>
    <hyperlink ref="B673" r:id="rId754" display="url" xr:uid="{35CEF0CF-7698-441B-9552-09CD612A68B9}"/>
    <hyperlink ref="B674" r:id="rId755" display="url" xr:uid="{D6961867-5984-4F1E-8019-722696692AC8}"/>
    <hyperlink ref="B675" r:id="rId756" display="url" xr:uid="{F371B6A8-7EED-47D2-97C8-523ECF799FE4}"/>
    <hyperlink ref="B676" r:id="rId757" display="url" xr:uid="{E1592E12-213B-4861-98D5-9214B5904BE7}"/>
    <hyperlink ref="B677" r:id="rId758" display="url" xr:uid="{F79FD75F-A533-4055-AC09-56E2F3784801}"/>
    <hyperlink ref="B678" r:id="rId759" display="url" xr:uid="{CB8A2EC3-B0C5-444E-B0D4-AC7CFC42F506}"/>
    <hyperlink ref="B638" r:id="rId760" display="url" xr:uid="{AB049ADD-D2F8-4307-92C7-B4FF3CBBFC92}"/>
    <hyperlink ref="B639" r:id="rId761" display="url" xr:uid="{044FC6F2-3D9A-4815-B3EC-FA3C0C9824D5}"/>
    <hyperlink ref="B640" r:id="rId762" display="url" xr:uid="{9BDECD63-9D43-4E01-896C-366DBD49EA63}"/>
    <hyperlink ref="B641" r:id="rId763" display="url" xr:uid="{FD20D0F2-E3C4-435A-A606-58016FAFC6E2}"/>
    <hyperlink ref="B642" r:id="rId764" display="url" xr:uid="{439815C0-B778-40B6-A253-56EAEF297FC3}"/>
    <hyperlink ref="B643" r:id="rId765" display="url" xr:uid="{1D3B6C39-E050-4CEC-9973-7ECEE7686E95}"/>
    <hyperlink ref="B644" r:id="rId766" display="url" xr:uid="{E1B57CA8-3416-4D52-BB9C-59C47BC6DBEB}"/>
    <hyperlink ref="B645" r:id="rId767" display="url" xr:uid="{946969F1-FA45-4386-B07D-5F0C72DEE06F}"/>
    <hyperlink ref="B646" r:id="rId768" display="url" xr:uid="{190DEBBD-B0D2-4E42-8BD3-3EFC8B0C01FB}"/>
    <hyperlink ref="B647" r:id="rId769" display="url" xr:uid="{6EFDB5DC-5E34-428E-97A1-628B172482A9}"/>
    <hyperlink ref="B648" r:id="rId770" display="url" xr:uid="{CCE51682-C1E8-4CC0-923E-54895968F285}"/>
    <hyperlink ref="B649" r:id="rId771" display="url" xr:uid="{35288601-D31A-4CA1-892D-5667BDDA1A13}"/>
    <hyperlink ref="B650" r:id="rId772" display="url" xr:uid="{416680DF-C42B-4748-BE20-EC131F6FBAD3}"/>
    <hyperlink ref="B651" r:id="rId773" display="url" xr:uid="{D183E6DB-DECC-4AFF-9768-44F0BF4E4CD2}"/>
    <hyperlink ref="B652" r:id="rId774" display="url" xr:uid="{FEDF9A50-8877-47AF-87E8-EFB9E55DFEB2}"/>
    <hyperlink ref="B653" r:id="rId775" display="url" xr:uid="{0AFF7538-B755-462E-8F24-757F3C297952}"/>
    <hyperlink ref="B654" r:id="rId776" display="url" xr:uid="{79025B54-2B02-4651-AE6B-811F671B9B3B}"/>
    <hyperlink ref="B655" r:id="rId777" display="url" xr:uid="{8281673D-B0CC-4D9B-B8D0-4549AEFEC14A}"/>
    <hyperlink ref="B656" r:id="rId778" display="url" xr:uid="{906146C9-3D09-4214-AB88-43AAC9DC6ADE}"/>
    <hyperlink ref="B657" r:id="rId779" display="url" xr:uid="{79E096F6-BE59-4B09-9E93-A75E34DB2C62}"/>
    <hyperlink ref="B658" r:id="rId780" display="url" xr:uid="{DB0C72C9-5165-4AD0-B95E-A3855F04C3BD}"/>
    <hyperlink ref="B659" r:id="rId781" display="url" xr:uid="{990EFDEE-F3D0-4AE5-80A9-A7858FE8A0EB}"/>
    <hyperlink ref="B618" r:id="rId782" display="url" xr:uid="{A405AFF2-40E6-45FB-804C-1606B65EE59E}"/>
    <hyperlink ref="B619" r:id="rId783" display="url" xr:uid="{5529FB06-67B1-492A-8012-1AAC15DFA917}"/>
    <hyperlink ref="B620" r:id="rId784" display="url" xr:uid="{04CDE8D0-1925-44FD-A01E-04E9F2DC7853}"/>
    <hyperlink ref="B621" r:id="rId785" display="url" xr:uid="{C96BB2EB-2312-4E37-8F10-E14E63CDB373}"/>
    <hyperlink ref="B622" r:id="rId786" display="url" xr:uid="{B76B8A6D-82B4-4FEC-AFC8-4440C5D2C1C0}"/>
    <hyperlink ref="B623" r:id="rId787" display="url" xr:uid="{3540649F-E6A0-46AD-906A-56C25B4C725A}"/>
    <hyperlink ref="B624" r:id="rId788" display="url" xr:uid="{F5DDD15C-9D98-4AC2-9393-09E5E9405871}"/>
    <hyperlink ref="B625" r:id="rId789" display="url" xr:uid="{2A226E53-07DB-4F10-9FC0-63988BC28999}"/>
    <hyperlink ref="B626" r:id="rId790" display="url" xr:uid="{C5F5702C-39B6-43EC-9E49-E1B51DFCDEDF}"/>
    <hyperlink ref="B627" r:id="rId791" display="url" xr:uid="{B9C8114A-2C19-40ED-9B47-A03836A4203D}"/>
    <hyperlink ref="B628" r:id="rId792" display="url" xr:uid="{8EAE9034-1F91-4B59-A2D2-0FCD0948FF4F}"/>
    <hyperlink ref="B629" r:id="rId793" display="url" xr:uid="{0B839ADC-25D5-43E4-A93E-EAB9B465155C}"/>
    <hyperlink ref="B630" r:id="rId794" display="url" xr:uid="{A40B1D92-B4DA-434F-8447-A2E49FAD770C}"/>
    <hyperlink ref="B631" r:id="rId795" display="url" xr:uid="{ACE06DA8-EE08-4B87-91DF-69BED53B2BD6}"/>
    <hyperlink ref="B632" r:id="rId796" display="url" xr:uid="{B37EC993-6AFC-4C9B-8E1A-BD3A41A9B3FF}"/>
    <hyperlink ref="B633" r:id="rId797" display="url" xr:uid="{A2F019F8-051A-4CBA-AAFE-3656F1D5561E}"/>
    <hyperlink ref="B634" r:id="rId798" display="url" xr:uid="{C3778AF9-196B-4BF5-8F9C-08210C92C674}"/>
    <hyperlink ref="B635" r:id="rId799" display="url" xr:uid="{69A3E076-96C5-47EA-9BE3-C302F60325DF}"/>
    <hyperlink ref="B636" r:id="rId800" display="url" xr:uid="{B6C91033-F754-45AB-AFC5-71C9FDAD6465}"/>
    <hyperlink ref="B637" r:id="rId801" display="url" xr:uid="{069AFD2E-3706-4A6D-A2E5-C2F94224D9C9}"/>
    <hyperlink ref="B588" r:id="rId802" display="url" xr:uid="{E1BF9731-D150-42B3-BA13-CF5D173CD2E5}"/>
    <hyperlink ref="B589" r:id="rId803" display="url" xr:uid="{D0770923-E657-4E4F-879A-6502B65F3E37}"/>
    <hyperlink ref="B590" r:id="rId804" display="url" xr:uid="{B6675593-9FAF-4F66-8990-7EA22915204C}"/>
    <hyperlink ref="B591" r:id="rId805" display="url" xr:uid="{C1F736DB-0284-4968-A09B-6052A8FE24B7}"/>
    <hyperlink ref="B592" r:id="rId806" display="url" xr:uid="{9A199B33-B053-4643-96D8-FD44D54A0471}"/>
    <hyperlink ref="B593" r:id="rId807" display="url" xr:uid="{53EE95C5-1716-4643-8F9C-62E78BCA407E}"/>
    <hyperlink ref="B594" r:id="rId808" display="url" xr:uid="{5805731C-BE40-4A44-95B3-0F1791C93CB8}"/>
    <hyperlink ref="B595" r:id="rId809" display="url" xr:uid="{3968FDC1-D417-49CB-97A6-18965BDC60C1}"/>
    <hyperlink ref="B596" r:id="rId810" display="url" xr:uid="{1DE37604-918A-4988-A58B-4718A8A446CC}"/>
    <hyperlink ref="B597" r:id="rId811" display="url" xr:uid="{245BB8FB-EB90-482E-BEEE-111DA18165E3}"/>
    <hyperlink ref="B598" r:id="rId812" display="url" xr:uid="{954F7CCC-5B92-41FE-8453-56E215EF8A27}"/>
    <hyperlink ref="B599" r:id="rId813" display="url" xr:uid="{2A6E0C86-959A-4559-A63B-15857B792900}"/>
    <hyperlink ref="B600" r:id="rId814" display="url" xr:uid="{CE69C6D9-6B0E-41EC-824A-DE2C121BE032}"/>
    <hyperlink ref="B601" r:id="rId815" display="url" xr:uid="{024BB968-F514-4DE7-8F77-6DB01A54C1CB}"/>
    <hyperlink ref="B602" r:id="rId816" display="url" xr:uid="{A9316473-77C4-438C-B2EF-C16B095CA06F}"/>
    <hyperlink ref="B603" r:id="rId817" display="url" xr:uid="{4FC1BCBA-2B11-4A99-9ACD-47115C070F46}"/>
    <hyperlink ref="B604" r:id="rId818" display="url" xr:uid="{6D2CD9AD-0F5E-42C2-96E7-B606166A5EB6}"/>
    <hyperlink ref="B605" r:id="rId819" display="url" xr:uid="{CE24E8AF-A9A5-4517-A992-7CACCADCB5BF}"/>
    <hyperlink ref="B606" r:id="rId820" display="url" xr:uid="{B41D1350-8F97-4206-BB8B-1C34C6D4D5C8}"/>
    <hyperlink ref="B607" r:id="rId821" display="url" xr:uid="{92A99B64-3651-461D-A4D9-A837FF3D9A2B}"/>
    <hyperlink ref="B608" r:id="rId822" display="url" xr:uid="{14ABB404-E170-4122-891C-82A739EC0C0B}"/>
    <hyperlink ref="B609" r:id="rId823" display="url" xr:uid="{9B10C7ED-8730-4242-B76E-21F184A2989A}"/>
    <hyperlink ref="B610" r:id="rId824" display="url" xr:uid="{ED86D4D2-86AE-427E-9BBB-2CE4F803A460}"/>
    <hyperlink ref="B611" r:id="rId825" display="url" xr:uid="{CD6A9381-21BA-4D15-9F77-3A761B0A4E4C}"/>
    <hyperlink ref="B612" r:id="rId826" display="url" xr:uid="{E2C6B380-2059-4C4B-BB11-EE2A8206F100}"/>
    <hyperlink ref="B613" r:id="rId827" display="url" xr:uid="{3831D024-F1CF-4C3A-AA71-69181711A3D5}"/>
    <hyperlink ref="B614" r:id="rId828" display="url" xr:uid="{3B07A553-1129-42FE-BFB2-A9B77B800C5B}"/>
    <hyperlink ref="B615" r:id="rId829" display="url" xr:uid="{F22AC8FF-6820-4851-AA90-C2E3D2B2F9D6}"/>
    <hyperlink ref="B616" r:id="rId830" display="url" xr:uid="{B15C81DF-176F-46B7-8EE3-DFA7E89A5A96}"/>
    <hyperlink ref="B617" r:id="rId831" display="url" xr:uid="{25562046-EB50-4CD8-BA36-3EBDB2C4D60B}"/>
  </hyperlinks>
  <pageMargins left="0.7" right="0.7" top="0.75" bottom="0.75" header="0.3" footer="0.3"/>
  <pageSetup orientation="portrait" r:id="rId832"/>
  <tableParts count="1">
    <tablePart r:id="rId8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63FE-5850-4FAB-AB5B-4E94345FBFAB}">
  <dimension ref="A1:I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2" bestFit="1" customWidth="1"/>
    <col min="4" max="4" width="13.21875" bestFit="1" customWidth="1"/>
    <col min="5" max="5" width="14.6640625" bestFit="1" customWidth="1"/>
    <col min="6" max="6" width="13.109375" bestFit="1" customWidth="1"/>
    <col min="7" max="7" width="27.21875" bestFit="1" customWidth="1"/>
    <col min="8" max="9" width="13.109375" bestFit="1" customWidth="1"/>
  </cols>
  <sheetData>
    <row r="1" spans="1:9" x14ac:dyDescent="0.3">
      <c r="A1" t="s">
        <v>848</v>
      </c>
      <c r="B1" t="s">
        <v>860</v>
      </c>
      <c r="C1" t="s">
        <v>1914</v>
      </c>
      <c r="D1" t="s">
        <v>1915</v>
      </c>
      <c r="E1" t="s">
        <v>1916</v>
      </c>
      <c r="F1" t="s">
        <v>1917</v>
      </c>
      <c r="G1" t="s">
        <v>1920</v>
      </c>
      <c r="H1" t="s">
        <v>1918</v>
      </c>
      <c r="I1" t="s">
        <v>1919</v>
      </c>
    </row>
    <row r="2" spans="1:9" x14ac:dyDescent="0.3">
      <c r="A2">
        <f t="shared" ref="A2:A17" si="0">ROW()-1</f>
        <v>1</v>
      </c>
      <c r="B2" t="s">
        <v>1010</v>
      </c>
      <c r="C2" s="17">
        <f>IFERROR(AVERAGEIFS(Table1[Percent_Change],Table1[Annual],"&lt;&gt;#N/A",Table1[Cluster],Table36[[#This Row],[Cluster]],Table1[Typical Education Level],1),-1)</f>
        <v>0.05</v>
      </c>
      <c r="D2" s="17">
        <f>IFERROR(AVERAGEIFS(Table1[Percent_Change],Table1[Annual],"&lt;&gt;#N/A",Table1[Cluster],Table36[[#This Row],[Cluster]],Table1[Typical Education Level],2),-1)</f>
        <v>1.4285714285714312E-3</v>
      </c>
      <c r="E2" s="17">
        <f>IFERROR(AVERAGEIFS(Table1[Percent_Change],Table1[Annual],"&lt;&gt;#N/A",Table1[Cluster],Table36[[#This Row],[Cluster]],Table1[Typical Education Level],3),-1)</f>
        <v>-1</v>
      </c>
      <c r="F2" s="17">
        <f>IFERROR(AVERAGEIFS(Table1[Percent_Change],Table1[Annual],"&lt;&gt;#N/A",Table1[Cluster],Table36[[#This Row],[Cluster]],Table1[Typical Education Level],4),-1)</f>
        <v>0.04</v>
      </c>
      <c r="G2" s="17">
        <f>IFERROR(AVERAGEIFS(Table1[Percent_Change],Table1[Annual],"&lt;&gt;#N/A",Table1[Cluster],Table36[[#This Row],[Cluster]],Table1[Typical Education Level],5),-1)</f>
        <v>4.2727272727272718E-2</v>
      </c>
      <c r="H2" s="17">
        <f>IFERROR(AVERAGEIFS(Table1[Percent_Change],Table1[Annual],"&lt;&gt;#N/A",Table1[Cluster],Table36[[#This Row],[Cluster]],Table1[Typical Education Level],6),-1)</f>
        <v>-1</v>
      </c>
      <c r="I2" s="17">
        <f>IFERROR(AVERAGEIFS(Table1[Percent_Change],Table1[Annual],"&lt;&gt;#N/A",Table1[Cluster],Table36[[#This Row],[Cluster]],Table1[Typical Education Level],7),-1)</f>
        <v>3.2500000000000001E-2</v>
      </c>
    </row>
    <row r="3" spans="1:9" x14ac:dyDescent="0.3">
      <c r="A3">
        <f t="shared" si="0"/>
        <v>2</v>
      </c>
      <c r="B3" t="s">
        <v>1068</v>
      </c>
      <c r="C3" s="17">
        <f>IFERROR(AVERAGEIFS(Table1[Percent_Change],Table1[Annual],"&lt;&gt;#N/A",Table1[Cluster],Table36[[#This Row],[Cluster]],Table1[Typical Education Level],1),-1)</f>
        <v>4.2666666666666665E-2</v>
      </c>
      <c r="D3" s="17">
        <f>IFERROR(AVERAGEIFS(Table1[Percent_Change],Table1[Annual],"&lt;&gt;#N/A",Table1[Cluster],Table36[[#This Row],[Cluster]],Table1[Typical Education Level],2),-1)</f>
        <v>2.6842105263157907E-2</v>
      </c>
      <c r="E3" s="17">
        <f>IFERROR(AVERAGEIFS(Table1[Percent_Change],Table1[Annual],"&lt;&gt;#N/A",Table1[Cluster],Table36[[#This Row],[Cluster]],Table1[Typical Education Level],3),-1)</f>
        <v>-1</v>
      </c>
      <c r="F3" s="17">
        <f>IFERROR(AVERAGEIFS(Table1[Percent_Change],Table1[Annual],"&lt;&gt;#N/A",Table1[Cluster],Table36[[#This Row],[Cluster]],Table1[Typical Education Level],4),-1)</f>
        <v>2.5000000000000001E-2</v>
      </c>
      <c r="G3" s="17">
        <f>IFERROR(AVERAGEIFS(Table1[Percent_Change],Table1[Annual],"&lt;&gt;#N/A",Table1[Cluster],Table36[[#This Row],[Cluster]],Table1[Typical Education Level],5),-1)</f>
        <v>5.4615384615384621E-2</v>
      </c>
      <c r="H3" s="17">
        <f>IFERROR(AVERAGEIFS(Table1[Percent_Change],Table1[Annual],"&lt;&gt;#N/A",Table1[Cluster],Table36[[#This Row],[Cluster]],Table1[Typical Education Level],6),-1)</f>
        <v>0.17</v>
      </c>
      <c r="I3" s="17">
        <f>IFERROR(AVERAGEIFS(Table1[Percent_Change],Table1[Annual],"&lt;&gt;#N/A",Table1[Cluster],Table36[[#This Row],[Cluster]],Table1[Typical Education Level],7),-1)</f>
        <v>-1</v>
      </c>
    </row>
    <row r="4" spans="1:9" x14ac:dyDescent="0.3">
      <c r="A4">
        <f t="shared" si="0"/>
        <v>3</v>
      </c>
      <c r="B4" t="s">
        <v>961</v>
      </c>
      <c r="C4" s="17">
        <f>IFERROR(AVERAGEIFS(Table1[Percent_Change],Table1[Annual],"&lt;&gt;#N/A",Table1[Cluster],Table36[[#This Row],[Cluster]],Table1[Typical Education Level],1),-1)</f>
        <v>0.04</v>
      </c>
      <c r="D4" s="17">
        <f>IFERROR(AVERAGEIFS(Table1[Percent_Change],Table1[Annual],"&lt;&gt;#N/A",Table1[Cluster],Table36[[#This Row],[Cluster]],Table1[Typical Education Level],2),-1)</f>
        <v>6.0000000000000019E-2</v>
      </c>
      <c r="E4" s="17">
        <f>IFERROR(AVERAGEIFS(Table1[Percent_Change],Table1[Annual],"&lt;&gt;#N/A",Table1[Cluster],Table36[[#This Row],[Cluster]],Table1[Typical Education Level],3),-1)</f>
        <v>-1</v>
      </c>
      <c r="F4" s="17">
        <f>IFERROR(AVERAGEIFS(Table1[Percent_Change],Table1[Annual],"&lt;&gt;#N/A",Table1[Cluster],Table36[[#This Row],[Cluster]],Table1[Typical Education Level],4),-1)</f>
        <v>0.10750000000000003</v>
      </c>
      <c r="G4" s="17">
        <f>IFERROR(AVERAGEIFS(Table1[Percent_Change],Table1[Annual],"&lt;&gt;#N/A",Table1[Cluster],Table36[[#This Row],[Cluster]],Table1[Typical Education Level],5),-1)</f>
        <v>7.0909090909090935E-2</v>
      </c>
      <c r="H4" s="17">
        <f>IFERROR(AVERAGEIFS(Table1[Percent_Change],Table1[Annual],"&lt;&gt;#N/A",Table1[Cluster],Table36[[#This Row],[Cluster]],Table1[Typical Education Level],6),-1)</f>
        <v>0.17727272727272728</v>
      </c>
      <c r="I4" s="17">
        <f>IFERROR(AVERAGEIFS(Table1[Percent_Change],Table1[Annual],"&lt;&gt;#N/A",Table1[Cluster],Table36[[#This Row],[Cluster]],Table1[Typical Education Level],7),-1)</f>
        <v>5.1000000000000018E-2</v>
      </c>
    </row>
    <row r="5" spans="1:9" x14ac:dyDescent="0.3">
      <c r="A5">
        <f t="shared" si="0"/>
        <v>4</v>
      </c>
      <c r="B5" t="s">
        <v>880</v>
      </c>
      <c r="C5" s="17">
        <f>IFERROR(AVERAGEIFS(Table1[Percent_Change],Table1[Annual],"&lt;&gt;#N/A",Table1[Cluster],Table36[[#This Row],[Cluster]],Table1[Typical Education Level],1),-1)</f>
        <v>0.04</v>
      </c>
      <c r="D5" s="17">
        <f>IFERROR(AVERAGEIFS(Table1[Percent_Change],Table1[Annual],"&lt;&gt;#N/A",Table1[Cluster],Table36[[#This Row],[Cluster]],Table1[Typical Education Level],2),-1)</f>
        <v>-1.4999999999999996E-2</v>
      </c>
      <c r="E5" s="17">
        <f>IFERROR(AVERAGEIFS(Table1[Percent_Change],Table1[Annual],"&lt;&gt;#N/A",Table1[Cluster],Table36[[#This Row],[Cluster]],Table1[Typical Education Level],3),-1)</f>
        <v>-1</v>
      </c>
      <c r="F5" s="17">
        <f>IFERROR(AVERAGEIFS(Table1[Percent_Change],Table1[Annual],"&lt;&gt;#N/A",Table1[Cluster],Table36[[#This Row],[Cluster]],Table1[Typical Education Level],4),-1)</f>
        <v>-7.5000000000000011E-2</v>
      </c>
      <c r="G5" s="17">
        <f>IFERROR(AVERAGEIFS(Table1[Percent_Change],Table1[Annual],"&lt;&gt;#N/A",Table1[Cluster],Table36[[#This Row],[Cluster]],Table1[Typical Education Level],5),-1)</f>
        <v>2.4074074074074088E-2</v>
      </c>
      <c r="H5" s="17">
        <f>IFERROR(AVERAGEIFS(Table1[Percent_Change],Table1[Annual],"&lt;&gt;#N/A",Table1[Cluster],Table36[[#This Row],[Cluster]],Table1[Typical Education Level],6),-1)</f>
        <v>-1</v>
      </c>
      <c r="I5" s="17">
        <f>IFERROR(AVERAGEIFS(Table1[Percent_Change],Table1[Annual],"&lt;&gt;#N/A",Table1[Cluster],Table36[[#This Row],[Cluster]],Table1[Typical Education Level],7),-1)</f>
        <v>-1</v>
      </c>
    </row>
    <row r="6" spans="1:9" x14ac:dyDescent="0.3">
      <c r="A6">
        <f t="shared" si="0"/>
        <v>5</v>
      </c>
      <c r="B6" t="s">
        <v>1036</v>
      </c>
      <c r="C6" s="17">
        <f>IFERROR(AVERAGEIFS(Table1[Percent_Change],Table1[Annual],"&lt;&gt;#N/A",Table1[Cluster],Table36[[#This Row],[Cluster]],Table1[Typical Education Level],1),-1)</f>
        <v>3.5000000000000003E-2</v>
      </c>
      <c r="D6" s="17">
        <f>IFERROR(AVERAGEIFS(Table1[Percent_Change],Table1[Annual],"&lt;&gt;#N/A",Table1[Cluster],Table36[[#This Row],[Cluster]],Table1[Typical Education Level],2),-1)</f>
        <v>-1</v>
      </c>
      <c r="E6" s="17">
        <f>IFERROR(AVERAGEIFS(Table1[Percent_Change],Table1[Annual],"&lt;&gt;#N/A",Table1[Cluster],Table36[[#This Row],[Cluster]],Table1[Typical Education Level],3),-1)</f>
        <v>-1</v>
      </c>
      <c r="F6" s="17">
        <f>IFERROR(AVERAGEIFS(Table1[Percent_Change],Table1[Annual],"&lt;&gt;#N/A",Table1[Cluster],Table36[[#This Row],[Cluster]],Table1[Typical Education Level],4),-1)</f>
        <v>0</v>
      </c>
      <c r="G6" s="17">
        <f>IFERROR(AVERAGEIFS(Table1[Percent_Change],Table1[Annual],"&lt;&gt;#N/A",Table1[Cluster],Table36[[#This Row],[Cluster]],Table1[Typical Education Level],5),-1)</f>
        <v>4.8846153846153872E-2</v>
      </c>
      <c r="H6" s="17">
        <f>IFERROR(AVERAGEIFS(Table1[Percent_Change],Table1[Annual],"&lt;&gt;#N/A",Table1[Cluster],Table36[[#This Row],[Cluster]],Table1[Typical Education Level],6),-1)</f>
        <v>8.6666666666666697E-2</v>
      </c>
      <c r="I6" s="17">
        <f>IFERROR(AVERAGEIFS(Table1[Percent_Change],Table1[Annual],"&lt;&gt;#N/A",Table1[Cluster],Table36[[#This Row],[Cluster]],Table1[Typical Education Level],7),-1)</f>
        <v>5.6666666666666671E-2</v>
      </c>
    </row>
    <row r="7" spans="1:9" x14ac:dyDescent="0.3">
      <c r="A7">
        <f t="shared" si="0"/>
        <v>6</v>
      </c>
      <c r="B7" t="s">
        <v>862</v>
      </c>
      <c r="C7" s="17">
        <f>IFERROR(AVERAGEIFS(Table1[Percent_Change],Table1[Annual],"&lt;&gt;#N/A",Table1[Cluster],Table36[[#This Row],[Cluster]],Table1[Typical Education Level],1),-1)</f>
        <v>1.5714285714285719E-2</v>
      </c>
      <c r="D7" s="17">
        <f>IFERROR(AVERAGEIFS(Table1[Percent_Change],Table1[Annual],"&lt;&gt;#N/A",Table1[Cluster],Table36[[#This Row],[Cluster]],Table1[Typical Education Level],2),-1)</f>
        <v>9.3750000000000083E-3</v>
      </c>
      <c r="E7" s="17">
        <f>IFERROR(AVERAGEIFS(Table1[Percent_Change],Table1[Annual],"&lt;&gt;#N/A",Table1[Cluster],Table36[[#This Row],[Cluster]],Table1[Typical Education Level],3),-1)</f>
        <v>-1</v>
      </c>
      <c r="F7" s="17">
        <f>IFERROR(AVERAGEIFS(Table1[Percent_Change],Table1[Annual],"&lt;&gt;#N/A",Table1[Cluster],Table36[[#This Row],[Cluster]],Table1[Typical Education Level],4),-1)</f>
        <v>3.5000000000000003E-2</v>
      </c>
      <c r="G7" s="17">
        <f>IFERROR(AVERAGEIFS(Table1[Percent_Change],Table1[Annual],"&lt;&gt;#N/A",Table1[Cluster],Table36[[#This Row],[Cluster]],Table1[Typical Education Level],5),-1)</f>
        <v>3.9166666666666662E-2</v>
      </c>
      <c r="H7" s="17">
        <f>IFERROR(AVERAGEIFS(Table1[Percent_Change],Table1[Annual],"&lt;&gt;#N/A",Table1[Cluster],Table36[[#This Row],[Cluster]],Table1[Typical Education Level],6),-1)</f>
        <v>-1</v>
      </c>
      <c r="I7" s="17">
        <f>IFERROR(AVERAGEIFS(Table1[Percent_Change],Table1[Annual],"&lt;&gt;#N/A",Table1[Cluster],Table36[[#This Row],[Cluster]],Table1[Typical Education Level],7),-1)</f>
        <v>-1</v>
      </c>
    </row>
    <row r="8" spans="1:9" x14ac:dyDescent="0.3">
      <c r="A8">
        <f t="shared" si="0"/>
        <v>7</v>
      </c>
      <c r="B8" t="s">
        <v>988</v>
      </c>
      <c r="C8" s="17">
        <f>IFERROR(AVERAGEIFS(Table1[Percent_Change],Table1[Annual],"&lt;&gt;#N/A",Table1[Cluster],Table36[[#This Row],[Cluster]],Table1[Typical Education Level],1),-1)</f>
        <v>7.7272727272727293E-3</v>
      </c>
      <c r="D8" s="17">
        <f>IFERROR(AVERAGEIFS(Table1[Percent_Change],Table1[Annual],"&lt;&gt;#N/A",Table1[Cluster],Table36[[#This Row],[Cluster]],Table1[Typical Education Level],2),-1)</f>
        <v>3.7894736842105273E-2</v>
      </c>
      <c r="E8" s="17">
        <f>IFERROR(AVERAGEIFS(Table1[Percent_Change],Table1[Annual],"&lt;&gt;#N/A",Table1[Cluster],Table36[[#This Row],[Cluster]],Table1[Typical Education Level],3),-1)</f>
        <v>-1</v>
      </c>
      <c r="F8" s="17">
        <f>IFERROR(AVERAGEIFS(Table1[Percent_Change],Table1[Annual],"&lt;&gt;#N/A",Table1[Cluster],Table36[[#This Row],[Cluster]],Table1[Typical Education Level],4),-1)</f>
        <v>-1</v>
      </c>
      <c r="G8" s="17">
        <f>IFERROR(AVERAGEIFS(Table1[Percent_Change],Table1[Annual],"&lt;&gt;#N/A",Table1[Cluster],Table36[[#This Row],[Cluster]],Table1[Typical Education Level],5),-1)</f>
        <v>-0.06</v>
      </c>
      <c r="H8" s="17">
        <f>IFERROR(AVERAGEIFS(Table1[Percent_Change],Table1[Annual],"&lt;&gt;#N/A",Table1[Cluster],Table36[[#This Row],[Cluster]],Table1[Typical Education Level],6),-1)</f>
        <v>-1</v>
      </c>
      <c r="I8" s="17">
        <f>IFERROR(AVERAGEIFS(Table1[Percent_Change],Table1[Annual],"&lt;&gt;#N/A",Table1[Cluster],Table36[[#This Row],[Cluster]],Table1[Typical Education Level],7),-1)</f>
        <v>-1</v>
      </c>
    </row>
    <row r="9" spans="1:9" x14ac:dyDescent="0.3">
      <c r="A9">
        <f t="shared" si="0"/>
        <v>8</v>
      </c>
      <c r="B9" t="s">
        <v>873</v>
      </c>
      <c r="C9" s="17">
        <f>IFERROR(AVERAGEIFS(Table1[Percent_Change],Table1[Annual],"&lt;&gt;#N/A",Table1[Cluster],Table36[[#This Row],[Cluster]],Table1[Typical Education Level],1),-1)</f>
        <v>-1.0606060606060601E-2</v>
      </c>
      <c r="D9" s="17">
        <f>IFERROR(AVERAGEIFS(Table1[Percent_Change],Table1[Annual],"&lt;&gt;#N/A",Table1[Cluster],Table36[[#This Row],[Cluster]],Table1[Typical Education Level],2),-1)</f>
        <v>-1.9999999999999888E-3</v>
      </c>
      <c r="E9" s="17">
        <f>IFERROR(AVERAGEIFS(Table1[Percent_Change],Table1[Annual],"&lt;&gt;#N/A",Table1[Cluster],Table36[[#This Row],[Cluster]],Table1[Typical Education Level],3),-1)</f>
        <v>-1</v>
      </c>
      <c r="F9" s="17">
        <f>IFERROR(AVERAGEIFS(Table1[Percent_Change],Table1[Annual],"&lt;&gt;#N/A",Table1[Cluster],Table36[[#This Row],[Cluster]],Table1[Typical Education Level],4),-1)</f>
        <v>-0.02</v>
      </c>
      <c r="G9" s="17">
        <f>IFERROR(AVERAGEIFS(Table1[Percent_Change],Table1[Annual],"&lt;&gt;#N/A",Table1[Cluster],Table36[[#This Row],[Cluster]],Table1[Typical Education Level],5),-1)</f>
        <v>4.5999999999999999E-2</v>
      </c>
      <c r="H9" s="17">
        <f>IFERROR(AVERAGEIFS(Table1[Percent_Change],Table1[Annual],"&lt;&gt;#N/A",Table1[Cluster],Table36[[#This Row],[Cluster]],Table1[Typical Education Level],6),-1)</f>
        <v>-1</v>
      </c>
      <c r="I9" s="17">
        <f>IFERROR(AVERAGEIFS(Table1[Percent_Change],Table1[Annual],"&lt;&gt;#N/A",Table1[Cluster],Table36[[#This Row],[Cluster]],Table1[Typical Education Level],7),-1)</f>
        <v>-1</v>
      </c>
    </row>
    <row r="10" spans="1:9" x14ac:dyDescent="0.3">
      <c r="A10">
        <f t="shared" si="0"/>
        <v>9</v>
      </c>
      <c r="B10" t="s">
        <v>992</v>
      </c>
      <c r="C10" s="17">
        <f>IFERROR(AVERAGEIFS(Table1[Percent_Change],Table1[Annual],"&lt;&gt;#N/A",Table1[Cluster],Table36[[#This Row],[Cluster]],Table1[Typical Education Level],1),-1)</f>
        <v>-4.8000000000000001E-2</v>
      </c>
      <c r="D10" s="17">
        <f>IFERROR(AVERAGEIFS(Table1[Percent_Change],Table1[Annual],"&lt;&gt;#N/A",Table1[Cluster],Table36[[#This Row],[Cluster]],Table1[Typical Education Level],2),-1)</f>
        <v>6.1111111111111116E-2</v>
      </c>
      <c r="E10" s="17">
        <f>IFERROR(AVERAGEIFS(Table1[Percent_Change],Table1[Annual],"&lt;&gt;#N/A",Table1[Cluster],Table36[[#This Row],[Cluster]],Table1[Typical Education Level],3),-1)</f>
        <v>-1</v>
      </c>
      <c r="F10" s="17">
        <f>IFERROR(AVERAGEIFS(Table1[Percent_Change],Table1[Annual],"&lt;&gt;#N/A",Table1[Cluster],Table36[[#This Row],[Cluster]],Table1[Typical Education Level],4),-1)</f>
        <v>2.3333333333333331E-2</v>
      </c>
      <c r="G10" s="17">
        <f>IFERROR(AVERAGEIFS(Table1[Percent_Change],Table1[Annual],"&lt;&gt;#N/A",Table1[Cluster],Table36[[#This Row],[Cluster]],Table1[Typical Education Level],5),-1)</f>
        <v>6.9444444444444475E-2</v>
      </c>
      <c r="H10" s="17">
        <f>IFERROR(AVERAGEIFS(Table1[Percent_Change],Table1[Annual],"&lt;&gt;#N/A",Table1[Cluster],Table36[[#This Row],[Cluster]],Table1[Typical Education Level],6),-1)</f>
        <v>6.7142857142857143E-2</v>
      </c>
      <c r="I10" s="17">
        <f>IFERROR(AVERAGEIFS(Table1[Percent_Change],Table1[Annual],"&lt;&gt;#N/A",Table1[Cluster],Table36[[#This Row],[Cluster]],Table1[Typical Education Level],7),-1)</f>
        <v>0.11</v>
      </c>
    </row>
    <row r="11" spans="1:9" x14ac:dyDescent="0.3">
      <c r="A11">
        <f t="shared" si="0"/>
        <v>10</v>
      </c>
      <c r="B11" t="s">
        <v>1015</v>
      </c>
      <c r="C11" s="17">
        <f>IFERROR(AVERAGEIFS(Table1[Percent_Change],Table1[Annual],"&lt;&gt;#N/A",Table1[Cluster],Table36[[#This Row],[Cluster]],Table1[Typical Education Level],1),-1)</f>
        <v>-6.8333333333333343E-2</v>
      </c>
      <c r="D11" s="17">
        <f>IFERROR(AVERAGEIFS(Table1[Percent_Change],Table1[Annual],"&lt;&gt;#N/A",Table1[Cluster],Table36[[#This Row],[Cluster]],Table1[Typical Education Level],2),-1)</f>
        <v>-4.7708333333333332E-2</v>
      </c>
      <c r="E11" s="17">
        <f>IFERROR(AVERAGEIFS(Table1[Percent_Change],Table1[Annual],"&lt;&gt;#N/A",Table1[Cluster],Table36[[#This Row],[Cluster]],Table1[Typical Education Level],3),-1)</f>
        <v>-0.11</v>
      </c>
      <c r="F11" s="17">
        <f>IFERROR(AVERAGEIFS(Table1[Percent_Change],Table1[Annual],"&lt;&gt;#N/A",Table1[Cluster],Table36[[#This Row],[Cluster]],Table1[Typical Education Level],4),-1)</f>
        <v>2.4545454545454551E-2</v>
      </c>
      <c r="G11" s="17">
        <f>IFERROR(AVERAGEIFS(Table1[Percent_Change],Table1[Annual],"&lt;&gt;#N/A",Table1[Cluster],Table36[[#This Row],[Cluster]],Table1[Typical Education Level],5),-1)</f>
        <v>1.7499999999999998E-2</v>
      </c>
      <c r="H11" s="17">
        <f>IFERROR(AVERAGEIFS(Table1[Percent_Change],Table1[Annual],"&lt;&gt;#N/A",Table1[Cluster],Table36[[#This Row],[Cluster]],Table1[Typical Education Level],6),-1)</f>
        <v>-1</v>
      </c>
      <c r="I11" s="17">
        <f>IFERROR(AVERAGEIFS(Table1[Percent_Change],Table1[Annual],"&lt;&gt;#N/A",Table1[Cluster],Table36[[#This Row],[Cluster]],Table1[Typical Education Level],7),-1)</f>
        <v>0.04</v>
      </c>
    </row>
    <row r="12" spans="1:9" x14ac:dyDescent="0.3">
      <c r="A12">
        <f t="shared" si="0"/>
        <v>11</v>
      </c>
      <c r="B12" t="s">
        <v>886</v>
      </c>
      <c r="C12" s="17">
        <f>IFERROR(AVERAGEIFS(Table1[Percent_Change],Table1[Annual],"&lt;&gt;#N/A",Table1[Cluster],Table36[[#This Row],[Cluster]],Table1[Typical Education Level],1),-1)</f>
        <v>-0.11499999999999999</v>
      </c>
      <c r="D12" s="17">
        <f>IFERROR(AVERAGEIFS(Table1[Percent_Change],Table1[Annual],"&lt;&gt;#N/A",Table1[Cluster],Table36[[#This Row],[Cluster]],Table1[Typical Education Level],2),-1)</f>
        <v>-0.10769230769230768</v>
      </c>
      <c r="E12" s="17">
        <f>IFERROR(AVERAGEIFS(Table1[Percent_Change],Table1[Annual],"&lt;&gt;#N/A",Table1[Cluster],Table36[[#This Row],[Cluster]],Table1[Typical Education Level],3),-1)</f>
        <v>-0.12</v>
      </c>
      <c r="F12" s="17">
        <f>IFERROR(AVERAGEIFS(Table1[Percent_Change],Table1[Annual],"&lt;&gt;#N/A",Table1[Cluster],Table36[[#This Row],[Cluster]],Table1[Typical Education Level],4),-1)</f>
        <v>-0.05</v>
      </c>
      <c r="G12" s="17">
        <f>IFERROR(AVERAGEIFS(Table1[Percent_Change],Table1[Annual],"&lt;&gt;#N/A",Table1[Cluster],Table36[[#This Row],[Cluster]],Table1[Typical Education Level],5),-1)</f>
        <v>5.9411764705882365E-2</v>
      </c>
      <c r="H12" s="17">
        <f>IFERROR(AVERAGEIFS(Table1[Percent_Change],Table1[Annual],"&lt;&gt;#N/A",Table1[Cluster],Table36[[#This Row],[Cluster]],Table1[Typical Education Level],6),-1)</f>
        <v>-1</v>
      </c>
      <c r="I12" s="17">
        <f>IFERROR(AVERAGEIFS(Table1[Percent_Change],Table1[Annual],"&lt;&gt;#N/A",Table1[Cluster],Table36[[#This Row],[Cluster]],Table1[Typical Education Level],7),-1)</f>
        <v>-1</v>
      </c>
    </row>
    <row r="13" spans="1:9" x14ac:dyDescent="0.3">
      <c r="A13">
        <f t="shared" si="0"/>
        <v>12</v>
      </c>
      <c r="B13" t="s">
        <v>951</v>
      </c>
      <c r="C13" s="17">
        <f>IFERROR(AVERAGEIFS(Table1[Percent_Change],Table1[Annual],"&lt;&gt;#N/A",Table1[Cluster],Table36[[#This Row],[Cluster]],Table1[Typical Education Level],1),-1)</f>
        <v>-1</v>
      </c>
      <c r="D13" s="17">
        <f>IFERROR(AVERAGEIFS(Table1[Percent_Change],Table1[Annual],"&lt;&gt;#N/A",Table1[Cluster],Table36[[#This Row],[Cluster]],Table1[Typical Education Level],2),-1)</f>
        <v>1.666666666666667E-2</v>
      </c>
      <c r="E13" s="17">
        <f>IFERROR(AVERAGEIFS(Table1[Percent_Change],Table1[Annual],"&lt;&gt;#N/A",Table1[Cluster],Table36[[#This Row],[Cluster]],Table1[Typical Education Level],3),-1)</f>
        <v>-1</v>
      </c>
      <c r="F13" s="17">
        <f>IFERROR(AVERAGEIFS(Table1[Percent_Change],Table1[Annual],"&lt;&gt;#N/A",Table1[Cluster],Table36[[#This Row],[Cluster]],Table1[Typical Education Level],4),-1)</f>
        <v>0</v>
      </c>
      <c r="G13" s="17">
        <f>IFERROR(AVERAGEIFS(Table1[Percent_Change],Table1[Annual],"&lt;&gt;#N/A",Table1[Cluster],Table36[[#This Row],[Cluster]],Table1[Typical Education Level],5),-1)</f>
        <v>6.0000000000000012E-2</v>
      </c>
      <c r="H13" s="17">
        <f>IFERROR(AVERAGEIFS(Table1[Percent_Change],Table1[Annual],"&lt;&gt;#N/A",Table1[Cluster],Table36[[#This Row],[Cluster]],Table1[Typical Education Level],6),-1)</f>
        <v>0.04</v>
      </c>
      <c r="I13" s="17">
        <f>IFERROR(AVERAGEIFS(Table1[Percent_Change],Table1[Annual],"&lt;&gt;#N/A",Table1[Cluster],Table36[[#This Row],[Cluster]],Table1[Typical Education Level],7),-1)</f>
        <v>-1</v>
      </c>
    </row>
    <row r="14" spans="1:9" x14ac:dyDescent="0.3">
      <c r="A14">
        <f t="shared" si="0"/>
        <v>13</v>
      </c>
      <c r="B14" t="s">
        <v>907</v>
      </c>
      <c r="C14" s="17">
        <f>IFERROR(AVERAGEIFS(Table1[Percent_Change],Table1[Annual],"&lt;&gt;#N/A",Table1[Cluster],Table36[[#This Row],[Cluster]],Table1[Typical Education Level],1),-1)</f>
        <v>-1</v>
      </c>
      <c r="D14" s="17">
        <f>IFERROR(AVERAGEIFS(Table1[Percent_Change],Table1[Annual],"&lt;&gt;#N/A",Table1[Cluster],Table36[[#This Row],[Cluster]],Table1[Typical Education Level],2),-1)</f>
        <v>3.7499999999999999E-2</v>
      </c>
      <c r="E14" s="17">
        <f>IFERROR(AVERAGEIFS(Table1[Percent_Change],Table1[Annual],"&lt;&gt;#N/A",Table1[Cluster],Table36[[#This Row],[Cluster]],Table1[Typical Education Level],3),-1)</f>
        <v>1.4999999999999999E-2</v>
      </c>
      <c r="F14" s="17">
        <f>IFERROR(AVERAGEIFS(Table1[Percent_Change],Table1[Annual],"&lt;&gt;#N/A",Table1[Cluster],Table36[[#This Row],[Cluster]],Table1[Typical Education Level],4),-1)</f>
        <v>7.6666666666666675E-2</v>
      </c>
      <c r="G14" s="17">
        <f>IFERROR(AVERAGEIFS(Table1[Percent_Change],Table1[Annual],"&lt;&gt;#N/A",Table1[Cluster],Table36[[#This Row],[Cluster]],Table1[Typical Education Level],5),-1)</f>
        <v>1.3846153846153848E-2</v>
      </c>
      <c r="H14" s="17">
        <f>IFERROR(AVERAGEIFS(Table1[Percent_Change],Table1[Annual],"&lt;&gt;#N/A",Table1[Cluster],Table36[[#This Row],[Cluster]],Table1[Typical Education Level],6),-1)</f>
        <v>4.1000000000000002E-2</v>
      </c>
      <c r="I14" s="17">
        <f>IFERROR(AVERAGEIFS(Table1[Percent_Change],Table1[Annual],"&lt;&gt;#N/A",Table1[Cluster],Table36[[#This Row],[Cluster]],Table1[Typical Education Level],7),-1)</f>
        <v>4.8823529411764731E-2</v>
      </c>
    </row>
    <row r="15" spans="1:9" x14ac:dyDescent="0.3">
      <c r="A15">
        <f t="shared" si="0"/>
        <v>14</v>
      </c>
      <c r="B15" t="s">
        <v>911</v>
      </c>
      <c r="C15" s="17">
        <f>IFERROR(AVERAGEIFS(Table1[Percent_Change],Table1[Annual],"&lt;&gt;#N/A",Table1[Cluster],Table36[[#This Row],[Cluster]],Table1[Typical Education Level],1),-1)</f>
        <v>-1</v>
      </c>
      <c r="D15" s="17">
        <f>IFERROR(AVERAGEIFS(Table1[Percent_Change],Table1[Annual],"&lt;&gt;#N/A",Table1[Cluster],Table36[[#This Row],[Cluster]],Table1[Typical Education Level],2),-1)</f>
        <v>-9.9999999999999985E-3</v>
      </c>
      <c r="E15" s="17">
        <f>IFERROR(AVERAGEIFS(Table1[Percent_Change],Table1[Annual],"&lt;&gt;#N/A",Table1[Cluster],Table36[[#This Row],[Cluster]],Table1[Typical Education Level],3),-1)</f>
        <v>-1</v>
      </c>
      <c r="F15" s="17">
        <f>IFERROR(AVERAGEIFS(Table1[Percent_Change],Table1[Annual],"&lt;&gt;#N/A",Table1[Cluster],Table36[[#This Row],[Cluster]],Table1[Typical Education Level],4),-1)</f>
        <v>-0.01</v>
      </c>
      <c r="G15" s="17">
        <f>IFERROR(AVERAGEIFS(Table1[Percent_Change],Table1[Annual],"&lt;&gt;#N/A",Table1[Cluster],Table36[[#This Row],[Cluster]],Table1[Typical Education Level],5),-1)</f>
        <v>0.13833333333333334</v>
      </c>
      <c r="H15" s="17">
        <f>IFERROR(AVERAGEIFS(Table1[Percent_Change],Table1[Annual],"&lt;&gt;#N/A",Table1[Cluster],Table36[[#This Row],[Cluster]],Table1[Typical Education Level],6),-1)</f>
        <v>-1</v>
      </c>
      <c r="I15" s="17">
        <f>IFERROR(AVERAGEIFS(Table1[Percent_Change],Table1[Annual],"&lt;&gt;#N/A",Table1[Cluster],Table36[[#This Row],[Cluster]],Table1[Typical Education Level],7),-1)</f>
        <v>-1</v>
      </c>
    </row>
    <row r="16" spans="1:9" x14ac:dyDescent="0.3">
      <c r="A16">
        <f t="shared" si="0"/>
        <v>15</v>
      </c>
      <c r="B16" t="s">
        <v>947</v>
      </c>
      <c r="C16" s="17">
        <f>IFERROR(AVERAGEIFS(Table1[Percent_Change],Table1[Annual],"&lt;&gt;#N/A",Table1[Cluster],Table36[[#This Row],[Cluster]],Table1[Typical Education Level],1),-1)</f>
        <v>-1</v>
      </c>
      <c r="D16" s="17">
        <f>IFERROR(AVERAGEIFS(Table1[Percent_Change],Table1[Annual],"&lt;&gt;#N/A",Table1[Cluster],Table36[[#This Row],[Cluster]],Table1[Typical Education Level],2),-1)</f>
        <v>-1.5999999999999997E-2</v>
      </c>
      <c r="E16" s="17">
        <f>IFERROR(AVERAGEIFS(Table1[Percent_Change],Table1[Annual],"&lt;&gt;#N/A",Table1[Cluster],Table36[[#This Row],[Cluster]],Table1[Typical Education Level],3),-1)</f>
        <v>-1</v>
      </c>
      <c r="F16" s="17">
        <f>IFERROR(AVERAGEIFS(Table1[Percent_Change],Table1[Annual],"&lt;&gt;#N/A",Table1[Cluster],Table36[[#This Row],[Cluster]],Table1[Typical Education Level],4),-1)</f>
        <v>-1</v>
      </c>
      <c r="G16" s="17">
        <f>IFERROR(AVERAGEIFS(Table1[Percent_Change],Table1[Annual],"&lt;&gt;#N/A",Table1[Cluster],Table36[[#This Row],[Cluster]],Table1[Typical Education Level],5),-1)</f>
        <v>6.3333333333333339E-2</v>
      </c>
      <c r="H16" s="17">
        <f>IFERROR(AVERAGEIFS(Table1[Percent_Change],Table1[Annual],"&lt;&gt;#N/A",Table1[Cluster],Table36[[#This Row],[Cluster]],Table1[Typical Education Level],6),-1)</f>
        <v>-1</v>
      </c>
      <c r="I16" s="17">
        <f>IFERROR(AVERAGEIFS(Table1[Percent_Change],Table1[Annual],"&lt;&gt;#N/A",Table1[Cluster],Table36[[#This Row],[Cluster]],Table1[Typical Education Level],7),-1)</f>
        <v>-1</v>
      </c>
    </row>
    <row r="17" spans="1:9" x14ac:dyDescent="0.3">
      <c r="A17">
        <f t="shared" si="0"/>
        <v>16</v>
      </c>
      <c r="B17" t="s">
        <v>998</v>
      </c>
      <c r="C17" s="17">
        <f>IFERROR(AVERAGEIFS(Table1[Percent_Change],Table1[Annual],"&lt;&gt;#N/A",Table1[Cluster],Table36[[#This Row],[Cluster]],Table1[Typical Education Level],1),-1)</f>
        <v>-1</v>
      </c>
      <c r="D17" s="17">
        <f>IFERROR(AVERAGEIFS(Table1[Percent_Change],Table1[Annual],"&lt;&gt;#N/A",Table1[Cluster],Table36[[#This Row],[Cluster]],Table1[Typical Education Level],2),-1)</f>
        <v>-1</v>
      </c>
      <c r="E17" s="17">
        <f>IFERROR(AVERAGEIFS(Table1[Percent_Change],Table1[Annual],"&lt;&gt;#N/A",Table1[Cluster],Table36[[#This Row],[Cluster]],Table1[Typical Education Level],3),-1)</f>
        <v>0.05</v>
      </c>
      <c r="F17" s="17">
        <f>IFERROR(AVERAGEIFS(Table1[Percent_Change],Table1[Annual],"&lt;&gt;#N/A",Table1[Cluster],Table36[[#This Row],[Cluster]],Table1[Typical Education Level],4),-1)</f>
        <v>7.0000000000000007E-2</v>
      </c>
      <c r="G17" s="17">
        <f>IFERROR(AVERAGEIFS(Table1[Percent_Change],Table1[Annual],"&lt;&gt;#N/A",Table1[Cluster],Table36[[#This Row],[Cluster]],Table1[Typical Education Level],5),-1)</f>
        <v>0.1216666666666667</v>
      </c>
      <c r="H17" s="17">
        <f>IFERROR(AVERAGEIFS(Table1[Percent_Change],Table1[Annual],"&lt;&gt;#N/A",Table1[Cluster],Table36[[#This Row],[Cluster]],Table1[Typical Education Level],6),-1)</f>
        <v>-1</v>
      </c>
      <c r="I17" s="17">
        <f>IFERROR(AVERAGEIFS(Table1[Percent_Change],Table1[Annual],"&lt;&gt;#N/A",Table1[Cluster],Table36[[#This Row],[Cluster]],Table1[Typical Education Level],7),-1)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08D-C434-4704-A8F9-9077578BB729}">
  <dimension ref="A1:I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1.88671875" bestFit="1" customWidth="1"/>
    <col min="4" max="4" width="13.109375" bestFit="1" customWidth="1"/>
    <col min="5" max="5" width="14.5546875" bestFit="1" customWidth="1"/>
    <col min="6" max="6" width="12.33203125" bestFit="1" customWidth="1"/>
    <col min="7" max="7" width="27.109375" bestFit="1" customWidth="1"/>
    <col min="8" max="9" width="10.33203125" bestFit="1" customWidth="1"/>
  </cols>
  <sheetData>
    <row r="1" spans="1:9" x14ac:dyDescent="0.3">
      <c r="A1" t="s">
        <v>848</v>
      </c>
      <c r="B1" t="s">
        <v>860</v>
      </c>
      <c r="C1" t="s">
        <v>1914</v>
      </c>
      <c r="D1" t="s">
        <v>1915</v>
      </c>
      <c r="E1" t="s">
        <v>1916</v>
      </c>
      <c r="F1" t="s">
        <v>1917</v>
      </c>
      <c r="G1" t="s">
        <v>1920</v>
      </c>
      <c r="H1" t="s">
        <v>1918</v>
      </c>
      <c r="I1" t="s">
        <v>1919</v>
      </c>
    </row>
    <row r="2" spans="1:9" x14ac:dyDescent="0.3">
      <c r="A2">
        <f t="shared" ref="A2:A17" si="0">ROW()-1</f>
        <v>1</v>
      </c>
      <c r="B2" t="s">
        <v>1036</v>
      </c>
      <c r="C2" s="16">
        <f>IFERROR(AVERAGEIFS(Table1[Annual],Table1[Annual],"&lt;&gt;#N/A",Table1[Cluster],Table3[[#This Row],[Cluster]],Table1[Typical Education Level],1),-1)</f>
        <v>57550</v>
      </c>
      <c r="D2" s="16">
        <f>IFERROR(AVERAGEIFS(Table1[Annual],Table1[Annual],"&lt;&gt;#N/A",Table1[Cluster],Table3[[#This Row],[Cluster]],Table1[Typical Education Level],2),-1)</f>
        <v>-1</v>
      </c>
      <c r="E2" s="16">
        <f>IFERROR(AVERAGEIFS(Table1[Annual],Table1[Annual],"&lt;&gt;#N/A",Table1[Cluster],Table3[[#This Row],[Cluster]],Table1[Typical Education Level],3),-1)</f>
        <v>-1</v>
      </c>
      <c r="F2" s="16">
        <f>IFERROR(AVERAGEIFS(Table1[Annual],Table1[Annual],"&lt;&gt;#N/A",Table1[Cluster],Table3[[#This Row],[Cluster]],Table1[Typical Education Level],4),-1)</f>
        <v>55900</v>
      </c>
      <c r="G2" s="16">
        <f>IFERROR(AVERAGEIFS(Table1[Annual],Table1[Annual],"&lt;&gt;#N/A",Table1[Cluster],Table3[[#This Row],[Cluster]],Table1[Typical Education Level],5),-1)</f>
        <v>94503.846153846156</v>
      </c>
      <c r="H2" s="16">
        <f>IFERROR(AVERAGEIFS(Table1[Annual],Table1[Annual],"&lt;&gt;#N/A",Table1[Cluster],Table3[[#This Row],[Cluster]],Table1[Typical Education Level],6),-1)</f>
        <v>101466.66666666667</v>
      </c>
      <c r="I2" s="16">
        <f>IFERROR(AVERAGEIFS(Table1[Annual],Table1[Annual],"&lt;&gt;#N/A",Table1[Cluster],Table3[[#This Row],[Cluster]],Table1[Typical Education Level],7),-1)</f>
        <v>130366.66666666667</v>
      </c>
    </row>
    <row r="3" spans="1:9" x14ac:dyDescent="0.3">
      <c r="A3">
        <f t="shared" si="0"/>
        <v>2</v>
      </c>
      <c r="B3" t="s">
        <v>886</v>
      </c>
      <c r="C3" s="16">
        <f>IFERROR(AVERAGEIFS(Table1[Annual],Table1[Annual],"&lt;&gt;#N/A",Table1[Cluster],Table3[[#This Row],[Cluster]],Table1[Typical Education Level],1),-1)</f>
        <v>50950</v>
      </c>
      <c r="D3" s="16">
        <f>IFERROR(AVERAGEIFS(Table1[Annual],Table1[Annual],"&lt;&gt;#N/A",Table1[Cluster],Table3[[#This Row],[Cluster]],Table1[Typical Education Level],2),-1)</f>
        <v>45953.846153846156</v>
      </c>
      <c r="E3" s="16">
        <f>IFERROR(AVERAGEIFS(Table1[Annual],Table1[Annual],"&lt;&gt;#N/A",Table1[Cluster],Table3[[#This Row],[Cluster]],Table1[Typical Education Level],3),-1)</f>
        <v>44500</v>
      </c>
      <c r="F3" s="16">
        <f>IFERROR(AVERAGEIFS(Table1[Annual],Table1[Annual],"&lt;&gt;#N/A",Table1[Cluster],Table3[[#This Row],[Cluster]],Table1[Typical Education Level],4),-1)</f>
        <v>47700</v>
      </c>
      <c r="G3" s="16">
        <f>IFERROR(AVERAGEIFS(Table1[Annual],Table1[Annual],"&lt;&gt;#N/A",Table1[Cluster],Table3[[#This Row],[Cluster]],Table1[Typical Education Level],5),-1)</f>
        <v>107988.23529411765</v>
      </c>
      <c r="H3" s="16">
        <f>IFERROR(AVERAGEIFS(Table1[Annual],Table1[Annual],"&lt;&gt;#N/A",Table1[Cluster],Table3[[#This Row],[Cluster]],Table1[Typical Education Level],6),-1)</f>
        <v>-1</v>
      </c>
      <c r="I3" s="16">
        <f>IFERROR(AVERAGEIFS(Table1[Annual],Table1[Annual],"&lt;&gt;#N/A",Table1[Cluster],Table3[[#This Row],[Cluster]],Table1[Typical Education Level],7),-1)</f>
        <v>-1</v>
      </c>
    </row>
    <row r="4" spans="1:9" x14ac:dyDescent="0.3">
      <c r="A4">
        <f t="shared" si="0"/>
        <v>3</v>
      </c>
      <c r="B4" t="s">
        <v>873</v>
      </c>
      <c r="C4" s="16">
        <f>IFERROR(AVERAGEIFS(Table1[Annual],Table1[Annual],"&lt;&gt;#N/A",Table1[Cluster],Table3[[#This Row],[Cluster]],Table1[Typical Education Level],1),-1)</f>
        <v>47542.42424242424</v>
      </c>
      <c r="D4" s="16">
        <f>IFERROR(AVERAGEIFS(Table1[Annual],Table1[Annual],"&lt;&gt;#N/A",Table1[Cluster],Table3[[#This Row],[Cluster]],Table1[Typical Education Level],2),-1)</f>
        <v>55364.444444444445</v>
      </c>
      <c r="E4" s="16">
        <f>IFERROR(AVERAGEIFS(Table1[Annual],Table1[Annual],"&lt;&gt;#N/A",Table1[Cluster],Table3[[#This Row],[Cluster]],Table1[Typical Education Level],3),-1)</f>
        <v>-1</v>
      </c>
      <c r="F4" s="16">
        <f>IFERROR(AVERAGEIFS(Table1[Annual],Table1[Annual],"&lt;&gt;#N/A",Table1[Cluster],Table3[[#This Row],[Cluster]],Table1[Typical Education Level],4),-1)</f>
        <v>60600</v>
      </c>
      <c r="G4" s="16">
        <f>IFERROR(AVERAGEIFS(Table1[Annual],Table1[Annual],"&lt;&gt;#N/A",Table1[Cluster],Table3[[#This Row],[Cluster]],Table1[Typical Education Level],5),-1)</f>
        <v>76140</v>
      </c>
      <c r="H4" s="16">
        <f>IFERROR(AVERAGEIFS(Table1[Annual],Table1[Annual],"&lt;&gt;#N/A",Table1[Cluster],Table3[[#This Row],[Cluster]],Table1[Typical Education Level],6),-1)</f>
        <v>-1</v>
      </c>
      <c r="I4" s="16">
        <f>IFERROR(AVERAGEIFS(Table1[Annual],Table1[Annual],"&lt;&gt;#N/A",Table1[Cluster],Table3[[#This Row],[Cluster]],Table1[Typical Education Level],7),-1)</f>
        <v>-1</v>
      </c>
    </row>
    <row r="5" spans="1:9" x14ac:dyDescent="0.3">
      <c r="A5">
        <f t="shared" si="0"/>
        <v>4</v>
      </c>
      <c r="B5" t="s">
        <v>1015</v>
      </c>
      <c r="C5" s="16">
        <f>IFERROR(AVERAGEIFS(Table1[Annual],Table1[Annual],"&lt;&gt;#N/A",Table1[Cluster],Table3[[#This Row],[Cluster]],Table1[Typical Education Level],1),-1)</f>
        <v>40866.666666666664</v>
      </c>
      <c r="D5" s="16">
        <f>IFERROR(AVERAGEIFS(Table1[Annual],Table1[Annual],"&lt;&gt;#N/A",Table1[Cluster],Table3[[#This Row],[Cluster]],Table1[Typical Education Level],2),-1)</f>
        <v>47009.375</v>
      </c>
      <c r="E5" s="16">
        <f>IFERROR(AVERAGEIFS(Table1[Annual],Table1[Annual],"&lt;&gt;#N/A",Table1[Cluster],Table3[[#This Row],[Cluster]],Table1[Typical Education Level],3),-1)</f>
        <v>45800</v>
      </c>
      <c r="F5" s="16">
        <f>IFERROR(AVERAGEIFS(Table1[Annual],Table1[Annual],"&lt;&gt;#N/A",Table1[Cluster],Table3[[#This Row],[Cluster]],Table1[Typical Education Level],4),-1)</f>
        <v>65209.090909090912</v>
      </c>
      <c r="G5" s="16">
        <f>IFERROR(AVERAGEIFS(Table1[Annual],Table1[Annual],"&lt;&gt;#N/A",Table1[Cluster],Table3[[#This Row],[Cluster]],Table1[Typical Education Level],5),-1)</f>
        <v>90475</v>
      </c>
      <c r="H5" s="16">
        <f>IFERROR(AVERAGEIFS(Table1[Annual],Table1[Annual],"&lt;&gt;#N/A",Table1[Cluster],Table3[[#This Row],[Cluster]],Table1[Typical Education Level],6),-1)</f>
        <v>-1</v>
      </c>
      <c r="I5" s="16">
        <f>IFERROR(AVERAGEIFS(Table1[Annual],Table1[Annual],"&lt;&gt;#N/A",Table1[Cluster],Table3[[#This Row],[Cluster]],Table1[Typical Education Level],7),-1)</f>
        <v>79900</v>
      </c>
    </row>
    <row r="6" spans="1:9" x14ac:dyDescent="0.3">
      <c r="A6">
        <f t="shared" si="0"/>
        <v>5</v>
      </c>
      <c r="B6" t="s">
        <v>1068</v>
      </c>
      <c r="C6" s="16">
        <f>IFERROR(AVERAGEIFS(Table1[Annual],Table1[Annual],"&lt;&gt;#N/A",Table1[Cluster],Table3[[#This Row],[Cluster]],Table1[Typical Education Level],1),-1)</f>
        <v>39013.333333333336</v>
      </c>
      <c r="D6" s="16">
        <f>IFERROR(AVERAGEIFS(Table1[Annual],Table1[Annual],"&lt;&gt;#N/A",Table1[Cluster],Table3[[#This Row],[Cluster]],Table1[Typical Education Level],2),-1)</f>
        <v>54323.684210526313</v>
      </c>
      <c r="E6" s="16">
        <f>IFERROR(AVERAGEIFS(Table1[Annual],Table1[Annual],"&lt;&gt;#N/A",Table1[Cluster],Table3[[#This Row],[Cluster]],Table1[Typical Education Level],3),-1)</f>
        <v>-1</v>
      </c>
      <c r="F6" s="16">
        <f>IFERROR(AVERAGEIFS(Table1[Annual],Table1[Annual],"&lt;&gt;#N/A",Table1[Cluster],Table3[[#This Row],[Cluster]],Table1[Typical Education Level],4),-1)</f>
        <v>107400</v>
      </c>
      <c r="G6" s="16">
        <f>IFERROR(AVERAGEIFS(Table1[Annual],Table1[Annual],"&lt;&gt;#N/A",Table1[Cluster],Table3[[#This Row],[Cluster]],Table1[Typical Education Level],5),-1)</f>
        <v>79592.307692307688</v>
      </c>
      <c r="H6" s="16">
        <f>IFERROR(AVERAGEIFS(Table1[Annual],Table1[Annual],"&lt;&gt;#N/A",Table1[Cluster],Table3[[#This Row],[Cluster]],Table1[Typical Education Level],6),-1)</f>
        <v>46100</v>
      </c>
      <c r="I6" s="16">
        <f>IFERROR(AVERAGEIFS(Table1[Annual],Table1[Annual],"&lt;&gt;#N/A",Table1[Cluster],Table3[[#This Row],[Cluster]],Table1[Typical Education Level],7),-1)</f>
        <v>-1</v>
      </c>
    </row>
    <row r="7" spans="1:9" x14ac:dyDescent="0.3">
      <c r="A7">
        <f t="shared" si="0"/>
        <v>6</v>
      </c>
      <c r="B7" t="s">
        <v>862</v>
      </c>
      <c r="C7" s="16">
        <f>IFERROR(AVERAGEIFS(Table1[Annual],Table1[Annual],"&lt;&gt;#N/A",Table1[Cluster],Table3[[#This Row],[Cluster]],Table1[Typical Education Level],1),-1)</f>
        <v>38871.428571428572</v>
      </c>
      <c r="D7" s="16">
        <f>IFERROR(AVERAGEIFS(Table1[Annual],Table1[Annual],"&lt;&gt;#N/A",Table1[Cluster],Table3[[#This Row],[Cluster]],Table1[Typical Education Level],2),-1)</f>
        <v>49531.25</v>
      </c>
      <c r="E7" s="16">
        <f>IFERROR(AVERAGEIFS(Table1[Annual],Table1[Annual],"&lt;&gt;#N/A",Table1[Cluster],Table3[[#This Row],[Cluster]],Table1[Typical Education Level],3),-1)</f>
        <v>-1</v>
      </c>
      <c r="F7" s="16">
        <f>IFERROR(AVERAGEIFS(Table1[Annual],Table1[Annual],"&lt;&gt;#N/A",Table1[Cluster],Table3[[#This Row],[Cluster]],Table1[Typical Education Level],4),-1)</f>
        <v>50216.666666666664</v>
      </c>
      <c r="G7" s="16">
        <f>IFERROR(AVERAGEIFS(Table1[Annual],Table1[Annual],"&lt;&gt;#N/A",Table1[Cluster],Table3[[#This Row],[Cluster]],Table1[Typical Education Level],5),-1)</f>
        <v>85141.666666666672</v>
      </c>
      <c r="H7" s="16">
        <f>IFERROR(AVERAGEIFS(Table1[Annual],Table1[Annual],"&lt;&gt;#N/A",Table1[Cluster],Table3[[#This Row],[Cluster]],Table1[Typical Education Level],6),-1)</f>
        <v>-1</v>
      </c>
      <c r="I7" s="16">
        <f>IFERROR(AVERAGEIFS(Table1[Annual],Table1[Annual],"&lt;&gt;#N/A",Table1[Cluster],Table3[[#This Row],[Cluster]],Table1[Typical Education Level],7),-1)</f>
        <v>-1</v>
      </c>
    </row>
    <row r="8" spans="1:9" x14ac:dyDescent="0.3">
      <c r="A8">
        <f t="shared" si="0"/>
        <v>7</v>
      </c>
      <c r="B8" t="s">
        <v>961</v>
      </c>
      <c r="C8" s="16">
        <f>IFERROR(AVERAGEIFS(Table1[Annual],Table1[Annual],"&lt;&gt;#N/A",Table1[Cluster],Table3[[#This Row],[Cluster]],Table1[Typical Education Level],1),-1)</f>
        <v>37000</v>
      </c>
      <c r="D8" s="16">
        <f>IFERROR(AVERAGEIFS(Table1[Annual],Table1[Annual],"&lt;&gt;#N/A",Table1[Cluster],Table3[[#This Row],[Cluster]],Table1[Typical Education Level],2),-1)</f>
        <v>41931.25</v>
      </c>
      <c r="E8" s="16">
        <f>IFERROR(AVERAGEIFS(Table1[Annual],Table1[Annual],"&lt;&gt;#N/A",Table1[Cluster],Table3[[#This Row],[Cluster]],Table1[Typical Education Level],3),-1)</f>
        <v>-1</v>
      </c>
      <c r="F8" s="16">
        <f>IFERROR(AVERAGEIFS(Table1[Annual],Table1[Annual],"&lt;&gt;#N/A",Table1[Cluster],Table3[[#This Row],[Cluster]],Table1[Typical Education Level],4),-1)</f>
        <v>72950</v>
      </c>
      <c r="G8" s="16">
        <f>IFERROR(AVERAGEIFS(Table1[Annual],Table1[Annual],"&lt;&gt;#N/A",Table1[Cluster],Table3[[#This Row],[Cluster]],Table1[Typical Education Level],5),-1)</f>
        <v>63686.36363636364</v>
      </c>
      <c r="H8" s="16">
        <f>IFERROR(AVERAGEIFS(Table1[Annual],Table1[Annual],"&lt;&gt;#N/A",Table1[Cluster],Table3[[#This Row],[Cluster]],Table1[Typical Education Level],6),-1)</f>
        <v>106890.90909090909</v>
      </c>
      <c r="I8" s="16">
        <f>IFERROR(AVERAGEIFS(Table1[Annual],Table1[Annual],"&lt;&gt;#N/A",Table1[Cluster],Table3[[#This Row],[Cluster]],Table1[Typical Education Level],7),-1)</f>
        <v>199736.66666666666</v>
      </c>
    </row>
    <row r="9" spans="1:9" x14ac:dyDescent="0.3">
      <c r="A9">
        <f t="shared" si="0"/>
        <v>8</v>
      </c>
      <c r="B9" t="s">
        <v>880</v>
      </c>
      <c r="C9" s="16">
        <f>IFERROR(AVERAGEIFS(Table1[Annual],Table1[Annual],"&lt;&gt;#N/A",Table1[Cluster],Table3[[#This Row],[Cluster]],Table1[Typical Education Level],1),-1)</f>
        <v>36600</v>
      </c>
      <c r="D9" s="16">
        <f>IFERROR(AVERAGEIFS(Table1[Annual],Table1[Annual],"&lt;&gt;#N/A",Table1[Cluster],Table3[[#This Row],[Cluster]],Table1[Typical Education Level],2),-1)</f>
        <v>51970</v>
      </c>
      <c r="E9" s="16">
        <f>IFERROR(AVERAGEIFS(Table1[Annual],Table1[Annual],"&lt;&gt;#N/A",Table1[Cluster],Table3[[#This Row],[Cluster]],Table1[Typical Education Level],3),-1)</f>
        <v>-1</v>
      </c>
      <c r="F9" s="16">
        <f>IFERROR(AVERAGEIFS(Table1[Annual],Table1[Annual],"&lt;&gt;#N/A",Table1[Cluster],Table3[[#This Row],[Cluster]],Table1[Typical Education Level],4),-1)</f>
        <v>54500</v>
      </c>
      <c r="G9" s="16">
        <f>IFERROR(AVERAGEIFS(Table1[Annual],Table1[Annual],"&lt;&gt;#N/A",Table1[Cluster],Table3[[#This Row],[Cluster]],Table1[Typical Education Level],5),-1)</f>
        <v>68470.370370370365</v>
      </c>
      <c r="H9" s="16">
        <f>IFERROR(AVERAGEIFS(Table1[Annual],Table1[Annual],"&lt;&gt;#N/A",Table1[Cluster],Table3[[#This Row],[Cluster]],Table1[Typical Education Level],6),-1)</f>
        <v>-1</v>
      </c>
      <c r="I9" s="16">
        <f>IFERROR(AVERAGEIFS(Table1[Annual],Table1[Annual],"&lt;&gt;#N/A",Table1[Cluster],Table3[[#This Row],[Cluster]],Table1[Typical Education Level],7),-1)</f>
        <v>-1</v>
      </c>
    </row>
    <row r="10" spans="1:9" x14ac:dyDescent="0.3">
      <c r="A10">
        <f t="shared" si="0"/>
        <v>9</v>
      </c>
      <c r="B10" t="s">
        <v>992</v>
      </c>
      <c r="C10" s="16">
        <f>IFERROR(AVERAGEIFS(Table1[Annual],Table1[Annual],"&lt;&gt;#N/A",Table1[Cluster],Table3[[#This Row],[Cluster]],Table1[Typical Education Level],1),-1)</f>
        <v>34560</v>
      </c>
      <c r="D10" s="16">
        <f>IFERROR(AVERAGEIFS(Table1[Annual],Table1[Annual],"&lt;&gt;#N/A",Table1[Cluster],Table3[[#This Row],[Cluster]],Table1[Typical Education Level],2),-1)</f>
        <v>39077.777777777781</v>
      </c>
      <c r="E10" s="16">
        <f>IFERROR(AVERAGEIFS(Table1[Annual],Table1[Annual],"&lt;&gt;#N/A",Table1[Cluster],Table3[[#This Row],[Cluster]],Table1[Typical Education Level],3),-1)</f>
        <v>-1</v>
      </c>
      <c r="F10" s="16">
        <f>IFERROR(AVERAGEIFS(Table1[Annual],Table1[Annual],"&lt;&gt;#N/A",Table1[Cluster],Table3[[#This Row],[Cluster]],Table1[Typical Education Level],4),-1)</f>
        <v>60266.666666666664</v>
      </c>
      <c r="G10" s="16">
        <f>IFERROR(AVERAGEIFS(Table1[Annual],Table1[Annual],"&lt;&gt;#N/A",Table1[Cluster],Table3[[#This Row],[Cluster]],Table1[Typical Education Level],5),-1)</f>
        <v>66738.888888888891</v>
      </c>
      <c r="H10" s="16">
        <f>IFERROR(AVERAGEIFS(Table1[Annual],Table1[Annual],"&lt;&gt;#N/A",Table1[Cluster],Table3[[#This Row],[Cluster]],Table1[Typical Education Level],6),-1)</f>
        <v>80242.857142857145</v>
      </c>
      <c r="I10" s="16">
        <f>IFERROR(AVERAGEIFS(Table1[Annual],Table1[Annual],"&lt;&gt;#N/A",Table1[Cluster],Table3[[#This Row],[Cluster]],Table1[Typical Education Level],7),-1)</f>
        <v>96100</v>
      </c>
    </row>
    <row r="11" spans="1:9" x14ac:dyDescent="0.3">
      <c r="A11">
        <f t="shared" si="0"/>
        <v>10</v>
      </c>
      <c r="B11" t="s">
        <v>988</v>
      </c>
      <c r="C11" s="16">
        <f>IFERROR(AVERAGEIFS(Table1[Annual],Table1[Annual],"&lt;&gt;#N/A",Table1[Cluster],Table3[[#This Row],[Cluster]],Table1[Typical Education Level],1),-1)</f>
        <v>34350</v>
      </c>
      <c r="D11" s="16">
        <f>IFERROR(AVERAGEIFS(Table1[Annual],Table1[Annual],"&lt;&gt;#N/A",Table1[Cluster],Table3[[#This Row],[Cluster]],Table1[Typical Education Level],2),-1)</f>
        <v>44715.789473684214</v>
      </c>
      <c r="E11" s="16">
        <f>IFERROR(AVERAGEIFS(Table1[Annual],Table1[Annual],"&lt;&gt;#N/A",Table1[Cluster],Table3[[#This Row],[Cluster]],Table1[Typical Education Level],3),-1)</f>
        <v>-1</v>
      </c>
      <c r="F11" s="16">
        <f>IFERROR(AVERAGEIFS(Table1[Annual],Table1[Annual],"&lt;&gt;#N/A",Table1[Cluster],Table3[[#This Row],[Cluster]],Table1[Typical Education Level],4),-1)</f>
        <v>-1</v>
      </c>
      <c r="G11" s="16">
        <f>IFERROR(AVERAGEIFS(Table1[Annual],Table1[Annual],"&lt;&gt;#N/A",Table1[Cluster],Table3[[#This Row],[Cluster]],Table1[Typical Education Level],5),-1)</f>
        <v>42600</v>
      </c>
      <c r="H11" s="16">
        <f>IFERROR(AVERAGEIFS(Table1[Annual],Table1[Annual],"&lt;&gt;#N/A",Table1[Cluster],Table3[[#This Row],[Cluster]],Table1[Typical Education Level],6),-1)</f>
        <v>-1</v>
      </c>
      <c r="I11" s="16">
        <f>IFERROR(AVERAGEIFS(Table1[Annual],Table1[Annual],"&lt;&gt;#N/A",Table1[Cluster],Table3[[#This Row],[Cluster]],Table1[Typical Education Level],7),-1)</f>
        <v>-1</v>
      </c>
    </row>
    <row r="12" spans="1:9" x14ac:dyDescent="0.3">
      <c r="A12">
        <f t="shared" si="0"/>
        <v>11</v>
      </c>
      <c r="B12" t="s">
        <v>1010</v>
      </c>
      <c r="C12" s="16">
        <f>IFERROR(AVERAGEIFS(Table1[Annual],Table1[Annual],"&lt;&gt;#N/A",Table1[Cluster],Table3[[#This Row],[Cluster]],Table1[Typical Education Level],1),-1)</f>
        <v>33400</v>
      </c>
      <c r="D12" s="16">
        <f>IFERROR(AVERAGEIFS(Table1[Annual],Table1[Annual],"&lt;&gt;#N/A",Table1[Cluster],Table3[[#This Row],[Cluster]],Table1[Typical Education Level],2),-1)</f>
        <v>57000</v>
      </c>
      <c r="E12" s="16">
        <f>IFERROR(AVERAGEIFS(Table1[Annual],Table1[Annual],"&lt;&gt;#N/A",Table1[Cluster],Table3[[#This Row],[Cluster]],Table1[Typical Education Level],3),-1)</f>
        <v>-1</v>
      </c>
      <c r="F12" s="16">
        <f>IFERROR(AVERAGEIFS(Table1[Annual],Table1[Annual],"&lt;&gt;#N/A",Table1[Cluster],Table3[[#This Row],[Cluster]],Table1[Typical Education Level],4),-1)</f>
        <v>59700</v>
      </c>
      <c r="G12" s="16">
        <f>IFERROR(AVERAGEIFS(Table1[Annual],Table1[Annual],"&lt;&gt;#N/A",Table1[Cluster],Table3[[#This Row],[Cluster]],Table1[Typical Education Level],5),-1)</f>
        <v>75327.272727272721</v>
      </c>
      <c r="H12" s="16">
        <f>IFERROR(AVERAGEIFS(Table1[Annual],Table1[Annual],"&lt;&gt;#N/A",Table1[Cluster],Table3[[#This Row],[Cluster]],Table1[Typical Education Level],6),-1)</f>
        <v>-1</v>
      </c>
      <c r="I12" s="16">
        <f>IFERROR(AVERAGEIFS(Table1[Annual],Table1[Annual],"&lt;&gt;#N/A",Table1[Cluster],Table3[[#This Row],[Cluster]],Table1[Typical Education Level],7),-1)</f>
        <v>115825</v>
      </c>
    </row>
    <row r="13" spans="1:9" x14ac:dyDescent="0.3">
      <c r="A13">
        <f t="shared" si="0"/>
        <v>12</v>
      </c>
      <c r="B13" t="s">
        <v>951</v>
      </c>
      <c r="C13" s="16">
        <f>IFERROR(AVERAGEIFS(Table1[Annual],Table1[Annual],"&lt;&gt;#N/A",Table1[Cluster],Table3[[#This Row],[Cluster]],Table1[Typical Education Level],1),-1)</f>
        <v>-1</v>
      </c>
      <c r="D13" s="16">
        <f>IFERROR(AVERAGEIFS(Table1[Annual],Table1[Annual],"&lt;&gt;#N/A",Table1[Cluster],Table3[[#This Row],[Cluster]],Table1[Typical Education Level],2),-1)</f>
        <v>59022.222222222219</v>
      </c>
      <c r="E13" s="16">
        <f>IFERROR(AVERAGEIFS(Table1[Annual],Table1[Annual],"&lt;&gt;#N/A",Table1[Cluster],Table3[[#This Row],[Cluster]],Table1[Typical Education Level],3),-1)</f>
        <v>-1</v>
      </c>
      <c r="F13" s="16">
        <f>IFERROR(AVERAGEIFS(Table1[Annual],Table1[Annual],"&lt;&gt;#N/A",Table1[Cluster],Table3[[#This Row],[Cluster]],Table1[Typical Education Level],4),-1)</f>
        <v>67700</v>
      </c>
      <c r="G13" s="16">
        <f>IFERROR(AVERAGEIFS(Table1[Annual],Table1[Annual],"&lt;&gt;#N/A",Table1[Cluster],Table3[[#This Row],[Cluster]],Table1[Typical Education Level],5),-1)</f>
        <v>65900</v>
      </c>
      <c r="H13" s="16">
        <f>IFERROR(AVERAGEIFS(Table1[Annual],Table1[Annual],"&lt;&gt;#N/A",Table1[Cluster],Table3[[#This Row],[Cluster]],Table1[Typical Education Level],6),-1)</f>
        <v>81800</v>
      </c>
      <c r="I13" s="16">
        <f>IFERROR(AVERAGEIFS(Table1[Annual],Table1[Annual],"&lt;&gt;#N/A",Table1[Cluster],Table3[[#This Row],[Cluster]],Table1[Typical Education Level],7),-1)</f>
        <v>-1</v>
      </c>
    </row>
    <row r="14" spans="1:9" x14ac:dyDescent="0.3">
      <c r="A14">
        <f t="shared" si="0"/>
        <v>13</v>
      </c>
      <c r="B14" t="s">
        <v>907</v>
      </c>
      <c r="C14" s="16">
        <f>IFERROR(AVERAGEIFS(Table1[Annual],Table1[Annual],"&lt;&gt;#N/A",Table1[Cluster],Table3[[#This Row],[Cluster]],Table1[Typical Education Level],1),-1)</f>
        <v>-1</v>
      </c>
      <c r="D14" s="16">
        <f>IFERROR(AVERAGEIFS(Table1[Annual],Table1[Annual],"&lt;&gt;#N/A",Table1[Cluster],Table3[[#This Row],[Cluster]],Table1[Typical Education Level],2),-1)</f>
        <v>45700</v>
      </c>
      <c r="E14" s="16">
        <f>IFERROR(AVERAGEIFS(Table1[Annual],Table1[Annual],"&lt;&gt;#N/A",Table1[Cluster],Table3[[#This Row],[Cluster]],Table1[Typical Education Level],3),-1)</f>
        <v>37600</v>
      </c>
      <c r="F14" s="16">
        <f>IFERROR(AVERAGEIFS(Table1[Annual],Table1[Annual],"&lt;&gt;#N/A",Table1[Cluster],Table3[[#This Row],[Cluster]],Table1[Typical Education Level],4),-1)</f>
        <v>57866.666666666664</v>
      </c>
      <c r="G14" s="16">
        <f>IFERROR(AVERAGEIFS(Table1[Annual],Table1[Annual],"&lt;&gt;#N/A",Table1[Cluster],Table3[[#This Row],[Cluster]],Table1[Typical Education Level],5),-1)</f>
        <v>64926.923076923078</v>
      </c>
      <c r="H14" s="16">
        <f>IFERROR(AVERAGEIFS(Table1[Annual],Table1[Annual],"&lt;&gt;#N/A",Table1[Cluster],Table3[[#This Row],[Cluster]],Table1[Typical Education Level],6),-1)</f>
        <v>78650</v>
      </c>
      <c r="I14" s="16">
        <f>IFERROR(AVERAGEIFS(Table1[Annual],Table1[Annual],"&lt;&gt;#N/A",Table1[Cluster],Table3[[#This Row],[Cluster]],Table1[Typical Education Level],7),-1)</f>
        <v>88600</v>
      </c>
    </row>
    <row r="15" spans="1:9" x14ac:dyDescent="0.3">
      <c r="A15">
        <f t="shared" si="0"/>
        <v>14</v>
      </c>
      <c r="B15" t="s">
        <v>911</v>
      </c>
      <c r="C15" s="16">
        <f>IFERROR(AVERAGEIFS(Table1[Annual],Table1[Annual],"&lt;&gt;#N/A",Table1[Cluster],Table3[[#This Row],[Cluster]],Table1[Typical Education Level],1),-1)</f>
        <v>-1</v>
      </c>
      <c r="D15" s="16">
        <f>IFERROR(AVERAGEIFS(Table1[Annual],Table1[Annual],"&lt;&gt;#N/A",Table1[Cluster],Table3[[#This Row],[Cluster]],Table1[Typical Education Level],2),-1)</f>
        <v>85171.428571428565</v>
      </c>
      <c r="E15" s="16">
        <f>IFERROR(AVERAGEIFS(Table1[Annual],Table1[Annual],"&lt;&gt;#N/A",Table1[Cluster],Table3[[#This Row],[Cluster]],Table1[Typical Education Level],3),-1)</f>
        <v>-1</v>
      </c>
      <c r="F15" s="16">
        <f>IFERROR(AVERAGEIFS(Table1[Annual],Table1[Annual],"&lt;&gt;#N/A",Table1[Cluster],Table3[[#This Row],[Cluster]],Table1[Typical Education Level],4),-1)</f>
        <v>101700</v>
      </c>
      <c r="G15" s="16">
        <f>IFERROR(AVERAGEIFS(Table1[Annual],Table1[Annual],"&lt;&gt;#N/A",Table1[Cluster],Table3[[#This Row],[Cluster]],Table1[Typical Education Level],5),-1)</f>
        <v>102616.66666666667</v>
      </c>
      <c r="H15" s="16">
        <f>IFERROR(AVERAGEIFS(Table1[Annual],Table1[Annual],"&lt;&gt;#N/A",Table1[Cluster],Table3[[#This Row],[Cluster]],Table1[Typical Education Level],6),-1)</f>
        <v>-1</v>
      </c>
      <c r="I15" s="16">
        <f>IFERROR(AVERAGEIFS(Table1[Annual],Table1[Annual],"&lt;&gt;#N/A",Table1[Cluster],Table3[[#This Row],[Cluster]],Table1[Typical Education Level],7),-1)</f>
        <v>-1</v>
      </c>
    </row>
    <row r="16" spans="1:9" x14ac:dyDescent="0.3">
      <c r="A16">
        <f t="shared" si="0"/>
        <v>15</v>
      </c>
      <c r="B16" t="s">
        <v>947</v>
      </c>
      <c r="C16" s="16">
        <f>IFERROR(AVERAGEIFS(Table1[Annual],Table1[Annual],"&lt;&gt;#N/A",Table1[Cluster],Table3[[#This Row],[Cluster]],Table1[Typical Education Level],1),-1)</f>
        <v>-1</v>
      </c>
      <c r="D16" s="16">
        <f>IFERROR(AVERAGEIFS(Table1[Annual],Table1[Annual],"&lt;&gt;#N/A",Table1[Cluster],Table3[[#This Row],[Cluster]],Table1[Typical Education Level],2),-1)</f>
        <v>50460</v>
      </c>
      <c r="E16" s="16">
        <f>IFERROR(AVERAGEIFS(Table1[Annual],Table1[Annual],"&lt;&gt;#N/A",Table1[Cluster],Table3[[#This Row],[Cluster]],Table1[Typical Education Level],3),-1)</f>
        <v>-1</v>
      </c>
      <c r="F16" s="16">
        <f>IFERROR(AVERAGEIFS(Table1[Annual],Table1[Annual],"&lt;&gt;#N/A",Table1[Cluster],Table3[[#This Row],[Cluster]],Table1[Typical Education Level],4),-1)</f>
        <v>-1</v>
      </c>
      <c r="G16" s="16">
        <f>IFERROR(AVERAGEIFS(Table1[Annual],Table1[Annual],"&lt;&gt;#N/A",Table1[Cluster],Table3[[#This Row],[Cluster]],Table1[Typical Education Level],5),-1)</f>
        <v>93691.666666666672</v>
      </c>
      <c r="H16" s="16">
        <f>IFERROR(AVERAGEIFS(Table1[Annual],Table1[Annual],"&lt;&gt;#N/A",Table1[Cluster],Table3[[#This Row],[Cluster]],Table1[Typical Education Level],6),-1)</f>
        <v>-1</v>
      </c>
      <c r="I16" s="16">
        <f>IFERROR(AVERAGEIFS(Table1[Annual],Table1[Annual],"&lt;&gt;#N/A",Table1[Cluster],Table3[[#This Row],[Cluster]],Table1[Typical Education Level],7),-1)</f>
        <v>-1</v>
      </c>
    </row>
    <row r="17" spans="1:9" x14ac:dyDescent="0.3">
      <c r="A17">
        <f t="shared" si="0"/>
        <v>16</v>
      </c>
      <c r="B17" t="s">
        <v>998</v>
      </c>
      <c r="C17" s="16">
        <f>IFERROR(AVERAGEIFS(Table1[Annual],Table1[Annual],"&lt;&gt;#N/A",Table1[Cluster],Table3[[#This Row],[Cluster]],Table1[Typical Education Level],1),-1)</f>
        <v>-1</v>
      </c>
      <c r="D17" s="16">
        <f>IFERROR(AVERAGEIFS(Table1[Annual],Table1[Annual],"&lt;&gt;#N/A",Table1[Cluster],Table3[[#This Row],[Cluster]],Table1[Typical Education Level],2),-1)</f>
        <v>-1</v>
      </c>
      <c r="E17" s="16">
        <f>IFERROR(AVERAGEIFS(Table1[Annual],Table1[Annual],"&lt;&gt;#N/A",Table1[Cluster],Table3[[#This Row],[Cluster]],Table1[Typical Education Level],3),-1)</f>
        <v>59200</v>
      </c>
      <c r="F17" s="16">
        <f>IFERROR(AVERAGEIFS(Table1[Annual],Table1[Annual],"&lt;&gt;#N/A",Table1[Cluster],Table3[[#This Row],[Cluster]],Table1[Typical Education Level],4),-1)</f>
        <v>71500</v>
      </c>
      <c r="G17" s="16">
        <f>IFERROR(AVERAGEIFS(Table1[Annual],Table1[Annual],"&lt;&gt;#N/A",Table1[Cluster],Table3[[#This Row],[Cluster]],Table1[Typical Education Level],5),-1)</f>
        <v>107950</v>
      </c>
      <c r="H17" s="16">
        <f>IFERROR(AVERAGEIFS(Table1[Annual],Table1[Annual],"&lt;&gt;#N/A",Table1[Cluster],Table3[[#This Row],[Cluster]],Table1[Typical Education Level],6),-1)</f>
        <v>-1</v>
      </c>
      <c r="I17" s="16">
        <f>IFERROR(AVERAGEIFS(Table1[Annual],Table1[Annual],"&lt;&gt;#N/A",Table1[Cluster],Table3[[#This Row],[Cluster]],Table1[Typical Education Level],7),-1)</f>
        <v>-1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EE4-377D-44FB-B175-FD714D261862}">
  <dimension ref="A1:J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5.88671875" bestFit="1" customWidth="1"/>
    <col min="4" max="4" width="28.88671875" bestFit="1" customWidth="1"/>
    <col min="5" max="5" width="15.88671875" bestFit="1" customWidth="1"/>
    <col min="6" max="6" width="28.88671875" bestFit="1" customWidth="1"/>
    <col min="7" max="7" width="15.88671875" bestFit="1" customWidth="1"/>
    <col min="8" max="8" width="28.88671875" bestFit="1" customWidth="1"/>
    <col min="9" max="9" width="15.88671875" bestFit="1" customWidth="1"/>
    <col min="10" max="10" width="28.88671875" bestFit="1" customWidth="1"/>
  </cols>
  <sheetData>
    <row r="1" spans="1:10" x14ac:dyDescent="0.3">
      <c r="A1" t="s">
        <v>848</v>
      </c>
      <c r="B1" t="s">
        <v>860</v>
      </c>
      <c r="C1" t="s">
        <v>1921</v>
      </c>
      <c r="D1" t="s">
        <v>1925</v>
      </c>
      <c r="E1" t="s">
        <v>1922</v>
      </c>
      <c r="F1" t="s">
        <v>1926</v>
      </c>
      <c r="G1" t="s">
        <v>1923</v>
      </c>
      <c r="H1" t="s">
        <v>1927</v>
      </c>
      <c r="I1" t="s">
        <v>1924</v>
      </c>
      <c r="J1" t="s">
        <v>1928</v>
      </c>
    </row>
    <row r="2" spans="1:10" x14ac:dyDescent="0.3">
      <c r="A2" s="9">
        <f>ROW()-1</f>
        <v>1</v>
      </c>
      <c r="B2" s="10" t="s">
        <v>880</v>
      </c>
      <c r="C2" s="15">
        <f>IFERROR(AVERAGEIFS(Table1[Typical Education Level],Table1[Typical Education Level],"&lt;&gt;#N/A",Table1[Cluster],Table4[[#This Row],[Cluster]],Table1[Earnings Level],1),-1)</f>
        <v>1.5</v>
      </c>
      <c r="D2" s="15" t="str">
        <f>_xlfn.XLOOKUP(Table4[[#This Row],[Earning Level 1]],Table1[Typical Education Level],Table1[Typical Education],#N/A,-1)</f>
        <v>No formal educational credential</v>
      </c>
      <c r="E2" s="15">
        <f>IFERROR(AVERAGEIFS(Table1[Typical Education Level],Table1[Typical Education Level],"&lt;&gt;#N/A",Table1[Cluster],Table4[[#This Row],[Cluster]],Table1[Earnings Level],2),-1)</f>
        <v>3.2</v>
      </c>
      <c r="F2" s="15" t="str">
        <f>_xlfn.XLOOKUP(Table4[[#This Row],[Earning Level 2]],Table1[Typical Education Level],Table1[Typical Education],#N/A,1)</f>
        <v>Associate's degree</v>
      </c>
      <c r="G2" s="15">
        <f>IFERROR(AVERAGEIFS(Table1[Typical Education Level],Table1[Typical Education Level],"&lt;&gt;#N/A",Table1[Cluster],Table4[[#This Row],[Cluster]],Table1[Earnings Level],3),-1)</f>
        <v>4.0909090909090908</v>
      </c>
      <c r="H2" s="15" t="str">
        <f>_xlfn.XLOOKUP(Table4[[#This Row],[Earning Level 3]],Table1[Typical Education Level],Table1[Typical Education],#N/A,1)</f>
        <v>Postsecondary non-degree award</v>
      </c>
      <c r="I2" s="15">
        <f>IFERROR(AVERAGEIFS(Table1[Typical Education Level],Table1[Typical Education Level],"&lt;&gt;#N/A",Table1[Cluster],Table4[[#This Row],[Cluster]],Table1[Earnings Level],4),-1)</f>
        <v>5</v>
      </c>
      <c r="J2" t="str">
        <f>_xlfn.XLOOKUP(Table4[[#This Row],[Earning Level 4]],Table1[Typical Education Level],Table1[Typical Education],#N/A,1)</f>
        <v>Postsecondary non-degree award</v>
      </c>
    </row>
    <row r="3" spans="1:10" x14ac:dyDescent="0.3">
      <c r="A3" s="11">
        <f t="shared" ref="A3:A17" si="0">ROW()-1</f>
        <v>2</v>
      </c>
      <c r="B3" s="12" t="s">
        <v>951</v>
      </c>
      <c r="C3" s="15">
        <f>IFERROR(AVERAGEIFS(Table1[Typical Education Level],Table1[Typical Education Level],"&lt;&gt;#N/A",Table1[Cluster],Table4[[#This Row],[Cluster]],Table1[Earnings Level],1),-1)</f>
        <v>2</v>
      </c>
      <c r="D3" s="15" t="str">
        <f>_xlfn.XLOOKUP(Table4[[#This Row],[Earning Level 1]],Table1[Typical Education Level],Table1[Typical Education],#N/A,1)</f>
        <v>High school diploma or equivalent</v>
      </c>
      <c r="E3" s="15">
        <f>IFERROR(AVERAGEIFS(Table1[Typical Education Level],Table1[Typical Education Level],"&lt;&gt;#N/A",Table1[Cluster],Table4[[#This Row],[Cluster]],Table1[Earnings Level],2),-1)</f>
        <v>2</v>
      </c>
      <c r="F3" s="15" t="str">
        <f>_xlfn.XLOOKUP(Table4[[#This Row],[Earning Level 2]],Table1[Typical Education Level],Table1[Typical Education],#N/A,1)</f>
        <v>High school diploma or equivalent</v>
      </c>
      <c r="G3" s="15">
        <f>IFERROR(AVERAGEIFS(Table1[Typical Education Level],Table1[Typical Education Level],"&lt;&gt;#N/A",Table1[Cluster],Table4[[#This Row],[Cluster]],Table1[Earnings Level],3),-1)</f>
        <v>3.4</v>
      </c>
      <c r="H3" s="15" t="str">
        <f>_xlfn.XLOOKUP(Table4[[#This Row],[Earning Level 3]],Table1[Typical Education Level],Table1[Typical Education],#N/A,1)</f>
        <v>Associate's degree</v>
      </c>
      <c r="I3" s="15">
        <f>IFERROR(AVERAGEIFS(Table1[Typical Education Level],Table1[Typical Education Level],"&lt;&gt;#N/A",Table1[Cluster],Table4[[#This Row],[Cluster]],Table1[Earnings Level],4),-1)</f>
        <v>4.2857142857142856</v>
      </c>
      <c r="J3" t="str">
        <f>_xlfn.XLOOKUP(Table4[[#This Row],[Earning Level 4]],Table1[Typical Education Level],Table1[Typical Education],#N/A,1)</f>
        <v>Postsecondary non-degree award</v>
      </c>
    </row>
    <row r="4" spans="1:10" x14ac:dyDescent="0.3">
      <c r="A4" s="9">
        <f t="shared" si="0"/>
        <v>3</v>
      </c>
      <c r="B4" s="10" t="s">
        <v>873</v>
      </c>
      <c r="C4" s="15">
        <f>IFERROR(AVERAGEIFS(Table1[Typical Education Level],Table1[Typical Education Level],"&lt;&gt;#N/A",Table1[Cluster],Table4[[#This Row],[Cluster]],Table1[Earnings Level],1),-1)</f>
        <v>1.5</v>
      </c>
      <c r="D4" s="15" t="str">
        <f>_xlfn.XLOOKUP(Table4[[#This Row],[Earning Level 1]],Table1[Typical Education Level],Table1[Typical Education],#N/A,1)</f>
        <v>High school diploma or equivalent</v>
      </c>
      <c r="E4" s="15">
        <f>IFERROR(AVERAGEIFS(Table1[Typical Education Level],Table1[Typical Education Level],"&lt;&gt;#N/A",Table1[Cluster],Table4[[#This Row],[Cluster]],Table1[Earnings Level],2),-1)</f>
        <v>1.3125</v>
      </c>
      <c r="F4" s="15" t="str">
        <f>_xlfn.XLOOKUP(Table4[[#This Row],[Earning Level 2]],Table1[Typical Education Level],Table1[Typical Education],#N/A,1)</f>
        <v>High school diploma or equivalent</v>
      </c>
      <c r="G4" s="15">
        <f>IFERROR(AVERAGEIFS(Table1[Typical Education Level],Table1[Typical Education Level],"&lt;&gt;#N/A",Table1[Cluster],Table4[[#This Row],[Cluster]],Table1[Earnings Level],3),-1)</f>
        <v>2.0327868852459017</v>
      </c>
      <c r="H4" s="15" t="str">
        <f>_xlfn.XLOOKUP(Table4[[#This Row],[Earning Level 3]],Table1[Typical Education Level],Table1[Typical Education],#N/A,1)</f>
        <v>Some college, no degree</v>
      </c>
      <c r="I4" s="15">
        <f>IFERROR(AVERAGEIFS(Table1[Typical Education Level],Table1[Typical Education Level],"&lt;&gt;#N/A",Table1[Cluster],Table4[[#This Row],[Cluster]],Table1[Earnings Level],4),-1)</f>
        <v>3.875</v>
      </c>
      <c r="J4" t="str">
        <f>_xlfn.XLOOKUP(Table4[[#This Row],[Earning Level 4]],Table1[Typical Education Level],Table1[Typical Education],#N/A,1)</f>
        <v>Associate's degree</v>
      </c>
    </row>
    <row r="5" spans="1:10" x14ac:dyDescent="0.3">
      <c r="A5" s="11">
        <f t="shared" si="0"/>
        <v>4</v>
      </c>
      <c r="B5" s="12" t="s">
        <v>862</v>
      </c>
      <c r="C5" s="15">
        <f>IFERROR(AVERAGEIFS(Table1[Typical Education Level],Table1[Typical Education Level],"&lt;&gt;#N/A",Table1[Cluster],Table4[[#This Row],[Cluster]],Table1[Earnings Level],1),-1)</f>
        <v>1.4</v>
      </c>
      <c r="D5" s="15" t="str">
        <f>_xlfn.XLOOKUP(Table4[[#This Row],[Earning Level 1]],Table1[Typical Education Level],Table1[Typical Education],#N/A,1)</f>
        <v>High school diploma or equivalent</v>
      </c>
      <c r="E5" s="15">
        <f>IFERROR(AVERAGEIFS(Table1[Typical Education Level],Table1[Typical Education Level],"&lt;&gt;#N/A",Table1[Cluster],Table4[[#This Row],[Cluster]],Table1[Earnings Level],2),-1)</f>
        <v>1.7777777777777777</v>
      </c>
      <c r="F5" s="15" t="str">
        <f>_xlfn.XLOOKUP(Table4[[#This Row],[Earning Level 2]],Table1[Typical Education Level],Table1[Typical Education],#N/A,1)</f>
        <v>High school diploma or equivalent</v>
      </c>
      <c r="G5" s="15">
        <f>IFERROR(AVERAGEIFS(Table1[Typical Education Level],Table1[Typical Education Level],"&lt;&gt;#N/A",Table1[Cluster],Table4[[#This Row],[Cluster]],Table1[Earnings Level],3),-1)</f>
        <v>3.4</v>
      </c>
      <c r="H5" s="15" t="str">
        <f>_xlfn.XLOOKUP(Table4[[#This Row],[Earning Level 3]],Table1[Typical Education Level],Table1[Typical Education],#N/A,1)</f>
        <v>Associate's degree</v>
      </c>
      <c r="I5" s="15">
        <f>IFERROR(AVERAGEIFS(Table1[Typical Education Level],Table1[Typical Education Level],"&lt;&gt;#N/A",Table1[Cluster],Table4[[#This Row],[Cluster]],Table1[Earnings Level],4),-1)</f>
        <v>4.5714285714285712</v>
      </c>
      <c r="J5" t="str">
        <f>_xlfn.XLOOKUP(Table4[[#This Row],[Earning Level 4]],Table1[Typical Education Level],Table1[Typical Education],#N/A,1)</f>
        <v>Postsecondary non-degree award</v>
      </c>
    </row>
    <row r="6" spans="1:10" x14ac:dyDescent="0.3">
      <c r="A6" s="9">
        <f t="shared" si="0"/>
        <v>5</v>
      </c>
      <c r="B6" s="10" t="s">
        <v>1068</v>
      </c>
      <c r="C6" s="15">
        <f>IFERROR(AVERAGEIFS(Table1[Typical Education Level],Table1[Typical Education Level],"&lt;&gt;#N/A",Table1[Cluster],Table4[[#This Row],[Cluster]],Table1[Earnings Level],1),-1)</f>
        <v>1.3636363636363635</v>
      </c>
      <c r="D6" s="15" t="str">
        <f>_xlfn.XLOOKUP(Table4[[#This Row],[Earning Level 1]],Table1[Typical Education Level],Table1[Typical Education],#N/A,1)</f>
        <v>High school diploma or equivalent</v>
      </c>
      <c r="E6" s="15">
        <f>IFERROR(AVERAGEIFS(Table1[Typical Education Level],Table1[Typical Education Level],"&lt;&gt;#N/A",Table1[Cluster],Table4[[#This Row],[Cluster]],Table1[Earnings Level],2),-1)</f>
        <v>2.35</v>
      </c>
      <c r="F6" s="15" t="str">
        <f>_xlfn.XLOOKUP(Table4[[#This Row],[Earning Level 2]],Table1[Typical Education Level],Table1[Typical Education],#N/A,1)</f>
        <v>Some college, no degree</v>
      </c>
      <c r="G6" s="15">
        <f>IFERROR(AVERAGEIFS(Table1[Typical Education Level],Table1[Typical Education Level],"&lt;&gt;#N/A",Table1[Cluster],Table4[[#This Row],[Cluster]],Table1[Earnings Level],3),-1)</f>
        <v>2.2799999999999998</v>
      </c>
      <c r="H6" s="15" t="str">
        <f>_xlfn.XLOOKUP(Table4[[#This Row],[Earning Level 3]],Table1[Typical Education Level],Table1[Typical Education],#N/A,1)</f>
        <v>Some college, no degree</v>
      </c>
      <c r="I6" s="15">
        <f>IFERROR(AVERAGEIFS(Table1[Typical Education Level],Table1[Typical Education Level],"&lt;&gt;#N/A",Table1[Cluster],Table4[[#This Row],[Cluster]],Table1[Earnings Level],4),-1)</f>
        <v>3.9230769230769229</v>
      </c>
      <c r="J6" t="str">
        <f>_xlfn.XLOOKUP(Table4[[#This Row],[Earning Level 4]],Table1[Typical Education Level],Table1[Typical Education],#N/A,1)</f>
        <v>Associate's degree</v>
      </c>
    </row>
    <row r="7" spans="1:10" x14ac:dyDescent="0.3">
      <c r="A7" s="11">
        <f t="shared" si="0"/>
        <v>6</v>
      </c>
      <c r="B7" s="12" t="s">
        <v>992</v>
      </c>
      <c r="C7" s="15">
        <f>IFERROR(AVERAGEIFS(Table1[Typical Education Level],Table1[Typical Education Level],"&lt;&gt;#N/A",Table1[Cluster],Table4[[#This Row],[Cluster]],Table1[Earnings Level],1),-1)</f>
        <v>2.4545454545454546</v>
      </c>
      <c r="D7" s="15" t="str">
        <f>_xlfn.XLOOKUP(Table4[[#This Row],[Earning Level 1]],Table1[Typical Education Level],Table1[Typical Education],#N/A,1)</f>
        <v>Some college, no degree</v>
      </c>
      <c r="E7" s="15">
        <f>IFERROR(AVERAGEIFS(Table1[Typical Education Level],Table1[Typical Education Level],"&lt;&gt;#N/A",Table1[Cluster],Table4[[#This Row],[Cluster]],Table1[Earnings Level],2),-1)</f>
        <v>2.8571428571428572</v>
      </c>
      <c r="F7" s="15" t="str">
        <f>_xlfn.XLOOKUP(Table4[[#This Row],[Earning Level 2]],Table1[Typical Education Level],Table1[Typical Education],#N/A,1)</f>
        <v>Some college, no degree</v>
      </c>
      <c r="G7" s="15">
        <f>IFERROR(AVERAGEIFS(Table1[Typical Education Level],Table1[Typical Education Level],"&lt;&gt;#N/A",Table1[Cluster],Table4[[#This Row],[Cluster]],Table1[Earnings Level],3),-1)</f>
        <v>4.8666666666666663</v>
      </c>
      <c r="H7" s="15" t="str">
        <f>_xlfn.XLOOKUP(Table4[[#This Row],[Earning Level 3]],Table1[Typical Education Level],Table1[Typical Education],#N/A,1)</f>
        <v>Postsecondary non-degree award</v>
      </c>
      <c r="I7" s="15">
        <f>IFERROR(AVERAGEIFS(Table1[Typical Education Level],Table1[Typical Education Level],"&lt;&gt;#N/A",Table1[Cluster],Table4[[#This Row],[Cluster]],Table1[Earnings Level],4),-1)</f>
        <v>5.4</v>
      </c>
      <c r="J7" t="str">
        <f>_xlfn.XLOOKUP(Table4[[#This Row],[Earning Level 4]],Table1[Typical Education Level],Table1[Typical Education],#N/A,1)</f>
        <v>Master's degree</v>
      </c>
    </row>
    <row r="8" spans="1:10" x14ac:dyDescent="0.3">
      <c r="A8" s="9">
        <f t="shared" si="0"/>
        <v>7</v>
      </c>
      <c r="B8" s="10" t="s">
        <v>1036</v>
      </c>
      <c r="C8" s="15">
        <f>IFERROR(AVERAGEIFS(Table1[Typical Education Level],Table1[Typical Education Level],"&lt;&gt;#N/A",Table1[Cluster],Table4[[#This Row],[Cluster]],Table1[Earnings Level],1),-1)</f>
        <v>-1</v>
      </c>
      <c r="D8" s="15" t="str">
        <f>_xlfn.XLOOKUP(Table4[[#This Row],[Earning Level 1]],Table1[Typical Education Level],Table1[Typical Education],#N/A,1)</f>
        <v>No formal educational credential</v>
      </c>
      <c r="E8" s="15">
        <f>IFERROR(AVERAGEIFS(Table1[Typical Education Level],Table1[Typical Education Level],"&lt;&gt;#N/A",Table1[Cluster],Table4[[#This Row],[Cluster]],Table1[Earnings Level],2),-1)</f>
        <v>3</v>
      </c>
      <c r="F8" s="15" t="str">
        <f>_xlfn.XLOOKUP(Table4[[#This Row],[Earning Level 2]],Table1[Typical Education Level],Table1[Typical Education],#N/A,1)</f>
        <v>Some college, no degree</v>
      </c>
      <c r="G8" s="15">
        <f>IFERROR(AVERAGEIFS(Table1[Typical Education Level],Table1[Typical Education Level],"&lt;&gt;#N/A",Table1[Cluster],Table4[[#This Row],[Cluster]],Table1[Earnings Level],3),-1)</f>
        <v>5.1428571428571432</v>
      </c>
      <c r="H8" s="15" t="str">
        <f>_xlfn.XLOOKUP(Table4[[#This Row],[Earning Level 3]],Table1[Typical Education Level],Table1[Typical Education],#N/A,1)</f>
        <v>Master's degree</v>
      </c>
      <c r="I8" s="15">
        <f>IFERROR(AVERAGEIFS(Table1[Typical Education Level],Table1[Typical Education Level],"&lt;&gt;#N/A",Table1[Cluster],Table4[[#This Row],[Cluster]],Table1[Earnings Level],4),-1)</f>
        <v>5.28125</v>
      </c>
      <c r="J8" t="str">
        <f>_xlfn.XLOOKUP(Table4[[#This Row],[Earning Level 4]],Table1[Typical Education Level],Table1[Typical Education],#N/A,1)</f>
        <v>Master's degree</v>
      </c>
    </row>
    <row r="9" spans="1:10" x14ac:dyDescent="0.3">
      <c r="A9" s="11">
        <f t="shared" si="0"/>
        <v>8</v>
      </c>
      <c r="B9" s="12" t="s">
        <v>1015</v>
      </c>
      <c r="C9" s="15">
        <f>IFERROR(AVERAGEIFS(Table1[Typical Education Level],Table1[Typical Education Level],"&lt;&gt;#N/A",Table1[Cluster],Table4[[#This Row],[Cluster]],Table1[Earnings Level],1),-1)</f>
        <v>1.7</v>
      </c>
      <c r="D9" s="15" t="str">
        <f>_xlfn.XLOOKUP(Table4[[#This Row],[Earning Level 1]],Table1[Typical Education Level],Table1[Typical Education],#N/A,1)</f>
        <v>High school diploma or equivalent</v>
      </c>
      <c r="E9" s="15">
        <f>IFERROR(AVERAGEIFS(Table1[Typical Education Level],Table1[Typical Education Level],"&lt;&gt;#N/A",Table1[Cluster],Table4[[#This Row],[Cluster]],Table1[Earnings Level],2),-1)</f>
        <v>1.896551724137931</v>
      </c>
      <c r="F9" s="15" t="str">
        <f>_xlfn.XLOOKUP(Table4[[#This Row],[Earning Level 2]],Table1[Typical Education Level],Table1[Typical Education],#N/A,1)</f>
        <v>High school diploma or equivalent</v>
      </c>
      <c r="G9" s="15">
        <f>IFERROR(AVERAGEIFS(Table1[Typical Education Level],Table1[Typical Education Level],"&lt;&gt;#N/A",Table1[Cluster],Table4[[#This Row],[Cluster]],Table1[Earnings Level],3),-1)</f>
        <v>2.5490196078431371</v>
      </c>
      <c r="H9" s="15" t="str">
        <f>_xlfn.XLOOKUP(Table4[[#This Row],[Earning Level 3]],Table1[Typical Education Level],Table1[Typical Education],#N/A,1)</f>
        <v>Some college, no degree</v>
      </c>
      <c r="I9" s="15">
        <f>IFERROR(AVERAGEIFS(Table1[Typical Education Level],Table1[Typical Education Level],"&lt;&gt;#N/A",Table1[Cluster],Table4[[#This Row],[Cluster]],Table1[Earnings Level],4),-1)</f>
        <v>4.0999999999999996</v>
      </c>
      <c r="J9" t="str">
        <f>_xlfn.XLOOKUP(Table4[[#This Row],[Earning Level 4]],Table1[Typical Education Level],Table1[Typical Education],#N/A,1)</f>
        <v>Postsecondary non-degree award</v>
      </c>
    </row>
    <row r="10" spans="1:10" x14ac:dyDescent="0.3">
      <c r="A10" s="9">
        <f t="shared" si="0"/>
        <v>9</v>
      </c>
      <c r="B10" s="10" t="s">
        <v>961</v>
      </c>
      <c r="C10" s="15">
        <f>IFERROR(AVERAGEIFS(Table1[Typical Education Level],Table1[Typical Education Level],"&lt;&gt;#N/A",Table1[Cluster],Table4[[#This Row],[Cluster]],Table1[Earnings Level],1),-1)</f>
        <v>2.3333333333333335</v>
      </c>
      <c r="D10" s="15" t="str">
        <f>_xlfn.XLOOKUP(Table4[[#This Row],[Earning Level 1]],Table1[Typical Education Level],Table1[Typical Education],#N/A,1)</f>
        <v>Some college, no degree</v>
      </c>
      <c r="E10" s="15">
        <f>IFERROR(AVERAGEIFS(Table1[Typical Education Level],Table1[Typical Education Level],"&lt;&gt;#N/A",Table1[Cluster],Table4[[#This Row],[Cluster]],Table1[Earnings Level],2),-1)</f>
        <v>3.3157894736842106</v>
      </c>
      <c r="F10" s="15" t="str">
        <f>_xlfn.XLOOKUP(Table4[[#This Row],[Earning Level 2]],Table1[Typical Education Level],Table1[Typical Education],#N/A,1)</f>
        <v>Associate's degree</v>
      </c>
      <c r="G10" s="15">
        <f>IFERROR(AVERAGEIFS(Table1[Typical Education Level],Table1[Typical Education Level],"&lt;&gt;#N/A",Table1[Cluster],Table4[[#This Row],[Cluster]],Table1[Earnings Level],3),-1)</f>
        <v>4.4666666666666668</v>
      </c>
      <c r="H10" s="15" t="str">
        <f>_xlfn.XLOOKUP(Table4[[#This Row],[Earning Level 3]],Table1[Typical Education Level],Table1[Typical Education],#N/A,1)</f>
        <v>Postsecondary non-degree award</v>
      </c>
      <c r="I10" s="15">
        <f>IFERROR(AVERAGEIFS(Table1[Typical Education Level],Table1[Typical Education Level],"&lt;&gt;#N/A",Table1[Cluster],Table4[[#This Row],[Cluster]],Table1[Earnings Level],4),-1)</f>
        <v>6.2115384615384617</v>
      </c>
      <c r="J10" t="str">
        <f>_xlfn.XLOOKUP(Table4[[#This Row],[Earning Level 4]],Table1[Typical Education Level],Table1[Typical Education],#N/A,1)</f>
        <v>Doctoral or professional degree</v>
      </c>
    </row>
    <row r="11" spans="1:10" x14ac:dyDescent="0.3">
      <c r="A11" s="11">
        <f t="shared" si="0"/>
        <v>10</v>
      </c>
      <c r="B11" s="12" t="s">
        <v>988</v>
      </c>
      <c r="C11" s="15">
        <f>IFERROR(AVERAGEIFS(Table1[Typical Education Level],Table1[Typical Education Level],"&lt;&gt;#N/A",Table1[Cluster],Table4[[#This Row],[Cluster]],Table1[Earnings Level],1),-1)</f>
        <v>1.2758620689655173</v>
      </c>
      <c r="D11" s="15" t="str">
        <f>_xlfn.XLOOKUP(Table4[[#This Row],[Earning Level 1]],Table1[Typical Education Level],Table1[Typical Education],#N/A,1)</f>
        <v>High school diploma or equivalent</v>
      </c>
      <c r="E11" s="15">
        <f>IFERROR(AVERAGEIFS(Table1[Typical Education Level],Table1[Typical Education Level],"&lt;&gt;#N/A",Table1[Cluster],Table4[[#This Row],[Cluster]],Table1[Earnings Level],2),-1)</f>
        <v>2.5</v>
      </c>
      <c r="F11" s="15" t="str">
        <f>_xlfn.XLOOKUP(Table4[[#This Row],[Earning Level 2]],Table1[Typical Education Level],Table1[Typical Education],#N/A,1)</f>
        <v>Some college, no degree</v>
      </c>
      <c r="G11" s="15">
        <f>IFERROR(AVERAGEIFS(Table1[Typical Education Level],Table1[Typical Education Level],"&lt;&gt;#N/A",Table1[Cluster],Table4[[#This Row],[Cluster]],Table1[Earnings Level],3),-1)</f>
        <v>1.8333333333333333</v>
      </c>
      <c r="H11" s="15" t="str">
        <f>_xlfn.XLOOKUP(Table4[[#This Row],[Earning Level 3]],Table1[Typical Education Level],Table1[Typical Education],#N/A,1)</f>
        <v>High school diploma or equivalent</v>
      </c>
      <c r="I11" s="15">
        <f>IFERROR(AVERAGEIFS(Table1[Typical Education Level],Table1[Typical Education Level],"&lt;&gt;#N/A",Table1[Cluster],Table4[[#This Row],[Cluster]],Table1[Earnings Level],4),-1)</f>
        <v>2</v>
      </c>
      <c r="J11" t="str">
        <f>_xlfn.XLOOKUP(Table4[[#This Row],[Earning Level 4]],Table1[Typical Education Level],Table1[Typical Education],#N/A,1)</f>
        <v>High school diploma or equivalent</v>
      </c>
    </row>
    <row r="12" spans="1:10" x14ac:dyDescent="0.3">
      <c r="A12" s="9">
        <f t="shared" si="0"/>
        <v>11</v>
      </c>
      <c r="B12" s="10" t="s">
        <v>886</v>
      </c>
      <c r="C12" s="15">
        <f>IFERROR(AVERAGEIFS(Table1[Typical Education Level],Table1[Typical Education Level],"&lt;&gt;#N/A",Table1[Cluster],Table4[[#This Row],[Cluster]],Table1[Earnings Level],1),-1)</f>
        <v>1.8</v>
      </c>
      <c r="D12" s="15" t="str">
        <f>_xlfn.XLOOKUP(Table4[[#This Row],[Earning Level 1]],Table1[Typical Education Level],Table1[Typical Education],#N/A,1)</f>
        <v>High school diploma or equivalent</v>
      </c>
      <c r="E12" s="15">
        <f>IFERROR(AVERAGEIFS(Table1[Typical Education Level],Table1[Typical Education Level],"&lt;&gt;#N/A",Table1[Cluster],Table4[[#This Row],[Cluster]],Table1[Earnings Level],2),-1)</f>
        <v>2.0625</v>
      </c>
      <c r="F12" s="15" t="str">
        <f>_xlfn.XLOOKUP(Table4[[#This Row],[Earning Level 2]],Table1[Typical Education Level],Table1[Typical Education],#N/A,1)</f>
        <v>Some college, no degree</v>
      </c>
      <c r="G12" s="15">
        <f>IFERROR(AVERAGEIFS(Table1[Typical Education Level],Table1[Typical Education Level],"&lt;&gt;#N/A",Table1[Cluster],Table4[[#This Row],[Cluster]],Table1[Earnings Level],3),-1)</f>
        <v>2.8</v>
      </c>
      <c r="H12" s="15" t="str">
        <f>_xlfn.XLOOKUP(Table4[[#This Row],[Earning Level 3]],Table1[Typical Education Level],Table1[Typical Education],#N/A,1)</f>
        <v>Some college, no degree</v>
      </c>
      <c r="I12" s="15">
        <f>IFERROR(AVERAGEIFS(Table1[Typical Education Level],Table1[Typical Education Level],"&lt;&gt;#N/A",Table1[Cluster],Table4[[#This Row],[Cluster]],Table1[Earnings Level],4),-1)</f>
        <v>4.7857142857142856</v>
      </c>
      <c r="J12" t="str">
        <f>_xlfn.XLOOKUP(Table4[[#This Row],[Earning Level 4]],Table1[Typical Education Level],Table1[Typical Education],#N/A,1)</f>
        <v>Postsecondary non-degree award</v>
      </c>
    </row>
    <row r="13" spans="1:10" x14ac:dyDescent="0.3">
      <c r="A13" s="11">
        <f t="shared" si="0"/>
        <v>12</v>
      </c>
      <c r="B13" s="12" t="s">
        <v>1010</v>
      </c>
      <c r="C13" s="15">
        <f>IFERROR(AVERAGEIFS(Table1[Typical Education Level],Table1[Typical Education Level],"&lt;&gt;#N/A",Table1[Cluster],Table4[[#This Row],[Cluster]],Table1[Earnings Level],1),-1)</f>
        <v>1.3333333333333333</v>
      </c>
      <c r="D13" s="15" t="str">
        <f>_xlfn.XLOOKUP(Table4[[#This Row],[Earning Level 1]],Table1[Typical Education Level],Table1[Typical Education],#N/A,1)</f>
        <v>High school diploma or equivalent</v>
      </c>
      <c r="E13" s="15">
        <f>IFERROR(AVERAGEIFS(Table1[Typical Education Level],Table1[Typical Education Level],"&lt;&gt;#N/A",Table1[Cluster],Table4[[#This Row],[Cluster]],Table1[Earnings Level],2),-1)</f>
        <v>2</v>
      </c>
      <c r="F13" s="15" t="str">
        <f>_xlfn.XLOOKUP(Table4[[#This Row],[Earning Level 2]],Table1[Typical Education Level],Table1[Typical Education],#N/A,1)</f>
        <v>High school diploma or equivalent</v>
      </c>
      <c r="G13" s="15">
        <f>IFERROR(AVERAGEIFS(Table1[Typical Education Level],Table1[Typical Education Level],"&lt;&gt;#N/A",Table1[Cluster],Table4[[#This Row],[Cluster]],Table1[Earnings Level],3),-1)</f>
        <v>3.4285714285714284</v>
      </c>
      <c r="H13" s="15" t="str">
        <f>_xlfn.XLOOKUP(Table4[[#This Row],[Earning Level 3]],Table1[Typical Education Level],Table1[Typical Education],#N/A,1)</f>
        <v>Associate's degree</v>
      </c>
      <c r="I13" s="15">
        <f>IFERROR(AVERAGEIFS(Table1[Typical Education Level],Table1[Typical Education Level],"&lt;&gt;#N/A",Table1[Cluster],Table4[[#This Row],[Cluster]],Table1[Earnings Level],4),-1)</f>
        <v>4.4545454545454541</v>
      </c>
      <c r="J13" t="str">
        <f>_xlfn.XLOOKUP(Table4[[#This Row],[Earning Level 4]],Table1[Typical Education Level],Table1[Typical Education],#N/A,1)</f>
        <v>Postsecondary non-degree award</v>
      </c>
    </row>
    <row r="14" spans="1:10" x14ac:dyDescent="0.3">
      <c r="A14" s="9">
        <f t="shared" si="0"/>
        <v>13</v>
      </c>
      <c r="B14" s="10" t="s">
        <v>907</v>
      </c>
      <c r="C14" s="15">
        <f>IFERROR(AVERAGEIFS(Table1[Typical Education Level],Table1[Typical Education Level],"&lt;&gt;#N/A",Table1[Cluster],Table4[[#This Row],[Cluster]],Table1[Earnings Level],1),-1)</f>
        <v>3</v>
      </c>
      <c r="D14" s="15" t="str">
        <f>_xlfn.XLOOKUP(Table4[[#This Row],[Earning Level 1]],Table1[Typical Education Level],Table1[Typical Education],#N/A,1)</f>
        <v>Some college, no degree</v>
      </c>
      <c r="E14" s="15">
        <f>IFERROR(AVERAGEIFS(Table1[Typical Education Level],Table1[Typical Education Level],"&lt;&gt;#N/A",Table1[Cluster],Table4[[#This Row],[Cluster]],Table1[Earnings Level],2),-1)</f>
        <v>3.5</v>
      </c>
      <c r="F14" s="15" t="str">
        <f>_xlfn.XLOOKUP(Table4[[#This Row],[Earning Level 2]],Table1[Typical Education Level],Table1[Typical Education],#N/A,1)</f>
        <v>Associate's degree</v>
      </c>
      <c r="G14" s="15">
        <f>IFERROR(AVERAGEIFS(Table1[Typical Education Level],Table1[Typical Education Level],"&lt;&gt;#N/A",Table1[Cluster],Table4[[#This Row],[Cluster]],Table1[Earnings Level],3),-1)</f>
        <v>5.1111111111111107</v>
      </c>
      <c r="H14" s="15" t="str">
        <f>_xlfn.XLOOKUP(Table4[[#This Row],[Earning Level 3]],Table1[Typical Education Level],Table1[Typical Education],#N/A,1)</f>
        <v>Master's degree</v>
      </c>
      <c r="I14" s="15">
        <f>IFERROR(AVERAGEIFS(Table1[Typical Education Level],Table1[Typical Education Level],"&lt;&gt;#N/A",Table1[Cluster],Table4[[#This Row],[Cluster]],Table1[Earnings Level],4),-1)</f>
        <v>6.6279069767441863</v>
      </c>
      <c r="J14" t="str">
        <f>_xlfn.XLOOKUP(Table4[[#This Row],[Earning Level 4]],Table1[Typical Education Level],Table1[Typical Education],#N/A,1)</f>
        <v>Doctoral or professional degree</v>
      </c>
    </row>
    <row r="15" spans="1:10" x14ac:dyDescent="0.3">
      <c r="A15" s="11">
        <f t="shared" si="0"/>
        <v>14</v>
      </c>
      <c r="B15" s="12" t="s">
        <v>911</v>
      </c>
      <c r="C15" s="15">
        <f>IFERROR(AVERAGEIFS(Table1[Typical Education Level],Table1[Typical Education Level],"&lt;&gt;#N/A",Table1[Cluster],Table4[[#This Row],[Cluster]],Table1[Earnings Level],1),-1)</f>
        <v>-1</v>
      </c>
      <c r="D15" s="15" t="str">
        <f>_xlfn.XLOOKUP(Table4[[#This Row],[Earning Level 1]],Table1[Typical Education Level],Table1[Typical Education],#N/A,1)</f>
        <v>No formal educational credential</v>
      </c>
      <c r="E15" s="15">
        <f>IFERROR(AVERAGEIFS(Table1[Typical Education Level],Table1[Typical Education Level],"&lt;&gt;#N/A",Table1[Cluster],Table4[[#This Row],[Cluster]],Table1[Earnings Level],2),-1)</f>
        <v>2</v>
      </c>
      <c r="F15" s="15" t="str">
        <f>_xlfn.XLOOKUP(Table4[[#This Row],[Earning Level 2]],Table1[Typical Education Level],Table1[Typical Education],#N/A,1)</f>
        <v>High school diploma or equivalent</v>
      </c>
      <c r="G15" s="15">
        <f>IFERROR(AVERAGEIFS(Table1[Typical Education Level],Table1[Typical Education Level],"&lt;&gt;#N/A",Table1[Cluster],Table4[[#This Row],[Cluster]],Table1[Earnings Level],3),-1)</f>
        <v>3</v>
      </c>
      <c r="H15" s="15" t="str">
        <f>_xlfn.XLOOKUP(Table4[[#This Row],[Earning Level 3]],Table1[Typical Education Level],Table1[Typical Education],#N/A,1)</f>
        <v>Some college, no degree</v>
      </c>
      <c r="I15" s="15">
        <f>IFERROR(AVERAGEIFS(Table1[Typical Education Level],Table1[Typical Education Level],"&lt;&gt;#N/A",Table1[Cluster],Table4[[#This Row],[Cluster]],Table1[Earnings Level],4),-1)</f>
        <v>3.7</v>
      </c>
      <c r="J15" t="str">
        <f>_xlfn.XLOOKUP(Table4[[#This Row],[Earning Level 4]],Table1[Typical Education Level],Table1[Typical Education],#N/A,1)</f>
        <v>Associate's degree</v>
      </c>
    </row>
    <row r="16" spans="1:10" x14ac:dyDescent="0.3">
      <c r="A16" s="9">
        <f t="shared" si="0"/>
        <v>15</v>
      </c>
      <c r="B16" s="10" t="s">
        <v>947</v>
      </c>
      <c r="C16" s="15">
        <f>IFERROR(AVERAGEIFS(Table1[Typical Education Level],Table1[Typical Education Level],"&lt;&gt;#N/A",Table1[Cluster],Table4[[#This Row],[Cluster]],Table1[Earnings Level],1),-1)</f>
        <v>-1</v>
      </c>
      <c r="D16" s="15" t="str">
        <f>_xlfn.XLOOKUP(Table4[[#This Row],[Earning Level 1]],Table1[Typical Education Level],Table1[Typical Education],#N/A,1)</f>
        <v>No formal educational credential</v>
      </c>
      <c r="E16" s="15">
        <f>IFERROR(AVERAGEIFS(Table1[Typical Education Level],Table1[Typical Education Level],"&lt;&gt;#N/A",Table1[Cluster],Table4[[#This Row],[Cluster]],Table1[Earnings Level],2),-1)</f>
        <v>2</v>
      </c>
      <c r="F16" s="15" t="str">
        <f>_xlfn.XLOOKUP(Table4[[#This Row],[Earning Level 2]],Table1[Typical Education Level],Table1[Typical Education],#N/A,1)</f>
        <v>High school diploma or equivalent</v>
      </c>
      <c r="G16" s="15">
        <f>IFERROR(AVERAGEIFS(Table1[Typical Education Level],Table1[Typical Education Level],"&lt;&gt;#N/A",Table1[Cluster],Table4[[#This Row],[Cluster]],Table1[Earnings Level],3),-1)</f>
        <v>2.4285714285714284</v>
      </c>
      <c r="H16" s="15" t="str">
        <f>_xlfn.XLOOKUP(Table4[[#This Row],[Earning Level 3]],Table1[Typical Education Level],Table1[Typical Education],#N/A,1)</f>
        <v>Some college, no degree</v>
      </c>
      <c r="I16" s="15">
        <f>IFERROR(AVERAGEIFS(Table1[Typical Education Level],Table1[Typical Education Level],"&lt;&gt;#N/A",Table1[Cluster],Table4[[#This Row],[Cluster]],Table1[Earnings Level],4),-1)</f>
        <v>4.75</v>
      </c>
      <c r="J16" t="str">
        <f>_xlfn.XLOOKUP(Table4[[#This Row],[Earning Level 4]],Table1[Typical Education Level],Table1[Typical Education],#N/A,1)</f>
        <v>Postsecondary non-degree award</v>
      </c>
    </row>
    <row r="17" spans="1:10" x14ac:dyDescent="0.3">
      <c r="A17" s="13">
        <f t="shared" si="0"/>
        <v>16</v>
      </c>
      <c r="B17" s="14" t="s">
        <v>998</v>
      </c>
      <c r="C17" s="15">
        <f>IFERROR(AVERAGEIFS(Table1[Typical Education Level],Table1[Typical Education Level],"&lt;&gt;#N/A",Table1[Cluster],Table4[[#This Row],[Cluster]],Table1[Earnings Level],1),-1)</f>
        <v>-1</v>
      </c>
      <c r="D17" s="15" t="str">
        <f>_xlfn.XLOOKUP(Table4[[#This Row],[Earning Level 1]],Table1[Typical Education Level],Table1[Typical Education],#N/A,1)</f>
        <v>No formal educational credential</v>
      </c>
      <c r="E17" s="15">
        <f>IFERROR(AVERAGEIFS(Table1[Typical Education Level],Table1[Typical Education Level],"&lt;&gt;#N/A",Table1[Cluster],Table4[[#This Row],[Cluster]],Table1[Earnings Level],2),-1)</f>
        <v>-1</v>
      </c>
      <c r="F17" s="15" t="str">
        <f>_xlfn.XLOOKUP(Table4[[#This Row],[Earning Level 2]],Table1[Typical Education Level],Table1[Typical Education],#N/A,1)</f>
        <v>No formal educational credential</v>
      </c>
      <c r="G17" s="15">
        <f>IFERROR(AVERAGEIFS(Table1[Typical Education Level],Table1[Typical Education Level],"&lt;&gt;#N/A",Table1[Cluster],Table4[[#This Row],[Cluster]],Table1[Earnings Level],3),-1)</f>
        <v>3.5</v>
      </c>
      <c r="H17" s="15" t="str">
        <f>_xlfn.XLOOKUP(Table4[[#This Row],[Earning Level 3]],Table1[Typical Education Level],Table1[Typical Education],#N/A,1)</f>
        <v>Associate's degree</v>
      </c>
      <c r="I17" s="15">
        <f>IFERROR(AVERAGEIFS(Table1[Typical Education Level],Table1[Typical Education Level],"&lt;&gt;#N/A",Table1[Cluster],Table4[[#This Row],[Cluster]],Table1[Earnings Level],4),-1)</f>
        <v>5</v>
      </c>
      <c r="J17" t="str">
        <f>_xlfn.XLOOKUP(Table4[[#This Row],[Earning Level 4]],Table1[Typical Education Level],Table1[Typical Education],#N/A,1)</f>
        <v>Postsecondary non-degree award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2999-20B7-48DC-8B23-FC2D0707649D}">
  <dimension ref="A1:D8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4" max="4" width="11.33203125" customWidth="1"/>
  </cols>
  <sheetData>
    <row r="1" spans="1:4" x14ac:dyDescent="0.3">
      <c r="A1" t="s">
        <v>848</v>
      </c>
      <c r="B1" s="3" t="s">
        <v>859</v>
      </c>
      <c r="C1" s="3" t="s">
        <v>860</v>
      </c>
      <c r="D1" s="3" t="s">
        <v>861</v>
      </c>
    </row>
    <row r="2" spans="1:4" x14ac:dyDescent="0.3">
      <c r="A2">
        <f>ROW()-1</f>
        <v>1</v>
      </c>
      <c r="B2" t="s">
        <v>722</v>
      </c>
      <c r="C2" t="s">
        <v>862</v>
      </c>
      <c r="D2" t="s">
        <v>863</v>
      </c>
    </row>
    <row r="3" spans="1:4" x14ac:dyDescent="0.3">
      <c r="A3">
        <f t="shared" ref="A3:A66" si="0">ROW()-1</f>
        <v>2</v>
      </c>
      <c r="B3" t="s">
        <v>765</v>
      </c>
      <c r="C3" t="s">
        <v>862</v>
      </c>
      <c r="D3" t="s">
        <v>863</v>
      </c>
    </row>
    <row r="4" spans="1:4" x14ac:dyDescent="0.3">
      <c r="A4">
        <f t="shared" si="0"/>
        <v>3</v>
      </c>
      <c r="B4" t="s">
        <v>864</v>
      </c>
      <c r="C4" t="s">
        <v>862</v>
      </c>
      <c r="D4" t="s">
        <v>863</v>
      </c>
    </row>
    <row r="5" spans="1:4" x14ac:dyDescent="0.3">
      <c r="A5">
        <f t="shared" si="0"/>
        <v>4</v>
      </c>
      <c r="B5" t="s">
        <v>706</v>
      </c>
      <c r="C5" t="s">
        <v>862</v>
      </c>
      <c r="D5" t="s">
        <v>863</v>
      </c>
    </row>
    <row r="6" spans="1:4" x14ac:dyDescent="0.3">
      <c r="A6">
        <f t="shared" si="0"/>
        <v>5</v>
      </c>
      <c r="B6" t="s">
        <v>664</v>
      </c>
      <c r="C6" t="s">
        <v>862</v>
      </c>
      <c r="D6" t="s">
        <v>863</v>
      </c>
    </row>
    <row r="7" spans="1:4" x14ac:dyDescent="0.3">
      <c r="A7">
        <f t="shared" si="0"/>
        <v>6</v>
      </c>
      <c r="B7" t="s">
        <v>98</v>
      </c>
      <c r="C7" t="s">
        <v>862</v>
      </c>
      <c r="D7" t="s">
        <v>863</v>
      </c>
    </row>
    <row r="8" spans="1:4" x14ac:dyDescent="0.3">
      <c r="A8">
        <f t="shared" si="0"/>
        <v>7</v>
      </c>
      <c r="B8" t="s">
        <v>153</v>
      </c>
      <c r="C8" t="s">
        <v>862</v>
      </c>
      <c r="D8" t="s">
        <v>865</v>
      </c>
    </row>
    <row r="9" spans="1:4" x14ac:dyDescent="0.3">
      <c r="A9">
        <f t="shared" si="0"/>
        <v>8</v>
      </c>
      <c r="B9" t="s">
        <v>470</v>
      </c>
      <c r="C9" t="s">
        <v>862</v>
      </c>
      <c r="D9" t="s">
        <v>865</v>
      </c>
    </row>
    <row r="10" spans="1:4" x14ac:dyDescent="0.3">
      <c r="A10">
        <f t="shared" si="0"/>
        <v>9</v>
      </c>
      <c r="B10" t="s">
        <v>48</v>
      </c>
      <c r="C10" t="s">
        <v>862</v>
      </c>
      <c r="D10" t="s">
        <v>865</v>
      </c>
    </row>
    <row r="11" spans="1:4" x14ac:dyDescent="0.3">
      <c r="A11">
        <f t="shared" si="0"/>
        <v>10</v>
      </c>
      <c r="B11" t="s">
        <v>718</v>
      </c>
      <c r="C11" t="s">
        <v>862</v>
      </c>
      <c r="D11" t="s">
        <v>865</v>
      </c>
    </row>
    <row r="12" spans="1:4" x14ac:dyDescent="0.3">
      <c r="A12">
        <f t="shared" si="0"/>
        <v>11</v>
      </c>
      <c r="B12" t="s">
        <v>438</v>
      </c>
      <c r="C12" t="s">
        <v>862</v>
      </c>
      <c r="D12" t="s">
        <v>865</v>
      </c>
    </row>
    <row r="13" spans="1:4" x14ac:dyDescent="0.3">
      <c r="A13">
        <f t="shared" si="0"/>
        <v>12</v>
      </c>
      <c r="B13" t="s">
        <v>453</v>
      </c>
      <c r="C13" t="s">
        <v>862</v>
      </c>
      <c r="D13" t="s">
        <v>865</v>
      </c>
    </row>
    <row r="14" spans="1:4" x14ac:dyDescent="0.3">
      <c r="A14">
        <f t="shared" si="0"/>
        <v>13</v>
      </c>
      <c r="B14" t="s">
        <v>669</v>
      </c>
      <c r="C14" t="s">
        <v>862</v>
      </c>
      <c r="D14" t="s">
        <v>865</v>
      </c>
    </row>
    <row r="15" spans="1:4" x14ac:dyDescent="0.3">
      <c r="A15">
        <f t="shared" si="0"/>
        <v>14</v>
      </c>
      <c r="B15" t="s">
        <v>515</v>
      </c>
      <c r="C15" t="s">
        <v>862</v>
      </c>
      <c r="D15" t="s">
        <v>865</v>
      </c>
    </row>
    <row r="16" spans="1:4" x14ac:dyDescent="0.3">
      <c r="A16">
        <f t="shared" si="0"/>
        <v>15</v>
      </c>
      <c r="B16" t="s">
        <v>464</v>
      </c>
      <c r="C16" t="s">
        <v>862</v>
      </c>
      <c r="D16" t="s">
        <v>865</v>
      </c>
    </row>
    <row r="17" spans="1:4" x14ac:dyDescent="0.3">
      <c r="A17">
        <f t="shared" si="0"/>
        <v>16</v>
      </c>
      <c r="B17" t="s">
        <v>563</v>
      </c>
      <c r="C17" t="s">
        <v>862</v>
      </c>
      <c r="D17" t="s">
        <v>866</v>
      </c>
    </row>
    <row r="18" spans="1:4" x14ac:dyDescent="0.3">
      <c r="A18">
        <f t="shared" si="0"/>
        <v>17</v>
      </c>
      <c r="B18" t="s">
        <v>740</v>
      </c>
      <c r="C18" t="s">
        <v>862</v>
      </c>
      <c r="D18" t="s">
        <v>866</v>
      </c>
    </row>
    <row r="19" spans="1:4" x14ac:dyDescent="0.3">
      <c r="A19">
        <f t="shared" si="0"/>
        <v>18</v>
      </c>
      <c r="B19" t="s">
        <v>213</v>
      </c>
      <c r="C19" t="s">
        <v>862</v>
      </c>
      <c r="D19" t="s">
        <v>866</v>
      </c>
    </row>
    <row r="20" spans="1:4" x14ac:dyDescent="0.3">
      <c r="A20">
        <f t="shared" si="0"/>
        <v>19</v>
      </c>
      <c r="B20" t="s">
        <v>405</v>
      </c>
      <c r="C20" t="s">
        <v>862</v>
      </c>
      <c r="D20" t="s">
        <v>866</v>
      </c>
    </row>
    <row r="21" spans="1:4" x14ac:dyDescent="0.3">
      <c r="A21">
        <f t="shared" si="0"/>
        <v>20</v>
      </c>
      <c r="B21" t="s">
        <v>249</v>
      </c>
      <c r="C21" t="s">
        <v>862</v>
      </c>
      <c r="D21" t="s">
        <v>866</v>
      </c>
    </row>
    <row r="22" spans="1:4" x14ac:dyDescent="0.3">
      <c r="A22">
        <f t="shared" si="0"/>
        <v>21</v>
      </c>
      <c r="B22" t="s">
        <v>558</v>
      </c>
      <c r="C22" t="s">
        <v>862</v>
      </c>
      <c r="D22" t="s">
        <v>866</v>
      </c>
    </row>
    <row r="23" spans="1:4" x14ac:dyDescent="0.3">
      <c r="A23">
        <f t="shared" si="0"/>
        <v>22</v>
      </c>
      <c r="B23" t="s">
        <v>766</v>
      </c>
      <c r="C23" t="s">
        <v>862</v>
      </c>
      <c r="D23" t="s">
        <v>866</v>
      </c>
    </row>
    <row r="24" spans="1:4" x14ac:dyDescent="0.3">
      <c r="A24">
        <f t="shared" si="0"/>
        <v>23</v>
      </c>
      <c r="B24" t="s">
        <v>122</v>
      </c>
      <c r="C24" t="s">
        <v>862</v>
      </c>
      <c r="D24" t="s">
        <v>866</v>
      </c>
    </row>
    <row r="25" spans="1:4" x14ac:dyDescent="0.3">
      <c r="A25">
        <f t="shared" si="0"/>
        <v>24</v>
      </c>
      <c r="B25" t="s">
        <v>867</v>
      </c>
      <c r="C25" t="s">
        <v>862</v>
      </c>
      <c r="D25" t="s">
        <v>868</v>
      </c>
    </row>
    <row r="26" spans="1:4" x14ac:dyDescent="0.3">
      <c r="A26">
        <f t="shared" si="0"/>
        <v>25</v>
      </c>
      <c r="B26" t="s">
        <v>717</v>
      </c>
      <c r="C26" t="s">
        <v>862</v>
      </c>
      <c r="D26" t="s">
        <v>868</v>
      </c>
    </row>
    <row r="27" spans="1:4" x14ac:dyDescent="0.3">
      <c r="A27">
        <f t="shared" si="0"/>
        <v>26</v>
      </c>
      <c r="B27" t="s">
        <v>553</v>
      </c>
      <c r="C27" t="s">
        <v>862</v>
      </c>
      <c r="D27" t="s">
        <v>868</v>
      </c>
    </row>
    <row r="28" spans="1:4" x14ac:dyDescent="0.3">
      <c r="A28">
        <f t="shared" si="0"/>
        <v>27</v>
      </c>
      <c r="B28" t="s">
        <v>185</v>
      </c>
      <c r="C28" t="s">
        <v>862</v>
      </c>
      <c r="D28" t="s">
        <v>868</v>
      </c>
    </row>
    <row r="29" spans="1:4" x14ac:dyDescent="0.3">
      <c r="A29">
        <f t="shared" si="0"/>
        <v>28</v>
      </c>
      <c r="B29" t="s">
        <v>186</v>
      </c>
      <c r="C29" t="s">
        <v>862</v>
      </c>
      <c r="D29" t="s">
        <v>868</v>
      </c>
    </row>
    <row r="30" spans="1:4" x14ac:dyDescent="0.3">
      <c r="A30">
        <f t="shared" si="0"/>
        <v>29</v>
      </c>
      <c r="B30" t="s">
        <v>869</v>
      </c>
      <c r="C30" t="s">
        <v>862</v>
      </c>
      <c r="D30" t="s">
        <v>868</v>
      </c>
    </row>
    <row r="31" spans="1:4" x14ac:dyDescent="0.3">
      <c r="A31">
        <f t="shared" si="0"/>
        <v>30</v>
      </c>
      <c r="B31" t="s">
        <v>128</v>
      </c>
      <c r="C31" t="s">
        <v>862</v>
      </c>
      <c r="D31" t="s">
        <v>868</v>
      </c>
    </row>
    <row r="32" spans="1:4" x14ac:dyDescent="0.3">
      <c r="A32">
        <f t="shared" si="0"/>
        <v>31</v>
      </c>
      <c r="B32" t="s">
        <v>870</v>
      </c>
      <c r="C32" t="s">
        <v>862</v>
      </c>
      <c r="D32" t="s">
        <v>868</v>
      </c>
    </row>
    <row r="33" spans="1:4" x14ac:dyDescent="0.3">
      <c r="A33">
        <f t="shared" si="0"/>
        <v>32</v>
      </c>
      <c r="B33" t="s">
        <v>487</v>
      </c>
      <c r="C33" t="s">
        <v>862</v>
      </c>
      <c r="D33" t="s">
        <v>868</v>
      </c>
    </row>
    <row r="34" spans="1:4" x14ac:dyDescent="0.3">
      <c r="A34">
        <f t="shared" si="0"/>
        <v>33</v>
      </c>
      <c r="B34" t="s">
        <v>416</v>
      </c>
      <c r="C34" t="s">
        <v>862</v>
      </c>
      <c r="D34" t="s">
        <v>868</v>
      </c>
    </row>
    <row r="35" spans="1:4" x14ac:dyDescent="0.3">
      <c r="A35">
        <f t="shared" si="0"/>
        <v>34</v>
      </c>
      <c r="B35" t="s">
        <v>871</v>
      </c>
      <c r="C35" t="s">
        <v>862</v>
      </c>
      <c r="D35" t="s">
        <v>868</v>
      </c>
    </row>
    <row r="36" spans="1:4" x14ac:dyDescent="0.3">
      <c r="A36">
        <f t="shared" si="0"/>
        <v>35</v>
      </c>
      <c r="B36" t="s">
        <v>222</v>
      </c>
      <c r="C36" t="s">
        <v>862</v>
      </c>
      <c r="D36" t="s">
        <v>868</v>
      </c>
    </row>
    <row r="37" spans="1:4" x14ac:dyDescent="0.3">
      <c r="A37">
        <f t="shared" si="0"/>
        <v>36</v>
      </c>
      <c r="B37" t="s">
        <v>174</v>
      </c>
      <c r="C37" t="s">
        <v>862</v>
      </c>
      <c r="D37" t="s">
        <v>868</v>
      </c>
    </row>
    <row r="38" spans="1:4" x14ac:dyDescent="0.3">
      <c r="A38">
        <f t="shared" si="0"/>
        <v>37</v>
      </c>
      <c r="B38" t="s">
        <v>175</v>
      </c>
      <c r="C38" t="s">
        <v>862</v>
      </c>
      <c r="D38" t="s">
        <v>872</v>
      </c>
    </row>
    <row r="39" spans="1:4" x14ac:dyDescent="0.3">
      <c r="A39">
        <f t="shared" si="0"/>
        <v>38</v>
      </c>
      <c r="B39" t="s">
        <v>264</v>
      </c>
      <c r="C39" t="s">
        <v>862</v>
      </c>
      <c r="D39" t="s">
        <v>872</v>
      </c>
    </row>
    <row r="40" spans="1:4" x14ac:dyDescent="0.3">
      <c r="A40">
        <f t="shared" si="0"/>
        <v>39</v>
      </c>
      <c r="B40" t="s">
        <v>466</v>
      </c>
      <c r="C40" t="s">
        <v>862</v>
      </c>
      <c r="D40" t="s">
        <v>872</v>
      </c>
    </row>
    <row r="41" spans="1:4" x14ac:dyDescent="0.3">
      <c r="A41">
        <f t="shared" si="0"/>
        <v>40</v>
      </c>
      <c r="B41" t="s">
        <v>282</v>
      </c>
      <c r="C41" t="s">
        <v>862</v>
      </c>
      <c r="D41" t="s">
        <v>872</v>
      </c>
    </row>
    <row r="42" spans="1:4" x14ac:dyDescent="0.3">
      <c r="A42">
        <f t="shared" si="0"/>
        <v>41</v>
      </c>
      <c r="B42" t="s">
        <v>695</v>
      </c>
      <c r="C42" t="s">
        <v>873</v>
      </c>
      <c r="D42" t="s">
        <v>863</v>
      </c>
    </row>
    <row r="43" spans="1:4" x14ac:dyDescent="0.3">
      <c r="A43">
        <f t="shared" si="0"/>
        <v>42</v>
      </c>
      <c r="B43" t="s">
        <v>182</v>
      </c>
      <c r="C43" t="s">
        <v>873</v>
      </c>
      <c r="D43" t="s">
        <v>863</v>
      </c>
    </row>
    <row r="44" spans="1:4" x14ac:dyDescent="0.3">
      <c r="A44">
        <f t="shared" si="0"/>
        <v>43</v>
      </c>
      <c r="B44" t="s">
        <v>546</v>
      </c>
      <c r="C44" t="s">
        <v>873</v>
      </c>
      <c r="D44" t="s">
        <v>863</v>
      </c>
    </row>
    <row r="45" spans="1:4" x14ac:dyDescent="0.3">
      <c r="A45">
        <f t="shared" si="0"/>
        <v>44</v>
      </c>
      <c r="B45" t="s">
        <v>493</v>
      </c>
      <c r="C45" t="s">
        <v>873</v>
      </c>
      <c r="D45" t="s">
        <v>863</v>
      </c>
    </row>
    <row r="46" spans="1:4" x14ac:dyDescent="0.3">
      <c r="A46">
        <f t="shared" si="0"/>
        <v>45</v>
      </c>
      <c r="B46" t="s">
        <v>517</v>
      </c>
      <c r="C46" t="s">
        <v>873</v>
      </c>
      <c r="D46" t="s">
        <v>863</v>
      </c>
    </row>
    <row r="47" spans="1:4" x14ac:dyDescent="0.3">
      <c r="A47">
        <f t="shared" si="0"/>
        <v>46</v>
      </c>
      <c r="B47" t="s">
        <v>523</v>
      </c>
      <c r="C47" t="s">
        <v>873</v>
      </c>
      <c r="D47" t="s">
        <v>863</v>
      </c>
    </row>
    <row r="48" spans="1:4" x14ac:dyDescent="0.3">
      <c r="A48">
        <f t="shared" si="0"/>
        <v>47</v>
      </c>
      <c r="B48" t="s">
        <v>454</v>
      </c>
      <c r="C48" t="s">
        <v>873</v>
      </c>
      <c r="D48" t="s">
        <v>863</v>
      </c>
    </row>
    <row r="49" spans="1:4" x14ac:dyDescent="0.3">
      <c r="A49">
        <f t="shared" si="0"/>
        <v>48</v>
      </c>
      <c r="B49" t="s">
        <v>338</v>
      </c>
      <c r="C49" t="s">
        <v>873</v>
      </c>
      <c r="D49" t="s">
        <v>863</v>
      </c>
    </row>
    <row r="50" spans="1:4" x14ac:dyDescent="0.3">
      <c r="A50">
        <f t="shared" si="0"/>
        <v>49</v>
      </c>
      <c r="B50" t="s">
        <v>165</v>
      </c>
      <c r="C50" t="s">
        <v>873</v>
      </c>
      <c r="D50" t="s">
        <v>863</v>
      </c>
    </row>
    <row r="51" spans="1:4" x14ac:dyDescent="0.3">
      <c r="A51">
        <f t="shared" si="0"/>
        <v>50</v>
      </c>
      <c r="B51" t="s">
        <v>538</v>
      </c>
      <c r="C51" t="s">
        <v>873</v>
      </c>
      <c r="D51" t="s">
        <v>865</v>
      </c>
    </row>
    <row r="52" spans="1:4" x14ac:dyDescent="0.3">
      <c r="A52">
        <f t="shared" si="0"/>
        <v>51</v>
      </c>
      <c r="B52" t="s">
        <v>542</v>
      </c>
      <c r="C52" t="s">
        <v>873</v>
      </c>
      <c r="D52" t="s">
        <v>865</v>
      </c>
    </row>
    <row r="53" spans="1:4" x14ac:dyDescent="0.3">
      <c r="A53">
        <f t="shared" si="0"/>
        <v>52</v>
      </c>
      <c r="B53" t="s">
        <v>785</v>
      </c>
      <c r="C53" t="s">
        <v>873</v>
      </c>
      <c r="D53" t="s">
        <v>865</v>
      </c>
    </row>
    <row r="54" spans="1:4" x14ac:dyDescent="0.3">
      <c r="A54">
        <f t="shared" si="0"/>
        <v>53</v>
      </c>
      <c r="B54" t="s">
        <v>310</v>
      </c>
      <c r="C54" t="s">
        <v>873</v>
      </c>
      <c r="D54" t="s">
        <v>865</v>
      </c>
    </row>
    <row r="55" spans="1:4" x14ac:dyDescent="0.3">
      <c r="A55">
        <f t="shared" si="0"/>
        <v>54</v>
      </c>
      <c r="B55" t="s">
        <v>677</v>
      </c>
      <c r="C55" t="s">
        <v>873</v>
      </c>
      <c r="D55" t="s">
        <v>865</v>
      </c>
    </row>
    <row r="56" spans="1:4" x14ac:dyDescent="0.3">
      <c r="A56">
        <f t="shared" si="0"/>
        <v>55</v>
      </c>
      <c r="B56" t="s">
        <v>610</v>
      </c>
      <c r="C56" t="s">
        <v>873</v>
      </c>
      <c r="D56" t="s">
        <v>865</v>
      </c>
    </row>
    <row r="57" spans="1:4" x14ac:dyDescent="0.3">
      <c r="A57">
        <f t="shared" si="0"/>
        <v>56</v>
      </c>
      <c r="B57" t="s">
        <v>479</v>
      </c>
      <c r="C57" t="s">
        <v>873</v>
      </c>
      <c r="D57" t="s">
        <v>865</v>
      </c>
    </row>
    <row r="58" spans="1:4" x14ac:dyDescent="0.3">
      <c r="A58">
        <f t="shared" si="0"/>
        <v>57</v>
      </c>
      <c r="B58" t="s">
        <v>480</v>
      </c>
      <c r="C58" t="s">
        <v>873</v>
      </c>
      <c r="D58" t="s">
        <v>865</v>
      </c>
    </row>
    <row r="59" spans="1:4" x14ac:dyDescent="0.3">
      <c r="A59">
        <f t="shared" si="0"/>
        <v>58</v>
      </c>
      <c r="B59" t="s">
        <v>700</v>
      </c>
      <c r="C59" t="s">
        <v>873</v>
      </c>
      <c r="D59" t="s">
        <v>865</v>
      </c>
    </row>
    <row r="60" spans="1:4" x14ac:dyDescent="0.3">
      <c r="A60">
        <f t="shared" si="0"/>
        <v>59</v>
      </c>
      <c r="B60" t="s">
        <v>554</v>
      </c>
      <c r="C60" t="s">
        <v>873</v>
      </c>
      <c r="D60" t="s">
        <v>865</v>
      </c>
    </row>
    <row r="61" spans="1:4" x14ac:dyDescent="0.3">
      <c r="A61">
        <f t="shared" si="0"/>
        <v>60</v>
      </c>
      <c r="B61" t="s">
        <v>641</v>
      </c>
      <c r="C61" t="s">
        <v>873</v>
      </c>
      <c r="D61" t="s">
        <v>865</v>
      </c>
    </row>
    <row r="62" spans="1:4" x14ac:dyDescent="0.3">
      <c r="A62">
        <f t="shared" si="0"/>
        <v>61</v>
      </c>
      <c r="B62" t="s">
        <v>154</v>
      </c>
      <c r="C62" t="s">
        <v>873</v>
      </c>
      <c r="D62" t="s">
        <v>865</v>
      </c>
    </row>
    <row r="63" spans="1:4" x14ac:dyDescent="0.3">
      <c r="A63">
        <f t="shared" si="0"/>
        <v>62</v>
      </c>
      <c r="B63" t="s">
        <v>614</v>
      </c>
      <c r="C63" t="s">
        <v>873</v>
      </c>
      <c r="D63" t="s">
        <v>865</v>
      </c>
    </row>
    <row r="64" spans="1:4" x14ac:dyDescent="0.3">
      <c r="A64">
        <f t="shared" si="0"/>
        <v>63</v>
      </c>
      <c r="B64" t="s">
        <v>489</v>
      </c>
      <c r="C64" t="s">
        <v>873</v>
      </c>
      <c r="D64" t="s">
        <v>865</v>
      </c>
    </row>
    <row r="65" spans="1:4" x14ac:dyDescent="0.3">
      <c r="A65">
        <f t="shared" si="0"/>
        <v>64</v>
      </c>
      <c r="B65" t="s">
        <v>789</v>
      </c>
      <c r="C65" t="s">
        <v>873</v>
      </c>
      <c r="D65" t="s">
        <v>865</v>
      </c>
    </row>
    <row r="66" spans="1:4" x14ac:dyDescent="0.3">
      <c r="A66">
        <f t="shared" si="0"/>
        <v>65</v>
      </c>
      <c r="B66" t="s">
        <v>723</v>
      </c>
      <c r="C66" t="s">
        <v>873</v>
      </c>
      <c r="D66" t="s">
        <v>865</v>
      </c>
    </row>
    <row r="67" spans="1:4" x14ac:dyDescent="0.3">
      <c r="A67">
        <f t="shared" ref="A67:A130" si="1">ROW()-1</f>
        <v>66</v>
      </c>
      <c r="B67" t="s">
        <v>703</v>
      </c>
      <c r="C67" t="s">
        <v>873</v>
      </c>
      <c r="D67" t="s">
        <v>865</v>
      </c>
    </row>
    <row r="68" spans="1:4" x14ac:dyDescent="0.3">
      <c r="A68">
        <f t="shared" si="1"/>
        <v>67</v>
      </c>
      <c r="B68" t="s">
        <v>564</v>
      </c>
      <c r="C68" t="s">
        <v>873</v>
      </c>
      <c r="D68" t="s">
        <v>865</v>
      </c>
    </row>
    <row r="69" spans="1:4" x14ac:dyDescent="0.3">
      <c r="A69">
        <f t="shared" si="1"/>
        <v>68</v>
      </c>
      <c r="B69" t="s">
        <v>494</v>
      </c>
      <c r="C69" t="s">
        <v>873</v>
      </c>
      <c r="D69" t="s">
        <v>865</v>
      </c>
    </row>
    <row r="70" spans="1:4" x14ac:dyDescent="0.3">
      <c r="A70">
        <f t="shared" si="1"/>
        <v>69</v>
      </c>
      <c r="B70" t="s">
        <v>495</v>
      </c>
      <c r="C70" t="s">
        <v>873</v>
      </c>
      <c r="D70" t="s">
        <v>865</v>
      </c>
    </row>
    <row r="71" spans="1:4" x14ac:dyDescent="0.3">
      <c r="A71">
        <f t="shared" si="1"/>
        <v>70</v>
      </c>
      <c r="B71" t="s">
        <v>667</v>
      </c>
      <c r="C71" t="s">
        <v>873</v>
      </c>
      <c r="D71" t="s">
        <v>865</v>
      </c>
    </row>
    <row r="72" spans="1:4" x14ac:dyDescent="0.3">
      <c r="A72">
        <f t="shared" si="1"/>
        <v>71</v>
      </c>
      <c r="B72" t="s">
        <v>499</v>
      </c>
      <c r="C72" t="s">
        <v>873</v>
      </c>
      <c r="D72" t="s">
        <v>865</v>
      </c>
    </row>
    <row r="73" spans="1:4" x14ac:dyDescent="0.3">
      <c r="A73">
        <f t="shared" si="1"/>
        <v>72</v>
      </c>
      <c r="B73" t="s">
        <v>500</v>
      </c>
      <c r="C73" t="s">
        <v>873</v>
      </c>
      <c r="D73" t="s">
        <v>865</v>
      </c>
    </row>
    <row r="74" spans="1:4" x14ac:dyDescent="0.3">
      <c r="A74">
        <f t="shared" si="1"/>
        <v>73</v>
      </c>
      <c r="B74" t="s">
        <v>827</v>
      </c>
      <c r="C74" t="s">
        <v>873</v>
      </c>
      <c r="D74" t="s">
        <v>865</v>
      </c>
    </row>
    <row r="75" spans="1:4" x14ac:dyDescent="0.3">
      <c r="A75">
        <f t="shared" si="1"/>
        <v>74</v>
      </c>
      <c r="B75" t="s">
        <v>834</v>
      </c>
      <c r="C75" t="s">
        <v>873</v>
      </c>
      <c r="D75" t="s">
        <v>865</v>
      </c>
    </row>
    <row r="76" spans="1:4" x14ac:dyDescent="0.3">
      <c r="A76">
        <f t="shared" si="1"/>
        <v>75</v>
      </c>
      <c r="B76" t="s">
        <v>436</v>
      </c>
      <c r="C76" t="s">
        <v>873</v>
      </c>
      <c r="D76" t="s">
        <v>865</v>
      </c>
    </row>
    <row r="77" spans="1:4" x14ac:dyDescent="0.3">
      <c r="A77">
        <f t="shared" si="1"/>
        <v>76</v>
      </c>
      <c r="B77" t="s">
        <v>513</v>
      </c>
      <c r="C77" t="s">
        <v>873</v>
      </c>
      <c r="D77" t="s">
        <v>865</v>
      </c>
    </row>
    <row r="78" spans="1:4" x14ac:dyDescent="0.3">
      <c r="A78">
        <f t="shared" si="1"/>
        <v>77</v>
      </c>
      <c r="B78" t="s">
        <v>348</v>
      </c>
      <c r="C78" t="s">
        <v>873</v>
      </c>
      <c r="D78" t="s">
        <v>865</v>
      </c>
    </row>
    <row r="79" spans="1:4" x14ac:dyDescent="0.3">
      <c r="A79">
        <f t="shared" si="1"/>
        <v>78</v>
      </c>
      <c r="B79" t="s">
        <v>351</v>
      </c>
      <c r="C79" t="s">
        <v>873</v>
      </c>
      <c r="D79" t="s">
        <v>865</v>
      </c>
    </row>
    <row r="80" spans="1:4" x14ac:dyDescent="0.3">
      <c r="A80">
        <f t="shared" si="1"/>
        <v>79</v>
      </c>
      <c r="B80" t="s">
        <v>444</v>
      </c>
      <c r="C80" t="s">
        <v>873</v>
      </c>
      <c r="D80" t="s">
        <v>865</v>
      </c>
    </row>
    <row r="81" spans="1:4" x14ac:dyDescent="0.3">
      <c r="A81">
        <f t="shared" si="1"/>
        <v>80</v>
      </c>
      <c r="B81" t="s">
        <v>710</v>
      </c>
      <c r="C81" t="s">
        <v>873</v>
      </c>
      <c r="D81" t="s">
        <v>865</v>
      </c>
    </row>
    <row r="82" spans="1:4" x14ac:dyDescent="0.3">
      <c r="A82">
        <f t="shared" si="1"/>
        <v>81</v>
      </c>
      <c r="B82" t="s">
        <v>589</v>
      </c>
      <c r="C82" t="s">
        <v>873</v>
      </c>
      <c r="D82" t="s">
        <v>865</v>
      </c>
    </row>
    <row r="83" spans="1:4" x14ac:dyDescent="0.3">
      <c r="A83">
        <f t="shared" si="1"/>
        <v>82</v>
      </c>
      <c r="B83" t="s">
        <v>592</v>
      </c>
      <c r="C83" t="s">
        <v>873</v>
      </c>
      <c r="D83" t="s">
        <v>865</v>
      </c>
    </row>
    <row r="84" spans="1:4" x14ac:dyDescent="0.3">
      <c r="A84">
        <f t="shared" si="1"/>
        <v>83</v>
      </c>
      <c r="B84" t="s">
        <v>845</v>
      </c>
      <c r="C84" t="s">
        <v>873</v>
      </c>
      <c r="D84" t="s">
        <v>865</v>
      </c>
    </row>
    <row r="85" spans="1:4" x14ac:dyDescent="0.3">
      <c r="A85">
        <f t="shared" si="1"/>
        <v>84</v>
      </c>
      <c r="B85" t="s">
        <v>524</v>
      </c>
      <c r="C85" t="s">
        <v>873</v>
      </c>
      <c r="D85" t="s">
        <v>865</v>
      </c>
    </row>
    <row r="86" spans="1:4" x14ac:dyDescent="0.3">
      <c r="A86">
        <f t="shared" si="1"/>
        <v>85</v>
      </c>
      <c r="B86" t="s">
        <v>625</v>
      </c>
      <c r="C86" t="s">
        <v>873</v>
      </c>
      <c r="D86" t="s">
        <v>865</v>
      </c>
    </row>
    <row r="87" spans="1:4" x14ac:dyDescent="0.3">
      <c r="A87">
        <f t="shared" si="1"/>
        <v>86</v>
      </c>
      <c r="B87" t="s">
        <v>874</v>
      </c>
      <c r="C87" t="s">
        <v>873</v>
      </c>
      <c r="D87" t="s">
        <v>865</v>
      </c>
    </row>
    <row r="88" spans="1:4" x14ac:dyDescent="0.3">
      <c r="A88">
        <f t="shared" si="1"/>
        <v>87</v>
      </c>
      <c r="B88" t="s">
        <v>627</v>
      </c>
      <c r="C88" t="s">
        <v>873</v>
      </c>
      <c r="D88" t="s">
        <v>865</v>
      </c>
    </row>
    <row r="89" spans="1:4" x14ac:dyDescent="0.3">
      <c r="A89">
        <f t="shared" si="1"/>
        <v>88</v>
      </c>
      <c r="B89" t="s">
        <v>628</v>
      </c>
      <c r="C89" t="s">
        <v>873</v>
      </c>
      <c r="D89" t="s">
        <v>865</v>
      </c>
    </row>
    <row r="90" spans="1:4" x14ac:dyDescent="0.3">
      <c r="A90">
        <f t="shared" si="1"/>
        <v>89</v>
      </c>
      <c r="B90" t="s">
        <v>27</v>
      </c>
      <c r="C90" t="s">
        <v>873</v>
      </c>
      <c r="D90" t="s">
        <v>865</v>
      </c>
    </row>
    <row r="91" spans="1:4" x14ac:dyDescent="0.3">
      <c r="A91">
        <f t="shared" si="1"/>
        <v>90</v>
      </c>
      <c r="B91" t="s">
        <v>528</v>
      </c>
      <c r="C91" t="s">
        <v>873</v>
      </c>
      <c r="D91" t="s">
        <v>865</v>
      </c>
    </row>
    <row r="92" spans="1:4" x14ac:dyDescent="0.3">
      <c r="A92">
        <f t="shared" si="1"/>
        <v>91</v>
      </c>
      <c r="B92" t="s">
        <v>673</v>
      </c>
      <c r="C92" t="s">
        <v>873</v>
      </c>
      <c r="D92" t="s">
        <v>865</v>
      </c>
    </row>
    <row r="93" spans="1:4" x14ac:dyDescent="0.3">
      <c r="A93">
        <f t="shared" si="1"/>
        <v>92</v>
      </c>
      <c r="B93" t="s">
        <v>801</v>
      </c>
      <c r="C93" t="s">
        <v>873</v>
      </c>
      <c r="D93" t="s">
        <v>865</v>
      </c>
    </row>
    <row r="94" spans="1:4" x14ac:dyDescent="0.3">
      <c r="A94">
        <f t="shared" si="1"/>
        <v>93</v>
      </c>
      <c r="B94" t="s">
        <v>170</v>
      </c>
      <c r="C94" t="s">
        <v>873</v>
      </c>
      <c r="D94" t="s">
        <v>865</v>
      </c>
    </row>
    <row r="95" spans="1:4" x14ac:dyDescent="0.3">
      <c r="A95">
        <f t="shared" si="1"/>
        <v>94</v>
      </c>
      <c r="B95" t="s">
        <v>418</v>
      </c>
      <c r="C95" t="s">
        <v>873</v>
      </c>
      <c r="D95" t="s">
        <v>865</v>
      </c>
    </row>
    <row r="96" spans="1:4" x14ac:dyDescent="0.3">
      <c r="A96">
        <f t="shared" si="1"/>
        <v>95</v>
      </c>
      <c r="B96" t="s">
        <v>130</v>
      </c>
      <c r="C96" t="s">
        <v>873</v>
      </c>
      <c r="D96" t="s">
        <v>865</v>
      </c>
    </row>
    <row r="97" spans="1:4" x14ac:dyDescent="0.3">
      <c r="A97">
        <f t="shared" si="1"/>
        <v>96</v>
      </c>
      <c r="B97" t="s">
        <v>90</v>
      </c>
      <c r="C97" t="s">
        <v>873</v>
      </c>
      <c r="D97" t="s">
        <v>865</v>
      </c>
    </row>
    <row r="98" spans="1:4" x14ac:dyDescent="0.3">
      <c r="A98">
        <f t="shared" si="1"/>
        <v>97</v>
      </c>
      <c r="B98" t="s">
        <v>432</v>
      </c>
      <c r="C98" t="s">
        <v>873</v>
      </c>
      <c r="D98" t="s">
        <v>865</v>
      </c>
    </row>
    <row r="99" spans="1:4" x14ac:dyDescent="0.3">
      <c r="A99">
        <f t="shared" si="1"/>
        <v>98</v>
      </c>
      <c r="B99" t="s">
        <v>835</v>
      </c>
      <c r="C99" t="s">
        <v>873</v>
      </c>
      <c r="D99" t="s">
        <v>865</v>
      </c>
    </row>
    <row r="100" spans="1:4" x14ac:dyDescent="0.3">
      <c r="A100">
        <f t="shared" si="1"/>
        <v>99</v>
      </c>
      <c r="B100" t="s">
        <v>875</v>
      </c>
      <c r="C100" t="s">
        <v>873</v>
      </c>
      <c r="D100" t="s">
        <v>865</v>
      </c>
    </row>
    <row r="101" spans="1:4" x14ac:dyDescent="0.3">
      <c r="A101">
        <f t="shared" si="1"/>
        <v>100</v>
      </c>
      <c r="B101" t="s">
        <v>608</v>
      </c>
      <c r="C101" t="s">
        <v>873</v>
      </c>
      <c r="D101" t="s">
        <v>866</v>
      </c>
    </row>
    <row r="102" spans="1:4" x14ac:dyDescent="0.3">
      <c r="A102">
        <f t="shared" si="1"/>
        <v>101</v>
      </c>
      <c r="B102" t="s">
        <v>184</v>
      </c>
      <c r="C102" t="s">
        <v>873</v>
      </c>
      <c r="D102" t="s">
        <v>866</v>
      </c>
    </row>
    <row r="103" spans="1:4" x14ac:dyDescent="0.3">
      <c r="A103">
        <f t="shared" si="1"/>
        <v>102</v>
      </c>
      <c r="B103" t="s">
        <v>404</v>
      </c>
      <c r="C103" t="s">
        <v>873</v>
      </c>
      <c r="D103" t="s">
        <v>866</v>
      </c>
    </row>
    <row r="104" spans="1:4" x14ac:dyDescent="0.3">
      <c r="A104">
        <f t="shared" si="1"/>
        <v>103</v>
      </c>
      <c r="B104" t="s">
        <v>518</v>
      </c>
      <c r="C104" t="s">
        <v>873</v>
      </c>
      <c r="D104" t="s">
        <v>866</v>
      </c>
    </row>
    <row r="105" spans="1:4" x14ac:dyDescent="0.3">
      <c r="A105">
        <f t="shared" si="1"/>
        <v>104</v>
      </c>
      <c r="B105" t="s">
        <v>876</v>
      </c>
      <c r="C105" t="s">
        <v>873</v>
      </c>
      <c r="D105" t="s">
        <v>866</v>
      </c>
    </row>
    <row r="106" spans="1:4" x14ac:dyDescent="0.3">
      <c r="A106">
        <f t="shared" si="1"/>
        <v>105</v>
      </c>
      <c r="B106" t="s">
        <v>739</v>
      </c>
      <c r="C106" t="s">
        <v>873</v>
      </c>
      <c r="D106" t="s">
        <v>866</v>
      </c>
    </row>
    <row r="107" spans="1:4" x14ac:dyDescent="0.3">
      <c r="A107">
        <f t="shared" si="1"/>
        <v>106</v>
      </c>
      <c r="B107" t="s">
        <v>821</v>
      </c>
      <c r="C107" t="s">
        <v>873</v>
      </c>
      <c r="D107" t="s">
        <v>866</v>
      </c>
    </row>
    <row r="108" spans="1:4" x14ac:dyDescent="0.3">
      <c r="A108">
        <f t="shared" si="1"/>
        <v>107</v>
      </c>
      <c r="B108" t="s">
        <v>536</v>
      </c>
      <c r="C108" t="s">
        <v>873</v>
      </c>
      <c r="D108" t="s">
        <v>866</v>
      </c>
    </row>
    <row r="109" spans="1:4" x14ac:dyDescent="0.3">
      <c r="A109">
        <f t="shared" si="1"/>
        <v>108</v>
      </c>
      <c r="B109" t="s">
        <v>543</v>
      </c>
      <c r="C109" t="s">
        <v>873</v>
      </c>
      <c r="D109" t="s">
        <v>866</v>
      </c>
    </row>
    <row r="110" spans="1:4" x14ac:dyDescent="0.3">
      <c r="A110">
        <f t="shared" si="1"/>
        <v>109</v>
      </c>
      <c r="B110" t="s">
        <v>461</v>
      </c>
      <c r="C110" t="s">
        <v>873</v>
      </c>
      <c r="D110" t="s">
        <v>866</v>
      </c>
    </row>
    <row r="111" spans="1:4" x14ac:dyDescent="0.3">
      <c r="A111">
        <f t="shared" si="1"/>
        <v>110</v>
      </c>
      <c r="B111" t="s">
        <v>694</v>
      </c>
      <c r="C111" t="s">
        <v>873</v>
      </c>
      <c r="D111" t="s">
        <v>866</v>
      </c>
    </row>
    <row r="112" spans="1:4" x14ac:dyDescent="0.3">
      <c r="A112">
        <f t="shared" si="1"/>
        <v>111</v>
      </c>
      <c r="B112" t="s">
        <v>179</v>
      </c>
      <c r="C112" t="s">
        <v>873</v>
      </c>
      <c r="D112" t="s">
        <v>866</v>
      </c>
    </row>
    <row r="113" spans="1:4" x14ac:dyDescent="0.3">
      <c r="A113">
        <f t="shared" si="1"/>
        <v>112</v>
      </c>
      <c r="B113" t="s">
        <v>637</v>
      </c>
      <c r="C113" t="s">
        <v>873</v>
      </c>
      <c r="D113" t="s">
        <v>866</v>
      </c>
    </row>
    <row r="114" spans="1:4" x14ac:dyDescent="0.3">
      <c r="A114">
        <f t="shared" si="1"/>
        <v>113</v>
      </c>
      <c r="B114" t="s">
        <v>398</v>
      </c>
      <c r="C114" t="s">
        <v>873</v>
      </c>
      <c r="D114" t="s">
        <v>866</v>
      </c>
    </row>
    <row r="115" spans="1:4" x14ac:dyDescent="0.3">
      <c r="A115">
        <f t="shared" si="1"/>
        <v>114</v>
      </c>
      <c r="B115" t="s">
        <v>482</v>
      </c>
      <c r="C115" t="s">
        <v>873</v>
      </c>
      <c r="D115" t="s">
        <v>866</v>
      </c>
    </row>
    <row r="116" spans="1:4" x14ac:dyDescent="0.3">
      <c r="A116">
        <f t="shared" si="1"/>
        <v>115</v>
      </c>
      <c r="B116" t="s">
        <v>408</v>
      </c>
      <c r="C116" t="s">
        <v>873</v>
      </c>
      <c r="D116" t="s">
        <v>866</v>
      </c>
    </row>
    <row r="117" spans="1:4" x14ac:dyDescent="0.3">
      <c r="A117">
        <f t="shared" si="1"/>
        <v>116</v>
      </c>
      <c r="B117" t="s">
        <v>190</v>
      </c>
      <c r="C117" t="s">
        <v>873</v>
      </c>
      <c r="D117" t="s">
        <v>866</v>
      </c>
    </row>
    <row r="118" spans="1:4" x14ac:dyDescent="0.3">
      <c r="A118">
        <f t="shared" si="1"/>
        <v>117</v>
      </c>
      <c r="B118" t="s">
        <v>877</v>
      </c>
      <c r="C118" t="s">
        <v>873</v>
      </c>
      <c r="D118" t="s">
        <v>866</v>
      </c>
    </row>
    <row r="119" spans="1:4" x14ac:dyDescent="0.3">
      <c r="A119">
        <f t="shared" si="1"/>
        <v>118</v>
      </c>
      <c r="B119" t="s">
        <v>460</v>
      </c>
      <c r="C119" t="s">
        <v>873</v>
      </c>
      <c r="D119" t="s">
        <v>866</v>
      </c>
    </row>
    <row r="120" spans="1:4" x14ac:dyDescent="0.3">
      <c r="A120">
        <f t="shared" si="1"/>
        <v>119</v>
      </c>
      <c r="B120" t="s">
        <v>235</v>
      </c>
      <c r="C120" t="s">
        <v>873</v>
      </c>
      <c r="D120" t="s">
        <v>868</v>
      </c>
    </row>
    <row r="121" spans="1:4" x14ac:dyDescent="0.3">
      <c r="A121">
        <f t="shared" si="1"/>
        <v>120</v>
      </c>
      <c r="B121" t="s">
        <v>217</v>
      </c>
      <c r="C121" t="s">
        <v>873</v>
      </c>
      <c r="D121" t="s">
        <v>868</v>
      </c>
    </row>
    <row r="122" spans="1:4" x14ac:dyDescent="0.3">
      <c r="A122">
        <f t="shared" si="1"/>
        <v>121</v>
      </c>
      <c r="B122" t="s">
        <v>228</v>
      </c>
      <c r="C122" t="s">
        <v>873</v>
      </c>
      <c r="D122" t="s">
        <v>868</v>
      </c>
    </row>
    <row r="123" spans="1:4" x14ac:dyDescent="0.3">
      <c r="A123">
        <f t="shared" si="1"/>
        <v>122</v>
      </c>
      <c r="B123" t="s">
        <v>678</v>
      </c>
      <c r="C123" t="s">
        <v>873</v>
      </c>
      <c r="D123" t="s">
        <v>868</v>
      </c>
    </row>
    <row r="124" spans="1:4" x14ac:dyDescent="0.3">
      <c r="A124">
        <f t="shared" si="1"/>
        <v>123</v>
      </c>
      <c r="B124" t="s">
        <v>878</v>
      </c>
      <c r="C124" t="s">
        <v>873</v>
      </c>
      <c r="D124" t="s">
        <v>868</v>
      </c>
    </row>
    <row r="125" spans="1:4" x14ac:dyDescent="0.3">
      <c r="A125">
        <f t="shared" si="1"/>
        <v>124</v>
      </c>
      <c r="B125" t="s">
        <v>336</v>
      </c>
      <c r="C125" t="s">
        <v>873</v>
      </c>
      <c r="D125" t="s">
        <v>868</v>
      </c>
    </row>
    <row r="126" spans="1:4" x14ac:dyDescent="0.3">
      <c r="A126">
        <f t="shared" si="1"/>
        <v>125</v>
      </c>
      <c r="B126" t="s">
        <v>569</v>
      </c>
      <c r="C126" t="s">
        <v>873</v>
      </c>
      <c r="D126" t="s">
        <v>868</v>
      </c>
    </row>
    <row r="127" spans="1:4" x14ac:dyDescent="0.3">
      <c r="A127">
        <f t="shared" si="1"/>
        <v>126</v>
      </c>
      <c r="B127" t="s">
        <v>285</v>
      </c>
      <c r="C127" t="s">
        <v>873</v>
      </c>
      <c r="D127" t="s">
        <v>868</v>
      </c>
    </row>
    <row r="128" spans="1:4" x14ac:dyDescent="0.3">
      <c r="A128">
        <f t="shared" si="1"/>
        <v>127</v>
      </c>
      <c r="B128" t="s">
        <v>879</v>
      </c>
      <c r="C128" t="s">
        <v>873</v>
      </c>
      <c r="D128" t="s">
        <v>868</v>
      </c>
    </row>
    <row r="129" spans="1:4" x14ac:dyDescent="0.3">
      <c r="A129">
        <f t="shared" si="1"/>
        <v>128</v>
      </c>
      <c r="B129" t="s">
        <v>318</v>
      </c>
      <c r="C129" t="s">
        <v>880</v>
      </c>
      <c r="D129" t="s">
        <v>863</v>
      </c>
    </row>
    <row r="130" spans="1:4" x14ac:dyDescent="0.3">
      <c r="A130">
        <f t="shared" si="1"/>
        <v>129</v>
      </c>
      <c r="B130" t="s">
        <v>687</v>
      </c>
      <c r="C130" t="s">
        <v>880</v>
      </c>
      <c r="D130" t="s">
        <v>863</v>
      </c>
    </row>
    <row r="131" spans="1:4" x14ac:dyDescent="0.3">
      <c r="A131">
        <f t="shared" ref="A131:A194" si="2">ROW()-1</f>
        <v>130</v>
      </c>
      <c r="B131" t="s">
        <v>377</v>
      </c>
      <c r="C131" t="s">
        <v>880</v>
      </c>
      <c r="D131" t="s">
        <v>865</v>
      </c>
    </row>
    <row r="132" spans="1:4" x14ac:dyDescent="0.3">
      <c r="A132">
        <f t="shared" si="2"/>
        <v>131</v>
      </c>
      <c r="B132" t="s">
        <v>237</v>
      </c>
      <c r="C132" t="s">
        <v>880</v>
      </c>
      <c r="D132" t="s">
        <v>865</v>
      </c>
    </row>
    <row r="133" spans="1:4" x14ac:dyDescent="0.3">
      <c r="A133">
        <f t="shared" si="2"/>
        <v>132</v>
      </c>
      <c r="B133" t="s">
        <v>826</v>
      </c>
      <c r="C133" t="s">
        <v>880</v>
      </c>
      <c r="D133" t="s">
        <v>865</v>
      </c>
    </row>
    <row r="134" spans="1:4" x14ac:dyDescent="0.3">
      <c r="A134">
        <f t="shared" si="2"/>
        <v>133</v>
      </c>
      <c r="B134" t="s">
        <v>819</v>
      </c>
      <c r="C134" t="s">
        <v>880</v>
      </c>
      <c r="D134" t="s">
        <v>865</v>
      </c>
    </row>
    <row r="135" spans="1:4" x14ac:dyDescent="0.3">
      <c r="A135">
        <f t="shared" si="2"/>
        <v>134</v>
      </c>
      <c r="B135" t="s">
        <v>773</v>
      </c>
      <c r="C135" t="s">
        <v>880</v>
      </c>
      <c r="D135" t="s">
        <v>865</v>
      </c>
    </row>
    <row r="136" spans="1:4" x14ac:dyDescent="0.3">
      <c r="A136">
        <f t="shared" si="2"/>
        <v>135</v>
      </c>
      <c r="B136" t="s">
        <v>169</v>
      </c>
      <c r="C136" t="s">
        <v>880</v>
      </c>
      <c r="D136" t="s">
        <v>865</v>
      </c>
    </row>
    <row r="137" spans="1:4" x14ac:dyDescent="0.3">
      <c r="A137">
        <f t="shared" si="2"/>
        <v>136</v>
      </c>
      <c r="B137" t="s">
        <v>219</v>
      </c>
      <c r="C137" t="s">
        <v>880</v>
      </c>
      <c r="D137" t="s">
        <v>866</v>
      </c>
    </row>
    <row r="138" spans="1:4" x14ac:dyDescent="0.3">
      <c r="A138">
        <f t="shared" si="2"/>
        <v>137</v>
      </c>
      <c r="B138" t="s">
        <v>634</v>
      </c>
      <c r="C138" t="s">
        <v>880</v>
      </c>
      <c r="D138" t="s">
        <v>866</v>
      </c>
    </row>
    <row r="139" spans="1:4" x14ac:dyDescent="0.3">
      <c r="A139">
        <f t="shared" si="2"/>
        <v>138</v>
      </c>
      <c r="B139" t="s">
        <v>384</v>
      </c>
      <c r="C139" t="s">
        <v>880</v>
      </c>
      <c r="D139" t="s">
        <v>866</v>
      </c>
    </row>
    <row r="140" spans="1:4" x14ac:dyDescent="0.3">
      <c r="A140">
        <f t="shared" si="2"/>
        <v>139</v>
      </c>
      <c r="B140" t="s">
        <v>311</v>
      </c>
      <c r="C140" t="s">
        <v>880</v>
      </c>
      <c r="D140" t="s">
        <v>866</v>
      </c>
    </row>
    <row r="141" spans="1:4" x14ac:dyDescent="0.3">
      <c r="A141">
        <f t="shared" si="2"/>
        <v>140</v>
      </c>
      <c r="B141" t="s">
        <v>239</v>
      </c>
      <c r="C141" t="s">
        <v>880</v>
      </c>
      <c r="D141" t="s">
        <v>866</v>
      </c>
    </row>
    <row r="142" spans="1:4" x14ac:dyDescent="0.3">
      <c r="A142">
        <f t="shared" si="2"/>
        <v>141</v>
      </c>
      <c r="B142" t="s">
        <v>807</v>
      </c>
      <c r="C142" t="s">
        <v>880</v>
      </c>
      <c r="D142" t="s">
        <v>866</v>
      </c>
    </row>
    <row r="143" spans="1:4" x14ac:dyDescent="0.3">
      <c r="A143">
        <f t="shared" si="2"/>
        <v>142</v>
      </c>
      <c r="B143" t="s">
        <v>403</v>
      </c>
      <c r="C143" t="s">
        <v>880</v>
      </c>
      <c r="D143" t="s">
        <v>866</v>
      </c>
    </row>
    <row r="144" spans="1:4" x14ac:dyDescent="0.3">
      <c r="A144">
        <f t="shared" si="2"/>
        <v>143</v>
      </c>
      <c r="B144" t="s">
        <v>246</v>
      </c>
      <c r="C144" t="s">
        <v>880</v>
      </c>
      <c r="D144" t="s">
        <v>866</v>
      </c>
    </row>
    <row r="145" spans="1:4" x14ac:dyDescent="0.3">
      <c r="A145">
        <f t="shared" si="2"/>
        <v>144</v>
      </c>
      <c r="B145" t="s">
        <v>106</v>
      </c>
      <c r="C145" t="s">
        <v>880</v>
      </c>
      <c r="D145" t="s">
        <v>866</v>
      </c>
    </row>
    <row r="146" spans="1:4" x14ac:dyDescent="0.3">
      <c r="A146">
        <f t="shared" si="2"/>
        <v>145</v>
      </c>
      <c r="B146" t="s">
        <v>577</v>
      </c>
      <c r="C146" t="s">
        <v>880</v>
      </c>
      <c r="D146" t="s">
        <v>866</v>
      </c>
    </row>
    <row r="147" spans="1:4" x14ac:dyDescent="0.3">
      <c r="A147">
        <f t="shared" si="2"/>
        <v>146</v>
      </c>
      <c r="B147" t="s">
        <v>353</v>
      </c>
      <c r="C147" t="s">
        <v>880</v>
      </c>
      <c r="D147" t="s">
        <v>866</v>
      </c>
    </row>
    <row r="148" spans="1:4" x14ac:dyDescent="0.3">
      <c r="A148">
        <f t="shared" si="2"/>
        <v>147</v>
      </c>
      <c r="B148" t="s">
        <v>823</v>
      </c>
      <c r="C148" t="s">
        <v>880</v>
      </c>
      <c r="D148" t="s">
        <v>866</v>
      </c>
    </row>
    <row r="149" spans="1:4" x14ac:dyDescent="0.3">
      <c r="A149">
        <f t="shared" si="2"/>
        <v>148</v>
      </c>
      <c r="B149" t="s">
        <v>651</v>
      </c>
      <c r="C149" t="s">
        <v>880</v>
      </c>
      <c r="D149" t="s">
        <v>866</v>
      </c>
    </row>
    <row r="150" spans="1:4" x14ac:dyDescent="0.3">
      <c r="A150">
        <f t="shared" si="2"/>
        <v>149</v>
      </c>
      <c r="B150" t="s">
        <v>209</v>
      </c>
      <c r="C150" t="s">
        <v>880</v>
      </c>
      <c r="D150" t="s">
        <v>866</v>
      </c>
    </row>
    <row r="151" spans="1:4" x14ac:dyDescent="0.3">
      <c r="A151">
        <f t="shared" si="2"/>
        <v>150</v>
      </c>
      <c r="B151" t="s">
        <v>115</v>
      </c>
      <c r="C151" t="s">
        <v>880</v>
      </c>
      <c r="D151" t="s">
        <v>868</v>
      </c>
    </row>
    <row r="152" spans="1:4" x14ac:dyDescent="0.3">
      <c r="A152">
        <f t="shared" si="2"/>
        <v>151</v>
      </c>
      <c r="B152" t="s">
        <v>176</v>
      </c>
      <c r="C152" t="s">
        <v>880</v>
      </c>
      <c r="D152" t="s">
        <v>868</v>
      </c>
    </row>
    <row r="153" spans="1:4" x14ac:dyDescent="0.3">
      <c r="A153">
        <f t="shared" si="2"/>
        <v>152</v>
      </c>
      <c r="B153" t="s">
        <v>881</v>
      </c>
      <c r="C153" t="s">
        <v>880</v>
      </c>
      <c r="D153" t="s">
        <v>868</v>
      </c>
    </row>
    <row r="154" spans="1:4" x14ac:dyDescent="0.3">
      <c r="A154">
        <f t="shared" si="2"/>
        <v>153</v>
      </c>
      <c r="B154" t="s">
        <v>227</v>
      </c>
      <c r="C154" t="s">
        <v>880</v>
      </c>
      <c r="D154" t="s">
        <v>868</v>
      </c>
    </row>
    <row r="155" spans="1:4" x14ac:dyDescent="0.3">
      <c r="A155">
        <f t="shared" si="2"/>
        <v>154</v>
      </c>
      <c r="B155" t="s">
        <v>474</v>
      </c>
      <c r="C155" t="s">
        <v>880</v>
      </c>
      <c r="D155" t="s">
        <v>868</v>
      </c>
    </row>
    <row r="156" spans="1:4" x14ac:dyDescent="0.3">
      <c r="A156">
        <f t="shared" si="2"/>
        <v>155</v>
      </c>
      <c r="B156" t="s">
        <v>699</v>
      </c>
      <c r="C156" t="s">
        <v>880</v>
      </c>
      <c r="D156" t="s">
        <v>868</v>
      </c>
    </row>
    <row r="157" spans="1:4" x14ac:dyDescent="0.3">
      <c r="A157">
        <f t="shared" si="2"/>
        <v>156</v>
      </c>
      <c r="B157" t="s">
        <v>105</v>
      </c>
      <c r="C157" t="s">
        <v>880</v>
      </c>
      <c r="D157" t="s">
        <v>868</v>
      </c>
    </row>
    <row r="158" spans="1:4" x14ac:dyDescent="0.3">
      <c r="A158">
        <f t="shared" si="2"/>
        <v>157</v>
      </c>
      <c r="B158" t="s">
        <v>417</v>
      </c>
      <c r="C158" t="s">
        <v>880</v>
      </c>
      <c r="D158" t="s">
        <v>868</v>
      </c>
    </row>
    <row r="159" spans="1:4" x14ac:dyDescent="0.3">
      <c r="A159">
        <f t="shared" si="2"/>
        <v>158</v>
      </c>
      <c r="B159" t="s">
        <v>882</v>
      </c>
      <c r="C159" t="s">
        <v>880</v>
      </c>
      <c r="D159" t="s">
        <v>868</v>
      </c>
    </row>
    <row r="160" spans="1:4" x14ac:dyDescent="0.3">
      <c r="A160">
        <f t="shared" si="2"/>
        <v>159</v>
      </c>
      <c r="B160" t="s">
        <v>883</v>
      </c>
      <c r="C160" t="s">
        <v>880</v>
      </c>
      <c r="D160" t="s">
        <v>868</v>
      </c>
    </row>
    <row r="161" spans="1:4" x14ac:dyDescent="0.3">
      <c r="A161">
        <f t="shared" si="2"/>
        <v>160</v>
      </c>
      <c r="B161" t="s">
        <v>576</v>
      </c>
      <c r="C161" t="s">
        <v>880</v>
      </c>
      <c r="D161" t="s">
        <v>868</v>
      </c>
    </row>
    <row r="162" spans="1:4" x14ac:dyDescent="0.3">
      <c r="A162">
        <f t="shared" si="2"/>
        <v>161</v>
      </c>
      <c r="B162" t="s">
        <v>688</v>
      </c>
      <c r="C162" t="s">
        <v>880</v>
      </c>
      <c r="D162" t="s">
        <v>868</v>
      </c>
    </row>
    <row r="163" spans="1:4" x14ac:dyDescent="0.3">
      <c r="A163">
        <f t="shared" si="2"/>
        <v>162</v>
      </c>
      <c r="B163" t="s">
        <v>884</v>
      </c>
      <c r="C163" t="s">
        <v>880</v>
      </c>
      <c r="D163" t="s">
        <v>868</v>
      </c>
    </row>
    <row r="164" spans="1:4" x14ac:dyDescent="0.3">
      <c r="A164">
        <f t="shared" si="2"/>
        <v>163</v>
      </c>
      <c r="B164" t="s">
        <v>162</v>
      </c>
      <c r="C164" t="s">
        <v>880</v>
      </c>
      <c r="D164" t="s">
        <v>868</v>
      </c>
    </row>
    <row r="165" spans="1:4" x14ac:dyDescent="0.3">
      <c r="A165">
        <f t="shared" si="2"/>
        <v>164</v>
      </c>
      <c r="B165" t="s">
        <v>711</v>
      </c>
      <c r="C165" t="s">
        <v>880</v>
      </c>
      <c r="D165" t="s">
        <v>868</v>
      </c>
    </row>
    <row r="166" spans="1:4" x14ac:dyDescent="0.3">
      <c r="A166">
        <f t="shared" si="2"/>
        <v>165</v>
      </c>
      <c r="B166" t="s">
        <v>139</v>
      </c>
      <c r="C166" t="s">
        <v>880</v>
      </c>
      <c r="D166" t="s">
        <v>868</v>
      </c>
    </row>
    <row r="167" spans="1:4" x14ac:dyDescent="0.3">
      <c r="A167">
        <f t="shared" si="2"/>
        <v>166</v>
      </c>
      <c r="B167" t="s">
        <v>885</v>
      </c>
      <c r="C167" t="s">
        <v>880</v>
      </c>
      <c r="D167" t="s">
        <v>868</v>
      </c>
    </row>
    <row r="168" spans="1:4" x14ac:dyDescent="0.3">
      <c r="A168">
        <f t="shared" si="2"/>
        <v>167</v>
      </c>
      <c r="B168" t="s">
        <v>168</v>
      </c>
      <c r="C168" t="s">
        <v>880</v>
      </c>
      <c r="D168" t="s">
        <v>868</v>
      </c>
    </row>
    <row r="169" spans="1:4" x14ac:dyDescent="0.3">
      <c r="A169">
        <f t="shared" si="2"/>
        <v>168</v>
      </c>
      <c r="B169" t="s">
        <v>376</v>
      </c>
      <c r="C169" t="s">
        <v>880</v>
      </c>
      <c r="D169" t="s">
        <v>868</v>
      </c>
    </row>
    <row r="170" spans="1:4" x14ac:dyDescent="0.3">
      <c r="A170">
        <f t="shared" si="2"/>
        <v>169</v>
      </c>
      <c r="B170" t="s">
        <v>166</v>
      </c>
      <c r="C170" t="s">
        <v>880</v>
      </c>
      <c r="D170" t="s">
        <v>872</v>
      </c>
    </row>
    <row r="171" spans="1:4" x14ac:dyDescent="0.3">
      <c r="A171">
        <f t="shared" si="2"/>
        <v>170</v>
      </c>
      <c r="B171" t="s">
        <v>732</v>
      </c>
      <c r="C171" t="s">
        <v>886</v>
      </c>
      <c r="D171" t="s">
        <v>865</v>
      </c>
    </row>
    <row r="172" spans="1:4" x14ac:dyDescent="0.3">
      <c r="A172">
        <f t="shared" si="2"/>
        <v>171</v>
      </c>
      <c r="B172" t="s">
        <v>734</v>
      </c>
      <c r="C172" t="s">
        <v>886</v>
      </c>
      <c r="D172" t="s">
        <v>865</v>
      </c>
    </row>
    <row r="173" spans="1:4" x14ac:dyDescent="0.3">
      <c r="A173">
        <f t="shared" si="2"/>
        <v>172</v>
      </c>
      <c r="B173" t="s">
        <v>842</v>
      </c>
      <c r="C173" t="s">
        <v>886</v>
      </c>
      <c r="D173" t="s">
        <v>865</v>
      </c>
    </row>
    <row r="174" spans="1:4" x14ac:dyDescent="0.3">
      <c r="A174">
        <f t="shared" si="2"/>
        <v>173</v>
      </c>
      <c r="B174" t="s">
        <v>817</v>
      </c>
      <c r="C174" t="s">
        <v>886</v>
      </c>
      <c r="D174" t="s">
        <v>865</v>
      </c>
    </row>
    <row r="175" spans="1:4" x14ac:dyDescent="0.3">
      <c r="A175">
        <f t="shared" si="2"/>
        <v>174</v>
      </c>
      <c r="B175" t="s">
        <v>780</v>
      </c>
      <c r="C175" t="s">
        <v>886</v>
      </c>
      <c r="D175" t="s">
        <v>865</v>
      </c>
    </row>
    <row r="176" spans="1:4" x14ac:dyDescent="0.3">
      <c r="A176">
        <f t="shared" si="2"/>
        <v>175</v>
      </c>
      <c r="B176" t="s">
        <v>737</v>
      </c>
      <c r="C176" t="s">
        <v>886</v>
      </c>
      <c r="D176" t="s">
        <v>865</v>
      </c>
    </row>
    <row r="177" spans="1:4" x14ac:dyDescent="0.3">
      <c r="A177">
        <f t="shared" si="2"/>
        <v>176</v>
      </c>
      <c r="B177" t="s">
        <v>725</v>
      </c>
      <c r="C177" t="s">
        <v>886</v>
      </c>
      <c r="D177" t="s">
        <v>865</v>
      </c>
    </row>
    <row r="178" spans="1:4" x14ac:dyDescent="0.3">
      <c r="A178">
        <f t="shared" si="2"/>
        <v>177</v>
      </c>
      <c r="B178" t="s">
        <v>799</v>
      </c>
      <c r="C178" t="s">
        <v>886</v>
      </c>
      <c r="D178" t="s">
        <v>865</v>
      </c>
    </row>
    <row r="179" spans="1:4" x14ac:dyDescent="0.3">
      <c r="A179">
        <f t="shared" si="2"/>
        <v>178</v>
      </c>
      <c r="B179" t="s">
        <v>747</v>
      </c>
      <c r="C179" t="s">
        <v>886</v>
      </c>
      <c r="D179" t="s">
        <v>865</v>
      </c>
    </row>
    <row r="180" spans="1:4" x14ac:dyDescent="0.3">
      <c r="A180">
        <f t="shared" si="2"/>
        <v>179</v>
      </c>
      <c r="B180" t="s">
        <v>810</v>
      </c>
      <c r="C180" t="s">
        <v>886</v>
      </c>
      <c r="D180" t="s">
        <v>865</v>
      </c>
    </row>
    <row r="181" spans="1:4" x14ac:dyDescent="0.3">
      <c r="A181">
        <f t="shared" si="2"/>
        <v>180</v>
      </c>
      <c r="B181" t="s">
        <v>828</v>
      </c>
      <c r="C181" t="s">
        <v>886</v>
      </c>
      <c r="D181" t="s">
        <v>865</v>
      </c>
    </row>
    <row r="182" spans="1:4" x14ac:dyDescent="0.3">
      <c r="A182">
        <f t="shared" si="2"/>
        <v>181</v>
      </c>
      <c r="B182" t="s">
        <v>818</v>
      </c>
      <c r="C182" t="s">
        <v>886</v>
      </c>
      <c r="D182" t="s">
        <v>865</v>
      </c>
    </row>
    <row r="183" spans="1:4" x14ac:dyDescent="0.3">
      <c r="A183">
        <f t="shared" si="2"/>
        <v>182</v>
      </c>
      <c r="B183" t="s">
        <v>748</v>
      </c>
      <c r="C183" t="s">
        <v>886</v>
      </c>
      <c r="D183" t="s">
        <v>865</v>
      </c>
    </row>
    <row r="184" spans="1:4" x14ac:dyDescent="0.3">
      <c r="A184">
        <f t="shared" si="2"/>
        <v>183</v>
      </c>
      <c r="B184" t="s">
        <v>749</v>
      </c>
      <c r="C184" t="s">
        <v>886</v>
      </c>
      <c r="D184" t="s">
        <v>865</v>
      </c>
    </row>
    <row r="185" spans="1:4" x14ac:dyDescent="0.3">
      <c r="A185">
        <f t="shared" si="2"/>
        <v>184</v>
      </c>
      <c r="B185" t="s">
        <v>792</v>
      </c>
      <c r="C185" t="s">
        <v>886</v>
      </c>
      <c r="D185" t="s">
        <v>865</v>
      </c>
    </row>
    <row r="186" spans="1:4" x14ac:dyDescent="0.3">
      <c r="A186">
        <f t="shared" si="2"/>
        <v>185</v>
      </c>
      <c r="B186" t="s">
        <v>624</v>
      </c>
      <c r="C186" t="s">
        <v>886</v>
      </c>
      <c r="D186" t="s">
        <v>865</v>
      </c>
    </row>
    <row r="187" spans="1:4" x14ac:dyDescent="0.3">
      <c r="A187">
        <f t="shared" si="2"/>
        <v>186</v>
      </c>
      <c r="B187" t="s">
        <v>800</v>
      </c>
      <c r="C187" t="s">
        <v>886</v>
      </c>
      <c r="D187" t="s">
        <v>865</v>
      </c>
    </row>
    <row r="188" spans="1:4" x14ac:dyDescent="0.3">
      <c r="A188">
        <f t="shared" si="2"/>
        <v>187</v>
      </c>
      <c r="B188" t="s">
        <v>761</v>
      </c>
      <c r="C188" t="s">
        <v>886</v>
      </c>
      <c r="D188" t="s">
        <v>865</v>
      </c>
    </row>
    <row r="189" spans="1:4" x14ac:dyDescent="0.3">
      <c r="A189">
        <f t="shared" si="2"/>
        <v>188</v>
      </c>
      <c r="B189" t="s">
        <v>208</v>
      </c>
      <c r="C189" t="s">
        <v>886</v>
      </c>
      <c r="D189" t="s">
        <v>865</v>
      </c>
    </row>
    <row r="190" spans="1:4" x14ac:dyDescent="0.3">
      <c r="A190">
        <f t="shared" si="2"/>
        <v>189</v>
      </c>
      <c r="B190" t="s">
        <v>841</v>
      </c>
      <c r="C190" t="s">
        <v>886</v>
      </c>
      <c r="D190" t="s">
        <v>865</v>
      </c>
    </row>
    <row r="191" spans="1:4" x14ac:dyDescent="0.3">
      <c r="A191">
        <f t="shared" si="2"/>
        <v>190</v>
      </c>
      <c r="B191" t="s">
        <v>843</v>
      </c>
      <c r="C191" t="s">
        <v>886</v>
      </c>
      <c r="D191" t="s">
        <v>865</v>
      </c>
    </row>
    <row r="192" spans="1:4" x14ac:dyDescent="0.3">
      <c r="A192">
        <f t="shared" si="2"/>
        <v>191</v>
      </c>
      <c r="B192" t="s">
        <v>847</v>
      </c>
      <c r="C192" t="s">
        <v>886</v>
      </c>
      <c r="D192" t="s">
        <v>865</v>
      </c>
    </row>
    <row r="193" spans="1:4" x14ac:dyDescent="0.3">
      <c r="A193">
        <f t="shared" si="2"/>
        <v>192</v>
      </c>
      <c r="B193" t="s">
        <v>728</v>
      </c>
      <c r="C193" t="s">
        <v>886</v>
      </c>
      <c r="D193" t="s">
        <v>866</v>
      </c>
    </row>
    <row r="194" spans="1:4" x14ac:dyDescent="0.3">
      <c r="A194">
        <f t="shared" si="2"/>
        <v>193</v>
      </c>
      <c r="B194" t="s">
        <v>833</v>
      </c>
      <c r="C194" t="s">
        <v>886</v>
      </c>
      <c r="D194" t="s">
        <v>866</v>
      </c>
    </row>
    <row r="195" spans="1:4" x14ac:dyDescent="0.3">
      <c r="A195">
        <f t="shared" ref="A195:A258" si="3">ROW()-1</f>
        <v>194</v>
      </c>
      <c r="B195" t="s">
        <v>719</v>
      </c>
      <c r="C195" t="s">
        <v>886</v>
      </c>
      <c r="D195" t="s">
        <v>866</v>
      </c>
    </row>
    <row r="196" spans="1:4" x14ac:dyDescent="0.3">
      <c r="A196">
        <f t="shared" si="3"/>
        <v>195</v>
      </c>
      <c r="B196" t="s">
        <v>724</v>
      </c>
      <c r="C196" t="s">
        <v>886</v>
      </c>
      <c r="D196" t="s">
        <v>866</v>
      </c>
    </row>
    <row r="197" spans="1:4" x14ac:dyDescent="0.3">
      <c r="A197">
        <f t="shared" si="3"/>
        <v>196</v>
      </c>
      <c r="B197" t="s">
        <v>809</v>
      </c>
      <c r="C197" t="s">
        <v>886</v>
      </c>
      <c r="D197" t="s">
        <v>866</v>
      </c>
    </row>
    <row r="198" spans="1:4" x14ac:dyDescent="0.3">
      <c r="A198">
        <f t="shared" si="3"/>
        <v>197</v>
      </c>
      <c r="B198" t="s">
        <v>887</v>
      </c>
      <c r="C198" t="s">
        <v>886</v>
      </c>
      <c r="D198" t="s">
        <v>866</v>
      </c>
    </row>
    <row r="199" spans="1:4" x14ac:dyDescent="0.3">
      <c r="A199">
        <f t="shared" si="3"/>
        <v>198</v>
      </c>
      <c r="B199" t="s">
        <v>760</v>
      </c>
      <c r="C199" t="s">
        <v>886</v>
      </c>
      <c r="D199" t="s">
        <v>866</v>
      </c>
    </row>
    <row r="200" spans="1:4" x14ac:dyDescent="0.3">
      <c r="A200">
        <f t="shared" si="3"/>
        <v>199</v>
      </c>
      <c r="B200" t="s">
        <v>172</v>
      </c>
      <c r="C200" t="s">
        <v>886</v>
      </c>
      <c r="D200" t="s">
        <v>866</v>
      </c>
    </row>
    <row r="201" spans="1:4" x14ac:dyDescent="0.3">
      <c r="A201">
        <f t="shared" si="3"/>
        <v>200</v>
      </c>
      <c r="B201" t="s">
        <v>888</v>
      </c>
      <c r="C201" t="s">
        <v>886</v>
      </c>
      <c r="D201" t="s">
        <v>866</v>
      </c>
    </row>
    <row r="202" spans="1:4" x14ac:dyDescent="0.3">
      <c r="A202">
        <f t="shared" si="3"/>
        <v>201</v>
      </c>
      <c r="B202" t="s">
        <v>889</v>
      </c>
      <c r="C202" t="s">
        <v>886</v>
      </c>
      <c r="D202" t="s">
        <v>866</v>
      </c>
    </row>
    <row r="203" spans="1:4" x14ac:dyDescent="0.3">
      <c r="A203">
        <f t="shared" si="3"/>
        <v>202</v>
      </c>
      <c r="B203" t="s">
        <v>890</v>
      </c>
      <c r="C203" t="s">
        <v>886</v>
      </c>
      <c r="D203" t="s">
        <v>866</v>
      </c>
    </row>
    <row r="204" spans="1:4" x14ac:dyDescent="0.3">
      <c r="A204">
        <f t="shared" si="3"/>
        <v>203</v>
      </c>
      <c r="B204" t="s">
        <v>891</v>
      </c>
      <c r="C204" t="s">
        <v>886</v>
      </c>
      <c r="D204" t="s">
        <v>866</v>
      </c>
    </row>
    <row r="205" spans="1:4" x14ac:dyDescent="0.3">
      <c r="A205">
        <f t="shared" si="3"/>
        <v>204</v>
      </c>
      <c r="B205" t="s">
        <v>53</v>
      </c>
      <c r="C205" t="s">
        <v>886</v>
      </c>
      <c r="D205" t="s">
        <v>868</v>
      </c>
    </row>
    <row r="206" spans="1:4" x14ac:dyDescent="0.3">
      <c r="A206">
        <f t="shared" si="3"/>
        <v>205</v>
      </c>
      <c r="B206" t="s">
        <v>892</v>
      </c>
      <c r="C206" t="s">
        <v>886</v>
      </c>
      <c r="D206" t="s">
        <v>868</v>
      </c>
    </row>
    <row r="207" spans="1:4" x14ac:dyDescent="0.3">
      <c r="A207">
        <f t="shared" si="3"/>
        <v>206</v>
      </c>
      <c r="B207" t="s">
        <v>893</v>
      </c>
      <c r="C207" t="s">
        <v>886</v>
      </c>
      <c r="D207" t="s">
        <v>868</v>
      </c>
    </row>
    <row r="208" spans="1:4" x14ac:dyDescent="0.3">
      <c r="A208">
        <f t="shared" si="3"/>
        <v>207</v>
      </c>
      <c r="B208" t="s">
        <v>331</v>
      </c>
      <c r="C208" t="s">
        <v>886</v>
      </c>
      <c r="D208" t="s">
        <v>868</v>
      </c>
    </row>
    <row r="209" spans="1:4" x14ac:dyDescent="0.3">
      <c r="A209">
        <f t="shared" si="3"/>
        <v>208</v>
      </c>
      <c r="B209" t="s">
        <v>894</v>
      </c>
      <c r="C209" t="s">
        <v>886</v>
      </c>
      <c r="D209" t="s">
        <v>868</v>
      </c>
    </row>
    <row r="210" spans="1:4" x14ac:dyDescent="0.3">
      <c r="A210">
        <f t="shared" si="3"/>
        <v>209</v>
      </c>
      <c r="B210" t="s">
        <v>895</v>
      </c>
      <c r="C210" t="s">
        <v>886</v>
      </c>
      <c r="D210" t="s">
        <v>868</v>
      </c>
    </row>
    <row r="211" spans="1:4" x14ac:dyDescent="0.3">
      <c r="A211">
        <f t="shared" si="3"/>
        <v>210</v>
      </c>
      <c r="B211" t="s">
        <v>896</v>
      </c>
      <c r="C211" t="s">
        <v>886</v>
      </c>
      <c r="D211" t="s">
        <v>868</v>
      </c>
    </row>
    <row r="212" spans="1:4" x14ac:dyDescent="0.3">
      <c r="A212">
        <f t="shared" si="3"/>
        <v>211</v>
      </c>
      <c r="B212" t="s">
        <v>897</v>
      </c>
      <c r="C212" t="s">
        <v>886</v>
      </c>
      <c r="D212" t="s">
        <v>868</v>
      </c>
    </row>
    <row r="213" spans="1:4" x14ac:dyDescent="0.3">
      <c r="A213">
        <f t="shared" si="3"/>
        <v>212</v>
      </c>
      <c r="B213" t="s">
        <v>898</v>
      </c>
      <c r="C213" t="s">
        <v>886</v>
      </c>
      <c r="D213" t="s">
        <v>868</v>
      </c>
    </row>
    <row r="214" spans="1:4" x14ac:dyDescent="0.3">
      <c r="A214">
        <f t="shared" si="3"/>
        <v>213</v>
      </c>
      <c r="B214" t="s">
        <v>475</v>
      </c>
      <c r="C214" t="s">
        <v>886</v>
      </c>
      <c r="D214" t="s">
        <v>868</v>
      </c>
    </row>
    <row r="215" spans="1:4" x14ac:dyDescent="0.3">
      <c r="A215">
        <f t="shared" si="3"/>
        <v>214</v>
      </c>
      <c r="B215" t="s">
        <v>146</v>
      </c>
      <c r="C215" t="s">
        <v>886</v>
      </c>
      <c r="D215" t="s">
        <v>868</v>
      </c>
    </row>
    <row r="216" spans="1:4" x14ac:dyDescent="0.3">
      <c r="A216">
        <f t="shared" si="3"/>
        <v>215</v>
      </c>
      <c r="B216" t="s">
        <v>255</v>
      </c>
      <c r="C216" t="s">
        <v>886</v>
      </c>
      <c r="D216" t="s">
        <v>868</v>
      </c>
    </row>
    <row r="217" spans="1:4" x14ac:dyDescent="0.3">
      <c r="A217">
        <f t="shared" si="3"/>
        <v>216</v>
      </c>
      <c r="B217" t="s">
        <v>191</v>
      </c>
      <c r="C217" t="s">
        <v>886</v>
      </c>
      <c r="D217" t="s">
        <v>868</v>
      </c>
    </row>
    <row r="218" spans="1:4" x14ac:dyDescent="0.3">
      <c r="A218">
        <f t="shared" si="3"/>
        <v>217</v>
      </c>
      <c r="B218" t="s">
        <v>643</v>
      </c>
      <c r="C218" t="s">
        <v>886</v>
      </c>
      <c r="D218" t="s">
        <v>868</v>
      </c>
    </row>
    <row r="219" spans="1:4" x14ac:dyDescent="0.3">
      <c r="A219">
        <f t="shared" si="3"/>
        <v>218</v>
      </c>
      <c r="B219" t="s">
        <v>171</v>
      </c>
      <c r="C219" t="s">
        <v>886</v>
      </c>
      <c r="D219" t="s">
        <v>868</v>
      </c>
    </row>
    <row r="220" spans="1:4" x14ac:dyDescent="0.3">
      <c r="A220">
        <f t="shared" si="3"/>
        <v>219</v>
      </c>
      <c r="B220" t="s">
        <v>210</v>
      </c>
      <c r="C220" t="s">
        <v>886</v>
      </c>
      <c r="D220" t="s">
        <v>868</v>
      </c>
    </row>
    <row r="221" spans="1:4" x14ac:dyDescent="0.3">
      <c r="A221">
        <f t="shared" si="3"/>
        <v>220</v>
      </c>
      <c r="B221" t="s">
        <v>899</v>
      </c>
      <c r="C221" t="s">
        <v>886</v>
      </c>
      <c r="D221" t="s">
        <v>868</v>
      </c>
    </row>
    <row r="222" spans="1:4" x14ac:dyDescent="0.3">
      <c r="A222">
        <f t="shared" si="3"/>
        <v>221</v>
      </c>
      <c r="B222" t="s">
        <v>900</v>
      </c>
      <c r="C222" t="s">
        <v>886</v>
      </c>
      <c r="D222" t="s">
        <v>868</v>
      </c>
    </row>
    <row r="223" spans="1:4" x14ac:dyDescent="0.3">
      <c r="A223">
        <f t="shared" si="3"/>
        <v>222</v>
      </c>
      <c r="B223" t="s">
        <v>901</v>
      </c>
      <c r="C223" t="s">
        <v>886</v>
      </c>
      <c r="D223" t="s">
        <v>868</v>
      </c>
    </row>
    <row r="224" spans="1:4" x14ac:dyDescent="0.3">
      <c r="A224">
        <f t="shared" si="3"/>
        <v>223</v>
      </c>
      <c r="B224" t="s">
        <v>251</v>
      </c>
      <c r="C224" t="s">
        <v>886</v>
      </c>
      <c r="D224" t="s">
        <v>868</v>
      </c>
    </row>
    <row r="225" spans="1:4" x14ac:dyDescent="0.3">
      <c r="A225">
        <f t="shared" si="3"/>
        <v>224</v>
      </c>
      <c r="B225" t="s">
        <v>497</v>
      </c>
      <c r="C225" t="s">
        <v>886</v>
      </c>
      <c r="D225" t="s">
        <v>868</v>
      </c>
    </row>
    <row r="226" spans="1:4" x14ac:dyDescent="0.3">
      <c r="A226">
        <f t="shared" si="3"/>
        <v>225</v>
      </c>
      <c r="B226" t="s">
        <v>134</v>
      </c>
      <c r="C226" t="s">
        <v>886</v>
      </c>
      <c r="D226" t="s">
        <v>868</v>
      </c>
    </row>
    <row r="227" spans="1:4" x14ac:dyDescent="0.3">
      <c r="A227">
        <f t="shared" si="3"/>
        <v>226</v>
      </c>
      <c r="B227" t="s">
        <v>902</v>
      </c>
      <c r="C227" t="s">
        <v>886</v>
      </c>
      <c r="D227" t="s">
        <v>868</v>
      </c>
    </row>
    <row r="228" spans="1:4" x14ac:dyDescent="0.3">
      <c r="A228">
        <f t="shared" si="3"/>
        <v>227</v>
      </c>
      <c r="B228" t="s">
        <v>359</v>
      </c>
      <c r="C228" t="s">
        <v>886</v>
      </c>
      <c r="D228" t="s">
        <v>868</v>
      </c>
    </row>
    <row r="229" spans="1:4" x14ac:dyDescent="0.3">
      <c r="A229">
        <f t="shared" si="3"/>
        <v>228</v>
      </c>
      <c r="B229" t="s">
        <v>903</v>
      </c>
      <c r="C229" t="s">
        <v>886</v>
      </c>
      <c r="D229" t="s">
        <v>868</v>
      </c>
    </row>
    <row r="230" spans="1:4" x14ac:dyDescent="0.3">
      <c r="A230">
        <f t="shared" si="3"/>
        <v>229</v>
      </c>
      <c r="B230" t="s">
        <v>904</v>
      </c>
      <c r="C230" t="s">
        <v>886</v>
      </c>
      <c r="D230" t="s">
        <v>868</v>
      </c>
    </row>
    <row r="231" spans="1:4" x14ac:dyDescent="0.3">
      <c r="A231">
        <f t="shared" si="3"/>
        <v>230</v>
      </c>
      <c r="B231" t="s">
        <v>752</v>
      </c>
      <c r="C231" t="s">
        <v>886</v>
      </c>
      <c r="D231" t="s">
        <v>872</v>
      </c>
    </row>
    <row r="232" spans="1:4" x14ac:dyDescent="0.3">
      <c r="A232">
        <f t="shared" si="3"/>
        <v>231</v>
      </c>
      <c r="B232" t="s">
        <v>905</v>
      </c>
      <c r="C232" t="s">
        <v>886</v>
      </c>
      <c r="D232" t="s">
        <v>872</v>
      </c>
    </row>
    <row r="233" spans="1:4" x14ac:dyDescent="0.3">
      <c r="A233">
        <f t="shared" si="3"/>
        <v>232</v>
      </c>
      <c r="B233" t="s">
        <v>906</v>
      </c>
      <c r="C233" t="s">
        <v>886</v>
      </c>
      <c r="D233" t="s">
        <v>872</v>
      </c>
    </row>
    <row r="234" spans="1:4" x14ac:dyDescent="0.3">
      <c r="A234">
        <f t="shared" si="3"/>
        <v>233</v>
      </c>
      <c r="B234" t="s">
        <v>89</v>
      </c>
      <c r="C234" t="s">
        <v>886</v>
      </c>
      <c r="D234" t="s">
        <v>872</v>
      </c>
    </row>
    <row r="235" spans="1:4" x14ac:dyDescent="0.3">
      <c r="A235">
        <f t="shared" si="3"/>
        <v>234</v>
      </c>
      <c r="B235" t="s">
        <v>23</v>
      </c>
      <c r="C235" t="s">
        <v>886</v>
      </c>
      <c r="D235" t="s">
        <v>872</v>
      </c>
    </row>
    <row r="236" spans="1:4" x14ac:dyDescent="0.3">
      <c r="A236">
        <f t="shared" si="3"/>
        <v>235</v>
      </c>
      <c r="B236" t="s">
        <v>738</v>
      </c>
      <c r="C236" t="s">
        <v>907</v>
      </c>
      <c r="D236" t="s">
        <v>866</v>
      </c>
    </row>
    <row r="237" spans="1:4" x14ac:dyDescent="0.3">
      <c r="A237">
        <f t="shared" si="3"/>
        <v>236</v>
      </c>
      <c r="B237" t="s">
        <v>636</v>
      </c>
      <c r="C237" t="s">
        <v>907</v>
      </c>
      <c r="D237" t="s">
        <v>866</v>
      </c>
    </row>
    <row r="238" spans="1:4" x14ac:dyDescent="0.3">
      <c r="A238">
        <f t="shared" si="3"/>
        <v>237</v>
      </c>
      <c r="B238" t="s">
        <v>446</v>
      </c>
      <c r="C238" t="s">
        <v>907</v>
      </c>
      <c r="D238" t="s">
        <v>866</v>
      </c>
    </row>
    <row r="239" spans="1:4" x14ac:dyDescent="0.3">
      <c r="A239">
        <f t="shared" si="3"/>
        <v>238</v>
      </c>
      <c r="B239" t="s">
        <v>456</v>
      </c>
      <c r="C239" t="s">
        <v>907</v>
      </c>
      <c r="D239" t="s">
        <v>866</v>
      </c>
    </row>
    <row r="240" spans="1:4" x14ac:dyDescent="0.3">
      <c r="A240">
        <f t="shared" si="3"/>
        <v>239</v>
      </c>
      <c r="B240" t="s">
        <v>679</v>
      </c>
      <c r="C240" t="s">
        <v>907</v>
      </c>
      <c r="D240" t="s">
        <v>868</v>
      </c>
    </row>
    <row r="241" spans="1:4" x14ac:dyDescent="0.3">
      <c r="A241">
        <f t="shared" si="3"/>
        <v>240</v>
      </c>
      <c r="B241" t="s">
        <v>908</v>
      </c>
      <c r="C241" t="s">
        <v>907</v>
      </c>
      <c r="D241" t="s">
        <v>868</v>
      </c>
    </row>
    <row r="242" spans="1:4" x14ac:dyDescent="0.3">
      <c r="A242">
        <f t="shared" si="3"/>
        <v>241</v>
      </c>
      <c r="B242" t="s">
        <v>337</v>
      </c>
      <c r="C242" t="s">
        <v>907</v>
      </c>
      <c r="D242" t="s">
        <v>868</v>
      </c>
    </row>
    <row r="243" spans="1:4" x14ac:dyDescent="0.3">
      <c r="A243">
        <f t="shared" si="3"/>
        <v>242</v>
      </c>
      <c r="B243" t="s">
        <v>93</v>
      </c>
      <c r="C243" t="s">
        <v>907</v>
      </c>
      <c r="D243" t="s">
        <v>868</v>
      </c>
    </row>
    <row r="244" spans="1:4" x14ac:dyDescent="0.3">
      <c r="A244">
        <f t="shared" si="3"/>
        <v>243</v>
      </c>
      <c r="B244" t="s">
        <v>853</v>
      </c>
      <c r="C244" t="s">
        <v>907</v>
      </c>
      <c r="D244" t="s">
        <v>868</v>
      </c>
    </row>
    <row r="245" spans="1:4" x14ac:dyDescent="0.3">
      <c r="A245">
        <f t="shared" si="3"/>
        <v>244</v>
      </c>
      <c r="B245" t="s">
        <v>606</v>
      </c>
      <c r="C245" t="s">
        <v>907</v>
      </c>
      <c r="D245" t="s">
        <v>868</v>
      </c>
    </row>
    <row r="246" spans="1:4" x14ac:dyDescent="0.3">
      <c r="A246">
        <f t="shared" si="3"/>
        <v>245</v>
      </c>
      <c r="B246" t="s">
        <v>607</v>
      </c>
      <c r="C246" t="s">
        <v>907</v>
      </c>
      <c r="D246" t="s">
        <v>868</v>
      </c>
    </row>
    <row r="247" spans="1:4" x14ac:dyDescent="0.3">
      <c r="A247">
        <f t="shared" si="3"/>
        <v>246</v>
      </c>
      <c r="B247" t="s">
        <v>103</v>
      </c>
      <c r="C247" t="s">
        <v>907</v>
      </c>
      <c r="D247" t="s">
        <v>868</v>
      </c>
    </row>
    <row r="248" spans="1:4" x14ac:dyDescent="0.3">
      <c r="A248">
        <f t="shared" si="3"/>
        <v>247</v>
      </c>
      <c r="B248" t="s">
        <v>550</v>
      </c>
      <c r="C248" t="s">
        <v>907</v>
      </c>
      <c r="D248" t="s">
        <v>868</v>
      </c>
    </row>
    <row r="249" spans="1:4" x14ac:dyDescent="0.3">
      <c r="A249">
        <f t="shared" si="3"/>
        <v>248</v>
      </c>
      <c r="B249" t="s">
        <v>568</v>
      </c>
      <c r="C249" t="s">
        <v>907</v>
      </c>
      <c r="D249" t="s">
        <v>868</v>
      </c>
    </row>
    <row r="250" spans="1:4" x14ac:dyDescent="0.3">
      <c r="A250">
        <f t="shared" si="3"/>
        <v>249</v>
      </c>
      <c r="B250" t="s">
        <v>573</v>
      </c>
      <c r="C250" t="s">
        <v>907</v>
      </c>
      <c r="D250" t="s">
        <v>868</v>
      </c>
    </row>
    <row r="251" spans="1:4" x14ac:dyDescent="0.3">
      <c r="A251">
        <f t="shared" si="3"/>
        <v>250</v>
      </c>
      <c r="B251" t="s">
        <v>595</v>
      </c>
      <c r="C251" t="s">
        <v>907</v>
      </c>
      <c r="D251" t="s">
        <v>868</v>
      </c>
    </row>
    <row r="252" spans="1:4" x14ac:dyDescent="0.3">
      <c r="A252">
        <f t="shared" si="3"/>
        <v>251</v>
      </c>
      <c r="B252" t="s">
        <v>630</v>
      </c>
      <c r="C252" t="s">
        <v>907</v>
      </c>
      <c r="D252" t="s">
        <v>868</v>
      </c>
    </row>
    <row r="253" spans="1:4" x14ac:dyDescent="0.3">
      <c r="A253">
        <f t="shared" si="3"/>
        <v>252</v>
      </c>
      <c r="B253" t="s">
        <v>598</v>
      </c>
      <c r="C253" t="s">
        <v>907</v>
      </c>
      <c r="D253" t="s">
        <v>868</v>
      </c>
    </row>
    <row r="254" spans="1:4" x14ac:dyDescent="0.3">
      <c r="A254">
        <f t="shared" si="3"/>
        <v>253</v>
      </c>
      <c r="B254" t="s">
        <v>465</v>
      </c>
      <c r="C254" t="s">
        <v>907</v>
      </c>
      <c r="D254" t="s">
        <v>868</v>
      </c>
    </row>
    <row r="255" spans="1:4" x14ac:dyDescent="0.3">
      <c r="A255">
        <f t="shared" si="3"/>
        <v>254</v>
      </c>
      <c r="B255" t="s">
        <v>854</v>
      </c>
      <c r="C255" t="s">
        <v>907</v>
      </c>
      <c r="D255" t="s">
        <v>872</v>
      </c>
    </row>
    <row r="256" spans="1:4" x14ac:dyDescent="0.3">
      <c r="A256">
        <f t="shared" si="3"/>
        <v>255</v>
      </c>
      <c r="B256" t="s">
        <v>320</v>
      </c>
      <c r="C256" t="s">
        <v>907</v>
      </c>
      <c r="D256" t="s">
        <v>872</v>
      </c>
    </row>
    <row r="257" spans="1:4" x14ac:dyDescent="0.3">
      <c r="A257">
        <f t="shared" si="3"/>
        <v>256</v>
      </c>
      <c r="B257" t="s">
        <v>116</v>
      </c>
      <c r="C257" t="s">
        <v>907</v>
      </c>
      <c r="D257" t="s">
        <v>872</v>
      </c>
    </row>
    <row r="258" spans="1:4" x14ac:dyDescent="0.3">
      <c r="A258">
        <f t="shared" si="3"/>
        <v>257</v>
      </c>
      <c r="B258" t="s">
        <v>79</v>
      </c>
      <c r="C258" t="s">
        <v>907</v>
      </c>
      <c r="D258" t="s">
        <v>872</v>
      </c>
    </row>
    <row r="259" spans="1:4" x14ac:dyDescent="0.3">
      <c r="A259">
        <f t="shared" ref="A259:A322" si="4">ROW()-1</f>
        <v>258</v>
      </c>
      <c r="B259" t="s">
        <v>240</v>
      </c>
      <c r="C259" t="s">
        <v>907</v>
      </c>
      <c r="D259" t="s">
        <v>872</v>
      </c>
    </row>
    <row r="260" spans="1:4" x14ac:dyDescent="0.3">
      <c r="A260">
        <f t="shared" si="4"/>
        <v>259</v>
      </c>
      <c r="B260" t="s">
        <v>422</v>
      </c>
      <c r="C260" t="s">
        <v>907</v>
      </c>
      <c r="D260" t="s">
        <v>872</v>
      </c>
    </row>
    <row r="261" spans="1:4" x14ac:dyDescent="0.3">
      <c r="A261">
        <f t="shared" si="4"/>
        <v>260</v>
      </c>
      <c r="B261" t="s">
        <v>425</v>
      </c>
      <c r="C261" t="s">
        <v>907</v>
      </c>
      <c r="D261" t="s">
        <v>872</v>
      </c>
    </row>
    <row r="262" spans="1:4" x14ac:dyDescent="0.3">
      <c r="A262">
        <f t="shared" si="4"/>
        <v>261</v>
      </c>
      <c r="B262" t="s">
        <v>909</v>
      </c>
      <c r="C262" t="s">
        <v>907</v>
      </c>
      <c r="D262" t="s">
        <v>872</v>
      </c>
    </row>
    <row r="263" spans="1:4" x14ac:dyDescent="0.3">
      <c r="A263">
        <f t="shared" si="4"/>
        <v>262</v>
      </c>
      <c r="B263" t="s">
        <v>212</v>
      </c>
      <c r="C263" t="s">
        <v>907</v>
      </c>
      <c r="D263" t="s">
        <v>872</v>
      </c>
    </row>
    <row r="264" spans="1:4" x14ac:dyDescent="0.3">
      <c r="A264">
        <f t="shared" si="4"/>
        <v>263</v>
      </c>
      <c r="B264" t="s">
        <v>292</v>
      </c>
      <c r="C264" t="s">
        <v>907</v>
      </c>
      <c r="D264" t="s">
        <v>872</v>
      </c>
    </row>
    <row r="265" spans="1:4" x14ac:dyDescent="0.3">
      <c r="A265">
        <f t="shared" si="4"/>
        <v>264</v>
      </c>
      <c r="B265" t="s">
        <v>294</v>
      </c>
      <c r="C265" t="s">
        <v>907</v>
      </c>
      <c r="D265" t="s">
        <v>872</v>
      </c>
    </row>
    <row r="266" spans="1:4" x14ac:dyDescent="0.3">
      <c r="A266">
        <f t="shared" si="4"/>
        <v>265</v>
      </c>
      <c r="B266" t="s">
        <v>295</v>
      </c>
      <c r="C266" t="s">
        <v>907</v>
      </c>
      <c r="D266" t="s">
        <v>872</v>
      </c>
    </row>
    <row r="267" spans="1:4" x14ac:dyDescent="0.3">
      <c r="A267">
        <f t="shared" si="4"/>
        <v>266</v>
      </c>
      <c r="B267" t="s">
        <v>379</v>
      </c>
      <c r="C267" t="s">
        <v>907</v>
      </c>
      <c r="D267" t="s">
        <v>872</v>
      </c>
    </row>
    <row r="268" spans="1:4" x14ac:dyDescent="0.3">
      <c r="A268">
        <f t="shared" si="4"/>
        <v>267</v>
      </c>
      <c r="B268" t="s">
        <v>297</v>
      </c>
      <c r="C268" t="s">
        <v>907</v>
      </c>
      <c r="D268" t="s">
        <v>872</v>
      </c>
    </row>
    <row r="269" spans="1:4" x14ac:dyDescent="0.3">
      <c r="A269">
        <f t="shared" si="4"/>
        <v>268</v>
      </c>
      <c r="B269" t="s">
        <v>101</v>
      </c>
      <c r="C269" t="s">
        <v>907</v>
      </c>
      <c r="D269" t="s">
        <v>872</v>
      </c>
    </row>
    <row r="270" spans="1:4" x14ac:dyDescent="0.3">
      <c r="A270">
        <f t="shared" si="4"/>
        <v>269</v>
      </c>
      <c r="B270" t="s">
        <v>144</v>
      </c>
      <c r="C270" t="s">
        <v>907</v>
      </c>
      <c r="D270" t="s">
        <v>872</v>
      </c>
    </row>
    <row r="271" spans="1:4" x14ac:dyDescent="0.3">
      <c r="A271">
        <f t="shared" si="4"/>
        <v>270</v>
      </c>
      <c r="B271" t="s">
        <v>304</v>
      </c>
      <c r="C271" t="s">
        <v>907</v>
      </c>
      <c r="D271" t="s">
        <v>872</v>
      </c>
    </row>
    <row r="272" spans="1:4" x14ac:dyDescent="0.3">
      <c r="A272">
        <f t="shared" si="4"/>
        <v>271</v>
      </c>
      <c r="B272" t="s">
        <v>387</v>
      </c>
      <c r="C272" t="s">
        <v>907</v>
      </c>
      <c r="D272" t="s">
        <v>872</v>
      </c>
    </row>
    <row r="273" spans="1:4" x14ac:dyDescent="0.3">
      <c r="A273">
        <f t="shared" si="4"/>
        <v>272</v>
      </c>
      <c r="B273" t="s">
        <v>232</v>
      </c>
      <c r="C273" t="s">
        <v>907</v>
      </c>
      <c r="D273" t="s">
        <v>872</v>
      </c>
    </row>
    <row r="274" spans="1:4" x14ac:dyDescent="0.3">
      <c r="A274">
        <f t="shared" si="4"/>
        <v>273</v>
      </c>
      <c r="B274" t="s">
        <v>392</v>
      </c>
      <c r="C274" t="s">
        <v>907</v>
      </c>
      <c r="D274" t="s">
        <v>872</v>
      </c>
    </row>
    <row r="275" spans="1:4" x14ac:dyDescent="0.3">
      <c r="A275">
        <f t="shared" si="4"/>
        <v>274</v>
      </c>
      <c r="B275" t="s">
        <v>319</v>
      </c>
      <c r="C275" t="s">
        <v>907</v>
      </c>
      <c r="D275" t="s">
        <v>872</v>
      </c>
    </row>
    <row r="276" spans="1:4" x14ac:dyDescent="0.3">
      <c r="A276">
        <f t="shared" si="4"/>
        <v>275</v>
      </c>
      <c r="B276" t="s">
        <v>321</v>
      </c>
      <c r="C276" t="s">
        <v>907</v>
      </c>
      <c r="D276" t="s">
        <v>872</v>
      </c>
    </row>
    <row r="277" spans="1:4" x14ac:dyDescent="0.3">
      <c r="A277">
        <f t="shared" si="4"/>
        <v>276</v>
      </c>
      <c r="B277" t="s">
        <v>104</v>
      </c>
      <c r="C277" t="s">
        <v>907</v>
      </c>
      <c r="D277" t="s">
        <v>872</v>
      </c>
    </row>
    <row r="278" spans="1:4" x14ac:dyDescent="0.3">
      <c r="A278">
        <f t="shared" si="4"/>
        <v>277</v>
      </c>
      <c r="B278" t="s">
        <v>552</v>
      </c>
      <c r="C278" t="s">
        <v>907</v>
      </c>
      <c r="D278" t="s">
        <v>872</v>
      </c>
    </row>
    <row r="279" spans="1:4" x14ac:dyDescent="0.3">
      <c r="A279">
        <f t="shared" si="4"/>
        <v>278</v>
      </c>
      <c r="B279" t="s">
        <v>323</v>
      </c>
      <c r="C279" t="s">
        <v>907</v>
      </c>
      <c r="D279" t="s">
        <v>872</v>
      </c>
    </row>
    <row r="280" spans="1:4" x14ac:dyDescent="0.3">
      <c r="A280">
        <f t="shared" si="4"/>
        <v>279</v>
      </c>
      <c r="B280" t="s">
        <v>325</v>
      </c>
      <c r="C280" t="s">
        <v>907</v>
      </c>
      <c r="D280" t="s">
        <v>872</v>
      </c>
    </row>
    <row r="281" spans="1:4" x14ac:dyDescent="0.3">
      <c r="A281">
        <f t="shared" si="4"/>
        <v>280</v>
      </c>
      <c r="B281" t="s">
        <v>663</v>
      </c>
      <c r="C281" t="s">
        <v>907</v>
      </c>
      <c r="D281" t="s">
        <v>872</v>
      </c>
    </row>
    <row r="282" spans="1:4" x14ac:dyDescent="0.3">
      <c r="A282">
        <f t="shared" si="4"/>
        <v>281</v>
      </c>
      <c r="B282" t="s">
        <v>557</v>
      </c>
      <c r="C282" t="s">
        <v>907</v>
      </c>
      <c r="D282" t="s">
        <v>872</v>
      </c>
    </row>
    <row r="283" spans="1:4" x14ac:dyDescent="0.3">
      <c r="A283">
        <f t="shared" si="4"/>
        <v>282</v>
      </c>
      <c r="B283" t="s">
        <v>250</v>
      </c>
      <c r="C283" t="s">
        <v>907</v>
      </c>
      <c r="D283" t="s">
        <v>872</v>
      </c>
    </row>
    <row r="284" spans="1:4" x14ac:dyDescent="0.3">
      <c r="A284">
        <f t="shared" si="4"/>
        <v>283</v>
      </c>
      <c r="B284" t="s">
        <v>332</v>
      </c>
      <c r="C284" t="s">
        <v>907</v>
      </c>
      <c r="D284" t="s">
        <v>872</v>
      </c>
    </row>
    <row r="285" spans="1:4" x14ac:dyDescent="0.3">
      <c r="A285">
        <f t="shared" si="4"/>
        <v>284</v>
      </c>
      <c r="B285" t="s">
        <v>39</v>
      </c>
      <c r="C285" t="s">
        <v>907</v>
      </c>
      <c r="D285" t="s">
        <v>872</v>
      </c>
    </row>
    <row r="286" spans="1:4" x14ac:dyDescent="0.3">
      <c r="A286">
        <f t="shared" si="4"/>
        <v>285</v>
      </c>
      <c r="B286" t="s">
        <v>565</v>
      </c>
      <c r="C286" t="s">
        <v>907</v>
      </c>
      <c r="D286" t="s">
        <v>872</v>
      </c>
    </row>
    <row r="287" spans="1:4" x14ac:dyDescent="0.3">
      <c r="A287">
        <f t="shared" si="4"/>
        <v>286</v>
      </c>
      <c r="B287" t="s">
        <v>423</v>
      </c>
      <c r="C287" t="s">
        <v>907</v>
      </c>
      <c r="D287" t="s">
        <v>872</v>
      </c>
    </row>
    <row r="288" spans="1:4" x14ac:dyDescent="0.3">
      <c r="A288">
        <f t="shared" si="4"/>
        <v>287</v>
      </c>
      <c r="B288" t="s">
        <v>339</v>
      </c>
      <c r="C288" t="s">
        <v>907</v>
      </c>
      <c r="D288" t="s">
        <v>872</v>
      </c>
    </row>
    <row r="289" spans="1:4" x14ac:dyDescent="0.3">
      <c r="A289">
        <f t="shared" si="4"/>
        <v>288</v>
      </c>
      <c r="B289" t="s">
        <v>428</v>
      </c>
      <c r="C289" t="s">
        <v>907</v>
      </c>
      <c r="D289" t="s">
        <v>872</v>
      </c>
    </row>
    <row r="290" spans="1:4" x14ac:dyDescent="0.3">
      <c r="A290">
        <f t="shared" si="4"/>
        <v>289</v>
      </c>
      <c r="B290" t="s">
        <v>43</v>
      </c>
      <c r="C290" t="s">
        <v>907</v>
      </c>
      <c r="D290" t="s">
        <v>872</v>
      </c>
    </row>
    <row r="291" spans="1:4" x14ac:dyDescent="0.3">
      <c r="A291">
        <f t="shared" si="4"/>
        <v>290</v>
      </c>
      <c r="B291" t="s">
        <v>441</v>
      </c>
      <c r="C291" t="s">
        <v>907</v>
      </c>
      <c r="D291" t="s">
        <v>872</v>
      </c>
    </row>
    <row r="292" spans="1:4" x14ac:dyDescent="0.3">
      <c r="A292">
        <f t="shared" si="4"/>
        <v>291</v>
      </c>
      <c r="B292" t="s">
        <v>354</v>
      </c>
      <c r="C292" t="s">
        <v>907</v>
      </c>
      <c r="D292" t="s">
        <v>872</v>
      </c>
    </row>
    <row r="293" spans="1:4" x14ac:dyDescent="0.3">
      <c r="A293">
        <f t="shared" si="4"/>
        <v>292</v>
      </c>
      <c r="B293" t="s">
        <v>355</v>
      </c>
      <c r="C293" t="s">
        <v>907</v>
      </c>
      <c r="D293" t="s">
        <v>872</v>
      </c>
    </row>
    <row r="294" spans="1:4" x14ac:dyDescent="0.3">
      <c r="A294">
        <f t="shared" si="4"/>
        <v>293</v>
      </c>
      <c r="B294" t="s">
        <v>276</v>
      </c>
      <c r="C294" t="s">
        <v>907</v>
      </c>
      <c r="D294" t="s">
        <v>872</v>
      </c>
    </row>
    <row r="295" spans="1:4" x14ac:dyDescent="0.3">
      <c r="A295">
        <f t="shared" si="4"/>
        <v>294</v>
      </c>
      <c r="B295" t="s">
        <v>452</v>
      </c>
      <c r="C295" t="s">
        <v>907</v>
      </c>
      <c r="D295" t="s">
        <v>872</v>
      </c>
    </row>
    <row r="296" spans="1:4" x14ac:dyDescent="0.3">
      <c r="A296">
        <f t="shared" si="4"/>
        <v>295</v>
      </c>
      <c r="B296" t="s">
        <v>367</v>
      </c>
      <c r="C296" t="s">
        <v>907</v>
      </c>
      <c r="D296" t="s">
        <v>872</v>
      </c>
    </row>
    <row r="297" spans="1:4" x14ac:dyDescent="0.3">
      <c r="A297">
        <f t="shared" si="4"/>
        <v>296</v>
      </c>
      <c r="B297" t="s">
        <v>368</v>
      </c>
      <c r="C297" t="s">
        <v>907</v>
      </c>
      <c r="D297" t="s">
        <v>872</v>
      </c>
    </row>
    <row r="298" spans="1:4" x14ac:dyDescent="0.3">
      <c r="A298">
        <f t="shared" si="4"/>
        <v>297</v>
      </c>
      <c r="B298" t="s">
        <v>527</v>
      </c>
      <c r="C298" t="s">
        <v>907</v>
      </c>
      <c r="D298" t="s">
        <v>872</v>
      </c>
    </row>
    <row r="299" spans="1:4" x14ac:dyDescent="0.3">
      <c r="A299">
        <f t="shared" si="4"/>
        <v>298</v>
      </c>
      <c r="B299" t="s">
        <v>371</v>
      </c>
      <c r="C299" t="s">
        <v>907</v>
      </c>
      <c r="D299" t="s">
        <v>872</v>
      </c>
    </row>
    <row r="300" spans="1:4" x14ac:dyDescent="0.3">
      <c r="A300">
        <f t="shared" si="4"/>
        <v>299</v>
      </c>
      <c r="B300" t="s">
        <v>910</v>
      </c>
      <c r="C300" t="s">
        <v>911</v>
      </c>
      <c r="D300" t="s">
        <v>863</v>
      </c>
    </row>
    <row r="301" spans="1:4" x14ac:dyDescent="0.3">
      <c r="A301">
        <f t="shared" si="4"/>
        <v>300</v>
      </c>
      <c r="B301" t="s">
        <v>912</v>
      </c>
      <c r="C301" t="s">
        <v>911</v>
      </c>
      <c r="D301" t="s">
        <v>863</v>
      </c>
    </row>
    <row r="302" spans="1:4" x14ac:dyDescent="0.3">
      <c r="A302">
        <f t="shared" si="4"/>
        <v>301</v>
      </c>
      <c r="B302" t="s">
        <v>913</v>
      </c>
      <c r="C302" t="s">
        <v>911</v>
      </c>
      <c r="D302" t="s">
        <v>863</v>
      </c>
    </row>
    <row r="303" spans="1:4" x14ac:dyDescent="0.3">
      <c r="A303">
        <f t="shared" si="4"/>
        <v>302</v>
      </c>
      <c r="B303" t="s">
        <v>914</v>
      </c>
      <c r="C303" t="s">
        <v>911</v>
      </c>
      <c r="D303" t="s">
        <v>863</v>
      </c>
    </row>
    <row r="304" spans="1:4" x14ac:dyDescent="0.3">
      <c r="A304">
        <f t="shared" si="4"/>
        <v>303</v>
      </c>
      <c r="B304" t="s">
        <v>915</v>
      </c>
      <c r="C304" t="s">
        <v>911</v>
      </c>
      <c r="D304" t="s">
        <v>865</v>
      </c>
    </row>
    <row r="305" spans="1:4" x14ac:dyDescent="0.3">
      <c r="A305">
        <f t="shared" si="4"/>
        <v>304</v>
      </c>
      <c r="B305" t="s">
        <v>184</v>
      </c>
      <c r="C305" t="s">
        <v>911</v>
      </c>
      <c r="D305" t="s">
        <v>865</v>
      </c>
    </row>
    <row r="306" spans="1:4" x14ac:dyDescent="0.3">
      <c r="A306">
        <f t="shared" si="4"/>
        <v>305</v>
      </c>
      <c r="B306" t="s">
        <v>916</v>
      </c>
      <c r="C306" t="s">
        <v>911</v>
      </c>
      <c r="D306" t="s">
        <v>865</v>
      </c>
    </row>
    <row r="307" spans="1:4" x14ac:dyDescent="0.3">
      <c r="A307">
        <f t="shared" si="4"/>
        <v>306</v>
      </c>
      <c r="B307" t="s">
        <v>917</v>
      </c>
      <c r="C307" t="s">
        <v>911</v>
      </c>
      <c r="D307" t="s">
        <v>865</v>
      </c>
    </row>
    <row r="308" spans="1:4" x14ac:dyDescent="0.3">
      <c r="A308">
        <f t="shared" si="4"/>
        <v>307</v>
      </c>
      <c r="B308" t="s">
        <v>918</v>
      </c>
      <c r="C308" t="s">
        <v>911</v>
      </c>
      <c r="D308" t="s">
        <v>865</v>
      </c>
    </row>
    <row r="309" spans="1:4" x14ac:dyDescent="0.3">
      <c r="A309">
        <f t="shared" si="4"/>
        <v>308</v>
      </c>
      <c r="B309" t="s">
        <v>919</v>
      </c>
      <c r="C309" t="s">
        <v>911</v>
      </c>
      <c r="D309" t="s">
        <v>865</v>
      </c>
    </row>
    <row r="310" spans="1:4" x14ac:dyDescent="0.3">
      <c r="A310">
        <f t="shared" si="4"/>
        <v>309</v>
      </c>
      <c r="B310" t="s">
        <v>920</v>
      </c>
      <c r="C310" t="s">
        <v>911</v>
      </c>
      <c r="D310" t="s">
        <v>865</v>
      </c>
    </row>
    <row r="311" spans="1:4" x14ac:dyDescent="0.3">
      <c r="A311">
        <f t="shared" si="4"/>
        <v>310</v>
      </c>
      <c r="B311" t="s">
        <v>921</v>
      </c>
      <c r="C311" t="s">
        <v>911</v>
      </c>
      <c r="D311" t="s">
        <v>865</v>
      </c>
    </row>
    <row r="312" spans="1:4" x14ac:dyDescent="0.3">
      <c r="A312">
        <f t="shared" si="4"/>
        <v>311</v>
      </c>
      <c r="B312" t="s">
        <v>592</v>
      </c>
      <c r="C312" t="s">
        <v>911</v>
      </c>
      <c r="D312" t="s">
        <v>865</v>
      </c>
    </row>
    <row r="313" spans="1:4" x14ac:dyDescent="0.3">
      <c r="A313">
        <f t="shared" si="4"/>
        <v>312</v>
      </c>
      <c r="B313" t="s">
        <v>922</v>
      </c>
      <c r="C313" t="s">
        <v>911</v>
      </c>
      <c r="D313" t="s">
        <v>865</v>
      </c>
    </row>
    <row r="314" spans="1:4" x14ac:dyDescent="0.3">
      <c r="A314">
        <f t="shared" si="4"/>
        <v>313</v>
      </c>
      <c r="B314" t="s">
        <v>923</v>
      </c>
      <c r="C314" t="s">
        <v>911</v>
      </c>
      <c r="D314" t="s">
        <v>865</v>
      </c>
    </row>
    <row r="315" spans="1:4" x14ac:dyDescent="0.3">
      <c r="A315">
        <f t="shared" si="4"/>
        <v>314</v>
      </c>
      <c r="B315" t="s">
        <v>924</v>
      </c>
      <c r="C315" t="s">
        <v>911</v>
      </c>
      <c r="D315" t="s">
        <v>865</v>
      </c>
    </row>
    <row r="316" spans="1:4" x14ac:dyDescent="0.3">
      <c r="A316">
        <f t="shared" si="4"/>
        <v>315</v>
      </c>
      <c r="B316" t="s">
        <v>925</v>
      </c>
      <c r="C316" t="s">
        <v>911</v>
      </c>
      <c r="D316" t="s">
        <v>865</v>
      </c>
    </row>
    <row r="317" spans="1:4" x14ac:dyDescent="0.3">
      <c r="A317">
        <f t="shared" si="4"/>
        <v>316</v>
      </c>
      <c r="B317" t="s">
        <v>926</v>
      </c>
      <c r="C317" t="s">
        <v>911</v>
      </c>
      <c r="D317" t="s">
        <v>865</v>
      </c>
    </row>
    <row r="318" spans="1:4" x14ac:dyDescent="0.3">
      <c r="A318">
        <f t="shared" si="4"/>
        <v>317</v>
      </c>
      <c r="B318" t="s">
        <v>927</v>
      </c>
      <c r="C318" t="s">
        <v>911</v>
      </c>
      <c r="D318" t="s">
        <v>865</v>
      </c>
    </row>
    <row r="319" spans="1:4" x14ac:dyDescent="0.3">
      <c r="A319">
        <f t="shared" si="4"/>
        <v>318</v>
      </c>
      <c r="B319" t="s">
        <v>928</v>
      </c>
      <c r="C319" t="s">
        <v>911</v>
      </c>
      <c r="D319" t="s">
        <v>865</v>
      </c>
    </row>
    <row r="320" spans="1:4" x14ac:dyDescent="0.3">
      <c r="A320">
        <f t="shared" si="4"/>
        <v>319</v>
      </c>
      <c r="B320" t="s">
        <v>680</v>
      </c>
      <c r="C320" t="s">
        <v>911</v>
      </c>
      <c r="D320" t="s">
        <v>866</v>
      </c>
    </row>
    <row r="321" spans="1:4" x14ac:dyDescent="0.3">
      <c r="A321">
        <f t="shared" si="4"/>
        <v>320</v>
      </c>
      <c r="B321" t="s">
        <v>929</v>
      </c>
      <c r="C321" t="s">
        <v>911</v>
      </c>
      <c r="D321" t="s">
        <v>866</v>
      </c>
    </row>
    <row r="322" spans="1:4" x14ac:dyDescent="0.3">
      <c r="A322">
        <f t="shared" si="4"/>
        <v>321</v>
      </c>
      <c r="B322" t="s">
        <v>930</v>
      </c>
      <c r="C322" t="s">
        <v>911</v>
      </c>
      <c r="D322" t="s">
        <v>866</v>
      </c>
    </row>
    <row r="323" spans="1:4" x14ac:dyDescent="0.3">
      <c r="A323">
        <f t="shared" ref="A323:A386" si="5">ROW()-1</f>
        <v>322</v>
      </c>
      <c r="B323" t="s">
        <v>931</v>
      </c>
      <c r="C323" t="s">
        <v>911</v>
      </c>
      <c r="D323" t="s">
        <v>866</v>
      </c>
    </row>
    <row r="324" spans="1:4" x14ac:dyDescent="0.3">
      <c r="A324">
        <f t="shared" si="5"/>
        <v>323</v>
      </c>
      <c r="B324" t="s">
        <v>932</v>
      </c>
      <c r="C324" t="s">
        <v>911</v>
      </c>
      <c r="D324" t="s">
        <v>866</v>
      </c>
    </row>
    <row r="325" spans="1:4" x14ac:dyDescent="0.3">
      <c r="A325">
        <f t="shared" si="5"/>
        <v>324</v>
      </c>
      <c r="B325" t="s">
        <v>933</v>
      </c>
      <c r="C325" t="s">
        <v>911</v>
      </c>
      <c r="D325" t="s">
        <v>866</v>
      </c>
    </row>
    <row r="326" spans="1:4" x14ac:dyDescent="0.3">
      <c r="A326">
        <f t="shared" si="5"/>
        <v>325</v>
      </c>
      <c r="B326" t="s">
        <v>934</v>
      </c>
      <c r="C326" t="s">
        <v>911</v>
      </c>
      <c r="D326" t="s">
        <v>866</v>
      </c>
    </row>
    <row r="327" spans="1:4" x14ac:dyDescent="0.3">
      <c r="A327">
        <f t="shared" si="5"/>
        <v>326</v>
      </c>
      <c r="B327" t="s">
        <v>935</v>
      </c>
      <c r="C327" t="s">
        <v>911</v>
      </c>
      <c r="D327" t="s">
        <v>866</v>
      </c>
    </row>
    <row r="328" spans="1:4" x14ac:dyDescent="0.3">
      <c r="A328">
        <f t="shared" si="5"/>
        <v>327</v>
      </c>
      <c r="B328" t="s">
        <v>936</v>
      </c>
      <c r="C328" t="s">
        <v>911</v>
      </c>
      <c r="D328" t="s">
        <v>868</v>
      </c>
    </row>
    <row r="329" spans="1:4" x14ac:dyDescent="0.3">
      <c r="A329">
        <f t="shared" si="5"/>
        <v>328</v>
      </c>
      <c r="B329" t="s">
        <v>937</v>
      </c>
      <c r="C329" t="s">
        <v>911</v>
      </c>
      <c r="D329" t="s">
        <v>868</v>
      </c>
    </row>
    <row r="330" spans="1:4" x14ac:dyDescent="0.3">
      <c r="A330">
        <f t="shared" si="5"/>
        <v>329</v>
      </c>
      <c r="B330" t="s">
        <v>938</v>
      </c>
      <c r="C330" t="s">
        <v>911</v>
      </c>
      <c r="D330" t="s">
        <v>868</v>
      </c>
    </row>
    <row r="331" spans="1:4" x14ac:dyDescent="0.3">
      <c r="A331">
        <f t="shared" si="5"/>
        <v>330</v>
      </c>
      <c r="B331" t="s">
        <v>939</v>
      </c>
      <c r="C331" t="s">
        <v>911</v>
      </c>
      <c r="D331" t="s">
        <v>868</v>
      </c>
    </row>
    <row r="332" spans="1:4" x14ac:dyDescent="0.3">
      <c r="A332">
        <f t="shared" si="5"/>
        <v>331</v>
      </c>
      <c r="B332" t="s">
        <v>940</v>
      </c>
      <c r="C332" t="s">
        <v>911</v>
      </c>
      <c r="D332" t="s">
        <v>868</v>
      </c>
    </row>
    <row r="333" spans="1:4" x14ac:dyDescent="0.3">
      <c r="A333">
        <f t="shared" si="5"/>
        <v>332</v>
      </c>
      <c r="B333" t="s">
        <v>941</v>
      </c>
      <c r="C333" t="s">
        <v>911</v>
      </c>
      <c r="D333" t="s">
        <v>868</v>
      </c>
    </row>
    <row r="334" spans="1:4" x14ac:dyDescent="0.3">
      <c r="A334">
        <f t="shared" si="5"/>
        <v>333</v>
      </c>
      <c r="B334" t="s">
        <v>12</v>
      </c>
      <c r="C334" t="s">
        <v>911</v>
      </c>
      <c r="D334" t="s">
        <v>868</v>
      </c>
    </row>
    <row r="335" spans="1:4" x14ac:dyDescent="0.3">
      <c r="A335">
        <f t="shared" si="5"/>
        <v>334</v>
      </c>
      <c r="B335" t="s">
        <v>942</v>
      </c>
      <c r="C335" t="s">
        <v>911</v>
      </c>
      <c r="D335" t="s">
        <v>868</v>
      </c>
    </row>
    <row r="336" spans="1:4" x14ac:dyDescent="0.3">
      <c r="A336">
        <f t="shared" si="5"/>
        <v>335</v>
      </c>
      <c r="B336" t="s">
        <v>943</v>
      </c>
      <c r="C336" t="s">
        <v>911</v>
      </c>
      <c r="D336" t="s">
        <v>868</v>
      </c>
    </row>
    <row r="337" spans="1:4" x14ac:dyDescent="0.3">
      <c r="A337">
        <f t="shared" si="5"/>
        <v>336</v>
      </c>
      <c r="B337" t="s">
        <v>944</v>
      </c>
      <c r="C337" t="s">
        <v>911</v>
      </c>
      <c r="D337" t="s">
        <v>868</v>
      </c>
    </row>
    <row r="338" spans="1:4" x14ac:dyDescent="0.3">
      <c r="A338">
        <f t="shared" si="5"/>
        <v>337</v>
      </c>
      <c r="B338" t="s">
        <v>945</v>
      </c>
      <c r="C338" t="s">
        <v>911</v>
      </c>
      <c r="D338" t="s">
        <v>868</v>
      </c>
    </row>
    <row r="339" spans="1:4" x14ac:dyDescent="0.3">
      <c r="A339">
        <f t="shared" si="5"/>
        <v>338</v>
      </c>
      <c r="B339" t="s">
        <v>946</v>
      </c>
      <c r="C339" t="s">
        <v>911</v>
      </c>
      <c r="D339" t="s">
        <v>868</v>
      </c>
    </row>
    <row r="340" spans="1:4" x14ac:dyDescent="0.3">
      <c r="A340">
        <f t="shared" si="5"/>
        <v>339</v>
      </c>
      <c r="B340" t="s">
        <v>777</v>
      </c>
      <c r="C340" t="s">
        <v>947</v>
      </c>
      <c r="D340" t="s">
        <v>865</v>
      </c>
    </row>
    <row r="341" spans="1:4" x14ac:dyDescent="0.3">
      <c r="A341">
        <f t="shared" si="5"/>
        <v>340</v>
      </c>
      <c r="B341" t="s">
        <v>733</v>
      </c>
      <c r="C341" t="s">
        <v>947</v>
      </c>
      <c r="D341" t="s">
        <v>865</v>
      </c>
    </row>
    <row r="342" spans="1:4" x14ac:dyDescent="0.3">
      <c r="A342">
        <f t="shared" si="5"/>
        <v>341</v>
      </c>
      <c r="B342" t="s">
        <v>685</v>
      </c>
      <c r="C342" t="s">
        <v>947</v>
      </c>
      <c r="D342" t="s">
        <v>865</v>
      </c>
    </row>
    <row r="343" spans="1:4" x14ac:dyDescent="0.3">
      <c r="A343">
        <f t="shared" si="5"/>
        <v>342</v>
      </c>
      <c r="B343" t="s">
        <v>815</v>
      </c>
      <c r="C343" t="s">
        <v>947</v>
      </c>
      <c r="D343" t="s">
        <v>865</v>
      </c>
    </row>
    <row r="344" spans="1:4" x14ac:dyDescent="0.3">
      <c r="A344">
        <f t="shared" si="5"/>
        <v>343</v>
      </c>
      <c r="B344" t="s">
        <v>764</v>
      </c>
      <c r="C344" t="s">
        <v>947</v>
      </c>
      <c r="D344" t="s">
        <v>866</v>
      </c>
    </row>
    <row r="345" spans="1:4" x14ac:dyDescent="0.3">
      <c r="A345">
        <f t="shared" si="5"/>
        <v>344</v>
      </c>
      <c r="B345" t="s">
        <v>684</v>
      </c>
      <c r="C345" t="s">
        <v>947</v>
      </c>
      <c r="D345" t="s">
        <v>866</v>
      </c>
    </row>
    <row r="346" spans="1:4" x14ac:dyDescent="0.3">
      <c r="A346">
        <f t="shared" si="5"/>
        <v>345</v>
      </c>
      <c r="B346" t="s">
        <v>645</v>
      </c>
      <c r="C346" t="s">
        <v>947</v>
      </c>
      <c r="D346" t="s">
        <v>866</v>
      </c>
    </row>
    <row r="347" spans="1:4" x14ac:dyDescent="0.3">
      <c r="A347">
        <f t="shared" si="5"/>
        <v>346</v>
      </c>
      <c r="B347" t="s">
        <v>530</v>
      </c>
      <c r="C347" t="s">
        <v>947</v>
      </c>
      <c r="D347" t="s">
        <v>866</v>
      </c>
    </row>
    <row r="348" spans="1:4" x14ac:dyDescent="0.3">
      <c r="A348">
        <f t="shared" si="5"/>
        <v>347</v>
      </c>
      <c r="B348" t="s">
        <v>286</v>
      </c>
      <c r="C348" t="s">
        <v>947</v>
      </c>
      <c r="D348" t="s">
        <v>868</v>
      </c>
    </row>
    <row r="349" spans="1:4" x14ac:dyDescent="0.3">
      <c r="A349">
        <f t="shared" si="5"/>
        <v>348</v>
      </c>
      <c r="B349" t="s">
        <v>21</v>
      </c>
      <c r="C349" t="s">
        <v>947</v>
      </c>
      <c r="D349" t="s">
        <v>868</v>
      </c>
    </row>
    <row r="350" spans="1:4" x14ac:dyDescent="0.3">
      <c r="A350">
        <f t="shared" si="5"/>
        <v>349</v>
      </c>
      <c r="B350" t="s">
        <v>382</v>
      </c>
      <c r="C350" t="s">
        <v>947</v>
      </c>
      <c r="D350" t="s">
        <v>868</v>
      </c>
    </row>
    <row r="351" spans="1:4" x14ac:dyDescent="0.3">
      <c r="A351">
        <f t="shared" si="5"/>
        <v>350</v>
      </c>
      <c r="B351" t="s">
        <v>676</v>
      </c>
      <c r="C351" t="s">
        <v>947</v>
      </c>
      <c r="D351" t="s">
        <v>868</v>
      </c>
    </row>
    <row r="352" spans="1:4" x14ac:dyDescent="0.3">
      <c r="A352">
        <f t="shared" si="5"/>
        <v>351</v>
      </c>
      <c r="B352" t="s">
        <v>696</v>
      </c>
      <c r="C352" t="s">
        <v>947</v>
      </c>
      <c r="D352" t="s">
        <v>868</v>
      </c>
    </row>
    <row r="353" spans="1:4" x14ac:dyDescent="0.3">
      <c r="A353">
        <f t="shared" si="5"/>
        <v>352</v>
      </c>
      <c r="B353" t="s">
        <v>124</v>
      </c>
      <c r="C353" t="s">
        <v>947</v>
      </c>
      <c r="D353" t="s">
        <v>868</v>
      </c>
    </row>
    <row r="354" spans="1:4" x14ac:dyDescent="0.3">
      <c r="A354">
        <f t="shared" si="5"/>
        <v>353</v>
      </c>
      <c r="B354" t="s">
        <v>51</v>
      </c>
      <c r="C354" t="s">
        <v>947</v>
      </c>
      <c r="D354" t="s">
        <v>868</v>
      </c>
    </row>
    <row r="355" spans="1:4" x14ac:dyDescent="0.3">
      <c r="A355">
        <f t="shared" si="5"/>
        <v>354</v>
      </c>
      <c r="C355" t="s">
        <v>947</v>
      </c>
      <c r="D355" t="s">
        <v>868</v>
      </c>
    </row>
    <row r="356" spans="1:4" x14ac:dyDescent="0.3">
      <c r="A356">
        <f t="shared" si="5"/>
        <v>355</v>
      </c>
      <c r="B356" t="s">
        <v>123</v>
      </c>
      <c r="C356" t="s">
        <v>947</v>
      </c>
      <c r="D356" t="s">
        <v>868</v>
      </c>
    </row>
    <row r="357" spans="1:4" x14ac:dyDescent="0.3">
      <c r="A357">
        <f t="shared" si="5"/>
        <v>356</v>
      </c>
      <c r="B357" t="s">
        <v>948</v>
      </c>
      <c r="C357" t="s">
        <v>947</v>
      </c>
      <c r="D357" t="s">
        <v>868</v>
      </c>
    </row>
    <row r="358" spans="1:4" x14ac:dyDescent="0.3">
      <c r="A358">
        <f t="shared" si="5"/>
        <v>357</v>
      </c>
      <c r="B358" t="s">
        <v>131</v>
      </c>
      <c r="C358" t="s">
        <v>947</v>
      </c>
      <c r="D358" t="s">
        <v>868</v>
      </c>
    </row>
    <row r="359" spans="1:4" x14ac:dyDescent="0.3">
      <c r="A359">
        <f t="shared" si="5"/>
        <v>358</v>
      </c>
      <c r="B359" t="s">
        <v>668</v>
      </c>
      <c r="C359" t="s">
        <v>947</v>
      </c>
      <c r="D359" t="s">
        <v>868</v>
      </c>
    </row>
    <row r="360" spans="1:4" x14ac:dyDescent="0.3">
      <c r="A360">
        <f t="shared" si="5"/>
        <v>359</v>
      </c>
      <c r="B360" t="s">
        <v>426</v>
      </c>
      <c r="C360" t="s">
        <v>947</v>
      </c>
      <c r="D360" t="s">
        <v>868</v>
      </c>
    </row>
    <row r="361" spans="1:4" x14ac:dyDescent="0.3">
      <c r="A361">
        <f t="shared" si="5"/>
        <v>360</v>
      </c>
      <c r="B361" t="s">
        <v>71</v>
      </c>
      <c r="C361" t="s">
        <v>947</v>
      </c>
      <c r="D361" t="s">
        <v>868</v>
      </c>
    </row>
    <row r="362" spans="1:4" x14ac:dyDescent="0.3">
      <c r="A362">
        <f t="shared" si="5"/>
        <v>361</v>
      </c>
      <c r="B362" t="s">
        <v>164</v>
      </c>
      <c r="C362" t="s">
        <v>947</v>
      </c>
      <c r="D362" t="s">
        <v>868</v>
      </c>
    </row>
    <row r="363" spans="1:4" x14ac:dyDescent="0.3">
      <c r="A363">
        <f t="shared" si="5"/>
        <v>362</v>
      </c>
      <c r="B363" t="s">
        <v>949</v>
      </c>
      <c r="C363" t="s">
        <v>947</v>
      </c>
      <c r="D363" t="s">
        <v>868</v>
      </c>
    </row>
    <row r="364" spans="1:4" x14ac:dyDescent="0.3">
      <c r="A364">
        <f t="shared" si="5"/>
        <v>363</v>
      </c>
      <c r="B364" t="s">
        <v>950</v>
      </c>
      <c r="C364" t="s">
        <v>947</v>
      </c>
      <c r="D364" t="s">
        <v>872</v>
      </c>
    </row>
    <row r="365" spans="1:4" x14ac:dyDescent="0.3">
      <c r="A365">
        <f t="shared" si="5"/>
        <v>364</v>
      </c>
      <c r="B365" t="s">
        <v>468</v>
      </c>
      <c r="C365" t="s">
        <v>951</v>
      </c>
      <c r="D365" t="s">
        <v>865</v>
      </c>
    </row>
    <row r="366" spans="1:4" x14ac:dyDescent="0.3">
      <c r="A366">
        <f t="shared" si="5"/>
        <v>365</v>
      </c>
      <c r="B366" t="s">
        <v>391</v>
      </c>
      <c r="C366" t="s">
        <v>951</v>
      </c>
      <c r="D366" t="s">
        <v>865</v>
      </c>
    </row>
    <row r="367" spans="1:4" x14ac:dyDescent="0.3">
      <c r="A367">
        <f t="shared" si="5"/>
        <v>366</v>
      </c>
      <c r="B367" t="s">
        <v>750</v>
      </c>
      <c r="C367" t="s">
        <v>951</v>
      </c>
      <c r="D367" t="s">
        <v>865</v>
      </c>
    </row>
    <row r="368" spans="1:4" x14ac:dyDescent="0.3">
      <c r="A368">
        <f t="shared" si="5"/>
        <v>367</v>
      </c>
      <c r="B368" t="s">
        <v>632</v>
      </c>
      <c r="C368" t="s">
        <v>951</v>
      </c>
      <c r="D368" t="s">
        <v>865</v>
      </c>
    </row>
    <row r="369" spans="1:4" x14ac:dyDescent="0.3">
      <c r="A369">
        <f t="shared" si="5"/>
        <v>368</v>
      </c>
      <c r="B369" t="s">
        <v>952</v>
      </c>
      <c r="C369" t="s">
        <v>951</v>
      </c>
      <c r="D369" t="s">
        <v>865</v>
      </c>
    </row>
    <row r="370" spans="1:4" x14ac:dyDescent="0.3">
      <c r="A370">
        <f t="shared" si="5"/>
        <v>369</v>
      </c>
      <c r="B370" t="s">
        <v>953</v>
      </c>
      <c r="C370" t="s">
        <v>951</v>
      </c>
      <c r="D370" t="s">
        <v>866</v>
      </c>
    </row>
    <row r="371" spans="1:4" x14ac:dyDescent="0.3">
      <c r="A371">
        <f t="shared" si="5"/>
        <v>370</v>
      </c>
      <c r="B371" t="s">
        <v>230</v>
      </c>
      <c r="C371" t="s">
        <v>951</v>
      </c>
      <c r="D371" t="s">
        <v>866</v>
      </c>
    </row>
    <row r="372" spans="1:4" x14ac:dyDescent="0.3">
      <c r="A372">
        <f t="shared" si="5"/>
        <v>371</v>
      </c>
      <c r="B372" t="s">
        <v>658</v>
      </c>
      <c r="C372" t="s">
        <v>951</v>
      </c>
      <c r="D372" t="s">
        <v>866</v>
      </c>
    </row>
    <row r="373" spans="1:4" x14ac:dyDescent="0.3">
      <c r="A373">
        <f t="shared" si="5"/>
        <v>372</v>
      </c>
      <c r="B373" t="s">
        <v>954</v>
      </c>
      <c r="C373" t="s">
        <v>951</v>
      </c>
      <c r="D373" t="s">
        <v>866</v>
      </c>
    </row>
    <row r="374" spans="1:4" x14ac:dyDescent="0.3">
      <c r="A374">
        <f t="shared" si="5"/>
        <v>373</v>
      </c>
      <c r="B374" t="s">
        <v>483</v>
      </c>
      <c r="C374" t="s">
        <v>951</v>
      </c>
      <c r="D374" t="s">
        <v>866</v>
      </c>
    </row>
    <row r="375" spans="1:4" x14ac:dyDescent="0.3">
      <c r="A375">
        <f t="shared" si="5"/>
        <v>374</v>
      </c>
      <c r="B375" t="s">
        <v>955</v>
      </c>
      <c r="C375" t="s">
        <v>951</v>
      </c>
      <c r="D375" t="s">
        <v>866</v>
      </c>
    </row>
    <row r="376" spans="1:4" x14ac:dyDescent="0.3">
      <c r="A376">
        <f t="shared" si="5"/>
        <v>375</v>
      </c>
      <c r="B376" t="s">
        <v>94</v>
      </c>
      <c r="C376" t="s">
        <v>951</v>
      </c>
      <c r="D376" t="s">
        <v>866</v>
      </c>
    </row>
    <row r="377" spans="1:4" x14ac:dyDescent="0.3">
      <c r="A377">
        <f t="shared" si="5"/>
        <v>376</v>
      </c>
      <c r="B377" t="s">
        <v>600</v>
      </c>
      <c r="C377" t="s">
        <v>951</v>
      </c>
      <c r="D377" t="s">
        <v>866</v>
      </c>
    </row>
    <row r="378" spans="1:4" x14ac:dyDescent="0.3">
      <c r="A378">
        <f t="shared" si="5"/>
        <v>377</v>
      </c>
      <c r="B378" t="s">
        <v>956</v>
      </c>
      <c r="C378" t="s">
        <v>951</v>
      </c>
      <c r="D378" t="s">
        <v>868</v>
      </c>
    </row>
    <row r="379" spans="1:4" x14ac:dyDescent="0.3">
      <c r="A379">
        <f t="shared" si="5"/>
        <v>378</v>
      </c>
      <c r="B379" t="s">
        <v>957</v>
      </c>
      <c r="C379" t="s">
        <v>951</v>
      </c>
      <c r="D379" t="s">
        <v>868</v>
      </c>
    </row>
    <row r="380" spans="1:4" x14ac:dyDescent="0.3">
      <c r="A380">
        <f t="shared" si="5"/>
        <v>379</v>
      </c>
      <c r="B380" t="s">
        <v>399</v>
      </c>
      <c r="C380" t="s">
        <v>951</v>
      </c>
      <c r="D380" t="s">
        <v>868</v>
      </c>
    </row>
    <row r="381" spans="1:4" x14ac:dyDescent="0.3">
      <c r="A381">
        <f t="shared" si="5"/>
        <v>380</v>
      </c>
      <c r="B381" t="s">
        <v>958</v>
      </c>
      <c r="C381" t="s">
        <v>951</v>
      </c>
      <c r="D381" t="s">
        <v>868</v>
      </c>
    </row>
    <row r="382" spans="1:4" x14ac:dyDescent="0.3">
      <c r="A382">
        <f t="shared" si="5"/>
        <v>381</v>
      </c>
      <c r="B382" t="s">
        <v>959</v>
      </c>
      <c r="C382" t="s">
        <v>951</v>
      </c>
      <c r="D382" t="s">
        <v>868</v>
      </c>
    </row>
    <row r="383" spans="1:4" x14ac:dyDescent="0.3">
      <c r="A383">
        <f t="shared" si="5"/>
        <v>382</v>
      </c>
      <c r="B383" t="s">
        <v>35</v>
      </c>
      <c r="C383" t="s">
        <v>951</v>
      </c>
      <c r="D383" t="s">
        <v>868</v>
      </c>
    </row>
    <row r="384" spans="1:4" x14ac:dyDescent="0.3">
      <c r="A384">
        <f t="shared" si="5"/>
        <v>383</v>
      </c>
      <c r="B384" t="s">
        <v>424</v>
      </c>
      <c r="C384" t="s">
        <v>951</v>
      </c>
      <c r="D384" t="s">
        <v>868</v>
      </c>
    </row>
    <row r="385" spans="1:4" x14ac:dyDescent="0.3">
      <c r="A385">
        <f t="shared" si="5"/>
        <v>384</v>
      </c>
      <c r="B385" t="s">
        <v>69</v>
      </c>
      <c r="C385" t="s">
        <v>951</v>
      </c>
      <c r="D385" t="s">
        <v>868</v>
      </c>
    </row>
    <row r="386" spans="1:4" x14ac:dyDescent="0.3">
      <c r="A386">
        <f t="shared" si="5"/>
        <v>385</v>
      </c>
      <c r="B386" t="s">
        <v>960</v>
      </c>
      <c r="C386" t="s">
        <v>951</v>
      </c>
      <c r="D386" t="s">
        <v>868</v>
      </c>
    </row>
    <row r="387" spans="1:4" x14ac:dyDescent="0.3">
      <c r="A387">
        <f t="shared" ref="A387:A450" si="6">ROW()-1</f>
        <v>386</v>
      </c>
      <c r="B387" t="s">
        <v>672</v>
      </c>
      <c r="C387" t="s">
        <v>951</v>
      </c>
      <c r="D387" t="s">
        <v>868</v>
      </c>
    </row>
    <row r="388" spans="1:4" x14ac:dyDescent="0.3">
      <c r="A388">
        <f t="shared" si="6"/>
        <v>387</v>
      </c>
      <c r="B388" t="s">
        <v>463</v>
      </c>
      <c r="C388" t="s">
        <v>951</v>
      </c>
      <c r="D388" t="s">
        <v>868</v>
      </c>
    </row>
    <row r="389" spans="1:4" x14ac:dyDescent="0.3">
      <c r="A389">
        <f t="shared" si="6"/>
        <v>388</v>
      </c>
      <c r="B389" t="s">
        <v>375</v>
      </c>
      <c r="C389" t="s">
        <v>951</v>
      </c>
      <c r="D389" t="s">
        <v>872</v>
      </c>
    </row>
    <row r="390" spans="1:4" x14ac:dyDescent="0.3">
      <c r="A390">
        <f t="shared" si="6"/>
        <v>389</v>
      </c>
      <c r="B390" t="s">
        <v>261</v>
      </c>
      <c r="C390" t="s">
        <v>961</v>
      </c>
      <c r="D390" t="s">
        <v>865</v>
      </c>
    </row>
    <row r="391" spans="1:4" x14ac:dyDescent="0.3">
      <c r="A391">
        <f t="shared" si="6"/>
        <v>390</v>
      </c>
      <c r="B391" t="s">
        <v>347</v>
      </c>
      <c r="C391" t="s">
        <v>961</v>
      </c>
      <c r="D391" t="s">
        <v>865</v>
      </c>
    </row>
    <row r="392" spans="1:4" x14ac:dyDescent="0.3">
      <c r="A392">
        <f t="shared" si="6"/>
        <v>391</v>
      </c>
      <c r="B392" t="s">
        <v>690</v>
      </c>
      <c r="C392" t="s">
        <v>961</v>
      </c>
      <c r="D392" t="s">
        <v>865</v>
      </c>
    </row>
    <row r="393" spans="1:4" x14ac:dyDescent="0.3">
      <c r="A393">
        <f t="shared" si="6"/>
        <v>392</v>
      </c>
      <c r="B393" t="s">
        <v>32</v>
      </c>
      <c r="C393" t="s">
        <v>961</v>
      </c>
      <c r="D393" t="s">
        <v>865</v>
      </c>
    </row>
    <row r="394" spans="1:4" x14ac:dyDescent="0.3">
      <c r="A394">
        <f t="shared" si="6"/>
        <v>393</v>
      </c>
      <c r="B394" t="s">
        <v>316</v>
      </c>
      <c r="C394" t="s">
        <v>961</v>
      </c>
      <c r="D394" t="s">
        <v>865</v>
      </c>
    </row>
    <row r="395" spans="1:4" x14ac:dyDescent="0.3">
      <c r="A395">
        <f t="shared" si="6"/>
        <v>394</v>
      </c>
      <c r="B395" t="s">
        <v>962</v>
      </c>
      <c r="C395" t="s">
        <v>961</v>
      </c>
      <c r="D395" t="s">
        <v>865</v>
      </c>
    </row>
    <row r="396" spans="1:4" x14ac:dyDescent="0.3">
      <c r="A396">
        <f t="shared" si="6"/>
        <v>395</v>
      </c>
      <c r="B396" t="s">
        <v>442</v>
      </c>
      <c r="C396" t="s">
        <v>961</v>
      </c>
      <c r="D396" t="s">
        <v>865</v>
      </c>
    </row>
    <row r="397" spans="1:4" x14ac:dyDescent="0.3">
      <c r="A397">
        <f t="shared" si="6"/>
        <v>396</v>
      </c>
      <c r="B397" t="s">
        <v>274</v>
      </c>
      <c r="C397" t="s">
        <v>961</v>
      </c>
      <c r="D397" t="s">
        <v>865</v>
      </c>
    </row>
    <row r="398" spans="1:4" x14ac:dyDescent="0.3">
      <c r="A398">
        <f t="shared" si="6"/>
        <v>397</v>
      </c>
      <c r="B398" t="s">
        <v>303</v>
      </c>
      <c r="C398" t="s">
        <v>961</v>
      </c>
      <c r="D398" t="s">
        <v>866</v>
      </c>
    </row>
    <row r="399" spans="1:4" x14ac:dyDescent="0.3">
      <c r="A399">
        <f t="shared" si="6"/>
        <v>398</v>
      </c>
      <c r="B399" t="s">
        <v>63</v>
      </c>
      <c r="C399" t="s">
        <v>961</v>
      </c>
      <c r="D399" t="s">
        <v>866</v>
      </c>
    </row>
    <row r="400" spans="1:4" x14ac:dyDescent="0.3">
      <c r="A400">
        <f t="shared" si="6"/>
        <v>399</v>
      </c>
      <c r="B400" t="s">
        <v>133</v>
      </c>
      <c r="C400" t="s">
        <v>961</v>
      </c>
      <c r="D400" t="s">
        <v>866</v>
      </c>
    </row>
    <row r="401" spans="1:4" x14ac:dyDescent="0.3">
      <c r="A401">
        <f t="shared" si="6"/>
        <v>400</v>
      </c>
      <c r="B401" t="s">
        <v>963</v>
      </c>
      <c r="C401" t="s">
        <v>961</v>
      </c>
      <c r="D401" t="s">
        <v>866</v>
      </c>
    </row>
    <row r="402" spans="1:4" x14ac:dyDescent="0.3">
      <c r="A402">
        <f t="shared" si="6"/>
        <v>401</v>
      </c>
      <c r="B402" t="s">
        <v>964</v>
      </c>
      <c r="C402" t="s">
        <v>961</v>
      </c>
      <c r="D402" t="s">
        <v>866</v>
      </c>
    </row>
    <row r="403" spans="1:4" x14ac:dyDescent="0.3">
      <c r="A403">
        <f t="shared" si="6"/>
        <v>402</v>
      </c>
      <c r="B403" t="s">
        <v>620</v>
      </c>
      <c r="C403" t="s">
        <v>961</v>
      </c>
      <c r="D403" t="s">
        <v>866</v>
      </c>
    </row>
    <row r="404" spans="1:4" x14ac:dyDescent="0.3">
      <c r="A404">
        <f t="shared" si="6"/>
        <v>403</v>
      </c>
      <c r="B404" t="s">
        <v>965</v>
      </c>
      <c r="C404" t="s">
        <v>961</v>
      </c>
      <c r="D404" t="s">
        <v>866</v>
      </c>
    </row>
    <row r="405" spans="1:4" x14ac:dyDescent="0.3">
      <c r="A405">
        <f t="shared" si="6"/>
        <v>404</v>
      </c>
      <c r="B405" t="s">
        <v>205</v>
      </c>
      <c r="C405" t="s">
        <v>961</v>
      </c>
      <c r="D405" t="s">
        <v>866</v>
      </c>
    </row>
    <row r="406" spans="1:4" x14ac:dyDescent="0.3">
      <c r="A406">
        <f t="shared" si="6"/>
        <v>405</v>
      </c>
      <c r="B406" t="s">
        <v>33</v>
      </c>
      <c r="C406" t="s">
        <v>961</v>
      </c>
      <c r="D406" t="s">
        <v>866</v>
      </c>
    </row>
    <row r="407" spans="1:4" x14ac:dyDescent="0.3">
      <c r="A407">
        <f t="shared" si="6"/>
        <v>406</v>
      </c>
      <c r="B407" t="s">
        <v>160</v>
      </c>
      <c r="C407" t="s">
        <v>961</v>
      </c>
      <c r="D407" t="s">
        <v>866</v>
      </c>
    </row>
    <row r="408" spans="1:4" x14ac:dyDescent="0.3">
      <c r="A408">
        <f t="shared" si="6"/>
        <v>407</v>
      </c>
      <c r="B408" t="s">
        <v>707</v>
      </c>
      <c r="C408" t="s">
        <v>961</v>
      </c>
      <c r="D408" t="s">
        <v>866</v>
      </c>
    </row>
    <row r="409" spans="1:4" x14ac:dyDescent="0.3">
      <c r="A409">
        <f t="shared" si="6"/>
        <v>408</v>
      </c>
      <c r="B409" t="s">
        <v>966</v>
      </c>
      <c r="C409" t="s">
        <v>961</v>
      </c>
      <c r="D409" t="s">
        <v>866</v>
      </c>
    </row>
    <row r="410" spans="1:4" x14ac:dyDescent="0.3">
      <c r="A410">
        <f t="shared" si="6"/>
        <v>409</v>
      </c>
      <c r="B410" t="s">
        <v>136</v>
      </c>
      <c r="C410" t="s">
        <v>961</v>
      </c>
      <c r="D410" t="s">
        <v>866</v>
      </c>
    </row>
    <row r="411" spans="1:4" x14ac:dyDescent="0.3">
      <c r="A411">
        <f t="shared" si="6"/>
        <v>410</v>
      </c>
      <c r="B411" t="s">
        <v>967</v>
      </c>
      <c r="C411" t="s">
        <v>961</v>
      </c>
      <c r="D411" t="s">
        <v>866</v>
      </c>
    </row>
    <row r="412" spans="1:4" x14ac:dyDescent="0.3">
      <c r="A412">
        <f t="shared" si="6"/>
        <v>411</v>
      </c>
      <c r="B412" t="s">
        <v>968</v>
      </c>
      <c r="C412" t="s">
        <v>961</v>
      </c>
      <c r="D412" t="s">
        <v>866</v>
      </c>
    </row>
    <row r="413" spans="1:4" x14ac:dyDescent="0.3">
      <c r="A413">
        <f t="shared" si="6"/>
        <v>412</v>
      </c>
      <c r="B413" t="s">
        <v>969</v>
      </c>
      <c r="C413" t="s">
        <v>961</v>
      </c>
      <c r="D413" t="s">
        <v>866</v>
      </c>
    </row>
    <row r="414" spans="1:4" x14ac:dyDescent="0.3">
      <c r="A414">
        <f t="shared" si="6"/>
        <v>413</v>
      </c>
      <c r="B414" t="s">
        <v>149</v>
      </c>
      <c r="C414" t="s">
        <v>961</v>
      </c>
      <c r="D414" t="s">
        <v>866</v>
      </c>
    </row>
    <row r="415" spans="1:4" x14ac:dyDescent="0.3">
      <c r="A415">
        <f t="shared" si="6"/>
        <v>414</v>
      </c>
      <c r="B415" t="s">
        <v>150</v>
      </c>
      <c r="C415" t="s">
        <v>961</v>
      </c>
      <c r="D415" t="s">
        <v>866</v>
      </c>
    </row>
    <row r="416" spans="1:4" x14ac:dyDescent="0.3">
      <c r="A416">
        <f t="shared" si="6"/>
        <v>415</v>
      </c>
      <c r="B416" t="s">
        <v>55</v>
      </c>
      <c r="C416" t="s">
        <v>961</v>
      </c>
      <c r="D416" t="s">
        <v>866</v>
      </c>
    </row>
    <row r="417" spans="1:4" x14ac:dyDescent="0.3">
      <c r="A417">
        <f t="shared" si="6"/>
        <v>416</v>
      </c>
      <c r="B417" t="s">
        <v>257</v>
      </c>
      <c r="C417" t="s">
        <v>961</v>
      </c>
      <c r="D417" t="s">
        <v>866</v>
      </c>
    </row>
    <row r="418" spans="1:4" x14ac:dyDescent="0.3">
      <c r="A418">
        <f t="shared" si="6"/>
        <v>417</v>
      </c>
      <c r="B418" t="s">
        <v>65</v>
      </c>
      <c r="C418" t="s">
        <v>961</v>
      </c>
      <c r="D418" t="s">
        <v>866</v>
      </c>
    </row>
    <row r="419" spans="1:4" x14ac:dyDescent="0.3">
      <c r="A419">
        <f t="shared" si="6"/>
        <v>418</v>
      </c>
      <c r="B419" t="s">
        <v>345</v>
      </c>
      <c r="C419" t="s">
        <v>961</v>
      </c>
      <c r="D419" t="s">
        <v>866</v>
      </c>
    </row>
    <row r="420" spans="1:4" x14ac:dyDescent="0.3">
      <c r="A420">
        <f t="shared" si="6"/>
        <v>419</v>
      </c>
      <c r="B420" t="s">
        <v>265</v>
      </c>
      <c r="C420" t="s">
        <v>961</v>
      </c>
      <c r="D420" t="s">
        <v>866</v>
      </c>
    </row>
    <row r="421" spans="1:4" x14ac:dyDescent="0.3">
      <c r="A421">
        <f t="shared" si="6"/>
        <v>420</v>
      </c>
      <c r="B421" t="s">
        <v>20</v>
      </c>
      <c r="C421" t="s">
        <v>961</v>
      </c>
      <c r="D421" t="s">
        <v>866</v>
      </c>
    </row>
    <row r="422" spans="1:4" x14ac:dyDescent="0.3">
      <c r="A422">
        <f t="shared" si="6"/>
        <v>421</v>
      </c>
      <c r="B422" t="s">
        <v>70</v>
      </c>
      <c r="C422" t="s">
        <v>961</v>
      </c>
      <c r="D422" t="s">
        <v>866</v>
      </c>
    </row>
    <row r="423" spans="1:4" x14ac:dyDescent="0.3">
      <c r="A423">
        <f t="shared" si="6"/>
        <v>422</v>
      </c>
      <c r="B423" t="s">
        <v>437</v>
      </c>
      <c r="C423" t="s">
        <v>961</v>
      </c>
      <c r="D423" t="s">
        <v>866</v>
      </c>
    </row>
    <row r="424" spans="1:4" x14ac:dyDescent="0.3">
      <c r="A424">
        <f t="shared" si="6"/>
        <v>423</v>
      </c>
      <c r="B424" t="s">
        <v>199</v>
      </c>
      <c r="C424" t="s">
        <v>961</v>
      </c>
      <c r="D424" t="s">
        <v>866</v>
      </c>
    </row>
    <row r="425" spans="1:4" x14ac:dyDescent="0.3">
      <c r="A425">
        <f t="shared" si="6"/>
        <v>424</v>
      </c>
      <c r="B425" t="s">
        <v>17</v>
      </c>
      <c r="C425" t="s">
        <v>961</v>
      </c>
      <c r="D425" t="s">
        <v>866</v>
      </c>
    </row>
    <row r="426" spans="1:4" x14ac:dyDescent="0.3">
      <c r="A426">
        <f t="shared" si="6"/>
        <v>425</v>
      </c>
      <c r="B426" t="s">
        <v>95</v>
      </c>
      <c r="C426" t="s">
        <v>961</v>
      </c>
      <c r="D426" t="s">
        <v>866</v>
      </c>
    </row>
    <row r="427" spans="1:4" x14ac:dyDescent="0.3">
      <c r="A427">
        <f t="shared" si="6"/>
        <v>426</v>
      </c>
      <c r="B427" t="s">
        <v>519</v>
      </c>
      <c r="C427" t="s">
        <v>961</v>
      </c>
      <c r="D427" t="s">
        <v>866</v>
      </c>
    </row>
    <row r="428" spans="1:4" x14ac:dyDescent="0.3">
      <c r="A428">
        <f t="shared" si="6"/>
        <v>427</v>
      </c>
      <c r="B428" t="s">
        <v>206</v>
      </c>
      <c r="C428" t="s">
        <v>961</v>
      </c>
      <c r="D428" t="s">
        <v>866</v>
      </c>
    </row>
    <row r="429" spans="1:4" x14ac:dyDescent="0.3">
      <c r="A429">
        <f t="shared" si="6"/>
        <v>428</v>
      </c>
      <c r="B429" t="s">
        <v>72</v>
      </c>
      <c r="C429" t="s">
        <v>961</v>
      </c>
      <c r="D429" t="s">
        <v>866</v>
      </c>
    </row>
    <row r="430" spans="1:4" x14ac:dyDescent="0.3">
      <c r="A430">
        <f t="shared" si="6"/>
        <v>429</v>
      </c>
      <c r="B430" t="s">
        <v>283</v>
      </c>
      <c r="C430" t="s">
        <v>961</v>
      </c>
      <c r="D430" t="s">
        <v>866</v>
      </c>
    </row>
    <row r="431" spans="1:4" x14ac:dyDescent="0.3">
      <c r="A431">
        <f t="shared" si="6"/>
        <v>430</v>
      </c>
      <c r="B431" t="s">
        <v>284</v>
      </c>
      <c r="C431" t="s">
        <v>961</v>
      </c>
      <c r="D431" t="s">
        <v>866</v>
      </c>
    </row>
    <row r="432" spans="1:4" x14ac:dyDescent="0.3">
      <c r="A432">
        <f t="shared" si="6"/>
        <v>431</v>
      </c>
      <c r="B432" t="s">
        <v>221</v>
      </c>
      <c r="C432" t="s">
        <v>961</v>
      </c>
      <c r="D432" t="s">
        <v>868</v>
      </c>
    </row>
    <row r="433" spans="1:4" x14ac:dyDescent="0.3">
      <c r="A433">
        <f t="shared" si="6"/>
        <v>432</v>
      </c>
      <c r="B433" t="s">
        <v>970</v>
      </c>
      <c r="C433" t="s">
        <v>961</v>
      </c>
      <c r="D433" t="s">
        <v>868</v>
      </c>
    </row>
    <row r="434" spans="1:4" x14ac:dyDescent="0.3">
      <c r="A434">
        <f t="shared" si="6"/>
        <v>433</v>
      </c>
      <c r="B434" t="s">
        <v>87</v>
      </c>
      <c r="C434" t="s">
        <v>961</v>
      </c>
      <c r="D434" t="s">
        <v>868</v>
      </c>
    </row>
    <row r="435" spans="1:4" x14ac:dyDescent="0.3">
      <c r="A435">
        <f t="shared" si="6"/>
        <v>434</v>
      </c>
      <c r="B435" t="s">
        <v>971</v>
      </c>
      <c r="C435" t="s">
        <v>961</v>
      </c>
      <c r="D435" t="s">
        <v>868</v>
      </c>
    </row>
    <row r="436" spans="1:4" x14ac:dyDescent="0.3">
      <c r="A436">
        <f t="shared" si="6"/>
        <v>435</v>
      </c>
      <c r="B436" t="s">
        <v>972</v>
      </c>
      <c r="C436" t="s">
        <v>961</v>
      </c>
      <c r="D436" t="s">
        <v>868</v>
      </c>
    </row>
    <row r="437" spans="1:4" x14ac:dyDescent="0.3">
      <c r="A437">
        <f t="shared" si="6"/>
        <v>436</v>
      </c>
      <c r="B437" t="s">
        <v>973</v>
      </c>
      <c r="C437" t="s">
        <v>961</v>
      </c>
      <c r="D437" t="s">
        <v>868</v>
      </c>
    </row>
    <row r="438" spans="1:4" x14ac:dyDescent="0.3">
      <c r="A438">
        <f t="shared" si="6"/>
        <v>437</v>
      </c>
      <c r="B438" t="s">
        <v>363</v>
      </c>
      <c r="C438" t="s">
        <v>961</v>
      </c>
      <c r="D438" t="s">
        <v>868</v>
      </c>
    </row>
    <row r="439" spans="1:4" x14ac:dyDescent="0.3">
      <c r="A439">
        <f t="shared" si="6"/>
        <v>438</v>
      </c>
      <c r="B439" t="s">
        <v>211</v>
      </c>
      <c r="C439" t="s">
        <v>961</v>
      </c>
      <c r="D439" t="s">
        <v>872</v>
      </c>
    </row>
    <row r="440" spans="1:4" x14ac:dyDescent="0.3">
      <c r="A440">
        <f t="shared" si="6"/>
        <v>439</v>
      </c>
      <c r="B440" t="s">
        <v>974</v>
      </c>
      <c r="C440" t="s">
        <v>961</v>
      </c>
      <c r="D440" t="s">
        <v>872</v>
      </c>
    </row>
    <row r="441" spans="1:4" x14ac:dyDescent="0.3">
      <c r="A441">
        <f t="shared" si="6"/>
        <v>440</v>
      </c>
      <c r="B441" t="s">
        <v>975</v>
      </c>
      <c r="C441" t="s">
        <v>961</v>
      </c>
      <c r="D441" t="s">
        <v>872</v>
      </c>
    </row>
    <row r="442" spans="1:4" x14ac:dyDescent="0.3">
      <c r="A442">
        <f t="shared" si="6"/>
        <v>441</v>
      </c>
      <c r="B442" t="s">
        <v>976</v>
      </c>
      <c r="C442" t="s">
        <v>961</v>
      </c>
      <c r="D442" t="s">
        <v>872</v>
      </c>
    </row>
    <row r="443" spans="1:4" x14ac:dyDescent="0.3">
      <c r="A443">
        <f t="shared" si="6"/>
        <v>442</v>
      </c>
      <c r="B443" t="s">
        <v>378</v>
      </c>
      <c r="C443" t="s">
        <v>961</v>
      </c>
      <c r="D443" t="s">
        <v>872</v>
      </c>
    </row>
    <row r="444" spans="1:4" x14ac:dyDescent="0.3">
      <c r="A444">
        <f t="shared" si="6"/>
        <v>443</v>
      </c>
      <c r="B444" t="s">
        <v>977</v>
      </c>
      <c r="C444" t="s">
        <v>961</v>
      </c>
      <c r="D444" t="s">
        <v>872</v>
      </c>
    </row>
    <row r="445" spans="1:4" x14ac:dyDescent="0.3">
      <c r="A445">
        <f t="shared" si="6"/>
        <v>444</v>
      </c>
      <c r="B445" t="s">
        <v>61</v>
      </c>
      <c r="C445" t="s">
        <v>961</v>
      </c>
      <c r="D445" t="s">
        <v>872</v>
      </c>
    </row>
    <row r="446" spans="1:4" x14ac:dyDescent="0.3">
      <c r="A446">
        <f t="shared" si="6"/>
        <v>445</v>
      </c>
      <c r="B446" t="s">
        <v>77</v>
      </c>
      <c r="C446" t="s">
        <v>961</v>
      </c>
      <c r="D446" t="s">
        <v>872</v>
      </c>
    </row>
    <row r="447" spans="1:4" x14ac:dyDescent="0.3">
      <c r="A447">
        <f t="shared" si="6"/>
        <v>446</v>
      </c>
      <c r="B447" t="s">
        <v>102</v>
      </c>
      <c r="C447" t="s">
        <v>961</v>
      </c>
      <c r="D447" t="s">
        <v>872</v>
      </c>
    </row>
    <row r="448" spans="1:4" x14ac:dyDescent="0.3">
      <c r="A448">
        <f t="shared" si="6"/>
        <v>447</v>
      </c>
      <c r="B448" t="s">
        <v>978</v>
      </c>
      <c r="C448" t="s">
        <v>961</v>
      </c>
      <c r="D448" t="s">
        <v>872</v>
      </c>
    </row>
    <row r="449" spans="1:4" x14ac:dyDescent="0.3">
      <c r="A449">
        <f t="shared" si="6"/>
        <v>448</v>
      </c>
      <c r="B449" t="s">
        <v>979</v>
      </c>
      <c r="C449" t="s">
        <v>961</v>
      </c>
      <c r="D449" t="s">
        <v>872</v>
      </c>
    </row>
    <row r="450" spans="1:4" x14ac:dyDescent="0.3">
      <c r="A450">
        <f t="shared" si="6"/>
        <v>449</v>
      </c>
      <c r="B450" t="s">
        <v>315</v>
      </c>
      <c r="C450" t="s">
        <v>961</v>
      </c>
      <c r="D450" t="s">
        <v>872</v>
      </c>
    </row>
    <row r="451" spans="1:4" x14ac:dyDescent="0.3">
      <c r="A451">
        <f t="shared" ref="A451:A514" si="7">ROW()-1</f>
        <v>450</v>
      </c>
      <c r="B451" t="s">
        <v>394</v>
      </c>
      <c r="C451" t="s">
        <v>961</v>
      </c>
      <c r="D451" t="s">
        <v>872</v>
      </c>
    </row>
    <row r="452" spans="1:4" x14ac:dyDescent="0.3">
      <c r="A452">
        <f t="shared" si="7"/>
        <v>451</v>
      </c>
      <c r="B452" t="s">
        <v>151</v>
      </c>
      <c r="C452" t="s">
        <v>961</v>
      </c>
      <c r="D452" t="s">
        <v>872</v>
      </c>
    </row>
    <row r="453" spans="1:4" x14ac:dyDescent="0.3">
      <c r="A453">
        <f t="shared" si="7"/>
        <v>452</v>
      </c>
      <c r="B453" t="s">
        <v>15</v>
      </c>
      <c r="C453" t="s">
        <v>961</v>
      </c>
      <c r="D453" t="s">
        <v>872</v>
      </c>
    </row>
    <row r="454" spans="1:4" x14ac:dyDescent="0.3">
      <c r="A454">
        <f t="shared" si="7"/>
        <v>453</v>
      </c>
      <c r="B454" t="s">
        <v>324</v>
      </c>
      <c r="C454" t="s">
        <v>961</v>
      </c>
      <c r="D454" t="s">
        <v>872</v>
      </c>
    </row>
    <row r="455" spans="1:4" x14ac:dyDescent="0.3">
      <c r="A455">
        <f t="shared" si="7"/>
        <v>454</v>
      </c>
      <c r="B455" t="s">
        <v>415</v>
      </c>
      <c r="C455" t="s">
        <v>961</v>
      </c>
      <c r="D455" t="s">
        <v>872</v>
      </c>
    </row>
    <row r="456" spans="1:4" x14ac:dyDescent="0.3">
      <c r="A456">
        <f t="shared" si="7"/>
        <v>455</v>
      </c>
      <c r="B456" t="s">
        <v>52</v>
      </c>
      <c r="C456" t="s">
        <v>961</v>
      </c>
      <c r="D456" t="s">
        <v>872</v>
      </c>
    </row>
    <row r="457" spans="1:4" x14ac:dyDescent="0.3">
      <c r="A457">
        <f t="shared" si="7"/>
        <v>456</v>
      </c>
      <c r="B457" t="s">
        <v>980</v>
      </c>
      <c r="C457" t="s">
        <v>961</v>
      </c>
      <c r="D457" t="s">
        <v>872</v>
      </c>
    </row>
    <row r="458" spans="1:4" x14ac:dyDescent="0.3">
      <c r="A458">
        <f t="shared" si="7"/>
        <v>457</v>
      </c>
      <c r="B458" t="s">
        <v>981</v>
      </c>
      <c r="C458" t="s">
        <v>961</v>
      </c>
      <c r="D458" t="s">
        <v>872</v>
      </c>
    </row>
    <row r="459" spans="1:4" x14ac:dyDescent="0.3">
      <c r="A459">
        <f t="shared" si="7"/>
        <v>458</v>
      </c>
      <c r="B459" t="s">
        <v>14</v>
      </c>
      <c r="C459" t="s">
        <v>961</v>
      </c>
      <c r="D459" t="s">
        <v>872</v>
      </c>
    </row>
    <row r="460" spans="1:4" x14ac:dyDescent="0.3">
      <c r="A460">
        <f t="shared" si="7"/>
        <v>459</v>
      </c>
      <c r="B460" t="s">
        <v>92</v>
      </c>
      <c r="C460" t="s">
        <v>961</v>
      </c>
      <c r="D460" t="s">
        <v>872</v>
      </c>
    </row>
    <row r="461" spans="1:4" x14ac:dyDescent="0.3">
      <c r="A461">
        <f t="shared" si="7"/>
        <v>460</v>
      </c>
      <c r="B461" t="s">
        <v>982</v>
      </c>
      <c r="C461" t="s">
        <v>961</v>
      </c>
      <c r="D461" t="s">
        <v>872</v>
      </c>
    </row>
    <row r="462" spans="1:4" x14ac:dyDescent="0.3">
      <c r="A462">
        <f t="shared" si="7"/>
        <v>461</v>
      </c>
      <c r="B462" t="s">
        <v>435</v>
      </c>
      <c r="C462" t="s">
        <v>961</v>
      </c>
      <c r="D462" t="s">
        <v>872</v>
      </c>
    </row>
    <row r="463" spans="1:4" x14ac:dyDescent="0.3">
      <c r="A463">
        <f t="shared" si="7"/>
        <v>462</v>
      </c>
      <c r="B463" t="s">
        <v>109</v>
      </c>
      <c r="C463" t="s">
        <v>961</v>
      </c>
      <c r="D463" t="s">
        <v>872</v>
      </c>
    </row>
    <row r="464" spans="1:4" x14ac:dyDescent="0.3">
      <c r="A464">
        <f t="shared" si="7"/>
        <v>463</v>
      </c>
      <c r="B464" t="s">
        <v>198</v>
      </c>
      <c r="C464" t="s">
        <v>961</v>
      </c>
      <c r="D464" t="s">
        <v>872</v>
      </c>
    </row>
    <row r="465" spans="1:4" x14ac:dyDescent="0.3">
      <c r="A465">
        <f t="shared" si="7"/>
        <v>464</v>
      </c>
      <c r="B465" t="s">
        <v>4</v>
      </c>
      <c r="C465" t="s">
        <v>961</v>
      </c>
      <c r="D465" t="s">
        <v>872</v>
      </c>
    </row>
    <row r="466" spans="1:4" x14ac:dyDescent="0.3">
      <c r="A466">
        <f t="shared" si="7"/>
        <v>465</v>
      </c>
      <c r="B466" t="s">
        <v>511</v>
      </c>
      <c r="C466" t="s">
        <v>961</v>
      </c>
      <c r="D466" t="s">
        <v>872</v>
      </c>
    </row>
    <row r="467" spans="1:4" x14ac:dyDescent="0.3">
      <c r="A467">
        <f t="shared" si="7"/>
        <v>466</v>
      </c>
      <c r="B467" t="s">
        <v>75</v>
      </c>
      <c r="C467" t="s">
        <v>961</v>
      </c>
      <c r="D467" t="s">
        <v>872</v>
      </c>
    </row>
    <row r="468" spans="1:4" x14ac:dyDescent="0.3">
      <c r="A468">
        <f t="shared" si="7"/>
        <v>467</v>
      </c>
      <c r="B468" t="s">
        <v>346</v>
      </c>
      <c r="C468" t="s">
        <v>961</v>
      </c>
      <c r="D468" t="s">
        <v>872</v>
      </c>
    </row>
    <row r="469" spans="1:4" x14ac:dyDescent="0.3">
      <c r="A469">
        <f t="shared" si="7"/>
        <v>468</v>
      </c>
      <c r="B469" t="s">
        <v>110</v>
      </c>
      <c r="C469" t="s">
        <v>961</v>
      </c>
      <c r="D469" t="s">
        <v>872</v>
      </c>
    </row>
    <row r="470" spans="1:4" x14ac:dyDescent="0.3">
      <c r="A470">
        <f t="shared" si="7"/>
        <v>469</v>
      </c>
      <c r="B470" t="s">
        <v>266</v>
      </c>
      <c r="C470" t="s">
        <v>961</v>
      </c>
      <c r="D470" t="s">
        <v>872</v>
      </c>
    </row>
    <row r="471" spans="1:4" x14ac:dyDescent="0.3">
      <c r="A471">
        <f t="shared" si="7"/>
        <v>470</v>
      </c>
      <c r="B471" t="s">
        <v>267</v>
      </c>
      <c r="C471" t="s">
        <v>961</v>
      </c>
      <c r="D471" t="s">
        <v>872</v>
      </c>
    </row>
    <row r="472" spans="1:4" x14ac:dyDescent="0.3">
      <c r="A472">
        <f t="shared" si="7"/>
        <v>471</v>
      </c>
      <c r="B472" t="s">
        <v>983</v>
      </c>
      <c r="C472" t="s">
        <v>961</v>
      </c>
      <c r="D472" t="s">
        <v>872</v>
      </c>
    </row>
    <row r="473" spans="1:4" x14ac:dyDescent="0.3">
      <c r="A473">
        <f t="shared" si="7"/>
        <v>472</v>
      </c>
      <c r="B473" t="s">
        <v>58</v>
      </c>
      <c r="C473" t="s">
        <v>961</v>
      </c>
      <c r="D473" t="s">
        <v>872</v>
      </c>
    </row>
    <row r="474" spans="1:4" x14ac:dyDescent="0.3">
      <c r="A474">
        <f t="shared" si="7"/>
        <v>473</v>
      </c>
      <c r="B474" t="s">
        <v>583</v>
      </c>
      <c r="C474" t="s">
        <v>961</v>
      </c>
      <c r="D474" t="s">
        <v>872</v>
      </c>
    </row>
    <row r="475" spans="1:4" x14ac:dyDescent="0.3">
      <c r="A475">
        <f t="shared" si="7"/>
        <v>474</v>
      </c>
      <c r="B475" t="s">
        <v>440</v>
      </c>
      <c r="C475" t="s">
        <v>961</v>
      </c>
      <c r="D475" t="s">
        <v>872</v>
      </c>
    </row>
    <row r="476" spans="1:4" x14ac:dyDescent="0.3">
      <c r="A476">
        <f t="shared" si="7"/>
        <v>475</v>
      </c>
      <c r="B476" t="s">
        <v>984</v>
      </c>
      <c r="C476" t="s">
        <v>961</v>
      </c>
      <c r="D476" t="s">
        <v>872</v>
      </c>
    </row>
    <row r="477" spans="1:4" x14ac:dyDescent="0.3">
      <c r="A477">
        <f t="shared" si="7"/>
        <v>476</v>
      </c>
      <c r="B477" t="s">
        <v>59</v>
      </c>
      <c r="C477" t="s">
        <v>961</v>
      </c>
      <c r="D477" t="s">
        <v>872</v>
      </c>
    </row>
    <row r="478" spans="1:4" x14ac:dyDescent="0.3">
      <c r="A478">
        <f t="shared" si="7"/>
        <v>477</v>
      </c>
      <c r="B478" t="s">
        <v>16</v>
      </c>
      <c r="C478" t="s">
        <v>961</v>
      </c>
      <c r="D478" t="s">
        <v>872</v>
      </c>
    </row>
    <row r="479" spans="1:4" x14ac:dyDescent="0.3">
      <c r="A479">
        <f t="shared" si="7"/>
        <v>478</v>
      </c>
      <c r="B479" t="s">
        <v>270</v>
      </c>
      <c r="C479" t="s">
        <v>961</v>
      </c>
      <c r="D479" t="s">
        <v>872</v>
      </c>
    </row>
    <row r="480" spans="1:4" x14ac:dyDescent="0.3">
      <c r="A480">
        <f t="shared" si="7"/>
        <v>479</v>
      </c>
      <c r="B480" t="s">
        <v>584</v>
      </c>
      <c r="C480" t="s">
        <v>961</v>
      </c>
      <c r="D480" t="s">
        <v>872</v>
      </c>
    </row>
    <row r="481" spans="1:4" x14ac:dyDescent="0.3">
      <c r="A481">
        <f t="shared" si="7"/>
        <v>480</v>
      </c>
      <c r="B481" t="s">
        <v>985</v>
      </c>
      <c r="C481" t="s">
        <v>961</v>
      </c>
      <c r="D481" t="s">
        <v>872</v>
      </c>
    </row>
    <row r="482" spans="1:4" x14ac:dyDescent="0.3">
      <c r="A482">
        <f t="shared" si="7"/>
        <v>481</v>
      </c>
      <c r="B482" t="s">
        <v>202</v>
      </c>
      <c r="C482" t="s">
        <v>961</v>
      </c>
      <c r="D482" t="s">
        <v>872</v>
      </c>
    </row>
    <row r="483" spans="1:4" x14ac:dyDescent="0.3">
      <c r="A483">
        <f t="shared" si="7"/>
        <v>482</v>
      </c>
      <c r="B483" t="s">
        <v>163</v>
      </c>
      <c r="C483" t="s">
        <v>961</v>
      </c>
      <c r="D483" t="s">
        <v>872</v>
      </c>
    </row>
    <row r="484" spans="1:4" x14ac:dyDescent="0.3">
      <c r="A484">
        <f t="shared" si="7"/>
        <v>483</v>
      </c>
      <c r="B484" t="s">
        <v>360</v>
      </c>
      <c r="C484" t="s">
        <v>961</v>
      </c>
      <c r="D484" t="s">
        <v>872</v>
      </c>
    </row>
    <row r="485" spans="1:4" x14ac:dyDescent="0.3">
      <c r="A485">
        <f t="shared" si="7"/>
        <v>484</v>
      </c>
      <c r="B485" t="s">
        <v>40</v>
      </c>
      <c r="C485" t="s">
        <v>961</v>
      </c>
      <c r="D485" t="s">
        <v>872</v>
      </c>
    </row>
    <row r="486" spans="1:4" x14ac:dyDescent="0.3">
      <c r="A486">
        <f t="shared" si="7"/>
        <v>485</v>
      </c>
      <c r="B486" t="s">
        <v>986</v>
      </c>
      <c r="C486" t="s">
        <v>961</v>
      </c>
      <c r="D486" t="s">
        <v>872</v>
      </c>
    </row>
    <row r="487" spans="1:4" x14ac:dyDescent="0.3">
      <c r="A487">
        <f t="shared" si="7"/>
        <v>486</v>
      </c>
      <c r="B487" t="s">
        <v>987</v>
      </c>
      <c r="C487" t="s">
        <v>961</v>
      </c>
      <c r="D487" t="s">
        <v>872</v>
      </c>
    </row>
    <row r="488" spans="1:4" x14ac:dyDescent="0.3">
      <c r="A488">
        <f t="shared" si="7"/>
        <v>487</v>
      </c>
      <c r="B488" t="s">
        <v>37</v>
      </c>
      <c r="C488" t="s">
        <v>961</v>
      </c>
      <c r="D488" t="s">
        <v>872</v>
      </c>
    </row>
    <row r="489" spans="1:4" x14ac:dyDescent="0.3">
      <c r="A489">
        <f t="shared" si="7"/>
        <v>488</v>
      </c>
      <c r="B489" t="s">
        <v>289</v>
      </c>
      <c r="C489" t="s">
        <v>988</v>
      </c>
      <c r="D489" t="s">
        <v>863</v>
      </c>
    </row>
    <row r="490" spans="1:4" x14ac:dyDescent="0.3">
      <c r="A490">
        <f t="shared" si="7"/>
        <v>489</v>
      </c>
      <c r="B490" t="s">
        <v>989</v>
      </c>
      <c r="C490" t="s">
        <v>988</v>
      </c>
      <c r="D490" t="s">
        <v>863</v>
      </c>
    </row>
    <row r="491" spans="1:4" x14ac:dyDescent="0.3">
      <c r="A491">
        <f t="shared" si="7"/>
        <v>490</v>
      </c>
      <c r="B491" t="s">
        <v>806</v>
      </c>
      <c r="C491" t="s">
        <v>988</v>
      </c>
      <c r="D491" t="s">
        <v>863</v>
      </c>
    </row>
    <row r="492" spans="1:4" x14ac:dyDescent="0.3">
      <c r="A492">
        <f t="shared" si="7"/>
        <v>491</v>
      </c>
      <c r="B492" t="s">
        <v>317</v>
      </c>
      <c r="C492" t="s">
        <v>988</v>
      </c>
      <c r="D492" t="s">
        <v>863</v>
      </c>
    </row>
    <row r="493" spans="1:4" x14ac:dyDescent="0.3">
      <c r="A493">
        <f t="shared" si="7"/>
        <v>492</v>
      </c>
      <c r="B493" t="s">
        <v>659</v>
      </c>
      <c r="C493" t="s">
        <v>988</v>
      </c>
      <c r="D493" t="s">
        <v>863</v>
      </c>
    </row>
    <row r="494" spans="1:4" x14ac:dyDescent="0.3">
      <c r="A494">
        <f t="shared" si="7"/>
        <v>493</v>
      </c>
      <c r="B494" t="s">
        <v>484</v>
      </c>
      <c r="C494" t="s">
        <v>988</v>
      </c>
      <c r="D494" t="s">
        <v>863</v>
      </c>
    </row>
    <row r="495" spans="1:4" x14ac:dyDescent="0.3">
      <c r="A495">
        <f t="shared" si="7"/>
        <v>494</v>
      </c>
      <c r="B495" t="s">
        <v>720</v>
      </c>
      <c r="C495" t="s">
        <v>988</v>
      </c>
      <c r="D495" t="s">
        <v>863</v>
      </c>
    </row>
    <row r="496" spans="1:4" x14ac:dyDescent="0.3">
      <c r="A496">
        <f t="shared" si="7"/>
        <v>495</v>
      </c>
      <c r="B496" t="s">
        <v>618</v>
      </c>
      <c r="C496" t="s">
        <v>988</v>
      </c>
      <c r="D496" t="s">
        <v>863</v>
      </c>
    </row>
    <row r="497" spans="1:4" x14ac:dyDescent="0.3">
      <c r="A497">
        <f t="shared" si="7"/>
        <v>496</v>
      </c>
      <c r="B497" t="s">
        <v>49</v>
      </c>
      <c r="C497" t="s">
        <v>988</v>
      </c>
      <c r="D497" t="s">
        <v>865</v>
      </c>
    </row>
    <row r="498" spans="1:4" x14ac:dyDescent="0.3">
      <c r="A498">
        <f t="shared" si="7"/>
        <v>497</v>
      </c>
      <c r="B498" t="s">
        <v>100</v>
      </c>
      <c r="C498" t="s">
        <v>988</v>
      </c>
      <c r="D498" t="s">
        <v>865</v>
      </c>
    </row>
    <row r="499" spans="1:4" x14ac:dyDescent="0.3">
      <c r="A499">
        <f t="shared" si="7"/>
        <v>498</v>
      </c>
      <c r="B499" t="s">
        <v>177</v>
      </c>
      <c r="C499" t="s">
        <v>988</v>
      </c>
      <c r="D499" t="s">
        <v>865</v>
      </c>
    </row>
    <row r="500" spans="1:4" x14ac:dyDescent="0.3">
      <c r="A500">
        <f t="shared" si="7"/>
        <v>499</v>
      </c>
      <c r="B500" t="s">
        <v>220</v>
      </c>
      <c r="C500" t="s">
        <v>988</v>
      </c>
      <c r="D500" t="s">
        <v>865</v>
      </c>
    </row>
    <row r="501" spans="1:4" x14ac:dyDescent="0.3">
      <c r="A501">
        <f t="shared" si="7"/>
        <v>500</v>
      </c>
      <c r="B501" t="s">
        <v>381</v>
      </c>
      <c r="C501" t="s">
        <v>988</v>
      </c>
      <c r="D501" t="s">
        <v>865</v>
      </c>
    </row>
    <row r="502" spans="1:4" x14ac:dyDescent="0.3">
      <c r="A502">
        <f t="shared" si="7"/>
        <v>501</v>
      </c>
      <c r="B502" t="s">
        <v>476</v>
      </c>
      <c r="C502" t="s">
        <v>988</v>
      </c>
      <c r="D502" t="s">
        <v>865</v>
      </c>
    </row>
    <row r="503" spans="1:4" x14ac:dyDescent="0.3">
      <c r="A503">
        <f t="shared" si="7"/>
        <v>502</v>
      </c>
      <c r="B503" t="s">
        <v>34</v>
      </c>
      <c r="C503" t="s">
        <v>988</v>
      </c>
      <c r="D503" t="s">
        <v>865</v>
      </c>
    </row>
    <row r="504" spans="1:4" x14ac:dyDescent="0.3">
      <c r="A504">
        <f t="shared" si="7"/>
        <v>503</v>
      </c>
      <c r="B504" t="s">
        <v>731</v>
      </c>
      <c r="C504" t="s">
        <v>988</v>
      </c>
      <c r="D504" t="s">
        <v>865</v>
      </c>
    </row>
    <row r="505" spans="1:4" x14ac:dyDescent="0.3">
      <c r="A505">
        <f t="shared" si="7"/>
        <v>504</v>
      </c>
      <c r="B505" t="s">
        <v>247</v>
      </c>
      <c r="C505" t="s">
        <v>988</v>
      </c>
      <c r="D505" t="s">
        <v>865</v>
      </c>
    </row>
    <row r="506" spans="1:4" x14ac:dyDescent="0.3">
      <c r="A506">
        <f t="shared" si="7"/>
        <v>505</v>
      </c>
      <c r="B506" t="s">
        <v>406</v>
      </c>
      <c r="C506" t="s">
        <v>988</v>
      </c>
      <c r="D506" t="s">
        <v>865</v>
      </c>
    </row>
    <row r="507" spans="1:4" x14ac:dyDescent="0.3">
      <c r="A507">
        <f t="shared" si="7"/>
        <v>506</v>
      </c>
      <c r="B507" t="s">
        <v>407</v>
      </c>
      <c r="C507" t="s">
        <v>988</v>
      </c>
      <c r="D507" t="s">
        <v>865</v>
      </c>
    </row>
    <row r="508" spans="1:4" x14ac:dyDescent="0.3">
      <c r="A508">
        <f t="shared" si="7"/>
        <v>507</v>
      </c>
      <c r="B508" t="s">
        <v>411</v>
      </c>
      <c r="C508" t="s">
        <v>988</v>
      </c>
      <c r="D508" t="s">
        <v>865</v>
      </c>
    </row>
    <row r="509" spans="1:4" x14ac:dyDescent="0.3">
      <c r="A509">
        <f t="shared" si="7"/>
        <v>508</v>
      </c>
      <c r="B509" t="s">
        <v>556</v>
      </c>
      <c r="C509" t="s">
        <v>988</v>
      </c>
      <c r="D509" t="s">
        <v>865</v>
      </c>
    </row>
    <row r="510" spans="1:4" x14ac:dyDescent="0.3">
      <c r="A510">
        <f t="shared" si="7"/>
        <v>509</v>
      </c>
      <c r="B510" t="s">
        <v>702</v>
      </c>
      <c r="C510" t="s">
        <v>988</v>
      </c>
      <c r="D510" t="s">
        <v>865</v>
      </c>
    </row>
    <row r="511" spans="1:4" x14ac:dyDescent="0.3">
      <c r="A511">
        <f t="shared" si="7"/>
        <v>510</v>
      </c>
      <c r="B511" t="s">
        <v>721</v>
      </c>
      <c r="C511" t="s">
        <v>988</v>
      </c>
      <c r="D511" t="s">
        <v>865</v>
      </c>
    </row>
    <row r="512" spans="1:4" x14ac:dyDescent="0.3">
      <c r="A512">
        <f t="shared" si="7"/>
        <v>511</v>
      </c>
      <c r="B512" t="s">
        <v>736</v>
      </c>
      <c r="C512" t="s">
        <v>988</v>
      </c>
      <c r="D512" t="s">
        <v>865</v>
      </c>
    </row>
    <row r="513" spans="1:4" x14ac:dyDescent="0.3">
      <c r="A513">
        <f t="shared" si="7"/>
        <v>512</v>
      </c>
      <c r="B513" t="s">
        <v>559</v>
      </c>
      <c r="C513" t="s">
        <v>988</v>
      </c>
      <c r="D513" t="s">
        <v>865</v>
      </c>
    </row>
    <row r="514" spans="1:4" x14ac:dyDescent="0.3">
      <c r="A514">
        <f t="shared" si="7"/>
        <v>513</v>
      </c>
      <c r="B514" t="s">
        <v>566</v>
      </c>
      <c r="C514" t="s">
        <v>988</v>
      </c>
      <c r="D514" t="s">
        <v>865</v>
      </c>
    </row>
    <row r="515" spans="1:4" x14ac:dyDescent="0.3">
      <c r="A515">
        <f t="shared" ref="A515:A578" si="8">ROW()-1</f>
        <v>514</v>
      </c>
      <c r="B515" t="s">
        <v>683</v>
      </c>
      <c r="C515" t="s">
        <v>988</v>
      </c>
      <c r="D515" t="s">
        <v>865</v>
      </c>
    </row>
    <row r="516" spans="1:4" x14ac:dyDescent="0.3">
      <c r="A516">
        <f t="shared" si="8"/>
        <v>515</v>
      </c>
      <c r="B516" t="s">
        <v>567</v>
      </c>
      <c r="C516" t="s">
        <v>988</v>
      </c>
      <c r="D516" t="s">
        <v>865</v>
      </c>
    </row>
    <row r="517" spans="1:4" x14ac:dyDescent="0.3">
      <c r="A517">
        <f t="shared" si="8"/>
        <v>516</v>
      </c>
      <c r="B517" t="s">
        <v>782</v>
      </c>
      <c r="C517" t="s">
        <v>988</v>
      </c>
      <c r="D517" t="s">
        <v>865</v>
      </c>
    </row>
    <row r="518" spans="1:4" x14ac:dyDescent="0.3">
      <c r="A518">
        <f t="shared" si="8"/>
        <v>517</v>
      </c>
      <c r="B518" t="s">
        <v>591</v>
      </c>
      <c r="C518" t="s">
        <v>988</v>
      </c>
      <c r="D518" t="s">
        <v>865</v>
      </c>
    </row>
    <row r="519" spans="1:4" x14ac:dyDescent="0.3">
      <c r="A519">
        <f t="shared" si="8"/>
        <v>518</v>
      </c>
      <c r="B519" t="s">
        <v>533</v>
      </c>
      <c r="C519" t="s">
        <v>988</v>
      </c>
      <c r="D519" t="s">
        <v>865</v>
      </c>
    </row>
    <row r="520" spans="1:4" x14ac:dyDescent="0.3">
      <c r="A520">
        <f t="shared" si="8"/>
        <v>519</v>
      </c>
      <c r="B520" t="s">
        <v>692</v>
      </c>
      <c r="C520" t="s">
        <v>988</v>
      </c>
      <c r="D520" t="s">
        <v>865</v>
      </c>
    </row>
    <row r="521" spans="1:4" x14ac:dyDescent="0.3">
      <c r="A521">
        <f t="shared" si="8"/>
        <v>520</v>
      </c>
      <c r="B521" t="s">
        <v>181</v>
      </c>
      <c r="C521" t="s">
        <v>988</v>
      </c>
      <c r="D521" t="s">
        <v>866</v>
      </c>
    </row>
    <row r="522" spans="1:4" x14ac:dyDescent="0.3">
      <c r="A522">
        <f t="shared" si="8"/>
        <v>521</v>
      </c>
      <c r="B522" t="s">
        <v>225</v>
      </c>
      <c r="C522" t="s">
        <v>988</v>
      </c>
      <c r="D522" t="s">
        <v>866</v>
      </c>
    </row>
    <row r="523" spans="1:4" x14ac:dyDescent="0.3">
      <c r="A523">
        <f t="shared" si="8"/>
        <v>522</v>
      </c>
      <c r="B523" t="s">
        <v>730</v>
      </c>
      <c r="C523" t="s">
        <v>988</v>
      </c>
      <c r="D523" t="s">
        <v>866</v>
      </c>
    </row>
    <row r="524" spans="1:4" x14ac:dyDescent="0.3">
      <c r="A524">
        <f t="shared" si="8"/>
        <v>523</v>
      </c>
      <c r="B524" t="s">
        <v>414</v>
      </c>
      <c r="C524" t="s">
        <v>988</v>
      </c>
      <c r="D524" t="s">
        <v>866</v>
      </c>
    </row>
    <row r="525" spans="1:4" x14ac:dyDescent="0.3">
      <c r="A525">
        <f t="shared" si="8"/>
        <v>524</v>
      </c>
      <c r="B525" t="s">
        <v>990</v>
      </c>
      <c r="C525" t="s">
        <v>988</v>
      </c>
      <c r="D525" t="s">
        <v>866</v>
      </c>
    </row>
    <row r="526" spans="1:4" x14ac:dyDescent="0.3">
      <c r="A526">
        <f t="shared" si="8"/>
        <v>525</v>
      </c>
      <c r="B526" t="s">
        <v>374</v>
      </c>
      <c r="C526" t="s">
        <v>988</v>
      </c>
      <c r="D526" t="s">
        <v>866</v>
      </c>
    </row>
    <row r="527" spans="1:4" x14ac:dyDescent="0.3">
      <c r="A527">
        <f t="shared" si="8"/>
        <v>526</v>
      </c>
      <c r="B527" t="s">
        <v>991</v>
      </c>
      <c r="C527" t="s">
        <v>988</v>
      </c>
      <c r="D527" t="s">
        <v>866</v>
      </c>
    </row>
    <row r="528" spans="1:4" x14ac:dyDescent="0.3">
      <c r="A528">
        <f t="shared" si="8"/>
        <v>527</v>
      </c>
      <c r="B528" t="s">
        <v>97</v>
      </c>
      <c r="C528" t="s">
        <v>988</v>
      </c>
      <c r="D528" t="s">
        <v>866</v>
      </c>
    </row>
    <row r="529" spans="1:4" x14ac:dyDescent="0.3">
      <c r="A529">
        <f t="shared" si="8"/>
        <v>528</v>
      </c>
      <c r="B529" t="s">
        <v>158</v>
      </c>
      <c r="C529" t="s">
        <v>988</v>
      </c>
      <c r="D529" t="s">
        <v>868</v>
      </c>
    </row>
    <row r="530" spans="1:4" x14ac:dyDescent="0.3">
      <c r="A530">
        <f t="shared" si="8"/>
        <v>529</v>
      </c>
      <c r="B530" t="s">
        <v>277</v>
      </c>
      <c r="C530" t="s">
        <v>988</v>
      </c>
      <c r="D530" t="s">
        <v>868</v>
      </c>
    </row>
    <row r="531" spans="1:4" x14ac:dyDescent="0.3">
      <c r="A531">
        <f t="shared" si="8"/>
        <v>530</v>
      </c>
      <c r="B531" t="s">
        <v>644</v>
      </c>
      <c r="C531" t="s">
        <v>992</v>
      </c>
      <c r="D531" t="s">
        <v>863</v>
      </c>
    </row>
    <row r="532" spans="1:4" x14ac:dyDescent="0.3">
      <c r="A532">
        <f t="shared" si="8"/>
        <v>531</v>
      </c>
      <c r="B532" t="s">
        <v>839</v>
      </c>
      <c r="C532" t="s">
        <v>992</v>
      </c>
      <c r="D532" t="s">
        <v>863</v>
      </c>
    </row>
    <row r="533" spans="1:4" x14ac:dyDescent="0.3">
      <c r="A533">
        <f t="shared" si="8"/>
        <v>532</v>
      </c>
      <c r="B533" t="s">
        <v>656</v>
      </c>
      <c r="C533" t="s">
        <v>992</v>
      </c>
      <c r="D533" t="s">
        <v>865</v>
      </c>
    </row>
    <row r="534" spans="1:4" x14ac:dyDescent="0.3">
      <c r="A534">
        <f t="shared" si="8"/>
        <v>533</v>
      </c>
      <c r="B534" t="s">
        <v>993</v>
      </c>
      <c r="C534" t="s">
        <v>992</v>
      </c>
      <c r="D534" t="s">
        <v>865</v>
      </c>
    </row>
    <row r="535" spans="1:4" x14ac:dyDescent="0.3">
      <c r="A535">
        <f t="shared" si="8"/>
        <v>534</v>
      </c>
      <c r="B535" t="s">
        <v>413</v>
      </c>
      <c r="C535" t="s">
        <v>992</v>
      </c>
      <c r="D535" t="s">
        <v>865</v>
      </c>
    </row>
    <row r="536" spans="1:4" x14ac:dyDescent="0.3">
      <c r="A536">
        <f t="shared" si="8"/>
        <v>535</v>
      </c>
      <c r="B536" t="s">
        <v>157</v>
      </c>
      <c r="C536" t="s">
        <v>992</v>
      </c>
      <c r="D536" t="s">
        <v>865</v>
      </c>
    </row>
    <row r="537" spans="1:4" x14ac:dyDescent="0.3">
      <c r="A537">
        <f t="shared" si="8"/>
        <v>536</v>
      </c>
      <c r="B537" t="s">
        <v>107</v>
      </c>
      <c r="C537" t="s">
        <v>992</v>
      </c>
      <c r="D537" t="s">
        <v>865</v>
      </c>
    </row>
    <row r="538" spans="1:4" x14ac:dyDescent="0.3">
      <c r="A538">
        <f t="shared" si="8"/>
        <v>537</v>
      </c>
      <c r="B538" t="s">
        <v>994</v>
      </c>
      <c r="C538" t="s">
        <v>992</v>
      </c>
      <c r="D538" t="s">
        <v>865</v>
      </c>
    </row>
    <row r="539" spans="1:4" x14ac:dyDescent="0.3">
      <c r="A539">
        <f t="shared" si="8"/>
        <v>538</v>
      </c>
      <c r="B539" t="s">
        <v>82</v>
      </c>
      <c r="C539" t="s">
        <v>992</v>
      </c>
      <c r="D539" t="s">
        <v>865</v>
      </c>
    </row>
    <row r="540" spans="1:4" x14ac:dyDescent="0.3">
      <c r="A540">
        <f t="shared" si="8"/>
        <v>539</v>
      </c>
      <c r="B540" t="s">
        <v>811</v>
      </c>
      <c r="C540" t="s">
        <v>992</v>
      </c>
      <c r="D540" t="s">
        <v>865</v>
      </c>
    </row>
    <row r="541" spans="1:4" x14ac:dyDescent="0.3">
      <c r="A541">
        <f t="shared" si="8"/>
        <v>540</v>
      </c>
      <c r="B541" t="s">
        <v>142</v>
      </c>
      <c r="C541" t="s">
        <v>992</v>
      </c>
      <c r="D541" t="s">
        <v>866</v>
      </c>
    </row>
    <row r="542" spans="1:4" x14ac:dyDescent="0.3">
      <c r="A542">
        <f t="shared" si="8"/>
        <v>541</v>
      </c>
      <c r="B542" t="s">
        <v>551</v>
      </c>
      <c r="C542" t="s">
        <v>992</v>
      </c>
      <c r="D542" t="s">
        <v>866</v>
      </c>
    </row>
    <row r="543" spans="1:4" x14ac:dyDescent="0.3">
      <c r="A543">
        <f t="shared" si="8"/>
        <v>542</v>
      </c>
      <c r="B543" t="s">
        <v>64</v>
      </c>
      <c r="C543" t="s">
        <v>992</v>
      </c>
      <c r="D543" t="s">
        <v>866</v>
      </c>
    </row>
    <row r="544" spans="1:4" x14ac:dyDescent="0.3">
      <c r="A544">
        <f t="shared" si="8"/>
        <v>543</v>
      </c>
      <c r="B544" t="s">
        <v>126</v>
      </c>
      <c r="C544" t="s">
        <v>992</v>
      </c>
      <c r="D544" t="s">
        <v>866</v>
      </c>
    </row>
    <row r="545" spans="1:4" x14ac:dyDescent="0.3">
      <c r="A545">
        <f t="shared" si="8"/>
        <v>544</v>
      </c>
      <c r="B545" t="s">
        <v>488</v>
      </c>
      <c r="C545" t="s">
        <v>992</v>
      </c>
      <c r="D545" t="s">
        <v>866</v>
      </c>
    </row>
    <row r="546" spans="1:4" x14ac:dyDescent="0.3">
      <c r="A546">
        <f t="shared" si="8"/>
        <v>545</v>
      </c>
      <c r="B546" t="s">
        <v>129</v>
      </c>
      <c r="C546" t="s">
        <v>992</v>
      </c>
      <c r="D546" t="s">
        <v>866</v>
      </c>
    </row>
    <row r="547" spans="1:4" x14ac:dyDescent="0.3">
      <c r="A547">
        <f t="shared" si="8"/>
        <v>546</v>
      </c>
      <c r="B547" t="s">
        <v>42</v>
      </c>
      <c r="C547" t="s">
        <v>992</v>
      </c>
      <c r="D547" t="s">
        <v>866</v>
      </c>
    </row>
    <row r="548" spans="1:4" x14ac:dyDescent="0.3">
      <c r="A548">
        <f t="shared" si="8"/>
        <v>547</v>
      </c>
      <c r="B548" t="s">
        <v>344</v>
      </c>
      <c r="C548" t="s">
        <v>992</v>
      </c>
      <c r="D548" t="s">
        <v>866</v>
      </c>
    </row>
    <row r="549" spans="1:4" x14ac:dyDescent="0.3">
      <c r="A549">
        <f t="shared" si="8"/>
        <v>548</v>
      </c>
      <c r="B549" t="s">
        <v>207</v>
      </c>
      <c r="C549" t="s">
        <v>992</v>
      </c>
      <c r="D549" t="s">
        <v>866</v>
      </c>
    </row>
    <row r="550" spans="1:4" x14ac:dyDescent="0.3">
      <c r="A550">
        <f t="shared" si="8"/>
        <v>549</v>
      </c>
      <c r="B550" t="s">
        <v>111</v>
      </c>
      <c r="C550" t="s">
        <v>992</v>
      </c>
      <c r="D550" t="s">
        <v>866</v>
      </c>
    </row>
    <row r="551" spans="1:4" x14ac:dyDescent="0.3">
      <c r="A551">
        <f t="shared" si="8"/>
        <v>550</v>
      </c>
      <c r="B551" t="s">
        <v>995</v>
      </c>
      <c r="C551" t="s">
        <v>992</v>
      </c>
      <c r="D551" t="s">
        <v>866</v>
      </c>
    </row>
    <row r="552" spans="1:4" x14ac:dyDescent="0.3">
      <c r="A552">
        <f t="shared" si="8"/>
        <v>551</v>
      </c>
      <c r="B552" t="s">
        <v>238</v>
      </c>
      <c r="C552" t="s">
        <v>992</v>
      </c>
      <c r="D552" t="s">
        <v>868</v>
      </c>
    </row>
    <row r="553" spans="1:4" x14ac:dyDescent="0.3">
      <c r="A553">
        <f t="shared" si="8"/>
        <v>552</v>
      </c>
      <c r="B553" t="s">
        <v>522</v>
      </c>
      <c r="C553" t="s">
        <v>992</v>
      </c>
      <c r="D553" t="s">
        <v>868</v>
      </c>
    </row>
    <row r="554" spans="1:4" x14ac:dyDescent="0.3">
      <c r="A554">
        <f t="shared" si="8"/>
        <v>553</v>
      </c>
      <c r="B554" t="s">
        <v>226</v>
      </c>
      <c r="C554" t="s">
        <v>992</v>
      </c>
      <c r="D554" t="s">
        <v>868</v>
      </c>
    </row>
    <row r="555" spans="1:4" x14ac:dyDescent="0.3">
      <c r="A555">
        <f t="shared" si="8"/>
        <v>554</v>
      </c>
      <c r="B555" t="s">
        <v>62</v>
      </c>
      <c r="C555" t="s">
        <v>992</v>
      </c>
      <c r="D555" t="s">
        <v>868</v>
      </c>
    </row>
    <row r="556" spans="1:4" x14ac:dyDescent="0.3">
      <c r="A556">
        <f t="shared" si="8"/>
        <v>555</v>
      </c>
      <c r="B556" t="s">
        <v>609</v>
      </c>
      <c r="C556" t="s">
        <v>992</v>
      </c>
      <c r="D556" t="s">
        <v>868</v>
      </c>
    </row>
    <row r="557" spans="1:4" x14ac:dyDescent="0.3">
      <c r="A557">
        <f t="shared" si="8"/>
        <v>556</v>
      </c>
      <c r="B557" t="s">
        <v>155</v>
      </c>
      <c r="C557" t="s">
        <v>992</v>
      </c>
      <c r="D557" t="s">
        <v>868</v>
      </c>
    </row>
    <row r="558" spans="1:4" x14ac:dyDescent="0.3">
      <c r="A558">
        <f t="shared" si="8"/>
        <v>557</v>
      </c>
      <c r="B558" t="s">
        <v>112</v>
      </c>
      <c r="C558" t="s">
        <v>992</v>
      </c>
      <c r="D558" t="s">
        <v>868</v>
      </c>
    </row>
    <row r="559" spans="1:4" x14ac:dyDescent="0.3">
      <c r="A559">
        <f t="shared" si="8"/>
        <v>558</v>
      </c>
      <c r="B559" t="s">
        <v>113</v>
      </c>
      <c r="C559" t="s">
        <v>992</v>
      </c>
      <c r="D559" t="s">
        <v>868</v>
      </c>
    </row>
    <row r="560" spans="1:4" x14ac:dyDescent="0.3">
      <c r="A560">
        <f t="shared" si="8"/>
        <v>559</v>
      </c>
      <c r="B560" t="s">
        <v>78</v>
      </c>
      <c r="C560" t="s">
        <v>992</v>
      </c>
      <c r="D560" t="s">
        <v>872</v>
      </c>
    </row>
    <row r="561" spans="1:4" x14ac:dyDescent="0.3">
      <c r="A561">
        <f t="shared" si="8"/>
        <v>560</v>
      </c>
      <c r="B561" t="s">
        <v>192</v>
      </c>
      <c r="C561" t="s">
        <v>992</v>
      </c>
      <c r="D561" t="s">
        <v>872</v>
      </c>
    </row>
    <row r="562" spans="1:4" x14ac:dyDescent="0.3">
      <c r="A562">
        <f t="shared" si="8"/>
        <v>561</v>
      </c>
      <c r="B562" t="s">
        <v>57</v>
      </c>
      <c r="C562" t="s">
        <v>992</v>
      </c>
      <c r="D562" t="s">
        <v>872</v>
      </c>
    </row>
    <row r="563" spans="1:4" x14ac:dyDescent="0.3">
      <c r="A563">
        <f t="shared" si="8"/>
        <v>562</v>
      </c>
      <c r="B563" t="s">
        <v>81</v>
      </c>
      <c r="C563" t="s">
        <v>992</v>
      </c>
      <c r="D563" t="s">
        <v>872</v>
      </c>
    </row>
    <row r="564" spans="1:4" x14ac:dyDescent="0.3">
      <c r="A564">
        <f t="shared" si="8"/>
        <v>563</v>
      </c>
      <c r="B564" t="s">
        <v>996</v>
      </c>
      <c r="C564" t="s">
        <v>992</v>
      </c>
      <c r="D564" t="s">
        <v>872</v>
      </c>
    </row>
    <row r="565" spans="1:4" x14ac:dyDescent="0.3">
      <c r="A565">
        <f t="shared" si="8"/>
        <v>564</v>
      </c>
      <c r="B565" t="s">
        <v>594</v>
      </c>
      <c r="C565" t="s">
        <v>992</v>
      </c>
      <c r="D565" t="s">
        <v>872</v>
      </c>
    </row>
    <row r="566" spans="1:4" x14ac:dyDescent="0.3">
      <c r="A566">
        <f t="shared" si="8"/>
        <v>565</v>
      </c>
      <c r="B566" t="s">
        <v>997</v>
      </c>
      <c r="C566" t="s">
        <v>992</v>
      </c>
      <c r="D566" t="s">
        <v>872</v>
      </c>
    </row>
    <row r="567" spans="1:4" x14ac:dyDescent="0.3">
      <c r="A567">
        <f t="shared" si="8"/>
        <v>566</v>
      </c>
      <c r="B567" t="s">
        <v>544</v>
      </c>
      <c r="C567" t="s">
        <v>992</v>
      </c>
      <c r="D567" t="s">
        <v>872</v>
      </c>
    </row>
    <row r="568" spans="1:4" x14ac:dyDescent="0.3">
      <c r="A568">
        <f t="shared" si="8"/>
        <v>567</v>
      </c>
      <c r="B568" t="s">
        <v>88</v>
      </c>
      <c r="C568" t="s">
        <v>992</v>
      </c>
      <c r="D568" t="s">
        <v>872</v>
      </c>
    </row>
    <row r="569" spans="1:4" x14ac:dyDescent="0.3">
      <c r="A569">
        <f t="shared" si="8"/>
        <v>568</v>
      </c>
      <c r="B569" t="s">
        <v>233</v>
      </c>
      <c r="C569" t="s">
        <v>998</v>
      </c>
      <c r="D569" t="s">
        <v>866</v>
      </c>
    </row>
    <row r="570" spans="1:4" x14ac:dyDescent="0.3">
      <c r="A570">
        <f t="shared" si="8"/>
        <v>569</v>
      </c>
      <c r="B570" t="s">
        <v>999</v>
      </c>
      <c r="C570" t="s">
        <v>998</v>
      </c>
      <c r="D570" t="s">
        <v>866</v>
      </c>
    </row>
    <row r="571" spans="1:4" x14ac:dyDescent="0.3">
      <c r="A571">
        <f t="shared" si="8"/>
        <v>570</v>
      </c>
      <c r="B571" t="s">
        <v>47</v>
      </c>
      <c r="C571" t="s">
        <v>998</v>
      </c>
      <c r="D571" t="s">
        <v>866</v>
      </c>
    </row>
    <row r="572" spans="1:4" x14ac:dyDescent="0.3">
      <c r="A572">
        <f t="shared" si="8"/>
        <v>571</v>
      </c>
      <c r="B572" t="s">
        <v>1000</v>
      </c>
      <c r="C572" t="s">
        <v>998</v>
      </c>
      <c r="D572" t="s">
        <v>868</v>
      </c>
    </row>
    <row r="573" spans="1:4" x14ac:dyDescent="0.3">
      <c r="A573">
        <f t="shared" si="8"/>
        <v>572</v>
      </c>
      <c r="B573" t="s">
        <v>308</v>
      </c>
      <c r="C573" t="s">
        <v>998</v>
      </c>
      <c r="D573" t="s">
        <v>868</v>
      </c>
    </row>
    <row r="574" spans="1:4" x14ac:dyDescent="0.3">
      <c r="A574">
        <f t="shared" si="8"/>
        <v>573</v>
      </c>
      <c r="B574" t="s">
        <v>147</v>
      </c>
      <c r="C574" t="s">
        <v>998</v>
      </c>
      <c r="D574" t="s">
        <v>868</v>
      </c>
    </row>
    <row r="575" spans="1:4" x14ac:dyDescent="0.3">
      <c r="A575">
        <f t="shared" si="8"/>
        <v>574</v>
      </c>
      <c r="B575" t="s">
        <v>786</v>
      </c>
      <c r="C575" t="s">
        <v>998</v>
      </c>
      <c r="D575" t="s">
        <v>868</v>
      </c>
    </row>
    <row r="576" spans="1:4" x14ac:dyDescent="0.3">
      <c r="A576">
        <f t="shared" si="8"/>
        <v>575</v>
      </c>
      <c r="B576" t="s">
        <v>85</v>
      </c>
      <c r="C576" t="s">
        <v>998</v>
      </c>
      <c r="D576" t="s">
        <v>868</v>
      </c>
    </row>
    <row r="577" spans="1:4" x14ac:dyDescent="0.3">
      <c r="A577">
        <f t="shared" si="8"/>
        <v>576</v>
      </c>
      <c r="B577" t="s">
        <v>1001</v>
      </c>
      <c r="C577" t="s">
        <v>998</v>
      </c>
      <c r="D577" t="s">
        <v>868</v>
      </c>
    </row>
    <row r="578" spans="1:4" x14ac:dyDescent="0.3">
      <c r="A578">
        <f t="shared" si="8"/>
        <v>577</v>
      </c>
      <c r="B578" t="s">
        <v>1002</v>
      </c>
      <c r="C578" t="s">
        <v>998</v>
      </c>
      <c r="D578" t="s">
        <v>868</v>
      </c>
    </row>
    <row r="579" spans="1:4" x14ac:dyDescent="0.3">
      <c r="A579">
        <f t="shared" ref="A579:A642" si="9">ROW()-1</f>
        <v>578</v>
      </c>
      <c r="B579" t="s">
        <v>148</v>
      </c>
      <c r="C579" t="s">
        <v>998</v>
      </c>
      <c r="D579" t="s">
        <v>868</v>
      </c>
    </row>
    <row r="580" spans="1:4" x14ac:dyDescent="0.3">
      <c r="A580">
        <f t="shared" si="9"/>
        <v>579</v>
      </c>
      <c r="B580" t="s">
        <v>86</v>
      </c>
      <c r="C580" t="s">
        <v>998</v>
      </c>
      <c r="D580" t="s">
        <v>868</v>
      </c>
    </row>
    <row r="581" spans="1:4" x14ac:dyDescent="0.3">
      <c r="A581">
        <f t="shared" si="9"/>
        <v>580</v>
      </c>
      <c r="B581" t="s">
        <v>1003</v>
      </c>
      <c r="C581" t="s">
        <v>998</v>
      </c>
      <c r="D581" t="s">
        <v>868</v>
      </c>
    </row>
    <row r="582" spans="1:4" x14ac:dyDescent="0.3">
      <c r="A582">
        <f t="shared" si="9"/>
        <v>581</v>
      </c>
      <c r="B582" t="s">
        <v>1004</v>
      </c>
      <c r="C582" t="s">
        <v>998</v>
      </c>
      <c r="D582" t="s">
        <v>868</v>
      </c>
    </row>
    <row r="583" spans="1:4" x14ac:dyDescent="0.3">
      <c r="A583">
        <f t="shared" si="9"/>
        <v>582</v>
      </c>
      <c r="B583" t="s">
        <v>1005</v>
      </c>
      <c r="C583" t="s">
        <v>998</v>
      </c>
      <c r="D583" t="s">
        <v>868</v>
      </c>
    </row>
    <row r="584" spans="1:4" x14ac:dyDescent="0.3">
      <c r="A584">
        <f t="shared" si="9"/>
        <v>583</v>
      </c>
      <c r="B584" t="s">
        <v>12</v>
      </c>
      <c r="C584" t="s">
        <v>998</v>
      </c>
      <c r="D584" t="s">
        <v>868</v>
      </c>
    </row>
    <row r="585" spans="1:4" x14ac:dyDescent="0.3">
      <c r="A585">
        <f t="shared" si="9"/>
        <v>584</v>
      </c>
      <c r="B585" t="s">
        <v>1006</v>
      </c>
      <c r="C585" t="s">
        <v>998</v>
      </c>
      <c r="D585" t="s">
        <v>868</v>
      </c>
    </row>
    <row r="586" spans="1:4" x14ac:dyDescent="0.3">
      <c r="A586">
        <f t="shared" si="9"/>
        <v>585</v>
      </c>
      <c r="B586" t="s">
        <v>434</v>
      </c>
      <c r="C586" t="s">
        <v>998</v>
      </c>
      <c r="D586" t="s">
        <v>868</v>
      </c>
    </row>
    <row r="587" spans="1:4" x14ac:dyDescent="0.3">
      <c r="A587">
        <f t="shared" si="9"/>
        <v>586</v>
      </c>
      <c r="B587" t="s">
        <v>1007</v>
      </c>
      <c r="C587" t="s">
        <v>998</v>
      </c>
      <c r="D587" t="s">
        <v>868</v>
      </c>
    </row>
    <row r="588" spans="1:4" x14ac:dyDescent="0.3">
      <c r="A588">
        <f t="shared" si="9"/>
        <v>587</v>
      </c>
      <c r="B588" t="s">
        <v>19</v>
      </c>
      <c r="C588" t="s">
        <v>998</v>
      </c>
      <c r="D588" t="s">
        <v>868</v>
      </c>
    </row>
    <row r="589" spans="1:4" x14ac:dyDescent="0.3">
      <c r="A589">
        <f t="shared" si="9"/>
        <v>588</v>
      </c>
      <c r="B589" t="s">
        <v>36</v>
      </c>
      <c r="C589" t="s">
        <v>998</v>
      </c>
      <c r="D589" t="s">
        <v>868</v>
      </c>
    </row>
    <row r="590" spans="1:4" x14ac:dyDescent="0.3">
      <c r="A590">
        <f t="shared" si="9"/>
        <v>589</v>
      </c>
      <c r="B590" t="s">
        <v>1008</v>
      </c>
      <c r="C590" t="s">
        <v>998</v>
      </c>
      <c r="D590" t="s">
        <v>868</v>
      </c>
    </row>
    <row r="591" spans="1:4" x14ac:dyDescent="0.3">
      <c r="A591">
        <f t="shared" si="9"/>
        <v>590</v>
      </c>
      <c r="B591" t="s">
        <v>1009</v>
      </c>
      <c r="C591" t="s">
        <v>998</v>
      </c>
      <c r="D591" t="s">
        <v>868</v>
      </c>
    </row>
    <row r="592" spans="1:4" x14ac:dyDescent="0.3">
      <c r="A592">
        <f t="shared" si="9"/>
        <v>591</v>
      </c>
      <c r="B592" t="s">
        <v>60</v>
      </c>
      <c r="C592" t="s">
        <v>998</v>
      </c>
      <c r="D592" t="s">
        <v>868</v>
      </c>
    </row>
    <row r="593" spans="1:4" x14ac:dyDescent="0.3">
      <c r="A593">
        <f t="shared" si="9"/>
        <v>592</v>
      </c>
      <c r="B593" t="s">
        <v>754</v>
      </c>
      <c r="C593" t="s">
        <v>1010</v>
      </c>
      <c r="D593" t="s">
        <v>865</v>
      </c>
    </row>
    <row r="594" spans="1:4" x14ac:dyDescent="0.3">
      <c r="A594">
        <f t="shared" si="9"/>
        <v>593</v>
      </c>
      <c r="B594" t="s">
        <v>449</v>
      </c>
      <c r="C594" t="s">
        <v>1010</v>
      </c>
      <c r="D594" t="s">
        <v>865</v>
      </c>
    </row>
    <row r="595" spans="1:4" x14ac:dyDescent="0.3">
      <c r="A595">
        <f t="shared" si="9"/>
        <v>594</v>
      </c>
      <c r="B595" t="s">
        <v>290</v>
      </c>
      <c r="C595" t="s">
        <v>1010</v>
      </c>
      <c r="D595" t="s">
        <v>865</v>
      </c>
    </row>
    <row r="596" spans="1:4" x14ac:dyDescent="0.3">
      <c r="A596">
        <f t="shared" si="9"/>
        <v>595</v>
      </c>
      <c r="B596" t="s">
        <v>648</v>
      </c>
      <c r="C596" t="s">
        <v>1010</v>
      </c>
      <c r="D596" t="s">
        <v>865</v>
      </c>
    </row>
    <row r="597" spans="1:4" x14ac:dyDescent="0.3">
      <c r="A597">
        <f t="shared" si="9"/>
        <v>596</v>
      </c>
      <c r="B597" t="s">
        <v>532</v>
      </c>
      <c r="C597" t="s">
        <v>1010</v>
      </c>
      <c r="D597" t="s">
        <v>865</v>
      </c>
    </row>
    <row r="598" spans="1:4" x14ac:dyDescent="0.3">
      <c r="A598">
        <f t="shared" si="9"/>
        <v>597</v>
      </c>
      <c r="B598" t="s">
        <v>313</v>
      </c>
      <c r="C598" t="s">
        <v>1010</v>
      </c>
      <c r="D598" t="s">
        <v>865</v>
      </c>
    </row>
    <row r="599" spans="1:4" x14ac:dyDescent="0.3">
      <c r="A599">
        <f t="shared" si="9"/>
        <v>598</v>
      </c>
      <c r="B599" t="s">
        <v>561</v>
      </c>
      <c r="C599" t="s">
        <v>1010</v>
      </c>
      <c r="D599" t="s">
        <v>865</v>
      </c>
    </row>
    <row r="600" spans="1:4" x14ac:dyDescent="0.3">
      <c r="A600">
        <f t="shared" si="9"/>
        <v>599</v>
      </c>
      <c r="B600" t="s">
        <v>193</v>
      </c>
      <c r="C600" t="s">
        <v>1010</v>
      </c>
      <c r="D600" t="s">
        <v>865</v>
      </c>
    </row>
    <row r="601" spans="1:4" x14ac:dyDescent="0.3">
      <c r="A601">
        <f t="shared" si="9"/>
        <v>600</v>
      </c>
      <c r="B601" t="s">
        <v>1011</v>
      </c>
      <c r="C601" t="s">
        <v>1010</v>
      </c>
      <c r="D601" t="s">
        <v>865</v>
      </c>
    </row>
    <row r="602" spans="1:4" x14ac:dyDescent="0.3">
      <c r="A602">
        <f t="shared" si="9"/>
        <v>601</v>
      </c>
      <c r="B602" t="s">
        <v>649</v>
      </c>
      <c r="C602" t="s">
        <v>1010</v>
      </c>
      <c r="D602" t="s">
        <v>865</v>
      </c>
    </row>
    <row r="603" spans="1:4" x14ac:dyDescent="0.3">
      <c r="A603">
        <f t="shared" si="9"/>
        <v>602</v>
      </c>
      <c r="B603" t="s">
        <v>682</v>
      </c>
      <c r="C603" t="s">
        <v>1010</v>
      </c>
      <c r="D603" t="s">
        <v>866</v>
      </c>
    </row>
    <row r="604" spans="1:4" x14ac:dyDescent="0.3">
      <c r="A604">
        <f t="shared" si="9"/>
        <v>603</v>
      </c>
      <c r="B604" t="s">
        <v>326</v>
      </c>
      <c r="C604" t="s">
        <v>1010</v>
      </c>
      <c r="D604" t="s">
        <v>866</v>
      </c>
    </row>
    <row r="605" spans="1:4" x14ac:dyDescent="0.3">
      <c r="A605">
        <f t="shared" si="9"/>
        <v>604</v>
      </c>
      <c r="B605" t="s">
        <v>327</v>
      </c>
      <c r="C605" t="s">
        <v>1010</v>
      </c>
      <c r="D605" t="s">
        <v>866</v>
      </c>
    </row>
    <row r="606" spans="1:4" x14ac:dyDescent="0.3">
      <c r="A606">
        <f t="shared" si="9"/>
        <v>605</v>
      </c>
      <c r="B606" t="s">
        <v>328</v>
      </c>
      <c r="C606" t="s">
        <v>1010</v>
      </c>
      <c r="D606" t="s">
        <v>866</v>
      </c>
    </row>
    <row r="607" spans="1:4" x14ac:dyDescent="0.3">
      <c r="A607">
        <f t="shared" si="9"/>
        <v>606</v>
      </c>
      <c r="B607" t="s">
        <v>54</v>
      </c>
      <c r="C607" t="s">
        <v>1010</v>
      </c>
      <c r="D607" t="s">
        <v>866</v>
      </c>
    </row>
    <row r="608" spans="1:4" x14ac:dyDescent="0.3">
      <c r="A608">
        <f t="shared" si="9"/>
        <v>607</v>
      </c>
      <c r="B608" t="s">
        <v>1012</v>
      </c>
      <c r="C608" t="s">
        <v>1010</v>
      </c>
      <c r="D608" t="s">
        <v>866</v>
      </c>
    </row>
    <row r="609" spans="1:4" x14ac:dyDescent="0.3">
      <c r="A609">
        <f t="shared" si="9"/>
        <v>608</v>
      </c>
      <c r="B609" t="s">
        <v>478</v>
      </c>
      <c r="C609" t="s">
        <v>1010</v>
      </c>
      <c r="D609" t="s">
        <v>866</v>
      </c>
    </row>
    <row r="610" spans="1:4" x14ac:dyDescent="0.3">
      <c r="A610">
        <f t="shared" si="9"/>
        <v>609</v>
      </c>
      <c r="B610" t="s">
        <v>409</v>
      </c>
      <c r="C610" t="s">
        <v>1010</v>
      </c>
      <c r="D610" t="s">
        <v>866</v>
      </c>
    </row>
    <row r="611" spans="1:4" x14ac:dyDescent="0.3">
      <c r="A611">
        <f t="shared" si="9"/>
        <v>610</v>
      </c>
      <c r="B611" t="s">
        <v>855</v>
      </c>
      <c r="C611" t="s">
        <v>1010</v>
      </c>
      <c r="D611" t="s">
        <v>866</v>
      </c>
    </row>
    <row r="612" spans="1:4" x14ac:dyDescent="0.3">
      <c r="A612">
        <f t="shared" si="9"/>
        <v>611</v>
      </c>
      <c r="B612" t="s">
        <v>1013</v>
      </c>
      <c r="C612" t="s">
        <v>1010</v>
      </c>
      <c r="D612" t="s">
        <v>866</v>
      </c>
    </row>
    <row r="613" spans="1:4" x14ac:dyDescent="0.3">
      <c r="A613">
        <f t="shared" si="9"/>
        <v>612</v>
      </c>
      <c r="B613" t="s">
        <v>200</v>
      </c>
      <c r="C613" t="s">
        <v>1010</v>
      </c>
      <c r="D613" t="s">
        <v>866</v>
      </c>
    </row>
    <row r="614" spans="1:4" x14ac:dyDescent="0.3">
      <c r="A614">
        <f t="shared" si="9"/>
        <v>613</v>
      </c>
      <c r="B614" t="s">
        <v>462</v>
      </c>
      <c r="C614" t="s">
        <v>1010</v>
      </c>
      <c r="D614" t="s">
        <v>866</v>
      </c>
    </row>
    <row r="615" spans="1:4" x14ac:dyDescent="0.3">
      <c r="A615">
        <f t="shared" si="9"/>
        <v>614</v>
      </c>
      <c r="B615" t="s">
        <v>390</v>
      </c>
      <c r="C615" t="s">
        <v>1010</v>
      </c>
      <c r="D615" t="s">
        <v>866</v>
      </c>
    </row>
    <row r="616" spans="1:4" x14ac:dyDescent="0.3">
      <c r="A616">
        <f t="shared" si="9"/>
        <v>615</v>
      </c>
      <c r="B616" t="s">
        <v>837</v>
      </c>
      <c r="C616" t="s">
        <v>1010</v>
      </c>
      <c r="D616" t="s">
        <v>866</v>
      </c>
    </row>
    <row r="617" spans="1:4" x14ac:dyDescent="0.3">
      <c r="A617">
        <f t="shared" si="9"/>
        <v>616</v>
      </c>
      <c r="B617" t="s">
        <v>349</v>
      </c>
      <c r="C617" t="s">
        <v>1010</v>
      </c>
      <c r="D617" t="s">
        <v>866</v>
      </c>
    </row>
    <row r="618" spans="1:4" x14ac:dyDescent="0.3">
      <c r="A618">
        <f t="shared" si="9"/>
        <v>617</v>
      </c>
      <c r="B618" t="s">
        <v>654</v>
      </c>
      <c r="C618" t="s">
        <v>1010</v>
      </c>
      <c r="D618" t="s">
        <v>866</v>
      </c>
    </row>
    <row r="619" spans="1:4" x14ac:dyDescent="0.3">
      <c r="A619">
        <f t="shared" si="9"/>
        <v>618</v>
      </c>
      <c r="B619" t="s">
        <v>447</v>
      </c>
      <c r="C619" t="s">
        <v>1010</v>
      </c>
      <c r="D619" t="s">
        <v>868</v>
      </c>
    </row>
    <row r="620" spans="1:4" x14ac:dyDescent="0.3">
      <c r="A620">
        <f t="shared" si="9"/>
        <v>619</v>
      </c>
      <c r="B620" t="s">
        <v>735</v>
      </c>
      <c r="C620" t="s">
        <v>1010</v>
      </c>
      <c r="D620" t="s">
        <v>868</v>
      </c>
    </row>
    <row r="621" spans="1:4" x14ac:dyDescent="0.3">
      <c r="A621">
        <f t="shared" si="9"/>
        <v>620</v>
      </c>
      <c r="B621" t="s">
        <v>66</v>
      </c>
      <c r="C621" t="s">
        <v>1010</v>
      </c>
      <c r="D621" t="s">
        <v>868</v>
      </c>
    </row>
    <row r="622" spans="1:4" x14ac:dyDescent="0.3">
      <c r="A622">
        <f t="shared" si="9"/>
        <v>621</v>
      </c>
      <c r="B622" t="s">
        <v>1014</v>
      </c>
      <c r="C622" t="s">
        <v>1010</v>
      </c>
      <c r="D622" t="s">
        <v>868</v>
      </c>
    </row>
    <row r="623" spans="1:4" x14ac:dyDescent="0.3">
      <c r="A623">
        <f t="shared" si="9"/>
        <v>622</v>
      </c>
      <c r="B623" t="s">
        <v>534</v>
      </c>
      <c r="C623" t="s">
        <v>1010</v>
      </c>
      <c r="D623" t="s">
        <v>872</v>
      </c>
    </row>
    <row r="624" spans="1:4" x14ac:dyDescent="0.3">
      <c r="A624">
        <f t="shared" si="9"/>
        <v>623</v>
      </c>
      <c r="B624" t="s">
        <v>216</v>
      </c>
      <c r="C624" t="s">
        <v>1010</v>
      </c>
      <c r="D624" t="s">
        <v>872</v>
      </c>
    </row>
    <row r="625" spans="1:4" x14ac:dyDescent="0.3">
      <c r="A625">
        <f t="shared" si="9"/>
        <v>624</v>
      </c>
      <c r="B625" t="s">
        <v>501</v>
      </c>
      <c r="C625" t="s">
        <v>1010</v>
      </c>
      <c r="D625" t="s">
        <v>872</v>
      </c>
    </row>
    <row r="626" spans="1:4" x14ac:dyDescent="0.3">
      <c r="A626">
        <f t="shared" si="9"/>
        <v>625</v>
      </c>
      <c r="B626" t="s">
        <v>502</v>
      </c>
      <c r="C626" t="s">
        <v>1010</v>
      </c>
      <c r="D626" t="s">
        <v>872</v>
      </c>
    </row>
    <row r="627" spans="1:4" x14ac:dyDescent="0.3">
      <c r="A627">
        <f t="shared" si="9"/>
        <v>626</v>
      </c>
      <c r="B627" t="s">
        <v>132</v>
      </c>
      <c r="C627" t="s">
        <v>1010</v>
      </c>
      <c r="D627" t="s">
        <v>872</v>
      </c>
    </row>
    <row r="628" spans="1:4" x14ac:dyDescent="0.3">
      <c r="A628">
        <f t="shared" si="9"/>
        <v>627</v>
      </c>
      <c r="B628" t="s">
        <v>844</v>
      </c>
      <c r="C628" t="s">
        <v>1015</v>
      </c>
      <c r="D628" t="s">
        <v>863</v>
      </c>
    </row>
    <row r="629" spans="1:4" x14ac:dyDescent="0.3">
      <c r="A629">
        <f t="shared" si="9"/>
        <v>628</v>
      </c>
      <c r="B629" t="s">
        <v>832</v>
      </c>
      <c r="C629" t="s">
        <v>1015</v>
      </c>
      <c r="D629" t="s">
        <v>863</v>
      </c>
    </row>
    <row r="630" spans="1:4" x14ac:dyDescent="0.3">
      <c r="A630">
        <f t="shared" si="9"/>
        <v>629</v>
      </c>
      <c r="B630" t="s">
        <v>505</v>
      </c>
      <c r="C630" t="s">
        <v>1015</v>
      </c>
      <c r="D630" t="s">
        <v>863</v>
      </c>
    </row>
    <row r="631" spans="1:4" x14ac:dyDescent="0.3">
      <c r="A631">
        <f t="shared" si="9"/>
        <v>630</v>
      </c>
      <c r="B631" t="s">
        <v>621</v>
      </c>
      <c r="C631" t="s">
        <v>1015</v>
      </c>
      <c r="D631" t="s">
        <v>863</v>
      </c>
    </row>
    <row r="632" spans="1:4" x14ac:dyDescent="0.3">
      <c r="A632">
        <f t="shared" si="9"/>
        <v>631</v>
      </c>
      <c r="B632" t="s">
        <v>814</v>
      </c>
      <c r="C632" t="s">
        <v>1015</v>
      </c>
      <c r="D632" t="s">
        <v>863</v>
      </c>
    </row>
    <row r="633" spans="1:4" x14ac:dyDescent="0.3">
      <c r="A633">
        <f t="shared" si="9"/>
        <v>632</v>
      </c>
      <c r="B633" t="s">
        <v>657</v>
      </c>
      <c r="C633" t="s">
        <v>1015</v>
      </c>
      <c r="D633" t="s">
        <v>865</v>
      </c>
    </row>
    <row r="634" spans="1:4" x14ac:dyDescent="0.3">
      <c r="A634">
        <f t="shared" si="9"/>
        <v>633</v>
      </c>
      <c r="B634" t="s">
        <v>1016</v>
      </c>
      <c r="C634" t="s">
        <v>1015</v>
      </c>
      <c r="D634" t="s">
        <v>865</v>
      </c>
    </row>
    <row r="635" spans="1:4" x14ac:dyDescent="0.3">
      <c r="A635">
        <f t="shared" si="9"/>
        <v>634</v>
      </c>
      <c r="B635" t="s">
        <v>704</v>
      </c>
      <c r="C635" t="s">
        <v>1015</v>
      </c>
      <c r="D635" t="s">
        <v>865</v>
      </c>
    </row>
    <row r="636" spans="1:4" x14ac:dyDescent="0.3">
      <c r="A636">
        <f t="shared" si="9"/>
        <v>635</v>
      </c>
      <c r="B636" t="s">
        <v>790</v>
      </c>
      <c r="C636" t="s">
        <v>1015</v>
      </c>
      <c r="D636" t="s">
        <v>865</v>
      </c>
    </row>
    <row r="637" spans="1:4" x14ac:dyDescent="0.3">
      <c r="A637">
        <f t="shared" si="9"/>
        <v>636</v>
      </c>
      <c r="B637" t="s">
        <v>580</v>
      </c>
      <c r="C637" t="s">
        <v>1015</v>
      </c>
      <c r="D637" t="s">
        <v>865</v>
      </c>
    </row>
    <row r="638" spans="1:4" x14ac:dyDescent="0.3">
      <c r="A638">
        <f t="shared" si="9"/>
        <v>637</v>
      </c>
      <c r="B638" t="s">
        <v>1017</v>
      </c>
      <c r="C638" t="s">
        <v>1015</v>
      </c>
      <c r="D638" t="s">
        <v>865</v>
      </c>
    </row>
    <row r="639" spans="1:4" x14ac:dyDescent="0.3">
      <c r="A639">
        <f t="shared" si="9"/>
        <v>638</v>
      </c>
      <c r="B639" t="s">
        <v>653</v>
      </c>
      <c r="C639" t="s">
        <v>1015</v>
      </c>
      <c r="D639" t="s">
        <v>865</v>
      </c>
    </row>
    <row r="640" spans="1:4" x14ac:dyDescent="0.3">
      <c r="A640">
        <f t="shared" si="9"/>
        <v>639</v>
      </c>
      <c r="B640" t="s">
        <v>812</v>
      </c>
      <c r="C640" t="s">
        <v>1015</v>
      </c>
      <c r="D640" t="s">
        <v>865</v>
      </c>
    </row>
    <row r="641" spans="1:4" x14ac:dyDescent="0.3">
      <c r="A641">
        <f t="shared" si="9"/>
        <v>640</v>
      </c>
      <c r="B641" t="s">
        <v>1018</v>
      </c>
      <c r="C641" t="s">
        <v>1015</v>
      </c>
      <c r="D641" t="s">
        <v>865</v>
      </c>
    </row>
    <row r="642" spans="1:4" x14ac:dyDescent="0.3">
      <c r="A642">
        <f t="shared" si="9"/>
        <v>641</v>
      </c>
      <c r="B642" t="s">
        <v>1019</v>
      </c>
      <c r="C642" t="s">
        <v>1015</v>
      </c>
      <c r="D642" t="s">
        <v>865</v>
      </c>
    </row>
    <row r="643" spans="1:4" x14ac:dyDescent="0.3">
      <c r="A643">
        <f t="shared" ref="A643:A706" si="10">ROW()-1</f>
        <v>642</v>
      </c>
      <c r="B643" t="s">
        <v>635</v>
      </c>
      <c r="C643" t="s">
        <v>1015</v>
      </c>
      <c r="D643" t="s">
        <v>865</v>
      </c>
    </row>
    <row r="644" spans="1:4" x14ac:dyDescent="0.3">
      <c r="A644">
        <f t="shared" si="10"/>
        <v>643</v>
      </c>
      <c r="B644" t="s">
        <v>655</v>
      </c>
      <c r="C644" t="s">
        <v>1015</v>
      </c>
      <c r="D644" t="s">
        <v>865</v>
      </c>
    </row>
    <row r="645" spans="1:4" x14ac:dyDescent="0.3">
      <c r="A645">
        <f t="shared" si="10"/>
        <v>644</v>
      </c>
      <c r="B645" t="s">
        <v>729</v>
      </c>
      <c r="C645" t="s">
        <v>1015</v>
      </c>
      <c r="D645" t="s">
        <v>865</v>
      </c>
    </row>
    <row r="646" spans="1:4" x14ac:dyDescent="0.3">
      <c r="A646">
        <f t="shared" si="10"/>
        <v>645</v>
      </c>
      <c r="B646" t="s">
        <v>675</v>
      </c>
      <c r="C646" t="s">
        <v>1015</v>
      </c>
      <c r="D646" t="s">
        <v>865</v>
      </c>
    </row>
    <row r="647" spans="1:4" x14ac:dyDescent="0.3">
      <c r="A647">
        <f t="shared" si="10"/>
        <v>646</v>
      </c>
      <c r="B647" t="s">
        <v>306</v>
      </c>
      <c r="C647" t="s">
        <v>1015</v>
      </c>
      <c r="D647" t="s">
        <v>865</v>
      </c>
    </row>
    <row r="648" spans="1:4" x14ac:dyDescent="0.3">
      <c r="A648">
        <f t="shared" si="10"/>
        <v>647</v>
      </c>
      <c r="B648" t="s">
        <v>545</v>
      </c>
      <c r="C648" t="s">
        <v>1015</v>
      </c>
      <c r="D648" t="s">
        <v>865</v>
      </c>
    </row>
    <row r="649" spans="1:4" x14ac:dyDescent="0.3">
      <c r="A649">
        <f t="shared" si="10"/>
        <v>648</v>
      </c>
      <c r="B649" t="s">
        <v>822</v>
      </c>
      <c r="C649" t="s">
        <v>1015</v>
      </c>
      <c r="D649" t="s">
        <v>865</v>
      </c>
    </row>
    <row r="650" spans="1:4" x14ac:dyDescent="0.3">
      <c r="A650">
        <f t="shared" si="10"/>
        <v>649</v>
      </c>
      <c r="B650" t="s">
        <v>236</v>
      </c>
      <c r="C650" t="s">
        <v>1015</v>
      </c>
      <c r="D650" t="s">
        <v>865</v>
      </c>
    </row>
    <row r="651" spans="1:4" x14ac:dyDescent="0.3">
      <c r="A651">
        <f t="shared" si="10"/>
        <v>650</v>
      </c>
      <c r="B651" t="s">
        <v>697</v>
      </c>
      <c r="C651" t="s">
        <v>1015</v>
      </c>
      <c r="D651" t="s">
        <v>865</v>
      </c>
    </row>
    <row r="652" spans="1:4" x14ac:dyDescent="0.3">
      <c r="A652">
        <f t="shared" si="10"/>
        <v>651</v>
      </c>
      <c r="B652" t="s">
        <v>698</v>
      </c>
      <c r="C652" t="s">
        <v>1015</v>
      </c>
      <c r="D652" t="s">
        <v>865</v>
      </c>
    </row>
    <row r="653" spans="1:4" x14ac:dyDescent="0.3">
      <c r="A653">
        <f t="shared" si="10"/>
        <v>652</v>
      </c>
      <c r="B653" t="s">
        <v>716</v>
      </c>
      <c r="C653" t="s">
        <v>1015</v>
      </c>
      <c r="D653" t="s">
        <v>865</v>
      </c>
    </row>
    <row r="654" spans="1:4" x14ac:dyDescent="0.3">
      <c r="A654">
        <f t="shared" si="10"/>
        <v>653</v>
      </c>
      <c r="B654" t="s">
        <v>824</v>
      </c>
      <c r="C654" t="s">
        <v>1015</v>
      </c>
      <c r="D654" t="s">
        <v>865</v>
      </c>
    </row>
    <row r="655" spans="1:4" x14ac:dyDescent="0.3">
      <c r="A655">
        <f t="shared" si="10"/>
        <v>654</v>
      </c>
      <c r="B655" t="s">
        <v>1020</v>
      </c>
      <c r="C655" t="s">
        <v>1015</v>
      </c>
      <c r="D655" t="s">
        <v>865</v>
      </c>
    </row>
    <row r="656" spans="1:4" x14ac:dyDescent="0.3">
      <c r="A656">
        <f t="shared" si="10"/>
        <v>655</v>
      </c>
      <c r="B656" t="s">
        <v>1021</v>
      </c>
      <c r="C656" t="s">
        <v>1015</v>
      </c>
      <c r="D656" t="s">
        <v>865</v>
      </c>
    </row>
    <row r="657" spans="1:4" x14ac:dyDescent="0.3">
      <c r="A657">
        <f t="shared" si="10"/>
        <v>656</v>
      </c>
      <c r="B657" t="s">
        <v>829</v>
      </c>
      <c r="C657" t="s">
        <v>1015</v>
      </c>
      <c r="D657" t="s">
        <v>865</v>
      </c>
    </row>
    <row r="658" spans="1:4" x14ac:dyDescent="0.3">
      <c r="A658">
        <f t="shared" si="10"/>
        <v>657</v>
      </c>
      <c r="B658" t="s">
        <v>611</v>
      </c>
      <c r="C658" t="s">
        <v>1015</v>
      </c>
      <c r="D658" t="s">
        <v>865</v>
      </c>
    </row>
    <row r="659" spans="1:4" x14ac:dyDescent="0.3">
      <c r="A659">
        <f t="shared" si="10"/>
        <v>658</v>
      </c>
      <c r="B659" t="s">
        <v>661</v>
      </c>
      <c r="C659" t="s">
        <v>1015</v>
      </c>
      <c r="D659" t="s">
        <v>865</v>
      </c>
    </row>
    <row r="660" spans="1:4" x14ac:dyDescent="0.3">
      <c r="A660">
        <f t="shared" si="10"/>
        <v>659</v>
      </c>
      <c r="B660" t="s">
        <v>662</v>
      </c>
      <c r="C660" t="s">
        <v>1015</v>
      </c>
      <c r="D660" t="s">
        <v>865</v>
      </c>
    </row>
    <row r="661" spans="1:4" x14ac:dyDescent="0.3">
      <c r="A661">
        <f t="shared" si="10"/>
        <v>660</v>
      </c>
      <c r="B661" t="s">
        <v>640</v>
      </c>
      <c r="C661" t="s">
        <v>1015</v>
      </c>
      <c r="D661" t="s">
        <v>865</v>
      </c>
    </row>
    <row r="662" spans="1:4" x14ac:dyDescent="0.3">
      <c r="A662">
        <f t="shared" si="10"/>
        <v>661</v>
      </c>
      <c r="B662" t="s">
        <v>612</v>
      </c>
      <c r="C662" t="s">
        <v>1015</v>
      </c>
      <c r="D662" t="s">
        <v>865</v>
      </c>
    </row>
    <row r="663" spans="1:4" x14ac:dyDescent="0.3">
      <c r="A663">
        <f t="shared" si="10"/>
        <v>662</v>
      </c>
      <c r="B663" t="s">
        <v>412</v>
      </c>
      <c r="C663" t="s">
        <v>1015</v>
      </c>
      <c r="D663" t="s">
        <v>865</v>
      </c>
    </row>
    <row r="664" spans="1:4" x14ac:dyDescent="0.3">
      <c r="A664">
        <f t="shared" si="10"/>
        <v>663</v>
      </c>
      <c r="B664" t="s">
        <v>127</v>
      </c>
      <c r="C664" t="s">
        <v>1015</v>
      </c>
      <c r="D664" t="s">
        <v>865</v>
      </c>
    </row>
    <row r="665" spans="1:4" x14ac:dyDescent="0.3">
      <c r="A665">
        <f t="shared" si="10"/>
        <v>664</v>
      </c>
      <c r="B665" t="s">
        <v>486</v>
      </c>
      <c r="C665" t="s">
        <v>1015</v>
      </c>
      <c r="D665" t="s">
        <v>865</v>
      </c>
    </row>
    <row r="666" spans="1:4" x14ac:dyDescent="0.3">
      <c r="A666">
        <f t="shared" si="10"/>
        <v>665</v>
      </c>
      <c r="B666" t="s">
        <v>813</v>
      </c>
      <c r="C666" t="s">
        <v>1015</v>
      </c>
      <c r="D666" t="s">
        <v>865</v>
      </c>
    </row>
    <row r="667" spans="1:4" x14ac:dyDescent="0.3">
      <c r="A667">
        <f t="shared" si="10"/>
        <v>666</v>
      </c>
      <c r="B667" t="s">
        <v>840</v>
      </c>
      <c r="C667" t="s">
        <v>1015</v>
      </c>
      <c r="D667" t="s">
        <v>865</v>
      </c>
    </row>
    <row r="668" spans="1:4" x14ac:dyDescent="0.3">
      <c r="A668">
        <f t="shared" si="10"/>
        <v>667</v>
      </c>
      <c r="B668" t="s">
        <v>615</v>
      </c>
      <c r="C668" t="s">
        <v>1015</v>
      </c>
      <c r="D668" t="s">
        <v>865</v>
      </c>
    </row>
    <row r="669" spans="1:4" x14ac:dyDescent="0.3">
      <c r="A669">
        <f t="shared" si="10"/>
        <v>668</v>
      </c>
      <c r="B669" t="s">
        <v>642</v>
      </c>
      <c r="C669" t="s">
        <v>1015</v>
      </c>
      <c r="D669" t="s">
        <v>865</v>
      </c>
    </row>
    <row r="670" spans="1:4" x14ac:dyDescent="0.3">
      <c r="A670">
        <f t="shared" si="10"/>
        <v>669</v>
      </c>
      <c r="B670" t="s">
        <v>1022</v>
      </c>
      <c r="C670" t="s">
        <v>1015</v>
      </c>
      <c r="D670" t="s">
        <v>865</v>
      </c>
    </row>
    <row r="671" spans="1:4" x14ac:dyDescent="0.3">
      <c r="A671">
        <f t="shared" si="10"/>
        <v>670</v>
      </c>
      <c r="B671" t="s">
        <v>779</v>
      </c>
      <c r="C671" t="s">
        <v>1015</v>
      </c>
      <c r="D671" t="s">
        <v>865</v>
      </c>
    </row>
    <row r="672" spans="1:4" x14ac:dyDescent="0.3">
      <c r="A672">
        <f t="shared" si="10"/>
        <v>671</v>
      </c>
      <c r="B672" t="s">
        <v>767</v>
      </c>
      <c r="C672" t="s">
        <v>1015</v>
      </c>
      <c r="D672" t="s">
        <v>865</v>
      </c>
    </row>
    <row r="673" spans="1:4" x14ac:dyDescent="0.3">
      <c r="A673">
        <f t="shared" si="10"/>
        <v>672</v>
      </c>
      <c r="B673" t="s">
        <v>768</v>
      </c>
      <c r="C673" t="s">
        <v>1015</v>
      </c>
      <c r="D673" t="s">
        <v>865</v>
      </c>
    </row>
    <row r="674" spans="1:4" x14ac:dyDescent="0.3">
      <c r="A674">
        <f t="shared" si="10"/>
        <v>673</v>
      </c>
      <c r="B674" t="s">
        <v>769</v>
      </c>
      <c r="C674" t="s">
        <v>1015</v>
      </c>
      <c r="D674" t="s">
        <v>865</v>
      </c>
    </row>
    <row r="675" spans="1:4" x14ac:dyDescent="0.3">
      <c r="A675">
        <f t="shared" si="10"/>
        <v>674</v>
      </c>
      <c r="B675" t="s">
        <v>781</v>
      </c>
      <c r="C675" t="s">
        <v>1015</v>
      </c>
      <c r="D675" t="s">
        <v>865</v>
      </c>
    </row>
    <row r="676" spans="1:4" x14ac:dyDescent="0.3">
      <c r="A676">
        <f t="shared" si="10"/>
        <v>675</v>
      </c>
      <c r="B676" t="s">
        <v>194</v>
      </c>
      <c r="C676" t="s">
        <v>1015</v>
      </c>
      <c r="D676" t="s">
        <v>865</v>
      </c>
    </row>
    <row r="677" spans="1:4" x14ac:dyDescent="0.3">
      <c r="A677">
        <f t="shared" si="10"/>
        <v>676</v>
      </c>
      <c r="B677" t="s">
        <v>757</v>
      </c>
      <c r="C677" t="s">
        <v>1015</v>
      </c>
      <c r="D677" t="s">
        <v>865</v>
      </c>
    </row>
    <row r="678" spans="1:4" x14ac:dyDescent="0.3">
      <c r="A678">
        <f t="shared" si="10"/>
        <v>677</v>
      </c>
      <c r="B678" t="s">
        <v>808</v>
      </c>
      <c r="C678" t="s">
        <v>1015</v>
      </c>
      <c r="D678" t="s">
        <v>865</v>
      </c>
    </row>
    <row r="679" spans="1:4" x14ac:dyDescent="0.3">
      <c r="A679">
        <f t="shared" si="10"/>
        <v>678</v>
      </c>
      <c r="B679" t="s">
        <v>508</v>
      </c>
      <c r="C679" t="s">
        <v>1015</v>
      </c>
      <c r="D679" t="s">
        <v>865</v>
      </c>
    </row>
    <row r="680" spans="1:4" x14ac:dyDescent="0.3">
      <c r="A680">
        <f t="shared" si="10"/>
        <v>679</v>
      </c>
      <c r="B680" t="s">
        <v>509</v>
      </c>
      <c r="C680" t="s">
        <v>1015</v>
      </c>
      <c r="D680" t="s">
        <v>865</v>
      </c>
    </row>
    <row r="681" spans="1:4" x14ac:dyDescent="0.3">
      <c r="A681">
        <f t="shared" si="10"/>
        <v>680</v>
      </c>
      <c r="B681" t="s">
        <v>709</v>
      </c>
      <c r="C681" t="s">
        <v>1015</v>
      </c>
      <c r="D681" t="s">
        <v>865</v>
      </c>
    </row>
    <row r="682" spans="1:4" x14ac:dyDescent="0.3">
      <c r="A682">
        <f t="shared" si="10"/>
        <v>681</v>
      </c>
      <c r="B682" t="s">
        <v>575</v>
      </c>
      <c r="C682" t="s">
        <v>1015</v>
      </c>
      <c r="D682" t="s">
        <v>865</v>
      </c>
    </row>
    <row r="683" spans="1:4" x14ac:dyDescent="0.3">
      <c r="A683">
        <f t="shared" si="10"/>
        <v>682</v>
      </c>
      <c r="B683" t="s">
        <v>579</v>
      </c>
      <c r="C683" t="s">
        <v>1015</v>
      </c>
      <c r="D683" t="s">
        <v>865</v>
      </c>
    </row>
    <row r="684" spans="1:4" x14ac:dyDescent="0.3">
      <c r="A684">
        <f t="shared" si="10"/>
        <v>683</v>
      </c>
      <c r="B684" t="s">
        <v>268</v>
      </c>
      <c r="C684" t="s">
        <v>1015</v>
      </c>
      <c r="D684" t="s">
        <v>865</v>
      </c>
    </row>
    <row r="685" spans="1:4" x14ac:dyDescent="0.3">
      <c r="A685">
        <f t="shared" si="10"/>
        <v>684</v>
      </c>
      <c r="B685" t="s">
        <v>791</v>
      </c>
      <c r="C685" t="s">
        <v>1015</v>
      </c>
      <c r="D685" t="s">
        <v>865</v>
      </c>
    </row>
    <row r="686" spans="1:4" x14ac:dyDescent="0.3">
      <c r="A686">
        <f t="shared" si="10"/>
        <v>685</v>
      </c>
      <c r="B686" t="s">
        <v>670</v>
      </c>
      <c r="C686" t="s">
        <v>1015</v>
      </c>
      <c r="D686" t="s">
        <v>865</v>
      </c>
    </row>
    <row r="687" spans="1:4" x14ac:dyDescent="0.3">
      <c r="A687">
        <f t="shared" si="10"/>
        <v>686</v>
      </c>
      <c r="B687" t="s">
        <v>803</v>
      </c>
      <c r="C687" t="s">
        <v>1015</v>
      </c>
      <c r="D687" t="s">
        <v>865</v>
      </c>
    </row>
    <row r="688" spans="1:4" x14ac:dyDescent="0.3">
      <c r="A688">
        <f t="shared" si="10"/>
        <v>687</v>
      </c>
      <c r="B688" t="s">
        <v>771</v>
      </c>
      <c r="C688" t="s">
        <v>1015</v>
      </c>
      <c r="D688" t="s">
        <v>865</v>
      </c>
    </row>
    <row r="689" spans="1:4" x14ac:dyDescent="0.3">
      <c r="A689">
        <f t="shared" si="10"/>
        <v>688</v>
      </c>
      <c r="B689" t="s">
        <v>772</v>
      </c>
      <c r="C689" t="s">
        <v>1015</v>
      </c>
      <c r="D689" t="s">
        <v>865</v>
      </c>
    </row>
    <row r="690" spans="1:4" x14ac:dyDescent="0.3">
      <c r="A690">
        <f t="shared" si="10"/>
        <v>689</v>
      </c>
      <c r="B690" t="s">
        <v>804</v>
      </c>
      <c r="C690" t="s">
        <v>1015</v>
      </c>
      <c r="D690" t="s">
        <v>865</v>
      </c>
    </row>
    <row r="691" spans="1:4" x14ac:dyDescent="0.3">
      <c r="A691">
        <f t="shared" si="10"/>
        <v>690</v>
      </c>
      <c r="B691" t="s">
        <v>1023</v>
      </c>
      <c r="C691" t="s">
        <v>1015</v>
      </c>
      <c r="D691" t="s">
        <v>865</v>
      </c>
    </row>
    <row r="692" spans="1:4" x14ac:dyDescent="0.3">
      <c r="A692">
        <f t="shared" si="10"/>
        <v>691</v>
      </c>
      <c r="B692" t="s">
        <v>793</v>
      </c>
      <c r="C692" t="s">
        <v>1015</v>
      </c>
      <c r="D692" t="s">
        <v>865</v>
      </c>
    </row>
    <row r="693" spans="1:4" x14ac:dyDescent="0.3">
      <c r="A693">
        <f t="shared" si="10"/>
        <v>692</v>
      </c>
      <c r="B693" t="s">
        <v>626</v>
      </c>
      <c r="C693" t="s">
        <v>1015</v>
      </c>
      <c r="D693" t="s">
        <v>865</v>
      </c>
    </row>
    <row r="694" spans="1:4" x14ac:dyDescent="0.3">
      <c r="A694">
        <f t="shared" si="10"/>
        <v>693</v>
      </c>
      <c r="B694" t="s">
        <v>137</v>
      </c>
      <c r="C694" t="s">
        <v>1015</v>
      </c>
      <c r="D694" t="s">
        <v>865</v>
      </c>
    </row>
    <row r="695" spans="1:4" x14ac:dyDescent="0.3">
      <c r="A695">
        <f t="shared" si="10"/>
        <v>694</v>
      </c>
      <c r="B695" t="s">
        <v>457</v>
      </c>
      <c r="C695" t="s">
        <v>1015</v>
      </c>
      <c r="D695" t="s">
        <v>865</v>
      </c>
    </row>
    <row r="696" spans="1:4" x14ac:dyDescent="0.3">
      <c r="A696">
        <f t="shared" si="10"/>
        <v>695</v>
      </c>
      <c r="B696" t="s">
        <v>820</v>
      </c>
      <c r="C696" t="s">
        <v>1015</v>
      </c>
      <c r="D696" t="s">
        <v>865</v>
      </c>
    </row>
    <row r="697" spans="1:4" x14ac:dyDescent="0.3">
      <c r="A697">
        <f t="shared" si="10"/>
        <v>696</v>
      </c>
      <c r="B697" t="s">
        <v>795</v>
      </c>
      <c r="C697" t="s">
        <v>1015</v>
      </c>
      <c r="D697" t="s">
        <v>865</v>
      </c>
    </row>
    <row r="698" spans="1:4" x14ac:dyDescent="0.3">
      <c r="A698">
        <f t="shared" si="10"/>
        <v>697</v>
      </c>
      <c r="B698" t="s">
        <v>794</v>
      </c>
      <c r="C698" t="s">
        <v>1015</v>
      </c>
      <c r="D698" t="s">
        <v>865</v>
      </c>
    </row>
    <row r="699" spans="1:4" x14ac:dyDescent="0.3">
      <c r="A699">
        <f t="shared" si="10"/>
        <v>698</v>
      </c>
      <c r="B699" t="s">
        <v>650</v>
      </c>
      <c r="C699" t="s">
        <v>1015</v>
      </c>
      <c r="D699" t="s">
        <v>865</v>
      </c>
    </row>
    <row r="700" spans="1:4" x14ac:dyDescent="0.3">
      <c r="A700">
        <f t="shared" si="10"/>
        <v>699</v>
      </c>
      <c r="B700" t="s">
        <v>1024</v>
      </c>
      <c r="C700" t="s">
        <v>1015</v>
      </c>
      <c r="D700" t="s">
        <v>865</v>
      </c>
    </row>
    <row r="701" spans="1:4" x14ac:dyDescent="0.3">
      <c r="A701">
        <f t="shared" si="10"/>
        <v>700</v>
      </c>
      <c r="B701" t="s">
        <v>1025</v>
      </c>
      <c r="C701" t="s">
        <v>1015</v>
      </c>
      <c r="D701" t="s">
        <v>865</v>
      </c>
    </row>
    <row r="702" spans="1:4" x14ac:dyDescent="0.3">
      <c r="A702">
        <f t="shared" si="10"/>
        <v>701</v>
      </c>
      <c r="B702" t="s">
        <v>783</v>
      </c>
      <c r="C702" t="s">
        <v>1015</v>
      </c>
      <c r="D702" t="s">
        <v>865</v>
      </c>
    </row>
    <row r="703" spans="1:4" x14ac:dyDescent="0.3">
      <c r="A703">
        <f t="shared" si="10"/>
        <v>702</v>
      </c>
      <c r="B703" t="s">
        <v>796</v>
      </c>
      <c r="C703" t="s">
        <v>1015</v>
      </c>
      <c r="D703" t="s">
        <v>865</v>
      </c>
    </row>
    <row r="704" spans="1:4" x14ac:dyDescent="0.3">
      <c r="A704">
        <f t="shared" si="10"/>
        <v>703</v>
      </c>
      <c r="B704" t="s">
        <v>797</v>
      </c>
      <c r="C704" t="s">
        <v>1015</v>
      </c>
      <c r="D704" t="s">
        <v>865</v>
      </c>
    </row>
    <row r="705" spans="1:4" x14ac:dyDescent="0.3">
      <c r="A705">
        <f t="shared" si="10"/>
        <v>704</v>
      </c>
      <c r="B705" t="s">
        <v>774</v>
      </c>
      <c r="C705" t="s">
        <v>1015</v>
      </c>
      <c r="D705" t="s">
        <v>865</v>
      </c>
    </row>
    <row r="706" spans="1:4" x14ac:dyDescent="0.3">
      <c r="A706">
        <f t="shared" si="10"/>
        <v>705</v>
      </c>
      <c r="B706" t="s">
        <v>831</v>
      </c>
      <c r="C706" t="s">
        <v>1015</v>
      </c>
      <c r="D706" t="s">
        <v>865</v>
      </c>
    </row>
    <row r="707" spans="1:4" x14ac:dyDescent="0.3">
      <c r="A707">
        <f t="shared" ref="A707:A770" si="11">ROW()-1</f>
        <v>706</v>
      </c>
      <c r="B707" t="s">
        <v>714</v>
      </c>
      <c r="C707" t="s">
        <v>1015</v>
      </c>
      <c r="D707" t="s">
        <v>865</v>
      </c>
    </row>
    <row r="708" spans="1:4" x14ac:dyDescent="0.3">
      <c r="A708">
        <f t="shared" si="11"/>
        <v>707</v>
      </c>
      <c r="B708" t="s">
        <v>775</v>
      </c>
      <c r="C708" t="s">
        <v>1015</v>
      </c>
      <c r="D708" t="s">
        <v>865</v>
      </c>
    </row>
    <row r="709" spans="1:4" x14ac:dyDescent="0.3">
      <c r="A709">
        <f t="shared" si="11"/>
        <v>708</v>
      </c>
      <c r="B709" t="s">
        <v>691</v>
      </c>
      <c r="C709" t="s">
        <v>1015</v>
      </c>
      <c r="D709" t="s">
        <v>865</v>
      </c>
    </row>
    <row r="710" spans="1:4" x14ac:dyDescent="0.3">
      <c r="A710">
        <f t="shared" si="11"/>
        <v>709</v>
      </c>
      <c r="B710" t="s">
        <v>602</v>
      </c>
      <c r="C710" t="s">
        <v>1015</v>
      </c>
      <c r="D710" t="s">
        <v>865</v>
      </c>
    </row>
    <row r="711" spans="1:4" x14ac:dyDescent="0.3">
      <c r="A711">
        <f t="shared" si="11"/>
        <v>710</v>
      </c>
      <c r="B711" t="s">
        <v>763</v>
      </c>
      <c r="C711" t="s">
        <v>1015</v>
      </c>
      <c r="D711" t="s">
        <v>865</v>
      </c>
    </row>
    <row r="712" spans="1:4" x14ac:dyDescent="0.3">
      <c r="A712">
        <f t="shared" si="11"/>
        <v>711</v>
      </c>
      <c r="B712" t="s">
        <v>652</v>
      </c>
      <c r="C712" t="s">
        <v>1015</v>
      </c>
      <c r="D712" t="s">
        <v>865</v>
      </c>
    </row>
    <row r="713" spans="1:4" x14ac:dyDescent="0.3">
      <c r="A713">
        <f t="shared" si="11"/>
        <v>712</v>
      </c>
      <c r="B713" t="s">
        <v>705</v>
      </c>
      <c r="C713" t="s">
        <v>1015</v>
      </c>
      <c r="D713" t="s">
        <v>865</v>
      </c>
    </row>
    <row r="714" spans="1:4" x14ac:dyDescent="0.3">
      <c r="A714">
        <f t="shared" si="11"/>
        <v>713</v>
      </c>
      <c r="B714" t="s">
        <v>693</v>
      </c>
      <c r="C714" t="s">
        <v>1015</v>
      </c>
      <c r="D714" t="s">
        <v>865</v>
      </c>
    </row>
    <row r="715" spans="1:4" x14ac:dyDescent="0.3">
      <c r="A715">
        <f t="shared" si="11"/>
        <v>714</v>
      </c>
      <c r="B715" t="s">
        <v>742</v>
      </c>
      <c r="C715" t="s">
        <v>1015</v>
      </c>
      <c r="D715" t="s">
        <v>866</v>
      </c>
    </row>
    <row r="716" spans="1:4" x14ac:dyDescent="0.3">
      <c r="A716">
        <f t="shared" si="11"/>
        <v>715</v>
      </c>
      <c r="B716" t="s">
        <v>541</v>
      </c>
      <c r="C716" t="s">
        <v>1015</v>
      </c>
      <c r="D716" t="s">
        <v>866</v>
      </c>
    </row>
    <row r="717" spans="1:4" x14ac:dyDescent="0.3">
      <c r="A717">
        <f t="shared" si="11"/>
        <v>716</v>
      </c>
      <c r="B717" t="s">
        <v>787</v>
      </c>
      <c r="C717" t="s">
        <v>1015</v>
      </c>
      <c r="D717" t="s">
        <v>866</v>
      </c>
    </row>
    <row r="718" spans="1:4" x14ac:dyDescent="0.3">
      <c r="A718">
        <f t="shared" si="11"/>
        <v>717</v>
      </c>
      <c r="B718" t="s">
        <v>397</v>
      </c>
      <c r="C718" t="s">
        <v>1015</v>
      </c>
      <c r="D718" t="s">
        <v>866</v>
      </c>
    </row>
    <row r="719" spans="1:4" x14ac:dyDescent="0.3">
      <c r="A719">
        <f t="shared" si="11"/>
        <v>718</v>
      </c>
      <c r="B719" t="s">
        <v>639</v>
      </c>
      <c r="C719" t="s">
        <v>1015</v>
      </c>
      <c r="D719" t="s">
        <v>866</v>
      </c>
    </row>
    <row r="720" spans="1:4" x14ac:dyDescent="0.3">
      <c r="A720">
        <f t="shared" si="11"/>
        <v>719</v>
      </c>
      <c r="B720" t="s">
        <v>680</v>
      </c>
      <c r="C720" t="s">
        <v>1015</v>
      </c>
      <c r="D720" t="s">
        <v>866</v>
      </c>
    </row>
    <row r="721" spans="1:4" x14ac:dyDescent="0.3">
      <c r="A721">
        <f t="shared" si="11"/>
        <v>720</v>
      </c>
      <c r="B721" t="s">
        <v>485</v>
      </c>
      <c r="C721" t="s">
        <v>1015</v>
      </c>
      <c r="D721" t="s">
        <v>866</v>
      </c>
    </row>
    <row r="722" spans="1:4" x14ac:dyDescent="0.3">
      <c r="A722">
        <f t="shared" si="11"/>
        <v>721</v>
      </c>
      <c r="B722" t="s">
        <v>56</v>
      </c>
      <c r="C722" t="s">
        <v>1015</v>
      </c>
      <c r="D722" t="s">
        <v>866</v>
      </c>
    </row>
    <row r="723" spans="1:4" x14ac:dyDescent="0.3">
      <c r="A723">
        <f t="shared" si="11"/>
        <v>722</v>
      </c>
      <c r="B723" t="s">
        <v>341</v>
      </c>
      <c r="C723" t="s">
        <v>1015</v>
      </c>
      <c r="D723" t="s">
        <v>866</v>
      </c>
    </row>
    <row r="724" spans="1:4" x14ac:dyDescent="0.3">
      <c r="A724">
        <f t="shared" si="11"/>
        <v>723</v>
      </c>
      <c r="B724" t="s">
        <v>195</v>
      </c>
      <c r="C724" t="s">
        <v>1015</v>
      </c>
      <c r="D724" t="s">
        <v>866</v>
      </c>
    </row>
    <row r="725" spans="1:4" x14ac:dyDescent="0.3">
      <c r="A725">
        <f t="shared" si="11"/>
        <v>724</v>
      </c>
      <c r="B725" t="s">
        <v>430</v>
      </c>
      <c r="C725" t="s">
        <v>1015</v>
      </c>
      <c r="D725" t="s">
        <v>866</v>
      </c>
    </row>
    <row r="726" spans="1:4" x14ac:dyDescent="0.3">
      <c r="A726">
        <f t="shared" si="11"/>
        <v>725</v>
      </c>
      <c r="B726" t="s">
        <v>68</v>
      </c>
      <c r="C726" t="s">
        <v>1015</v>
      </c>
      <c r="D726" t="s">
        <v>866</v>
      </c>
    </row>
    <row r="727" spans="1:4" x14ac:dyDescent="0.3">
      <c r="A727">
        <f t="shared" si="11"/>
        <v>726</v>
      </c>
      <c r="B727" t="s">
        <v>770</v>
      </c>
      <c r="C727" t="s">
        <v>1015</v>
      </c>
      <c r="D727" t="s">
        <v>866</v>
      </c>
    </row>
    <row r="728" spans="1:4" x14ac:dyDescent="0.3">
      <c r="A728">
        <f t="shared" si="11"/>
        <v>727</v>
      </c>
      <c r="B728" t="s">
        <v>450</v>
      </c>
      <c r="C728" t="s">
        <v>1015</v>
      </c>
      <c r="D728" t="s">
        <v>866</v>
      </c>
    </row>
    <row r="729" spans="1:4" x14ac:dyDescent="0.3">
      <c r="A729">
        <f t="shared" si="11"/>
        <v>728</v>
      </c>
      <c r="B729" t="s">
        <v>455</v>
      </c>
      <c r="C729" t="s">
        <v>1015</v>
      </c>
      <c r="D729" t="s">
        <v>866</v>
      </c>
    </row>
    <row r="730" spans="1:4" x14ac:dyDescent="0.3">
      <c r="A730">
        <f t="shared" si="11"/>
        <v>729</v>
      </c>
      <c r="B730" t="s">
        <v>846</v>
      </c>
      <c r="C730" t="s">
        <v>1015</v>
      </c>
      <c r="D730" t="s">
        <v>866</v>
      </c>
    </row>
    <row r="731" spans="1:4" x14ac:dyDescent="0.3">
      <c r="A731">
        <f t="shared" si="11"/>
        <v>730</v>
      </c>
      <c r="B731" t="s">
        <v>7</v>
      </c>
      <c r="C731" t="s">
        <v>1015</v>
      </c>
      <c r="D731" t="s">
        <v>866</v>
      </c>
    </row>
    <row r="732" spans="1:4" x14ac:dyDescent="0.3">
      <c r="A732">
        <f t="shared" si="11"/>
        <v>731</v>
      </c>
      <c r="B732" t="s">
        <v>114</v>
      </c>
      <c r="C732" t="s">
        <v>1015</v>
      </c>
      <c r="D732" t="s">
        <v>866</v>
      </c>
    </row>
    <row r="733" spans="1:4" x14ac:dyDescent="0.3">
      <c r="A733">
        <f t="shared" si="11"/>
        <v>732</v>
      </c>
      <c r="B733" t="s">
        <v>1026</v>
      </c>
      <c r="C733" t="s">
        <v>1015</v>
      </c>
      <c r="D733" t="s">
        <v>866</v>
      </c>
    </row>
    <row r="734" spans="1:4" x14ac:dyDescent="0.3">
      <c r="A734">
        <f t="shared" si="11"/>
        <v>733</v>
      </c>
      <c r="B734" t="s">
        <v>386</v>
      </c>
      <c r="C734" t="s">
        <v>1015</v>
      </c>
      <c r="D734" t="s">
        <v>866</v>
      </c>
    </row>
    <row r="735" spans="1:4" x14ac:dyDescent="0.3">
      <c r="A735">
        <f t="shared" si="11"/>
        <v>734</v>
      </c>
      <c r="B735" t="s">
        <v>548</v>
      </c>
      <c r="C735" t="s">
        <v>1015</v>
      </c>
      <c r="D735" t="s">
        <v>866</v>
      </c>
    </row>
    <row r="736" spans="1:4" x14ac:dyDescent="0.3">
      <c r="A736">
        <f t="shared" si="11"/>
        <v>735</v>
      </c>
      <c r="B736" t="s">
        <v>549</v>
      </c>
      <c r="C736" t="s">
        <v>1015</v>
      </c>
      <c r="D736" t="s">
        <v>866</v>
      </c>
    </row>
    <row r="737" spans="1:4" x14ac:dyDescent="0.3">
      <c r="A737">
        <f t="shared" si="11"/>
        <v>736</v>
      </c>
      <c r="B737" t="s">
        <v>681</v>
      </c>
      <c r="C737" t="s">
        <v>1015</v>
      </c>
      <c r="D737" t="s">
        <v>866</v>
      </c>
    </row>
    <row r="738" spans="1:4" x14ac:dyDescent="0.3">
      <c r="A738">
        <f t="shared" si="11"/>
        <v>737</v>
      </c>
      <c r="B738" t="s">
        <v>420</v>
      </c>
      <c r="C738" t="s">
        <v>1015</v>
      </c>
      <c r="D738" t="s">
        <v>866</v>
      </c>
    </row>
    <row r="739" spans="1:4" x14ac:dyDescent="0.3">
      <c r="A739">
        <f t="shared" si="11"/>
        <v>738</v>
      </c>
      <c r="B739" t="s">
        <v>746</v>
      </c>
      <c r="C739" t="s">
        <v>1015</v>
      </c>
      <c r="D739" t="s">
        <v>866</v>
      </c>
    </row>
    <row r="740" spans="1:4" x14ac:dyDescent="0.3">
      <c r="A740">
        <f t="shared" si="11"/>
        <v>739</v>
      </c>
      <c r="B740" t="s">
        <v>572</v>
      </c>
      <c r="C740" t="s">
        <v>1015</v>
      </c>
      <c r="D740" t="s">
        <v>866</v>
      </c>
    </row>
    <row r="741" spans="1:4" x14ac:dyDescent="0.3">
      <c r="A741">
        <f t="shared" si="11"/>
        <v>740</v>
      </c>
      <c r="B741" t="s">
        <v>1027</v>
      </c>
      <c r="C741" t="s">
        <v>1015</v>
      </c>
      <c r="D741" t="s">
        <v>866</v>
      </c>
    </row>
    <row r="742" spans="1:4" x14ac:dyDescent="0.3">
      <c r="A742">
        <f t="shared" si="11"/>
        <v>741</v>
      </c>
      <c r="B742" t="s">
        <v>646</v>
      </c>
      <c r="C742" t="s">
        <v>1015</v>
      </c>
      <c r="D742" t="s">
        <v>866</v>
      </c>
    </row>
    <row r="743" spans="1:4" x14ac:dyDescent="0.3">
      <c r="A743">
        <f t="shared" si="11"/>
        <v>742</v>
      </c>
      <c r="B743" t="s">
        <v>1028</v>
      </c>
      <c r="C743" t="s">
        <v>1015</v>
      </c>
      <c r="D743" t="s">
        <v>866</v>
      </c>
    </row>
    <row r="744" spans="1:4" x14ac:dyDescent="0.3">
      <c r="A744">
        <f t="shared" si="11"/>
        <v>743</v>
      </c>
      <c r="B744" t="s">
        <v>1029</v>
      </c>
      <c r="C744" t="s">
        <v>1015</v>
      </c>
      <c r="D744" t="s">
        <v>866</v>
      </c>
    </row>
    <row r="745" spans="1:4" x14ac:dyDescent="0.3">
      <c r="A745">
        <f t="shared" si="11"/>
        <v>744</v>
      </c>
      <c r="B745" t="s">
        <v>753</v>
      </c>
      <c r="C745" t="s">
        <v>1015</v>
      </c>
      <c r="D745" t="s">
        <v>866</v>
      </c>
    </row>
    <row r="746" spans="1:4" x14ac:dyDescent="0.3">
      <c r="A746">
        <f t="shared" si="11"/>
        <v>745</v>
      </c>
      <c r="B746" t="s">
        <v>50</v>
      </c>
      <c r="C746" t="s">
        <v>1015</v>
      </c>
      <c r="D746" t="s">
        <v>866</v>
      </c>
    </row>
    <row r="747" spans="1:4" x14ac:dyDescent="0.3">
      <c r="A747">
        <f t="shared" si="11"/>
        <v>746</v>
      </c>
      <c r="B747" t="s">
        <v>743</v>
      </c>
      <c r="C747" t="s">
        <v>1015</v>
      </c>
      <c r="D747" t="s">
        <v>866</v>
      </c>
    </row>
    <row r="748" spans="1:4" x14ac:dyDescent="0.3">
      <c r="A748">
        <f t="shared" si="11"/>
        <v>747</v>
      </c>
      <c r="B748" t="s">
        <v>613</v>
      </c>
      <c r="C748" t="s">
        <v>1015</v>
      </c>
      <c r="D748" t="s">
        <v>866</v>
      </c>
    </row>
    <row r="749" spans="1:4" x14ac:dyDescent="0.3">
      <c r="A749">
        <f t="shared" si="11"/>
        <v>748</v>
      </c>
      <c r="B749" t="s">
        <v>798</v>
      </c>
      <c r="C749" t="s">
        <v>1015</v>
      </c>
      <c r="D749" t="s">
        <v>866</v>
      </c>
    </row>
    <row r="750" spans="1:4" x14ac:dyDescent="0.3">
      <c r="A750">
        <f t="shared" si="11"/>
        <v>749</v>
      </c>
      <c r="B750" t="s">
        <v>1030</v>
      </c>
      <c r="C750" t="s">
        <v>1015</v>
      </c>
      <c r="D750" t="s">
        <v>866</v>
      </c>
    </row>
    <row r="751" spans="1:4" x14ac:dyDescent="0.3">
      <c r="A751">
        <f t="shared" si="11"/>
        <v>750</v>
      </c>
      <c r="B751" t="s">
        <v>1031</v>
      </c>
      <c r="C751" t="s">
        <v>1015</v>
      </c>
      <c r="D751" t="s">
        <v>866</v>
      </c>
    </row>
    <row r="752" spans="1:4" x14ac:dyDescent="0.3">
      <c r="A752">
        <f t="shared" si="11"/>
        <v>751</v>
      </c>
      <c r="B752" t="s">
        <v>686</v>
      </c>
      <c r="C752" t="s">
        <v>1015</v>
      </c>
      <c r="D752" t="s">
        <v>866</v>
      </c>
    </row>
    <row r="753" spans="1:4" x14ac:dyDescent="0.3">
      <c r="A753">
        <f t="shared" si="11"/>
        <v>752</v>
      </c>
      <c r="B753" t="s">
        <v>503</v>
      </c>
      <c r="C753" t="s">
        <v>1015</v>
      </c>
      <c r="D753" t="s">
        <v>866</v>
      </c>
    </row>
    <row r="754" spans="1:4" x14ac:dyDescent="0.3">
      <c r="A754">
        <f t="shared" si="11"/>
        <v>753</v>
      </c>
      <c r="B754" t="s">
        <v>830</v>
      </c>
      <c r="C754" t="s">
        <v>1015</v>
      </c>
      <c r="D754" t="s">
        <v>866</v>
      </c>
    </row>
    <row r="755" spans="1:4" x14ac:dyDescent="0.3">
      <c r="A755">
        <f t="shared" si="11"/>
        <v>754</v>
      </c>
      <c r="B755" t="s">
        <v>708</v>
      </c>
      <c r="C755" t="s">
        <v>1015</v>
      </c>
      <c r="D755" t="s">
        <v>866</v>
      </c>
    </row>
    <row r="756" spans="1:4" x14ac:dyDescent="0.3">
      <c r="A756">
        <f t="shared" si="11"/>
        <v>755</v>
      </c>
      <c r="B756" t="s">
        <v>689</v>
      </c>
      <c r="C756" t="s">
        <v>1015</v>
      </c>
      <c r="D756" t="s">
        <v>866</v>
      </c>
    </row>
    <row r="757" spans="1:4" x14ac:dyDescent="0.3">
      <c r="A757">
        <f t="shared" si="11"/>
        <v>756</v>
      </c>
      <c r="B757" t="s">
        <v>838</v>
      </c>
      <c r="C757" t="s">
        <v>1015</v>
      </c>
      <c r="D757" t="s">
        <v>866</v>
      </c>
    </row>
    <row r="758" spans="1:4" x14ac:dyDescent="0.3">
      <c r="A758">
        <f t="shared" si="11"/>
        <v>757</v>
      </c>
      <c r="B758" t="s">
        <v>726</v>
      </c>
      <c r="C758" t="s">
        <v>1015</v>
      </c>
      <c r="D758" t="s">
        <v>866</v>
      </c>
    </row>
    <row r="759" spans="1:4" x14ac:dyDescent="0.3">
      <c r="A759">
        <f t="shared" si="11"/>
        <v>758</v>
      </c>
      <c r="B759" t="s">
        <v>1032</v>
      </c>
      <c r="C759" t="s">
        <v>1015</v>
      </c>
      <c r="D759" t="s">
        <v>866</v>
      </c>
    </row>
    <row r="760" spans="1:4" x14ac:dyDescent="0.3">
      <c r="A760">
        <f t="shared" si="11"/>
        <v>759</v>
      </c>
      <c r="B760" t="s">
        <v>727</v>
      </c>
      <c r="C760" t="s">
        <v>1015</v>
      </c>
      <c r="D760" t="s">
        <v>866</v>
      </c>
    </row>
    <row r="761" spans="1:4" x14ac:dyDescent="0.3">
      <c r="A761">
        <f t="shared" si="11"/>
        <v>760</v>
      </c>
      <c r="B761" t="s">
        <v>776</v>
      </c>
      <c r="C761" t="s">
        <v>1015</v>
      </c>
      <c r="D761" t="s">
        <v>866</v>
      </c>
    </row>
    <row r="762" spans="1:4" x14ac:dyDescent="0.3">
      <c r="A762">
        <f t="shared" si="11"/>
        <v>761</v>
      </c>
      <c r="B762" t="s">
        <v>357</v>
      </c>
      <c r="C762" t="s">
        <v>1015</v>
      </c>
      <c r="D762" t="s">
        <v>866</v>
      </c>
    </row>
    <row r="763" spans="1:4" x14ac:dyDescent="0.3">
      <c r="A763">
        <f t="shared" si="11"/>
        <v>762</v>
      </c>
      <c r="B763" t="s">
        <v>1033</v>
      </c>
      <c r="C763" t="s">
        <v>1015</v>
      </c>
      <c r="D763" t="s">
        <v>868</v>
      </c>
    </row>
    <row r="764" spans="1:4" x14ac:dyDescent="0.3">
      <c r="A764">
        <f t="shared" si="11"/>
        <v>763</v>
      </c>
      <c r="B764" t="s">
        <v>1034</v>
      </c>
      <c r="C764" t="s">
        <v>1015</v>
      </c>
      <c r="D764" t="s">
        <v>868</v>
      </c>
    </row>
    <row r="765" spans="1:4" x14ac:dyDescent="0.3">
      <c r="A765">
        <f t="shared" si="11"/>
        <v>764</v>
      </c>
      <c r="B765" t="s">
        <v>1035</v>
      </c>
      <c r="C765" t="s">
        <v>1036</v>
      </c>
      <c r="D765" t="s">
        <v>866</v>
      </c>
    </row>
    <row r="766" spans="1:4" x14ac:dyDescent="0.3">
      <c r="A766">
        <f t="shared" si="11"/>
        <v>765</v>
      </c>
      <c r="B766" t="s">
        <v>173</v>
      </c>
      <c r="C766" t="s">
        <v>1036</v>
      </c>
      <c r="D766" t="s">
        <v>868</v>
      </c>
    </row>
    <row r="767" spans="1:4" x14ac:dyDescent="0.3">
      <c r="A767">
        <f t="shared" si="11"/>
        <v>766</v>
      </c>
      <c r="B767" t="s">
        <v>1037</v>
      </c>
      <c r="C767" t="s">
        <v>1036</v>
      </c>
      <c r="D767" t="s">
        <v>868</v>
      </c>
    </row>
    <row r="768" spans="1:4" x14ac:dyDescent="0.3">
      <c r="A768">
        <f t="shared" si="11"/>
        <v>767</v>
      </c>
      <c r="B768" t="s">
        <v>1038</v>
      </c>
      <c r="C768" t="s">
        <v>1036</v>
      </c>
      <c r="D768" t="s">
        <v>868</v>
      </c>
    </row>
    <row r="769" spans="1:4" x14ac:dyDescent="0.3">
      <c r="A769">
        <f t="shared" si="11"/>
        <v>768</v>
      </c>
      <c r="B769" t="s">
        <v>117</v>
      </c>
      <c r="C769" t="s">
        <v>1036</v>
      </c>
      <c r="D769" t="s">
        <v>868</v>
      </c>
    </row>
    <row r="770" spans="1:4" x14ac:dyDescent="0.3">
      <c r="A770">
        <f t="shared" si="11"/>
        <v>769</v>
      </c>
      <c r="B770" t="s">
        <v>231</v>
      </c>
      <c r="C770" t="s">
        <v>1036</v>
      </c>
      <c r="D770" t="s">
        <v>868</v>
      </c>
    </row>
    <row r="771" spans="1:4" x14ac:dyDescent="0.3">
      <c r="A771">
        <f t="shared" ref="A771:A834" si="12">ROW()-1</f>
        <v>770</v>
      </c>
      <c r="B771" t="s">
        <v>322</v>
      </c>
      <c r="C771" t="s">
        <v>1036</v>
      </c>
      <c r="D771" t="s">
        <v>868</v>
      </c>
    </row>
    <row r="772" spans="1:4" x14ac:dyDescent="0.3">
      <c r="A772">
        <f t="shared" si="12"/>
        <v>771</v>
      </c>
      <c r="B772" t="s">
        <v>152</v>
      </c>
      <c r="C772" t="s">
        <v>1036</v>
      </c>
      <c r="D772" t="s">
        <v>868</v>
      </c>
    </row>
    <row r="773" spans="1:4" x14ac:dyDescent="0.3">
      <c r="A773">
        <f t="shared" si="12"/>
        <v>772</v>
      </c>
      <c r="B773" t="s">
        <v>1039</v>
      </c>
      <c r="C773" t="s">
        <v>1036</v>
      </c>
      <c r="D773" t="s">
        <v>868</v>
      </c>
    </row>
    <row r="774" spans="1:4" x14ac:dyDescent="0.3">
      <c r="A774">
        <f t="shared" si="12"/>
        <v>773</v>
      </c>
      <c r="B774" t="s">
        <v>1040</v>
      </c>
      <c r="C774" t="s">
        <v>1036</v>
      </c>
      <c r="D774" t="s">
        <v>868</v>
      </c>
    </row>
    <row r="775" spans="1:4" x14ac:dyDescent="0.3">
      <c r="A775">
        <f t="shared" si="12"/>
        <v>774</v>
      </c>
      <c r="B775" t="s">
        <v>333</v>
      </c>
      <c r="C775" t="s">
        <v>1036</v>
      </c>
      <c r="D775" t="s">
        <v>868</v>
      </c>
    </row>
    <row r="776" spans="1:4" x14ac:dyDescent="0.3">
      <c r="A776">
        <f t="shared" si="12"/>
        <v>775</v>
      </c>
      <c r="B776" t="s">
        <v>73</v>
      </c>
      <c r="C776" t="s">
        <v>1036</v>
      </c>
      <c r="D776" t="s">
        <v>868</v>
      </c>
    </row>
    <row r="777" spans="1:4" x14ac:dyDescent="0.3">
      <c r="A777">
        <f t="shared" si="12"/>
        <v>776</v>
      </c>
      <c r="B777" t="s">
        <v>1041</v>
      </c>
      <c r="C777" t="s">
        <v>1036</v>
      </c>
      <c r="D777" t="s">
        <v>868</v>
      </c>
    </row>
    <row r="778" spans="1:4" x14ac:dyDescent="0.3">
      <c r="A778">
        <f t="shared" si="12"/>
        <v>777</v>
      </c>
      <c r="B778" t="s">
        <v>571</v>
      </c>
      <c r="C778" t="s">
        <v>1036</v>
      </c>
      <c r="D778" t="s">
        <v>868</v>
      </c>
    </row>
    <row r="779" spans="1:4" x14ac:dyDescent="0.3">
      <c r="A779">
        <f t="shared" si="12"/>
        <v>778</v>
      </c>
      <c r="B779" t="s">
        <v>259</v>
      </c>
      <c r="C779" t="s">
        <v>1036</v>
      </c>
      <c r="D779" t="s">
        <v>868</v>
      </c>
    </row>
    <row r="780" spans="1:4" x14ac:dyDescent="0.3">
      <c r="A780">
        <f t="shared" si="12"/>
        <v>779</v>
      </c>
      <c r="B780" t="s">
        <v>91</v>
      </c>
      <c r="C780" t="s">
        <v>1036</v>
      </c>
      <c r="D780" t="s">
        <v>868</v>
      </c>
    </row>
    <row r="781" spans="1:4" x14ac:dyDescent="0.3">
      <c r="A781">
        <f t="shared" si="12"/>
        <v>780</v>
      </c>
      <c r="B781" t="s">
        <v>1042</v>
      </c>
      <c r="C781" t="s">
        <v>1036</v>
      </c>
      <c r="D781" t="s">
        <v>868</v>
      </c>
    </row>
    <row r="782" spans="1:4" x14ac:dyDescent="0.3">
      <c r="A782">
        <f t="shared" si="12"/>
        <v>781</v>
      </c>
      <c r="B782" t="s">
        <v>619</v>
      </c>
      <c r="C782" t="s">
        <v>1036</v>
      </c>
      <c r="D782" t="s">
        <v>868</v>
      </c>
    </row>
    <row r="783" spans="1:4" x14ac:dyDescent="0.3">
      <c r="A783">
        <f t="shared" si="12"/>
        <v>782</v>
      </c>
      <c r="B783" t="s">
        <v>578</v>
      </c>
      <c r="C783" t="s">
        <v>1036</v>
      </c>
      <c r="D783" t="s">
        <v>868</v>
      </c>
    </row>
    <row r="784" spans="1:4" x14ac:dyDescent="0.3">
      <c r="A784">
        <f t="shared" si="12"/>
        <v>783</v>
      </c>
      <c r="B784" t="s">
        <v>439</v>
      </c>
      <c r="C784" t="s">
        <v>1036</v>
      </c>
      <c r="D784" t="s">
        <v>868</v>
      </c>
    </row>
    <row r="785" spans="1:4" x14ac:dyDescent="0.3">
      <c r="A785">
        <f t="shared" si="12"/>
        <v>784</v>
      </c>
      <c r="B785" t="s">
        <v>1043</v>
      </c>
      <c r="C785" t="s">
        <v>1036</v>
      </c>
      <c r="D785" t="s">
        <v>868</v>
      </c>
    </row>
    <row r="786" spans="1:4" x14ac:dyDescent="0.3">
      <c r="A786">
        <f t="shared" si="12"/>
        <v>785</v>
      </c>
      <c r="B786" t="s">
        <v>1044</v>
      </c>
      <c r="C786" t="s">
        <v>1036</v>
      </c>
      <c r="D786" t="s">
        <v>868</v>
      </c>
    </row>
    <row r="787" spans="1:4" x14ac:dyDescent="0.3">
      <c r="A787">
        <f t="shared" si="12"/>
        <v>786</v>
      </c>
      <c r="B787" t="s">
        <v>1045</v>
      </c>
      <c r="C787" t="s">
        <v>1036</v>
      </c>
      <c r="D787" t="s">
        <v>868</v>
      </c>
    </row>
    <row r="788" spans="1:4" x14ac:dyDescent="0.3">
      <c r="A788">
        <f t="shared" si="12"/>
        <v>787</v>
      </c>
      <c r="B788" t="s">
        <v>1046</v>
      </c>
      <c r="C788" t="s">
        <v>1036</v>
      </c>
      <c r="D788" t="s">
        <v>868</v>
      </c>
    </row>
    <row r="789" spans="1:4" x14ac:dyDescent="0.3">
      <c r="A789">
        <f t="shared" si="12"/>
        <v>788</v>
      </c>
      <c r="B789" t="s">
        <v>1047</v>
      </c>
      <c r="C789" t="s">
        <v>1036</v>
      </c>
      <c r="D789" t="s">
        <v>868</v>
      </c>
    </row>
    <row r="790" spans="1:4" x14ac:dyDescent="0.3">
      <c r="A790">
        <f t="shared" si="12"/>
        <v>789</v>
      </c>
      <c r="B790" t="s">
        <v>1048</v>
      </c>
      <c r="C790" t="s">
        <v>1036</v>
      </c>
      <c r="D790" t="s">
        <v>868</v>
      </c>
    </row>
    <row r="791" spans="1:4" x14ac:dyDescent="0.3">
      <c r="A791">
        <f t="shared" si="12"/>
        <v>790</v>
      </c>
      <c r="B791" t="s">
        <v>296</v>
      </c>
      <c r="C791" t="s">
        <v>1036</v>
      </c>
      <c r="D791" t="s">
        <v>868</v>
      </c>
    </row>
    <row r="792" spans="1:4" x14ac:dyDescent="0.3">
      <c r="A792">
        <f t="shared" si="12"/>
        <v>791</v>
      </c>
      <c r="B792" t="s">
        <v>224</v>
      </c>
      <c r="C792" t="s">
        <v>1036</v>
      </c>
      <c r="D792" t="s">
        <v>868</v>
      </c>
    </row>
    <row r="793" spans="1:4" x14ac:dyDescent="0.3">
      <c r="A793">
        <f t="shared" si="12"/>
        <v>792</v>
      </c>
      <c r="B793" t="s">
        <v>178</v>
      </c>
      <c r="C793" t="s">
        <v>1036</v>
      </c>
      <c r="D793" t="s">
        <v>868</v>
      </c>
    </row>
    <row r="794" spans="1:4" x14ac:dyDescent="0.3">
      <c r="A794">
        <f t="shared" si="12"/>
        <v>793</v>
      </c>
      <c r="B794" t="s">
        <v>1049</v>
      </c>
      <c r="C794" t="s">
        <v>1036</v>
      </c>
      <c r="D794" t="s">
        <v>868</v>
      </c>
    </row>
    <row r="795" spans="1:4" x14ac:dyDescent="0.3">
      <c r="A795">
        <f t="shared" si="12"/>
        <v>794</v>
      </c>
      <c r="B795" t="s">
        <v>309</v>
      </c>
      <c r="C795" t="s">
        <v>1036</v>
      </c>
      <c r="D795" t="s">
        <v>868</v>
      </c>
    </row>
    <row r="796" spans="1:4" x14ac:dyDescent="0.3">
      <c r="A796">
        <f t="shared" si="12"/>
        <v>795</v>
      </c>
      <c r="B796" t="s">
        <v>187</v>
      </c>
      <c r="C796" t="s">
        <v>1036</v>
      </c>
      <c r="D796" t="s">
        <v>868</v>
      </c>
    </row>
    <row r="797" spans="1:4" x14ac:dyDescent="0.3">
      <c r="A797">
        <f t="shared" si="12"/>
        <v>796</v>
      </c>
      <c r="B797" t="s">
        <v>1050</v>
      </c>
      <c r="C797" t="s">
        <v>1036</v>
      </c>
      <c r="D797" t="s">
        <v>868</v>
      </c>
    </row>
    <row r="798" spans="1:4" x14ac:dyDescent="0.3">
      <c r="A798">
        <f t="shared" si="12"/>
        <v>797</v>
      </c>
      <c r="B798" t="s">
        <v>1051</v>
      </c>
      <c r="C798" t="s">
        <v>1036</v>
      </c>
      <c r="D798" t="s">
        <v>868</v>
      </c>
    </row>
    <row r="799" spans="1:4" x14ac:dyDescent="0.3">
      <c r="A799">
        <f t="shared" si="12"/>
        <v>798</v>
      </c>
      <c r="B799" t="s">
        <v>1052</v>
      </c>
      <c r="C799" t="s">
        <v>1036</v>
      </c>
      <c r="D799" t="s">
        <v>868</v>
      </c>
    </row>
    <row r="800" spans="1:4" x14ac:dyDescent="0.3">
      <c r="A800">
        <f t="shared" si="12"/>
        <v>799</v>
      </c>
      <c r="B800" t="s">
        <v>1053</v>
      </c>
      <c r="C800" t="s">
        <v>1036</v>
      </c>
      <c r="D800" t="s">
        <v>868</v>
      </c>
    </row>
    <row r="801" spans="1:4" x14ac:dyDescent="0.3">
      <c r="A801">
        <f t="shared" si="12"/>
        <v>800</v>
      </c>
      <c r="B801" t="s">
        <v>280</v>
      </c>
      <c r="C801" t="s">
        <v>1036</v>
      </c>
      <c r="D801" t="s">
        <v>868</v>
      </c>
    </row>
    <row r="802" spans="1:4" x14ac:dyDescent="0.3">
      <c r="A802">
        <f t="shared" si="12"/>
        <v>801</v>
      </c>
      <c r="B802" t="s">
        <v>1054</v>
      </c>
      <c r="C802" t="s">
        <v>1036</v>
      </c>
      <c r="D802" t="s">
        <v>868</v>
      </c>
    </row>
    <row r="803" spans="1:4" x14ac:dyDescent="0.3">
      <c r="A803">
        <f t="shared" si="12"/>
        <v>802</v>
      </c>
      <c r="B803" t="s">
        <v>293</v>
      </c>
      <c r="C803" t="s">
        <v>1036</v>
      </c>
      <c r="D803" t="s">
        <v>872</v>
      </c>
    </row>
    <row r="804" spans="1:4" x14ac:dyDescent="0.3">
      <c r="A804">
        <f t="shared" si="12"/>
        <v>803</v>
      </c>
      <c r="B804" t="s">
        <v>1055</v>
      </c>
      <c r="C804" t="s">
        <v>1036</v>
      </c>
      <c r="D804" t="s">
        <v>872</v>
      </c>
    </row>
    <row r="805" spans="1:4" x14ac:dyDescent="0.3">
      <c r="A805">
        <f t="shared" si="12"/>
        <v>804</v>
      </c>
      <c r="B805" t="s">
        <v>1056</v>
      </c>
      <c r="C805" t="s">
        <v>1036</v>
      </c>
      <c r="D805" t="s">
        <v>872</v>
      </c>
    </row>
    <row r="806" spans="1:4" x14ac:dyDescent="0.3">
      <c r="A806">
        <f t="shared" si="12"/>
        <v>805</v>
      </c>
      <c r="B806" t="s">
        <v>1057</v>
      </c>
      <c r="C806" t="s">
        <v>1036</v>
      </c>
      <c r="D806" t="s">
        <v>872</v>
      </c>
    </row>
    <row r="807" spans="1:4" x14ac:dyDescent="0.3">
      <c r="A807">
        <f t="shared" si="12"/>
        <v>806</v>
      </c>
      <c r="B807" t="s">
        <v>1058</v>
      </c>
      <c r="C807" t="s">
        <v>1036</v>
      </c>
      <c r="D807" t="s">
        <v>872</v>
      </c>
    </row>
    <row r="808" spans="1:4" x14ac:dyDescent="0.3">
      <c r="A808">
        <f t="shared" si="12"/>
        <v>807</v>
      </c>
      <c r="B808" t="s">
        <v>291</v>
      </c>
      <c r="C808" t="s">
        <v>1036</v>
      </c>
      <c r="D808" t="s">
        <v>872</v>
      </c>
    </row>
    <row r="809" spans="1:4" x14ac:dyDescent="0.3">
      <c r="A809">
        <f t="shared" si="12"/>
        <v>808</v>
      </c>
      <c r="B809" t="s">
        <v>218</v>
      </c>
      <c r="C809" t="s">
        <v>1036</v>
      </c>
      <c r="D809" t="s">
        <v>872</v>
      </c>
    </row>
    <row r="810" spans="1:4" x14ac:dyDescent="0.3">
      <c r="A810">
        <f t="shared" si="12"/>
        <v>809</v>
      </c>
      <c r="B810" t="s">
        <v>143</v>
      </c>
      <c r="C810" t="s">
        <v>1036</v>
      </c>
      <c r="D810" t="s">
        <v>872</v>
      </c>
    </row>
    <row r="811" spans="1:4" x14ac:dyDescent="0.3">
      <c r="A811">
        <f t="shared" si="12"/>
        <v>810</v>
      </c>
      <c r="B811" t="s">
        <v>1059</v>
      </c>
      <c r="C811" t="s">
        <v>1036</v>
      </c>
      <c r="D811" t="s">
        <v>872</v>
      </c>
    </row>
    <row r="812" spans="1:4" x14ac:dyDescent="0.3">
      <c r="A812">
        <f t="shared" si="12"/>
        <v>811</v>
      </c>
      <c r="B812" t="s">
        <v>1060</v>
      </c>
      <c r="C812" t="s">
        <v>1036</v>
      </c>
      <c r="D812" t="s">
        <v>872</v>
      </c>
    </row>
    <row r="813" spans="1:4" x14ac:dyDescent="0.3">
      <c r="A813">
        <f t="shared" si="12"/>
        <v>812</v>
      </c>
      <c r="B813" t="s">
        <v>1061</v>
      </c>
      <c r="C813" t="s">
        <v>1036</v>
      </c>
      <c r="D813" t="s">
        <v>872</v>
      </c>
    </row>
    <row r="814" spans="1:4" x14ac:dyDescent="0.3">
      <c r="A814">
        <f t="shared" si="12"/>
        <v>813</v>
      </c>
      <c r="B814" t="s">
        <v>22</v>
      </c>
      <c r="C814" t="s">
        <v>1036</v>
      </c>
      <c r="D814" t="s">
        <v>872</v>
      </c>
    </row>
    <row r="815" spans="1:4" x14ac:dyDescent="0.3">
      <c r="A815">
        <f t="shared" si="12"/>
        <v>814</v>
      </c>
      <c r="B815" t="s">
        <v>183</v>
      </c>
      <c r="C815" t="s">
        <v>1036</v>
      </c>
      <c r="D815" t="s">
        <v>872</v>
      </c>
    </row>
    <row r="816" spans="1:4" x14ac:dyDescent="0.3">
      <c r="A816">
        <f t="shared" si="12"/>
        <v>815</v>
      </c>
      <c r="B816" t="s">
        <v>1062</v>
      </c>
      <c r="C816" t="s">
        <v>1036</v>
      </c>
      <c r="D816" t="s">
        <v>872</v>
      </c>
    </row>
    <row r="817" spans="1:4" x14ac:dyDescent="0.3">
      <c r="A817">
        <f t="shared" si="12"/>
        <v>816</v>
      </c>
      <c r="B817" t="s">
        <v>1063</v>
      </c>
      <c r="C817" t="s">
        <v>1036</v>
      </c>
      <c r="D817" t="s">
        <v>872</v>
      </c>
    </row>
    <row r="818" spans="1:4" x14ac:dyDescent="0.3">
      <c r="A818">
        <f t="shared" si="12"/>
        <v>817</v>
      </c>
      <c r="B818" t="s">
        <v>1064</v>
      </c>
      <c r="C818" t="s">
        <v>1036</v>
      </c>
      <c r="D818" t="s">
        <v>872</v>
      </c>
    </row>
    <row r="819" spans="1:4" x14ac:dyDescent="0.3">
      <c r="A819">
        <f t="shared" si="12"/>
        <v>818</v>
      </c>
      <c r="B819" t="s">
        <v>562</v>
      </c>
      <c r="C819" t="s">
        <v>1036</v>
      </c>
      <c r="D819" t="s">
        <v>872</v>
      </c>
    </row>
    <row r="820" spans="1:4" x14ac:dyDescent="0.3">
      <c r="A820">
        <f t="shared" si="12"/>
        <v>819</v>
      </c>
      <c r="B820" t="s">
        <v>253</v>
      </c>
      <c r="C820" t="s">
        <v>1036</v>
      </c>
      <c r="D820" t="s">
        <v>872</v>
      </c>
    </row>
    <row r="821" spans="1:4" x14ac:dyDescent="0.3">
      <c r="A821">
        <f t="shared" si="12"/>
        <v>820</v>
      </c>
      <c r="B821" t="s">
        <v>419</v>
      </c>
      <c r="C821" t="s">
        <v>1036</v>
      </c>
      <c r="D821" t="s">
        <v>872</v>
      </c>
    </row>
    <row r="822" spans="1:4" x14ac:dyDescent="0.3">
      <c r="A822">
        <f t="shared" si="12"/>
        <v>821</v>
      </c>
      <c r="B822" t="s">
        <v>496</v>
      </c>
      <c r="C822" t="s">
        <v>1036</v>
      </c>
      <c r="D822" t="s">
        <v>872</v>
      </c>
    </row>
    <row r="823" spans="1:4" x14ac:dyDescent="0.3">
      <c r="A823">
        <f t="shared" si="12"/>
        <v>822</v>
      </c>
      <c r="B823" t="s">
        <v>1065</v>
      </c>
      <c r="C823" t="s">
        <v>1036</v>
      </c>
      <c r="D823" t="s">
        <v>872</v>
      </c>
    </row>
    <row r="824" spans="1:4" x14ac:dyDescent="0.3">
      <c r="A824">
        <f t="shared" si="12"/>
        <v>823</v>
      </c>
      <c r="B824" t="s">
        <v>260</v>
      </c>
      <c r="C824" t="s">
        <v>1036</v>
      </c>
      <c r="D824" t="s">
        <v>872</v>
      </c>
    </row>
    <row r="825" spans="1:4" x14ac:dyDescent="0.3">
      <c r="A825">
        <f t="shared" si="12"/>
        <v>824</v>
      </c>
      <c r="B825" t="s">
        <v>504</v>
      </c>
      <c r="C825" t="s">
        <v>1036</v>
      </c>
      <c r="D825" t="s">
        <v>872</v>
      </c>
    </row>
    <row r="826" spans="1:4" x14ac:dyDescent="0.3">
      <c r="A826">
        <f t="shared" si="12"/>
        <v>825</v>
      </c>
      <c r="B826" t="s">
        <v>262</v>
      </c>
      <c r="C826" t="s">
        <v>1036</v>
      </c>
      <c r="D826" t="s">
        <v>872</v>
      </c>
    </row>
    <row r="827" spans="1:4" x14ac:dyDescent="0.3">
      <c r="A827">
        <f t="shared" si="12"/>
        <v>826</v>
      </c>
      <c r="B827" t="s">
        <v>1066</v>
      </c>
      <c r="C827" t="s">
        <v>1036</v>
      </c>
      <c r="D827" t="s">
        <v>872</v>
      </c>
    </row>
    <row r="828" spans="1:4" x14ac:dyDescent="0.3">
      <c r="A828">
        <f t="shared" si="12"/>
        <v>827</v>
      </c>
      <c r="B828" t="s">
        <v>271</v>
      </c>
      <c r="C828" t="s">
        <v>1036</v>
      </c>
      <c r="D828" t="s">
        <v>872</v>
      </c>
    </row>
    <row r="829" spans="1:4" x14ac:dyDescent="0.3">
      <c r="A829">
        <f t="shared" si="12"/>
        <v>828</v>
      </c>
      <c r="B829" t="s">
        <v>161</v>
      </c>
      <c r="C829" t="s">
        <v>1036</v>
      </c>
      <c r="D829" t="s">
        <v>872</v>
      </c>
    </row>
    <row r="830" spans="1:4" x14ac:dyDescent="0.3">
      <c r="A830">
        <f t="shared" si="12"/>
        <v>829</v>
      </c>
      <c r="B830" t="s">
        <v>1067</v>
      </c>
      <c r="C830" t="s">
        <v>1036</v>
      </c>
      <c r="D830" t="s">
        <v>872</v>
      </c>
    </row>
    <row r="831" spans="1:4" x14ac:dyDescent="0.3">
      <c r="A831">
        <f t="shared" si="12"/>
        <v>830</v>
      </c>
      <c r="B831" t="s">
        <v>281</v>
      </c>
      <c r="C831" t="s">
        <v>1036</v>
      </c>
      <c r="D831" t="s">
        <v>872</v>
      </c>
    </row>
    <row r="832" spans="1:4" x14ac:dyDescent="0.3">
      <c r="A832">
        <f t="shared" si="12"/>
        <v>831</v>
      </c>
      <c r="B832" t="s">
        <v>13</v>
      </c>
      <c r="C832" t="s">
        <v>1036</v>
      </c>
      <c r="D832" t="s">
        <v>872</v>
      </c>
    </row>
    <row r="833" spans="1:4" x14ac:dyDescent="0.3">
      <c r="A833">
        <f t="shared" si="12"/>
        <v>832</v>
      </c>
      <c r="B833" t="s">
        <v>713</v>
      </c>
      <c r="C833" t="s">
        <v>1036</v>
      </c>
      <c r="D833" t="s">
        <v>872</v>
      </c>
    </row>
    <row r="834" spans="1:4" x14ac:dyDescent="0.3">
      <c r="A834">
        <f t="shared" si="12"/>
        <v>833</v>
      </c>
      <c r="B834" t="s">
        <v>214</v>
      </c>
      <c r="C834" t="s">
        <v>1068</v>
      </c>
      <c r="D834" t="s">
        <v>863</v>
      </c>
    </row>
    <row r="835" spans="1:4" x14ac:dyDescent="0.3">
      <c r="A835">
        <f t="shared" ref="A835:A898" si="13">ROW()-1</f>
        <v>834</v>
      </c>
      <c r="B835" t="s">
        <v>539</v>
      </c>
      <c r="C835" t="s">
        <v>1068</v>
      </c>
      <c r="D835" t="s">
        <v>863</v>
      </c>
    </row>
    <row r="836" spans="1:4" x14ac:dyDescent="0.3">
      <c r="A836">
        <f t="shared" si="13"/>
        <v>835</v>
      </c>
      <c r="B836" t="s">
        <v>138</v>
      </c>
      <c r="C836" t="s">
        <v>1068</v>
      </c>
      <c r="D836" t="s">
        <v>863</v>
      </c>
    </row>
    <row r="837" spans="1:4" x14ac:dyDescent="0.3">
      <c r="A837">
        <f t="shared" si="13"/>
        <v>836</v>
      </c>
      <c r="B837" t="s">
        <v>30</v>
      </c>
      <c r="C837" t="s">
        <v>1068</v>
      </c>
      <c r="D837" t="s">
        <v>863</v>
      </c>
    </row>
    <row r="838" spans="1:4" x14ac:dyDescent="0.3">
      <c r="A838">
        <f t="shared" si="13"/>
        <v>837</v>
      </c>
      <c r="B838" t="s">
        <v>99</v>
      </c>
      <c r="C838" t="s">
        <v>1068</v>
      </c>
      <c r="D838" t="s">
        <v>865</v>
      </c>
    </row>
    <row r="839" spans="1:4" x14ac:dyDescent="0.3">
      <c r="A839">
        <f t="shared" si="13"/>
        <v>838</v>
      </c>
      <c r="B839" t="s">
        <v>603</v>
      </c>
      <c r="C839" t="s">
        <v>1068</v>
      </c>
      <c r="D839" t="s">
        <v>865</v>
      </c>
    </row>
    <row r="840" spans="1:4" x14ac:dyDescent="0.3">
      <c r="A840">
        <f t="shared" si="13"/>
        <v>839</v>
      </c>
      <c r="B840" t="s">
        <v>604</v>
      </c>
      <c r="C840" t="s">
        <v>1068</v>
      </c>
      <c r="D840" t="s">
        <v>865</v>
      </c>
    </row>
    <row r="841" spans="1:4" x14ac:dyDescent="0.3">
      <c r="A841">
        <f t="shared" si="13"/>
        <v>840</v>
      </c>
      <c r="B841" t="s">
        <v>537</v>
      </c>
      <c r="C841" t="s">
        <v>1068</v>
      </c>
      <c r="D841" t="s">
        <v>865</v>
      </c>
    </row>
    <row r="842" spans="1:4" x14ac:dyDescent="0.3">
      <c r="A842">
        <f t="shared" si="13"/>
        <v>841</v>
      </c>
      <c r="B842" t="s">
        <v>471</v>
      </c>
      <c r="C842" t="s">
        <v>1068</v>
      </c>
      <c r="D842" t="s">
        <v>865</v>
      </c>
    </row>
    <row r="843" spans="1:4" x14ac:dyDescent="0.3">
      <c r="A843">
        <f t="shared" si="13"/>
        <v>842</v>
      </c>
      <c r="B843" t="s">
        <v>299</v>
      </c>
      <c r="C843" t="s">
        <v>1068</v>
      </c>
      <c r="D843" t="s">
        <v>865</v>
      </c>
    </row>
    <row r="844" spans="1:4" x14ac:dyDescent="0.3">
      <c r="A844">
        <f t="shared" si="13"/>
        <v>843</v>
      </c>
      <c r="B844" t="s">
        <v>605</v>
      </c>
      <c r="C844" t="s">
        <v>1068</v>
      </c>
      <c r="D844" t="s">
        <v>865</v>
      </c>
    </row>
    <row r="845" spans="1:4" x14ac:dyDescent="0.3">
      <c r="A845">
        <f t="shared" si="13"/>
        <v>844</v>
      </c>
      <c r="B845" t="s">
        <v>633</v>
      </c>
      <c r="C845" t="s">
        <v>1068</v>
      </c>
      <c r="D845" t="s">
        <v>865</v>
      </c>
    </row>
    <row r="846" spans="1:4" x14ac:dyDescent="0.3">
      <c r="A846">
        <f t="shared" si="13"/>
        <v>845</v>
      </c>
      <c r="B846" t="s">
        <v>223</v>
      </c>
      <c r="C846" t="s">
        <v>1068</v>
      </c>
      <c r="D846" t="s">
        <v>865</v>
      </c>
    </row>
    <row r="847" spans="1:4" x14ac:dyDescent="0.3">
      <c r="A847">
        <f t="shared" si="13"/>
        <v>846</v>
      </c>
      <c r="B847" t="s">
        <v>83</v>
      </c>
      <c r="C847" t="s">
        <v>1068</v>
      </c>
      <c r="D847" t="s">
        <v>865</v>
      </c>
    </row>
    <row r="848" spans="1:4" x14ac:dyDescent="0.3">
      <c r="A848">
        <f t="shared" si="13"/>
        <v>847</v>
      </c>
      <c r="B848" t="s">
        <v>305</v>
      </c>
      <c r="C848" t="s">
        <v>1068</v>
      </c>
      <c r="D848" t="s">
        <v>865</v>
      </c>
    </row>
    <row r="849" spans="1:4" x14ac:dyDescent="0.3">
      <c r="A849">
        <f t="shared" si="13"/>
        <v>848</v>
      </c>
      <c r="B849" t="s">
        <v>477</v>
      </c>
      <c r="C849" t="s">
        <v>1068</v>
      </c>
      <c r="D849" t="s">
        <v>865</v>
      </c>
    </row>
    <row r="850" spans="1:4" x14ac:dyDescent="0.3">
      <c r="A850">
        <f t="shared" si="13"/>
        <v>849</v>
      </c>
      <c r="B850" t="s">
        <v>638</v>
      </c>
      <c r="C850" t="s">
        <v>1068</v>
      </c>
      <c r="D850" t="s">
        <v>865</v>
      </c>
    </row>
    <row r="851" spans="1:4" x14ac:dyDescent="0.3">
      <c r="A851">
        <f t="shared" si="13"/>
        <v>850</v>
      </c>
      <c r="B851" t="s">
        <v>1069</v>
      </c>
      <c r="C851" t="s">
        <v>1068</v>
      </c>
      <c r="D851" t="s">
        <v>865</v>
      </c>
    </row>
    <row r="852" spans="1:4" x14ac:dyDescent="0.3">
      <c r="A852">
        <f t="shared" si="13"/>
        <v>851</v>
      </c>
      <c r="B852" t="s">
        <v>1070</v>
      </c>
      <c r="C852" t="s">
        <v>1068</v>
      </c>
      <c r="D852" t="s">
        <v>865</v>
      </c>
    </row>
    <row r="853" spans="1:4" x14ac:dyDescent="0.3">
      <c r="A853">
        <f t="shared" si="13"/>
        <v>852</v>
      </c>
      <c r="B853" t="s">
        <v>1071</v>
      </c>
      <c r="C853" t="s">
        <v>1068</v>
      </c>
      <c r="D853" t="s">
        <v>865</v>
      </c>
    </row>
    <row r="854" spans="1:4" x14ac:dyDescent="0.3">
      <c r="A854">
        <f t="shared" si="13"/>
        <v>853</v>
      </c>
      <c r="B854" t="s">
        <v>666</v>
      </c>
      <c r="C854" t="s">
        <v>1068</v>
      </c>
      <c r="D854" t="s">
        <v>865</v>
      </c>
    </row>
    <row r="855" spans="1:4" x14ac:dyDescent="0.3">
      <c r="A855">
        <f t="shared" si="13"/>
        <v>854</v>
      </c>
      <c r="B855" t="s">
        <v>334</v>
      </c>
      <c r="C855" t="s">
        <v>1068</v>
      </c>
      <c r="D855" t="s">
        <v>865</v>
      </c>
    </row>
    <row r="856" spans="1:4" x14ac:dyDescent="0.3">
      <c r="A856">
        <f t="shared" si="13"/>
        <v>855</v>
      </c>
      <c r="B856" t="s">
        <v>335</v>
      </c>
      <c r="C856" t="s">
        <v>1068</v>
      </c>
      <c r="D856" t="s">
        <v>865</v>
      </c>
    </row>
    <row r="857" spans="1:4" x14ac:dyDescent="0.3">
      <c r="A857">
        <f t="shared" si="13"/>
        <v>856</v>
      </c>
      <c r="B857" t="s">
        <v>256</v>
      </c>
      <c r="C857" t="s">
        <v>1068</v>
      </c>
      <c r="D857" t="s">
        <v>865</v>
      </c>
    </row>
    <row r="858" spans="1:4" x14ac:dyDescent="0.3">
      <c r="A858">
        <f t="shared" si="13"/>
        <v>857</v>
      </c>
      <c r="B858" t="s">
        <v>74</v>
      </c>
      <c r="C858" t="s">
        <v>1068</v>
      </c>
      <c r="D858" t="s">
        <v>865</v>
      </c>
    </row>
    <row r="859" spans="1:4" x14ac:dyDescent="0.3">
      <c r="A859">
        <f t="shared" si="13"/>
        <v>858</v>
      </c>
      <c r="B859" t="s">
        <v>570</v>
      </c>
      <c r="C859" t="s">
        <v>1068</v>
      </c>
      <c r="D859" t="s">
        <v>865</v>
      </c>
    </row>
    <row r="860" spans="1:4" x14ac:dyDescent="0.3">
      <c r="A860">
        <f t="shared" si="13"/>
        <v>859</v>
      </c>
      <c r="B860" t="s">
        <v>433</v>
      </c>
      <c r="C860" t="s">
        <v>1068</v>
      </c>
      <c r="D860" t="s">
        <v>865</v>
      </c>
    </row>
    <row r="861" spans="1:4" x14ac:dyDescent="0.3">
      <c r="A861">
        <f t="shared" si="13"/>
        <v>860</v>
      </c>
      <c r="B861" t="s">
        <v>647</v>
      </c>
      <c r="C861" t="s">
        <v>1068</v>
      </c>
      <c r="D861" t="s">
        <v>865</v>
      </c>
    </row>
    <row r="862" spans="1:4" x14ac:dyDescent="0.3">
      <c r="A862">
        <f t="shared" si="13"/>
        <v>861</v>
      </c>
      <c r="B862" t="s">
        <v>514</v>
      </c>
      <c r="C862" t="s">
        <v>1068</v>
      </c>
      <c r="D862" t="s">
        <v>865</v>
      </c>
    </row>
    <row r="863" spans="1:4" x14ac:dyDescent="0.3">
      <c r="A863">
        <f t="shared" si="13"/>
        <v>862</v>
      </c>
      <c r="B863" t="s">
        <v>350</v>
      </c>
      <c r="C863" t="s">
        <v>1068</v>
      </c>
      <c r="D863" t="s">
        <v>865</v>
      </c>
    </row>
    <row r="864" spans="1:4" x14ac:dyDescent="0.3">
      <c r="A864">
        <f t="shared" si="13"/>
        <v>863</v>
      </c>
      <c r="B864" t="s">
        <v>358</v>
      </c>
      <c r="C864" t="s">
        <v>1068</v>
      </c>
      <c r="D864" t="s">
        <v>865</v>
      </c>
    </row>
    <row r="865" spans="1:4" x14ac:dyDescent="0.3">
      <c r="A865">
        <f t="shared" si="13"/>
        <v>864</v>
      </c>
      <c r="B865" t="s">
        <v>361</v>
      </c>
      <c r="C865" t="s">
        <v>1068</v>
      </c>
      <c r="D865" t="s">
        <v>865</v>
      </c>
    </row>
    <row r="866" spans="1:4" x14ac:dyDescent="0.3">
      <c r="A866">
        <f t="shared" si="13"/>
        <v>865</v>
      </c>
      <c r="B866" t="s">
        <v>521</v>
      </c>
      <c r="C866" t="s">
        <v>1068</v>
      </c>
      <c r="D866" t="s">
        <v>865</v>
      </c>
    </row>
    <row r="867" spans="1:4" x14ac:dyDescent="0.3">
      <c r="A867">
        <f t="shared" si="13"/>
        <v>866</v>
      </c>
      <c r="B867" t="s">
        <v>586</v>
      </c>
      <c r="C867" t="s">
        <v>1068</v>
      </c>
      <c r="D867" t="s">
        <v>865</v>
      </c>
    </row>
    <row r="868" spans="1:4" x14ac:dyDescent="0.3">
      <c r="A868">
        <f t="shared" si="13"/>
        <v>867</v>
      </c>
      <c r="B868" t="s">
        <v>587</v>
      </c>
      <c r="C868" t="s">
        <v>1068</v>
      </c>
      <c r="D868" t="s">
        <v>865</v>
      </c>
    </row>
    <row r="869" spans="1:4" x14ac:dyDescent="0.3">
      <c r="A869">
        <f t="shared" si="13"/>
        <v>868</v>
      </c>
      <c r="B869" t="s">
        <v>588</v>
      </c>
      <c r="C869" t="s">
        <v>1068</v>
      </c>
      <c r="D869" t="s">
        <v>865</v>
      </c>
    </row>
    <row r="870" spans="1:4" x14ac:dyDescent="0.3">
      <c r="A870">
        <f t="shared" si="13"/>
        <v>869</v>
      </c>
      <c r="B870" t="s">
        <v>96</v>
      </c>
      <c r="C870" t="s">
        <v>1068</v>
      </c>
      <c r="D870" t="s">
        <v>865</v>
      </c>
    </row>
    <row r="871" spans="1:4" x14ac:dyDescent="0.3">
      <c r="A871">
        <f t="shared" si="13"/>
        <v>870</v>
      </c>
      <c r="B871" t="s">
        <v>1072</v>
      </c>
      <c r="C871" t="s">
        <v>1068</v>
      </c>
      <c r="D871" t="s">
        <v>865</v>
      </c>
    </row>
    <row r="872" spans="1:4" x14ac:dyDescent="0.3">
      <c r="A872">
        <f t="shared" si="13"/>
        <v>871</v>
      </c>
      <c r="B872" t="s">
        <v>525</v>
      </c>
      <c r="C872" t="s">
        <v>1068</v>
      </c>
      <c r="D872" t="s">
        <v>865</v>
      </c>
    </row>
    <row r="873" spans="1:4" x14ac:dyDescent="0.3">
      <c r="A873">
        <f t="shared" si="13"/>
        <v>872</v>
      </c>
      <c r="B873" t="s">
        <v>370</v>
      </c>
      <c r="C873" t="s">
        <v>1068</v>
      </c>
      <c r="D873" t="s">
        <v>865</v>
      </c>
    </row>
    <row r="874" spans="1:4" x14ac:dyDescent="0.3">
      <c r="A874">
        <f t="shared" si="13"/>
        <v>873</v>
      </c>
      <c r="B874" t="s">
        <v>529</v>
      </c>
      <c r="C874" t="s">
        <v>1068</v>
      </c>
      <c r="D874" t="s">
        <v>865</v>
      </c>
    </row>
    <row r="875" spans="1:4" x14ac:dyDescent="0.3">
      <c r="A875">
        <f t="shared" si="13"/>
        <v>874</v>
      </c>
      <c r="B875" t="s">
        <v>601</v>
      </c>
      <c r="C875" t="s">
        <v>1068</v>
      </c>
      <c r="D875" t="s">
        <v>865</v>
      </c>
    </row>
    <row r="876" spans="1:4" x14ac:dyDescent="0.3">
      <c r="A876">
        <f t="shared" si="13"/>
        <v>875</v>
      </c>
      <c r="B876" t="s">
        <v>674</v>
      </c>
      <c r="C876" t="s">
        <v>1068</v>
      </c>
      <c r="D876" t="s">
        <v>865</v>
      </c>
    </row>
    <row r="877" spans="1:4" x14ac:dyDescent="0.3">
      <c r="A877">
        <f t="shared" si="13"/>
        <v>876</v>
      </c>
      <c r="B877" t="s">
        <v>535</v>
      </c>
      <c r="C877" t="s">
        <v>1068</v>
      </c>
      <c r="D877" t="s">
        <v>866</v>
      </c>
    </row>
    <row r="878" spans="1:4" x14ac:dyDescent="0.3">
      <c r="A878">
        <f t="shared" si="13"/>
        <v>877</v>
      </c>
      <c r="B878" t="s">
        <v>287</v>
      </c>
      <c r="C878" t="s">
        <v>1068</v>
      </c>
      <c r="D878" t="s">
        <v>866</v>
      </c>
    </row>
    <row r="879" spans="1:4" x14ac:dyDescent="0.3">
      <c r="A879">
        <f t="shared" si="13"/>
        <v>878</v>
      </c>
      <c r="B879" t="s">
        <v>215</v>
      </c>
      <c r="C879" t="s">
        <v>1068</v>
      </c>
      <c r="D879" t="s">
        <v>866</v>
      </c>
    </row>
    <row r="880" spans="1:4" x14ac:dyDescent="0.3">
      <c r="A880">
        <f t="shared" si="13"/>
        <v>879</v>
      </c>
      <c r="B880" t="s">
        <v>472</v>
      </c>
      <c r="C880" t="s">
        <v>1068</v>
      </c>
      <c r="D880" t="s">
        <v>866</v>
      </c>
    </row>
    <row r="881" spans="1:4" x14ac:dyDescent="0.3">
      <c r="A881">
        <f t="shared" si="13"/>
        <v>880</v>
      </c>
      <c r="B881" t="s">
        <v>298</v>
      </c>
      <c r="C881" t="s">
        <v>1068</v>
      </c>
      <c r="D881" t="s">
        <v>866</v>
      </c>
    </row>
    <row r="882" spans="1:4" x14ac:dyDescent="0.3">
      <c r="A882">
        <f t="shared" si="13"/>
        <v>881</v>
      </c>
      <c r="B882" t="s">
        <v>540</v>
      </c>
      <c r="C882" t="s">
        <v>1068</v>
      </c>
      <c r="D882" t="s">
        <v>866</v>
      </c>
    </row>
    <row r="883" spans="1:4" x14ac:dyDescent="0.3">
      <c r="A883">
        <f t="shared" si="13"/>
        <v>882</v>
      </c>
      <c r="B883" t="s">
        <v>473</v>
      </c>
      <c r="C883" t="s">
        <v>1068</v>
      </c>
      <c r="D883" t="s">
        <v>866</v>
      </c>
    </row>
    <row r="884" spans="1:4" x14ac:dyDescent="0.3">
      <c r="A884">
        <f t="shared" si="13"/>
        <v>883</v>
      </c>
      <c r="B884" t="s">
        <v>307</v>
      </c>
      <c r="C884" t="s">
        <v>1068</v>
      </c>
      <c r="D884" t="s">
        <v>866</v>
      </c>
    </row>
    <row r="885" spans="1:4" x14ac:dyDescent="0.3">
      <c r="A885">
        <f t="shared" si="13"/>
        <v>884</v>
      </c>
      <c r="B885" t="s">
        <v>241</v>
      </c>
      <c r="C885" t="s">
        <v>1068</v>
      </c>
      <c r="D885" t="s">
        <v>866</v>
      </c>
    </row>
    <row r="886" spans="1:4" x14ac:dyDescent="0.3">
      <c r="A886">
        <f t="shared" si="13"/>
        <v>885</v>
      </c>
      <c r="B886" t="s">
        <v>825</v>
      </c>
      <c r="C886" t="s">
        <v>1068</v>
      </c>
      <c r="D886" t="s">
        <v>866</v>
      </c>
    </row>
    <row r="887" spans="1:4" x14ac:dyDescent="0.3">
      <c r="A887">
        <f t="shared" si="13"/>
        <v>886</v>
      </c>
      <c r="B887" t="s">
        <v>80</v>
      </c>
      <c r="C887" t="s">
        <v>1068</v>
      </c>
      <c r="D887" t="s">
        <v>866</v>
      </c>
    </row>
    <row r="888" spans="1:4" x14ac:dyDescent="0.3">
      <c r="A888">
        <f t="shared" si="13"/>
        <v>887</v>
      </c>
      <c r="B888" t="s">
        <v>263</v>
      </c>
      <c r="C888" t="s">
        <v>1068</v>
      </c>
      <c r="D888" t="s">
        <v>866</v>
      </c>
    </row>
    <row r="889" spans="1:4" x14ac:dyDescent="0.3">
      <c r="A889">
        <f t="shared" si="13"/>
        <v>888</v>
      </c>
      <c r="B889" t="s">
        <v>197</v>
      </c>
      <c r="C889" t="s">
        <v>1068</v>
      </c>
      <c r="D889" t="s">
        <v>866</v>
      </c>
    </row>
    <row r="890" spans="1:4" x14ac:dyDescent="0.3">
      <c r="A890">
        <f t="shared" si="13"/>
        <v>889</v>
      </c>
      <c r="B890" t="s">
        <v>510</v>
      </c>
      <c r="C890" t="s">
        <v>1068</v>
      </c>
      <c r="D890" t="s">
        <v>866</v>
      </c>
    </row>
    <row r="891" spans="1:4" x14ac:dyDescent="0.3">
      <c r="A891">
        <f t="shared" si="13"/>
        <v>890</v>
      </c>
      <c r="B891" t="s">
        <v>596</v>
      </c>
      <c r="C891" t="s">
        <v>1068</v>
      </c>
      <c r="D891" t="s">
        <v>866</v>
      </c>
    </row>
    <row r="892" spans="1:4" x14ac:dyDescent="0.3">
      <c r="A892">
        <f t="shared" si="13"/>
        <v>891</v>
      </c>
      <c r="B892" t="s">
        <v>597</v>
      </c>
      <c r="C892" t="s">
        <v>1068</v>
      </c>
      <c r="D892" t="s">
        <v>866</v>
      </c>
    </row>
    <row r="893" spans="1:4" x14ac:dyDescent="0.3">
      <c r="A893">
        <f t="shared" si="13"/>
        <v>892</v>
      </c>
      <c r="B893" t="s">
        <v>372</v>
      </c>
      <c r="C893" t="s">
        <v>1068</v>
      </c>
      <c r="D893" t="s">
        <v>866</v>
      </c>
    </row>
    <row r="894" spans="1:4" x14ac:dyDescent="0.3">
      <c r="A894">
        <f t="shared" si="13"/>
        <v>893</v>
      </c>
      <c r="B894" t="s">
        <v>288</v>
      </c>
      <c r="C894" t="s">
        <v>1068</v>
      </c>
      <c r="D894" t="s">
        <v>868</v>
      </c>
    </row>
    <row r="895" spans="1:4" x14ac:dyDescent="0.3">
      <c r="A895">
        <f t="shared" si="13"/>
        <v>894</v>
      </c>
      <c r="B895" t="s">
        <v>41</v>
      </c>
      <c r="C895" t="s">
        <v>1068</v>
      </c>
      <c r="D895" t="s">
        <v>868</v>
      </c>
    </row>
    <row r="896" spans="1:4" x14ac:dyDescent="0.3">
      <c r="A896">
        <f t="shared" si="13"/>
        <v>895</v>
      </c>
      <c r="B896" t="s">
        <v>1073</v>
      </c>
      <c r="C896" t="s">
        <v>1068</v>
      </c>
      <c r="D896" t="s">
        <v>868</v>
      </c>
    </row>
    <row r="897" spans="1:4" x14ac:dyDescent="0.3">
      <c r="A897">
        <f t="shared" si="13"/>
        <v>896</v>
      </c>
      <c r="B897" t="s">
        <v>1074</v>
      </c>
      <c r="C897" t="s">
        <v>1068</v>
      </c>
      <c r="D897" t="s">
        <v>868</v>
      </c>
    </row>
    <row r="898" spans="1:4" x14ac:dyDescent="0.3">
      <c r="A898">
        <f t="shared" si="13"/>
        <v>897</v>
      </c>
      <c r="B898" t="s">
        <v>141</v>
      </c>
      <c r="C898" t="s">
        <v>1068</v>
      </c>
      <c r="D898" t="s">
        <v>868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PivotCareer</vt:lpstr>
      <vt:lpstr>Data</vt:lpstr>
      <vt:lpstr>Cluster Percent Average</vt:lpstr>
      <vt:lpstr>Cluster Annual Average</vt:lpstr>
      <vt:lpstr>Cluster Education Average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  Conti</cp:lastModifiedBy>
  <dcterms:created xsi:type="dcterms:W3CDTF">2015-06-05T18:17:20Z</dcterms:created>
  <dcterms:modified xsi:type="dcterms:W3CDTF">2025-06-12T14:31:49Z</dcterms:modified>
</cp:coreProperties>
</file>