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3.xml" ContentType="application/vnd.openxmlformats-officedocument.drawing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drawings/drawing4.xml" ContentType="application/vnd.openxmlformats-officedocument.drawing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64011"/>
  <mc:AlternateContent xmlns:mc="http://schemas.openxmlformats.org/markup-compatibility/2006">
    <mc:Choice Requires="x15">
      <x15ac:absPath xmlns:x15ac="http://schemas.microsoft.com/office/spreadsheetml/2010/11/ac" url="C:\Users\omer\Desktop\"/>
    </mc:Choice>
  </mc:AlternateContent>
  <bookViews>
    <workbookView xWindow="0" yWindow="0" windowWidth="15570" windowHeight="8055"/>
  </bookViews>
  <sheets>
    <sheet name="Help" sheetId="25" r:id="rId1"/>
    <sheet name="Menu" sheetId="15" r:id="rId2"/>
    <sheet name="Tools" sheetId="1" r:id="rId3"/>
    <sheet name="PreAudit" sheetId="2" r:id="rId4"/>
    <sheet name="Permissions" sheetId="3" r:id="rId5"/>
    <sheet name="Firewalls" sheetId="4" r:id="rId6"/>
    <sheet name="RouterSwitchWifi" sheetId="6" r:id="rId7"/>
    <sheet name="Scanners" sheetId="7" r:id="rId8"/>
    <sheet name="VirtualizationAndCloud" sheetId="8" r:id="rId9"/>
    <sheet name="Managementsystems" sheetId="9" r:id="rId10"/>
    <sheet name="OT" sheetId="10" r:id="rId11"/>
    <sheet name="LoadBalancers" sheetId="11" r:id="rId12"/>
    <sheet name="IPS" sheetId="12" r:id="rId13"/>
    <sheet name="Syslogs" sheetId="14" r:id="rId14"/>
    <sheet name="Storage" sheetId="21" r:id="rId15"/>
    <sheet name="Databases" sheetId="23" r:id="rId16"/>
    <sheet name="LegacySystems" sheetId="24" r:id="rId17"/>
    <sheet name="Skybox" sheetId="5" r:id="rId18"/>
    <sheet name="Nessus" sheetId="17" r:id="rId19"/>
    <sheet name="Runecast" sheetId="18" r:id="rId20"/>
    <sheet name="FYO" sheetId="22" r:id="rId21"/>
  </sheets>
  <externalReferences>
    <externalReference r:id="rId22"/>
  </externalReferences>
  <definedNames>
    <definedName name="L_ST">[1]!T_ST[STAGE NAME]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7" i="15" l="1"/>
  <c r="P16" i="15"/>
  <c r="P15" i="15"/>
  <c r="P14" i="15"/>
  <c r="P13" i="15"/>
  <c r="P12" i="15"/>
  <c r="P11" i="15"/>
  <c r="P10" i="15"/>
  <c r="P9" i="15"/>
  <c r="P7" i="15"/>
  <c r="P5" i="15"/>
  <c r="P4" i="15"/>
  <c r="P3" i="15"/>
  <c r="D5" i="15"/>
  <c r="D4" i="15"/>
  <c r="D17" i="15"/>
  <c r="D16" i="15"/>
  <c r="D15" i="15"/>
  <c r="D14" i="15"/>
  <c r="D13" i="15"/>
  <c r="D12" i="15"/>
  <c r="D11" i="15"/>
  <c r="D10" i="15"/>
  <c r="D9" i="15"/>
  <c r="F20" i="15" l="1"/>
  <c r="B36" i="1"/>
  <c r="F36" i="1"/>
  <c r="D36" i="1"/>
  <c r="F23" i="15"/>
  <c r="F15" i="15"/>
  <c r="F11" i="2"/>
  <c r="F7" i="15"/>
  <c r="B18" i="2"/>
  <c r="N20" i="15"/>
  <c r="L20" i="15"/>
  <c r="J20" i="15"/>
  <c r="H20" i="15"/>
  <c r="N12" i="15"/>
  <c r="L12" i="15"/>
  <c r="J12" i="15"/>
  <c r="H12" i="15"/>
  <c r="N4" i="15"/>
  <c r="L4" i="15"/>
  <c r="J4" i="15"/>
  <c r="D7" i="15" s="1"/>
  <c r="N23" i="15"/>
  <c r="L23" i="15"/>
  <c r="J23" i="15"/>
  <c r="H23" i="15"/>
  <c r="N15" i="15"/>
  <c r="L15" i="15"/>
  <c r="J15" i="15"/>
  <c r="H15" i="15"/>
  <c r="N7" i="15"/>
  <c r="L7" i="15"/>
  <c r="J7" i="15"/>
  <c r="H4" i="15"/>
  <c r="H7" i="15"/>
  <c r="P8" i="15" l="1"/>
  <c r="D8" i="15"/>
  <c r="P6" i="15"/>
  <c r="D6" i="15"/>
  <c r="B11" i="2"/>
  <c r="C18" i="15" l="1"/>
  <c r="C11" i="2"/>
  <c r="G7" i="8"/>
  <c r="G3" i="14"/>
  <c r="G4" i="14"/>
  <c r="G5" i="14"/>
  <c r="G6" i="14"/>
  <c r="G7" i="14"/>
  <c r="G8" i="14"/>
  <c r="G9" i="14"/>
  <c r="G10" i="14"/>
  <c r="G11" i="14"/>
  <c r="G12" i="14"/>
  <c r="G13" i="14"/>
  <c r="G14" i="14"/>
  <c r="G1" i="14"/>
  <c r="G2" i="14"/>
  <c r="G3" i="12"/>
  <c r="G4" i="12"/>
  <c r="G2" i="12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2" i="11"/>
  <c r="G2" i="9"/>
  <c r="G11" i="9"/>
  <c r="G20" i="9"/>
  <c r="G19" i="9"/>
  <c r="G18" i="9"/>
  <c r="G17" i="9"/>
  <c r="G16" i="9"/>
  <c r="G15" i="9"/>
  <c r="G14" i="9"/>
  <c r="G13" i="9"/>
  <c r="G12" i="9"/>
  <c r="G10" i="9"/>
  <c r="G9" i="9"/>
  <c r="G8" i="9"/>
  <c r="G7" i="9"/>
  <c r="G6" i="9"/>
  <c r="G5" i="9"/>
  <c r="G4" i="9"/>
  <c r="G3" i="9"/>
  <c r="G3" i="8"/>
  <c r="G4" i="8"/>
  <c r="G5" i="8"/>
  <c r="G6" i="8"/>
  <c r="G2" i="8"/>
  <c r="G1" i="24" a="1"/>
  <c r="G6" i="23" a="1"/>
  <c r="G1" i="23" a="1"/>
  <c r="G8" i="23" a="1"/>
  <c r="G7" i="23" a="1"/>
  <c r="G4" i="24" a="1"/>
  <c r="G2" i="24" a="1"/>
  <c r="G4" i="23" a="1"/>
  <c r="G9" i="23" a="1"/>
  <c r="G5" i="23" a="1"/>
  <c r="G3" i="24" a="1"/>
  <c r="G3" i="23" a="1"/>
  <c r="G2" i="23" a="1"/>
  <c r="F4" i="15" l="1"/>
  <c r="G1" i="24"/>
  <c r="G2" i="24"/>
  <c r="G4" i="24"/>
  <c r="G3" i="24"/>
  <c r="G9" i="23"/>
  <c r="G8" i="23"/>
  <c r="G2" i="23"/>
  <c r="G1" i="23"/>
  <c r="G5" i="23"/>
  <c r="G3" i="23"/>
  <c r="G7" i="23"/>
  <c r="G4" i="23"/>
  <c r="G6" i="23"/>
  <c r="E11" i="2"/>
  <c r="D11" i="2"/>
  <c r="F26" i="1"/>
  <c r="D26" i="1"/>
  <c r="B26" i="1"/>
  <c r="G1" i="21" a="1"/>
  <c r="G9" i="6" a="1"/>
  <c r="G11" i="6" a="1"/>
  <c r="G6" i="4" a="1"/>
  <c r="G8" i="7" a="1"/>
  <c r="G2" i="21" a="1"/>
  <c r="G3" i="6" a="1"/>
  <c r="G3" i="7" a="1"/>
  <c r="G2" i="4" a="1"/>
  <c r="G3" i="10" a="1"/>
  <c r="G4" i="4" a="1"/>
  <c r="G10" i="6" a="1"/>
  <c r="G5" i="10" a="1"/>
  <c r="G7" i="21" a="1"/>
  <c r="G3" i="4" a="1"/>
  <c r="G11" i="4" a="1"/>
  <c r="G12" i="6" a="1"/>
  <c r="G7" i="4" a="1"/>
  <c r="G1" i="4" a="1"/>
  <c r="G1" i="10" a="1"/>
  <c r="G8" i="21" a="1"/>
  <c r="G7" i="7" a="1"/>
  <c r="G6" i="6" a="1"/>
  <c r="G1" i="9" a="1"/>
  <c r="G1" i="12" a="1"/>
  <c r="G5" i="21" a="1"/>
  <c r="G2" i="10" a="1"/>
  <c r="G3" i="21" a="1"/>
  <c r="G7" i="6" a="1"/>
  <c r="G5" i="4" a="1"/>
  <c r="G4" i="6" a="1"/>
  <c r="G2" i="7" a="1"/>
  <c r="G1" i="6" a="1"/>
  <c r="G1" i="7" a="1"/>
  <c r="G4" i="21" a="1"/>
  <c r="G2" i="6" a="1"/>
  <c r="G4" i="10" a="1"/>
  <c r="G13" i="4" a="1"/>
  <c r="G14" i="4" a="1"/>
  <c r="G6" i="7" a="1"/>
  <c r="G1" i="8" a="1"/>
  <c r="G8" i="4" a="1"/>
  <c r="G8" i="6" a="1"/>
  <c r="G5" i="6" a="1"/>
  <c r="G4" i="7" a="1"/>
  <c r="G5" i="7" a="1"/>
  <c r="G15" i="4" a="1"/>
  <c r="G9" i="4" a="1"/>
  <c r="G12" i="4" a="1"/>
  <c r="G6" i="21" a="1"/>
  <c r="G10" i="4" a="1"/>
  <c r="G8" i="21" l="1"/>
  <c r="G7" i="21"/>
  <c r="G6" i="21"/>
  <c r="G1" i="21"/>
  <c r="G3" i="21"/>
  <c r="G5" i="21"/>
  <c r="G2" i="21"/>
  <c r="G4" i="21"/>
  <c r="G1" i="12"/>
  <c r="G2" i="10"/>
  <c r="G4" i="10"/>
  <c r="G1" i="10"/>
  <c r="G5" i="10"/>
  <c r="G3" i="10"/>
  <c r="G1" i="9"/>
  <c r="G1" i="8"/>
  <c r="G5" i="7"/>
  <c r="G7" i="7"/>
  <c r="G1" i="7"/>
  <c r="G2" i="7"/>
  <c r="G6" i="7"/>
  <c r="G3" i="7"/>
  <c r="G4" i="7"/>
  <c r="G8" i="7"/>
  <c r="G4" i="6"/>
  <c r="G6" i="6"/>
  <c r="G8" i="6"/>
  <c r="G10" i="6"/>
  <c r="G12" i="6"/>
  <c r="G1" i="6"/>
  <c r="G5" i="6"/>
  <c r="G9" i="6"/>
  <c r="G2" i="6"/>
  <c r="G3" i="6"/>
  <c r="G7" i="6"/>
  <c r="G11" i="6"/>
  <c r="G15" i="4"/>
  <c r="G11" i="4"/>
  <c r="G7" i="4"/>
  <c r="G3" i="4"/>
  <c r="G13" i="4"/>
  <c r="G9" i="4"/>
  <c r="G5" i="4"/>
  <c r="G14" i="4"/>
  <c r="G12" i="4"/>
  <c r="G10" i="4"/>
  <c r="G8" i="4"/>
  <c r="G6" i="4"/>
  <c r="G4" i="4"/>
  <c r="G2" i="4"/>
  <c r="G1" i="4"/>
  <c r="F17" i="1"/>
  <c r="D17" i="1"/>
  <c r="B17" i="1"/>
  <c r="F12" i="15" s="1"/>
</calcChain>
</file>

<file path=xl/sharedStrings.xml><?xml version="1.0" encoding="utf-8"?>
<sst xmlns="http://schemas.openxmlformats.org/spreadsheetml/2006/main" count="1232" uniqueCount="477">
  <si>
    <t>Skybox License</t>
  </si>
  <si>
    <t>Nesusus Install</t>
  </si>
  <si>
    <t>Nessus Offline Update</t>
  </si>
  <si>
    <t>Software</t>
  </si>
  <si>
    <t>Whitened</t>
  </si>
  <si>
    <t>Installed</t>
  </si>
  <si>
    <t>VirtualBox</t>
  </si>
  <si>
    <t>Domain Joined</t>
  </si>
  <si>
    <t>ESXi</t>
  </si>
  <si>
    <t>HyperV</t>
  </si>
  <si>
    <t>Download URL</t>
  </si>
  <si>
    <t>PingCastle</t>
  </si>
  <si>
    <t>azscan</t>
  </si>
  <si>
    <t>scuba</t>
  </si>
  <si>
    <t>ntdsaudit</t>
  </si>
  <si>
    <t>Skybox Appliacne (OVA)</t>
  </si>
  <si>
    <t>Windows 10 for Audit (OVA)</t>
  </si>
  <si>
    <t>Permission</t>
  </si>
  <si>
    <t>Windows 10</t>
  </si>
  <si>
    <t>User Name</t>
  </si>
  <si>
    <t>Sharphound Powershell</t>
  </si>
  <si>
    <t xml:space="preserve">http://www.cxlsecure.com/azscan3-install.exe </t>
  </si>
  <si>
    <t>https://github.com/vletoux/pingcastle/releases/download/2.7.1.1/PingCastle_2.7.1.1.zip</t>
  </si>
  <si>
    <t>https://drive.google.com/open?id=10NMuoufeUosNGM__3n-LyXq8mJjIz6zV</t>
  </si>
  <si>
    <t>https://drive.google.com/open?id=1gAygws-5SZsvQHEEbBYYapOuJmi9Xjnh</t>
  </si>
  <si>
    <t>http://downloads.skyboxsecurity.com/files/iso/Skybox_10.0.203-7.1.8/ISO/Skybox_10.0.203-7.1.8.iso</t>
  </si>
  <si>
    <t>Oracle</t>
  </si>
  <si>
    <t>Password</t>
  </si>
  <si>
    <t>Vcenter</t>
  </si>
  <si>
    <t>IP/FQDN</t>
  </si>
  <si>
    <t>Cisco</t>
  </si>
  <si>
    <t>sh conf | include hostname
sh ver
(export to run.txt)</t>
  </si>
  <si>
    <t>Commands/Files</t>
  </si>
  <si>
    <t>show ip route vrf *
(export to route.txt)</t>
  </si>
  <si>
    <t>show run
(export to run.txt)</t>
  </si>
  <si>
    <t>show ip route
(export to route.txt)</t>
  </si>
  <si>
    <t>create report --&gt;export--&gt;xml export 3</t>
  </si>
  <si>
    <t>Nessus</t>
  </si>
  <si>
    <t>Export to XML</t>
  </si>
  <si>
    <t>Database Name</t>
  </si>
  <si>
    <t>Port</t>
  </si>
  <si>
    <t>Asset Intelligence &gt; Hardware Inventory
--&gt;Asset Intelligence &gt; Hardware Inventory
--&gt;Run the hardware inventory cycle</t>
  </si>
  <si>
    <t>Windows</t>
  </si>
  <si>
    <t>download and install the Windows Server Update Services
Administration Console</t>
  </si>
  <si>
    <t>&lt;Skybox_Home&gt;\intermediate\bin\collectors\System_Management\portnox\
portnoxCollection.pl</t>
  </si>
  <si>
    <t>&lt;Skybox_Home&gt;\intermediate\bin\parsers\System_Management\portnox\por
tnoxParser.pl</t>
  </si>
  <si>
    <t>&lt;Skybox_Home&gt;\intermediate\bin\collectors\System_Management\symantec
\sepManagementCollection.pl</t>
  </si>
  <si>
    <t>tmsh save /sys config file
bigip.conf no-passphrase
(export to bigip.conf)</t>
  </si>
  <si>
    <t>netroute.txt
(export to netroute.txt)</t>
  </si>
  <si>
    <t>system config immediate
(export to run.txt)</t>
  </si>
  <si>
    <t>Company</t>
  </si>
  <si>
    <t>proxy</t>
  </si>
  <si>
    <t>Device</t>
  </si>
  <si>
    <t>Version</t>
  </si>
  <si>
    <t>Build</t>
  </si>
  <si>
    <t>Check Point</t>
  </si>
  <si>
    <t>Security Management</t>
  </si>
  <si>
    <t xml:space="preserve">Cisco </t>
  </si>
  <si>
    <t>Firepower Management Center</t>
  </si>
  <si>
    <t>Cisco Security Manager</t>
  </si>
  <si>
    <t>Provider-1 Domain Server</t>
  </si>
  <si>
    <t xml:space="preserve">Dell </t>
  </si>
  <si>
    <t>Forcepoint</t>
  </si>
  <si>
    <t>NGFW appliance</t>
  </si>
  <si>
    <t xml:space="preserve">Fortinet </t>
  </si>
  <si>
    <t>FortiManager Security Management appliance</t>
  </si>
  <si>
    <t>Juniper</t>
  </si>
  <si>
    <t>Networks Junos Space Network Management Platform</t>
  </si>
  <si>
    <t>Networks Network and Security Manager</t>
  </si>
  <si>
    <t xml:space="preserve">Linux </t>
  </si>
  <si>
    <t xml:space="preserve">McAfee </t>
  </si>
  <si>
    <t>Palo Alto Networks</t>
  </si>
  <si>
    <t xml:space="preserve">firewall </t>
  </si>
  <si>
    <t xml:space="preserve">Panorama </t>
  </si>
  <si>
    <t>Sidewinder G2</t>
  </si>
  <si>
    <t xml:space="preserve">Sophos </t>
  </si>
  <si>
    <t xml:space="preserve">VMware </t>
  </si>
  <si>
    <t xml:space="preserve">Firewalls </t>
  </si>
  <si>
    <t>Aruba Networks</t>
  </si>
  <si>
    <t>wireless controller</t>
  </si>
  <si>
    <t xml:space="preserve">Avaya </t>
  </si>
  <si>
    <t xml:space="preserve">router </t>
  </si>
  <si>
    <t>ERS routing switch</t>
  </si>
  <si>
    <t xml:space="preserve">Brocade </t>
  </si>
  <si>
    <t>VDX router</t>
  </si>
  <si>
    <t>IOS router</t>
  </si>
  <si>
    <t>Nexus router</t>
  </si>
  <si>
    <t>Wireless LAN Controller</t>
  </si>
  <si>
    <t>Enterasys</t>
  </si>
  <si>
    <t>Extreme Networks</t>
  </si>
  <si>
    <t>Juniper Networks</t>
  </si>
  <si>
    <t>MX router</t>
  </si>
  <si>
    <t>HP ProCurve</t>
  </si>
  <si>
    <t xml:space="preserve">H3C </t>
  </si>
  <si>
    <t>Nortel</t>
  </si>
  <si>
    <t xml:space="preserve">Vyatta </t>
  </si>
  <si>
    <t>Passport 8600 router</t>
  </si>
  <si>
    <t>IBM Security</t>
  </si>
  <si>
    <t xml:space="preserve">Qualys </t>
  </si>
  <si>
    <t xml:space="preserve">AppScan </t>
  </si>
  <si>
    <t>SiteProtector System</t>
  </si>
  <si>
    <t>QualysGuard scanner</t>
  </si>
  <si>
    <t xml:space="preserve">Rapid7 </t>
  </si>
  <si>
    <t>Nexpose scanner</t>
  </si>
  <si>
    <t>Tenable Network</t>
  </si>
  <si>
    <t>Security Nessus scanner</t>
  </si>
  <si>
    <t>Security Tenable.io</t>
  </si>
  <si>
    <t>Security Tenable.sc</t>
  </si>
  <si>
    <t xml:space="preserve">Tripwire </t>
  </si>
  <si>
    <t>IP360 scanner</t>
  </si>
  <si>
    <t xml:space="preserve">WhiteHat </t>
  </si>
  <si>
    <t>Sentinel scanner</t>
  </si>
  <si>
    <t xml:space="preserve">Blacklists </t>
  </si>
  <si>
    <t xml:space="preserve">Microsoft </t>
  </si>
  <si>
    <t xml:space="preserve">Amazon </t>
  </si>
  <si>
    <t>Web Services</t>
  </si>
  <si>
    <t>Vmware</t>
  </si>
  <si>
    <t>NSX</t>
  </si>
  <si>
    <t>ACI</t>
  </si>
  <si>
    <t xml:space="preserve">Azure </t>
  </si>
  <si>
    <t xml:space="preserve">Forescout </t>
  </si>
  <si>
    <t>BladeLogic Network Automation</t>
  </si>
  <si>
    <t>Network Automation</t>
  </si>
  <si>
    <t xml:space="preserve">IBM </t>
  </si>
  <si>
    <t xml:space="preserve">BigFix </t>
  </si>
  <si>
    <t>z/OS</t>
  </si>
  <si>
    <t>ePolicy Orchestrator</t>
  </si>
  <si>
    <t xml:space="preserve">SCCM </t>
  </si>
  <si>
    <t xml:space="preserve">WSUS </t>
  </si>
  <si>
    <t xml:space="preserve">Altiris </t>
  </si>
  <si>
    <t>Trend Micro</t>
  </si>
  <si>
    <t>Deep Security</t>
  </si>
  <si>
    <t>Active Directory</t>
  </si>
  <si>
    <t xml:space="preserve">CiscoWorks </t>
  </si>
  <si>
    <t>HP Software &amp; Solutions</t>
  </si>
  <si>
    <t>(OpenView)</t>
  </si>
  <si>
    <t xml:space="preserve">Portnox </t>
  </si>
  <si>
    <t>Symantec Endpoint Management</t>
  </si>
  <si>
    <t>Claroty</t>
  </si>
  <si>
    <t xml:space="preserve">CyberX </t>
  </si>
  <si>
    <t xml:space="preserve">Indegy </t>
  </si>
  <si>
    <t>SecurityMatters</t>
  </si>
  <si>
    <t xml:space="preserve">A10 Networks </t>
  </si>
  <si>
    <t>ACE</t>
  </si>
  <si>
    <t xml:space="preserve">Citrix </t>
  </si>
  <si>
    <t xml:space="preserve">NetScaler </t>
  </si>
  <si>
    <t xml:space="preserve">F5 </t>
  </si>
  <si>
    <t>BIG-IP</t>
  </si>
  <si>
    <t>Pulse Secure</t>
  </si>
  <si>
    <t xml:space="preserve">vTM </t>
  </si>
  <si>
    <t xml:space="preserve">Radware </t>
  </si>
  <si>
    <t xml:space="preserve">Alteon </t>
  </si>
  <si>
    <t xml:space="preserve">AppDirector </t>
  </si>
  <si>
    <t xml:space="preserve">WSD </t>
  </si>
  <si>
    <t xml:space="preserve">Trend Micro (HP) </t>
  </si>
  <si>
    <t xml:space="preserve">TippingPoint </t>
  </si>
  <si>
    <t xml:space="preserve">Proventia G </t>
  </si>
  <si>
    <t xml:space="preserve">IPS </t>
  </si>
  <si>
    <t>implemented in software
(Nokia/Linux/Solaris/SPLAT)</t>
  </si>
  <si>
    <t xml:space="preserve"> FireWall-1 (R75 and higher)</t>
  </si>
  <si>
    <t>Firepower</t>
  </si>
  <si>
    <t>IOS</t>
  </si>
  <si>
    <t>PIX/ASA/FWSM</t>
  </si>
  <si>
    <t>(StoneGate)</t>
  </si>
  <si>
    <t>FortiGate</t>
  </si>
  <si>
    <t>Junos</t>
  </si>
  <si>
    <t>NetScreen</t>
  </si>
  <si>
    <t>McAfee Enterprise</t>
  </si>
  <si>
    <t>(Sidewinder)</t>
  </si>
  <si>
    <t>Runecast</t>
  </si>
  <si>
    <t>Taks to Complete</t>
  </si>
  <si>
    <t>Prepared</t>
  </si>
  <si>
    <t>Cyber Audit Tools (CAT)</t>
  </si>
  <si>
    <t>RSAT (depends on OS &amp; build)</t>
  </si>
  <si>
    <t>Dependencies:</t>
  </si>
  <si>
    <t xml:space="preserve">Powershell V5.1 </t>
  </si>
  <si>
    <t>https://www.tenable.com/downloads/nessus</t>
  </si>
  <si>
    <t>Skybox Applicance Upgrade (SBU)</t>
  </si>
  <si>
    <t>https://update-us1.skyboxsecurity.com/updates/hotfixes/upgrade-10.0.605-90.sbu</t>
  </si>
  <si>
    <t>https://drive.google.com/open?id=1mPFnZtspbwBVHawAQvfxrFPwyeL92mEw</t>
  </si>
  <si>
    <t>Skybox Manager Client</t>
  </si>
  <si>
    <t>Nessus Serial Number</t>
  </si>
  <si>
    <t>https://github.com/Dionach/NtdsAudit/releases</t>
  </si>
  <si>
    <t>Ready</t>
  </si>
  <si>
    <t>Storage</t>
  </si>
  <si>
    <t>Virtualization</t>
  </si>
  <si>
    <t>Availble for Audit</t>
  </si>
  <si>
    <t>Appliance</t>
  </si>
  <si>
    <t>http://downloads.skyboxsecurity.com/files/iso/latestDocs/</t>
  </si>
  <si>
    <t>Documents Download</t>
  </si>
  <si>
    <t>http://downloads.skyboxsecurity.com/files/Installers/Skybox_View/latestDocs/</t>
  </si>
  <si>
    <t>Latest Docs</t>
  </si>
  <si>
    <t>http://downloads.skyboxsecurity.com/files/Installers/Skybox_View/10.0/10.0.801/</t>
  </si>
  <si>
    <t>http://downloads.skyboxsecurity.com/files/iso/Skybox_10.0.203-7.1.8/ISO/</t>
  </si>
  <si>
    <t>Latest Application Downloads</t>
  </si>
  <si>
    <t>Installers</t>
  </si>
  <si>
    <t>https://docs.tenable.com/nessus/8_0/Content/Resources/PDF/Nessus_8_0.pdf</t>
  </si>
  <si>
    <t>User Guide</t>
  </si>
  <si>
    <t>https://static.runecast.com/docs/RunecastUserGuide.pdf</t>
  </si>
  <si>
    <t>https://portal.runecast.com/registration</t>
  </si>
  <si>
    <t>User Guides</t>
  </si>
  <si>
    <t>Skybox</t>
  </si>
  <si>
    <t>Tools</t>
  </si>
  <si>
    <t>PreAudit</t>
  </si>
  <si>
    <t>Firewalls</t>
  </si>
  <si>
    <t>Scanners</t>
  </si>
  <si>
    <t>VirtualizationAndCloud</t>
  </si>
  <si>
    <t>Managementsystems</t>
  </si>
  <si>
    <t>OT</t>
  </si>
  <si>
    <t>LoadBalancers</t>
  </si>
  <si>
    <t>IPS</t>
  </si>
  <si>
    <t>Syslogs</t>
  </si>
  <si>
    <t>Permissions</t>
  </si>
  <si>
    <t>Updated</t>
  </si>
  <si>
    <t>RAM</t>
  </si>
  <si>
    <t>AntiMalware Disabled</t>
  </si>
  <si>
    <t>Remarks</t>
  </si>
  <si>
    <t xml:space="preserve">Build </t>
  </si>
  <si>
    <t>Not Supported</t>
  </si>
  <si>
    <t>https://www.microsoft.com/en-us/download/details.aspx?id=45520</t>
  </si>
  <si>
    <t>Online update or FOD ISO</t>
  </si>
  <si>
    <t>Powershell</t>
  </si>
  <si>
    <t>ExecutionPolicy Unrestricted</t>
  </si>
  <si>
    <t>Add-Computer -DomainName &lt;Domain&gt; -Verbose</t>
  </si>
  <si>
    <t>.NET Framework</t>
  </si>
  <si>
    <t>.NET Framework 4.5</t>
  </si>
  <si>
    <t>.NET Framework 4.5.1</t>
  </si>
  <si>
    <t>.NET Framework 4.5.2</t>
  </si>
  <si>
    <t>.NET Framework 4.6</t>
  </si>
  <si>
    <t>.NET Framework 4.6.1</t>
  </si>
  <si>
    <t>.NET Framework 4.6.2</t>
  </si>
  <si>
    <t>.NET Framework 4.7</t>
  </si>
  <si>
    <t>.NET Framework 4.7.1</t>
  </si>
  <si>
    <t>.NET Framework 4.7.2</t>
  </si>
  <si>
    <t>.NET Framework 4.8</t>
  </si>
  <si>
    <t>Release</t>
  </si>
  <si>
    <t>(Get-ItemProperty "HKLM:SOFTWARE\Microsoft\NET Framework Setup\NDP\v4\Full").Release</t>
  </si>
  <si>
    <t>Run "winver" command to show build</t>
  </si>
  <si>
    <t>Command to show build versions</t>
  </si>
  <si>
    <t>Misc Powershell command</t>
  </si>
  <si>
    <t>$PSVersionTable.PSVersion.ToString()</t>
  </si>
  <si>
    <t>vSphere Vcenter</t>
  </si>
  <si>
    <t>HPE</t>
  </si>
  <si>
    <t>NetApp</t>
  </si>
  <si>
    <t>Dell EMC</t>
  </si>
  <si>
    <t>IBM</t>
  </si>
  <si>
    <t>Synology</t>
  </si>
  <si>
    <t>QNAP</t>
  </si>
  <si>
    <t>https://go.microsoft.com/fwlink/?linkid=2088631</t>
  </si>
  <si>
    <t>.Net 4.8</t>
  </si>
  <si>
    <t>Windows Version</t>
  </si>
  <si>
    <t>RSAT</t>
  </si>
  <si>
    <t>Local Firewall Disabled</t>
  </si>
  <si>
    <t>LMCU-7EET-VXZ8-3LS5</t>
  </si>
  <si>
    <t>Serial</t>
  </si>
  <si>
    <t>Azscan</t>
  </si>
  <si>
    <t>AzscanKey.dat</t>
  </si>
  <si>
    <t>Java/JRE</t>
  </si>
  <si>
    <t>Java -Version</t>
  </si>
  <si>
    <t>Tasks To Complete</t>
  </si>
  <si>
    <t>Tasks</t>
  </si>
  <si>
    <t>CPU's</t>
  </si>
  <si>
    <t>4GB</t>
  </si>
  <si>
    <t>8GB</t>
  </si>
  <si>
    <t>60GB</t>
  </si>
  <si>
    <t>VM</t>
  </si>
  <si>
    <t>Other…</t>
  </si>
  <si>
    <t>Offline Collector</t>
  </si>
  <si>
    <t>Linux</t>
  </si>
  <si>
    <t>AZScan</t>
  </si>
  <si>
    <t>Scuba</t>
  </si>
  <si>
    <t>Other Tools</t>
  </si>
  <si>
    <t>***</t>
  </si>
  <si>
    <t>Exlude from AntiMalware</t>
  </si>
  <si>
    <t>nessus-service.exe</t>
  </si>
  <si>
    <t>nessuscli.exe</t>
  </si>
  <si>
    <t>nessusd.exe</t>
  </si>
  <si>
    <t>Appliance Minimal RAM</t>
  </si>
  <si>
    <t>8 GB</t>
  </si>
  <si>
    <t>https://plugins.nessus.org/offline.php</t>
  </si>
  <si>
    <t xml:space="preserve">If failed, please reset activation in the portal </t>
  </si>
  <si>
    <t>Microsoft .NET Framework 3.5sp1</t>
  </si>
  <si>
    <t>https://java.com/en/download/</t>
  </si>
  <si>
    <t xml:space="preserve">Windows Server 2012 R2, Windows Server 2012, Windows 2008 R2 SP1, Windows 8.1, and Windows 7 SP1
https://www.microsoft.com/en-us/download/details.aspx?id=54616 </t>
  </si>
  <si>
    <t>Windows 7/8.1/2008/2012
https://www.microsoft.com/en-US/download/details.aspx?id=25150 
Windows 10, Server 2016/2019 install .NET Framework 3.5 from "add remove features in control panel"</t>
  </si>
  <si>
    <t>Download URL if Needed</t>
  </si>
  <si>
    <t>Java</t>
  </si>
  <si>
    <t>MongoDB</t>
  </si>
  <si>
    <t>PostgreSQL</t>
  </si>
  <si>
    <t>DataBases</t>
  </si>
  <si>
    <t>MySQL</t>
  </si>
  <si>
    <t>Routers, Switches and WIFI</t>
  </si>
  <si>
    <t>ACTIVE DIRECTORY</t>
  </si>
  <si>
    <t>WSUS</t>
  </si>
  <si>
    <t>SCCM</t>
  </si>
  <si>
    <t>Domain Admin</t>
  </si>
  <si>
    <t>Local Admin</t>
  </si>
  <si>
    <t>HP's Alpha/Vax(DECVax) for VMS</t>
  </si>
  <si>
    <t>IBM iSeries (AS400) for OS400</t>
  </si>
  <si>
    <t>Unix systems</t>
  </si>
  <si>
    <t>Patch Management</t>
  </si>
  <si>
    <t>List of Numbers</t>
  </si>
  <si>
    <t>Start</t>
  </si>
  <si>
    <t>End</t>
  </si>
  <si>
    <t>Number of Devices</t>
  </si>
  <si>
    <t>Blue Coat</t>
  </si>
  <si>
    <t>Gaia</t>
  </si>
  <si>
    <t>FireWall-1</t>
  </si>
  <si>
    <t>SonicWALL</t>
  </si>
  <si>
    <t xml:space="preserve">FortiGate </t>
  </si>
  <si>
    <t xml:space="preserve">Networks Junos </t>
  </si>
  <si>
    <t xml:space="preserve">Networks NetScreen </t>
  </si>
  <si>
    <t xml:space="preserve">Enterprise (Sidewinder) </t>
  </si>
  <si>
    <t>iptables</t>
  </si>
  <si>
    <t xml:space="preserve">(McAfee Enterprise) </t>
  </si>
  <si>
    <t xml:space="preserve">Unified Threat Management </t>
  </si>
  <si>
    <t xml:space="preserve">vShield Edge </t>
  </si>
  <si>
    <t>Portnox</t>
  </si>
  <si>
    <t>ManagementSystems</t>
  </si>
  <si>
    <t>Vmware vSphere Vcenter</t>
  </si>
  <si>
    <t>Vmware NSX</t>
  </si>
  <si>
    <t>Cisco  ACI</t>
  </si>
  <si>
    <t>Amazon  Web Services</t>
  </si>
  <si>
    <t xml:space="preserve">Microsoft  Azure </t>
  </si>
  <si>
    <t>Symantec</t>
  </si>
  <si>
    <t>Forescout</t>
  </si>
  <si>
    <t>BMC</t>
  </si>
  <si>
    <t>McAfee</t>
  </si>
  <si>
    <t>Microsoft</t>
  </si>
  <si>
    <t>BMC BladeLogic Network Automation</t>
  </si>
  <si>
    <t xml:space="preserve">Forescout Forescout </t>
  </si>
  <si>
    <t>HPE Network Automation</t>
  </si>
  <si>
    <t xml:space="preserve">IBM BigFix </t>
  </si>
  <si>
    <t>IBM z/OS</t>
  </si>
  <si>
    <t>McAfee ePolicy Orchestrator</t>
  </si>
  <si>
    <t xml:space="preserve">Microsoft SCCM </t>
  </si>
  <si>
    <t xml:space="preserve">Microsoft WSUS </t>
  </si>
  <si>
    <t>Microsoft Active Directory</t>
  </si>
  <si>
    <t xml:space="preserve">Symantec Altiris </t>
  </si>
  <si>
    <t>Trend Micro Deep Security</t>
  </si>
  <si>
    <t xml:space="preserve">Cisco CiscoWorks </t>
  </si>
  <si>
    <t>HP Software &amp; Solutions (OpenView)</t>
  </si>
  <si>
    <t xml:space="preserve">Portnox Portnox </t>
  </si>
  <si>
    <t>Symantec Symantec Endpoint Management</t>
  </si>
  <si>
    <t xml:space="preserve">Brocade ADX </t>
  </si>
  <si>
    <t>Fortinet</t>
  </si>
  <si>
    <t>ADX</t>
  </si>
  <si>
    <t>CSS</t>
  </si>
  <si>
    <t>Cisco CSS</t>
  </si>
  <si>
    <t>Cisco ACE</t>
  </si>
  <si>
    <t xml:space="preserve">Citrix NetScaler </t>
  </si>
  <si>
    <t>F5 BIG-IP</t>
  </si>
  <si>
    <t xml:space="preserve">Pulse SecurevTM </t>
  </si>
  <si>
    <t xml:space="preserve">Radware Alteon </t>
  </si>
  <si>
    <t xml:space="preserve">Radware AppDirector </t>
  </si>
  <si>
    <t xml:space="preserve">Radware WSD </t>
  </si>
  <si>
    <t xml:space="preserve">Trend Micro (HP) TippingPoint </t>
  </si>
  <si>
    <t xml:space="preserve">McAfee IPS </t>
  </si>
  <si>
    <t xml:space="preserve">IBM Proventia G </t>
  </si>
  <si>
    <t>Check Point  FireWall-1 (R75 and higher)</t>
  </si>
  <si>
    <t>Cisco Firepower</t>
  </si>
  <si>
    <t>Cisco IOS</t>
  </si>
  <si>
    <t>Cisco PIX/ASA/FWSM</t>
  </si>
  <si>
    <t>Forcepoint (StoneGate)</t>
  </si>
  <si>
    <t>Fortinet FortiGate</t>
  </si>
  <si>
    <t>Juniper Networks Junos</t>
  </si>
  <si>
    <t>Juniper Networks NetScreen</t>
  </si>
  <si>
    <t xml:space="preserve">Palo Alto Networks </t>
  </si>
  <si>
    <t>Skybox Collector</t>
  </si>
  <si>
    <t>Appliance | Offline Collector</t>
  </si>
  <si>
    <t>Scuba | AZScan</t>
  </si>
  <si>
    <t>Scube | AZScan | Nessus</t>
  </si>
  <si>
    <t>DB2</t>
  </si>
  <si>
    <t>Informix/DRDA</t>
  </si>
  <si>
    <t>Microsoft SQL Server</t>
  </si>
  <si>
    <t>Sybase</t>
  </si>
  <si>
    <t>Scube | Nessus</t>
  </si>
  <si>
    <t>AZScan | Nessus</t>
  </si>
  <si>
    <t>Legacy Systems</t>
  </si>
  <si>
    <t>Data ONTAP</t>
  </si>
  <si>
    <t>SSH</t>
  </si>
  <si>
    <t>Telnet</t>
  </si>
  <si>
    <t>Protocol</t>
  </si>
  <si>
    <t>FTP</t>
  </si>
  <si>
    <t>HTTPS</t>
  </si>
  <si>
    <t>SNMP</t>
  </si>
  <si>
    <t>SMTP</t>
  </si>
  <si>
    <t>Nessus Supports Gaia</t>
  </si>
  <si>
    <t>API</t>
  </si>
  <si>
    <t>ESX</t>
  </si>
  <si>
    <t>Vmware ESX</t>
  </si>
  <si>
    <t>Mobile Device Management</t>
  </si>
  <si>
    <t>AirWatch</t>
  </si>
  <si>
    <t>Apple Profile Manager</t>
  </si>
  <si>
    <t>MobileironÂ</t>
  </si>
  <si>
    <t>Cloud Platforms</t>
  </si>
  <si>
    <t xml:space="preserve">Rackspace </t>
  </si>
  <si>
    <t>Salesforce.com</t>
  </si>
  <si>
    <t>Misc Platforms</t>
  </si>
  <si>
    <t xml:space="preserve">WatchGuard </t>
  </si>
  <si>
    <t xml:space="preserve">SonicWALL </t>
  </si>
  <si>
    <t>Red Hat Enterprise Virtualization (RHEV).</t>
  </si>
  <si>
    <t xml:space="preserve">Huawei </t>
  </si>
  <si>
    <t xml:space="preserve">FireEye </t>
  </si>
  <si>
    <t>Adtran AOS</t>
  </si>
  <si>
    <t>HTTP Login Form</t>
  </si>
  <si>
    <t>HTTP cookies import</t>
  </si>
  <si>
    <t>SNMPv1/v2c</t>
  </si>
  <si>
    <t>Authentication Types</t>
  </si>
  <si>
    <t>SNMPv3</t>
  </si>
  <si>
    <t>OpenStack</t>
  </si>
  <si>
    <t>X.509</t>
  </si>
  <si>
    <t>Google Chrome</t>
  </si>
  <si>
    <t>Extra Software</t>
  </si>
  <si>
    <t>Audit Software</t>
  </si>
  <si>
    <t>Putty</t>
  </si>
  <si>
    <t>WinSCP</t>
  </si>
  <si>
    <t>Notepad++</t>
  </si>
  <si>
    <t>Everything Search</t>
  </si>
  <si>
    <t>VeraCrypt</t>
  </si>
  <si>
    <t>IBM BigFix</t>
  </si>
  <si>
    <t>Symantec Altiris</t>
  </si>
  <si>
    <t>NNTP</t>
  </si>
  <si>
    <t>POP3</t>
  </si>
  <si>
    <t>FTP Servers</t>
  </si>
  <si>
    <t>Telnet Servers</t>
  </si>
  <si>
    <t>NNTP Server</t>
  </si>
  <si>
    <t>POP3 Server3</t>
  </si>
  <si>
    <t>Exchange Servers</t>
  </si>
  <si>
    <t>Windows User Account Control (UAC)</t>
  </si>
  <si>
    <t>UAC Disabled</t>
  </si>
  <si>
    <t>Powershell 5.1+</t>
  </si>
  <si>
    <t>Remote Registry service Enabled</t>
  </si>
  <si>
    <t>Set-ItemProperty -Path REGISTRY::HKEY_LOCAL_MACHINE\Software\Microsoft\Windows\CurrentVersion\Policies\System -Name ConsentPromptBehaviorAdmin -Value 0</t>
  </si>
  <si>
    <t>Printers</t>
  </si>
  <si>
    <t>10.0.600</t>
  </si>
  <si>
    <t>User</t>
  </si>
  <si>
    <t>rcuser</t>
  </si>
  <si>
    <t>Runecast!</t>
  </si>
  <si>
    <t>WEB Console</t>
  </si>
  <si>
    <t>Http://ApplianceIP</t>
  </si>
  <si>
    <t>rcadmin</t>
  </si>
  <si>
    <t>admin</t>
  </si>
  <si>
    <t>SSH Console</t>
  </si>
  <si>
    <t>(need to enable in web)</t>
  </si>
  <si>
    <t>Client</t>
  </si>
  <si>
    <t>skyboxview</t>
  </si>
  <si>
    <t>Pass</t>
  </si>
  <si>
    <t>UserName</t>
  </si>
  <si>
    <t>IMAP</t>
  </si>
  <si>
    <t>SMB</t>
  </si>
  <si>
    <t>LDAP</t>
  </si>
  <si>
    <t>Radius</t>
  </si>
  <si>
    <t>SIP</t>
  </si>
  <si>
    <t>RDP</t>
  </si>
  <si>
    <t>DNS</t>
  </si>
  <si>
    <t>DHCP</t>
  </si>
  <si>
    <t>ICMP</t>
  </si>
  <si>
    <t>SOAP</t>
  </si>
  <si>
    <t>ADSI</t>
  </si>
  <si>
    <t>NFS</t>
  </si>
  <si>
    <t>RouterSwitchWiFi</t>
  </si>
  <si>
    <t>Virtualization&amp;Cloud</t>
  </si>
  <si>
    <t>Databases</t>
  </si>
  <si>
    <t>Category</t>
  </si>
  <si>
    <t>More to go…</t>
  </si>
  <si>
    <t>שד</t>
  </si>
  <si>
    <t>סמי הכבאי</t>
  </si>
  <si>
    <t>sammy@fire.gov.il</t>
  </si>
  <si>
    <t>הרשות הארצית לכבאות והצלה</t>
  </si>
  <si>
    <t>ארגון נבדק:</t>
  </si>
  <si>
    <t>תאריך הביקורת:</t>
  </si>
  <si>
    <t>איש קשר:</t>
  </si>
  <si>
    <t>דוא"ל:</t>
  </si>
  <si>
    <t>טלפון:</t>
  </si>
  <si>
    <t>050-4325980</t>
  </si>
  <si>
    <t>Has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</si>
</sst>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\ @"/>
  </numFmts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i/>
      <sz val="11"/>
      <color rgb="FF7F7F7F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rgb="FF454545"/>
      <name val="Courier New"/>
      <family val="3"/>
    </font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3F3F76"/>
      <name val="Arial"/>
      <family val="2"/>
      <scheme val="minor"/>
    </font>
    <font>
      <b/>
      <u/>
      <sz val="11"/>
      <color theme="10"/>
      <name val="Arial"/>
      <family val="2"/>
      <scheme val="minor"/>
    </font>
    <font>
      <sz val="11"/>
      <color theme="0"/>
      <name val="Arial"/>
      <family val="2"/>
      <scheme val="minor"/>
    </font>
    <font>
      <b/>
      <sz val="8"/>
      <color theme="0"/>
      <name val="Arial"/>
      <family val="2"/>
      <scheme val="minor"/>
    </font>
    <font>
      <b/>
      <sz val="16"/>
      <color theme="0"/>
      <name val="Arial"/>
      <family val="2"/>
      <scheme val="minor"/>
    </font>
    <font>
      <b/>
      <sz val="11"/>
      <color theme="0"/>
      <name val="Courier New"/>
      <family val="3"/>
    </font>
    <font>
      <b/>
      <sz val="11"/>
      <color theme="1"/>
      <name val="Arial"/>
      <family val="2"/>
      <charset val="177"/>
      <scheme val="minor"/>
    </font>
    <font>
      <b/>
      <u/>
      <sz val="11"/>
      <color theme="0"/>
      <name val="Arial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CCCD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3230D"/>
        <bgColor indexed="64"/>
      </patternFill>
    </fill>
    <fill>
      <patternFill patternType="solid">
        <fgColor rgb="FF9DB24E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7" fillId="3" borderId="2" applyNumberFormat="0" applyFont="0" applyAlignment="0" applyProtection="0"/>
    <xf numFmtId="0" fontId="5" fillId="4" borderId="0" applyNumberFormat="0" applyBorder="0" applyAlignment="0" applyProtection="0"/>
    <xf numFmtId="0" fontId="9" fillId="5" borderId="1" applyNumberFormat="0" applyAlignment="0" applyProtection="0"/>
    <xf numFmtId="9" fontId="7" fillId="0" borderId="0" applyFont="0" applyFill="0" applyBorder="0" applyAlignment="0" applyProtection="0"/>
    <xf numFmtId="0" fontId="5" fillId="6" borderId="0" applyNumberFormat="0" applyBorder="0" applyAlignment="0" applyProtection="0"/>
    <xf numFmtId="0" fontId="5" fillId="21" borderId="0" applyNumberFormat="0" applyBorder="0" applyAlignment="0" applyProtection="0"/>
  </cellStyleXfs>
  <cellXfs count="12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3" applyAlignment="1">
      <alignment horizontal="left"/>
    </xf>
    <xf numFmtId="0" fontId="5" fillId="2" borderId="0" xfId="3" applyAlignment="1">
      <alignment horizontal="center"/>
    </xf>
    <xf numFmtId="0" fontId="5" fillId="2" borderId="0" xfId="3"/>
    <xf numFmtId="0" fontId="2" fillId="0" borderId="0" xfId="1" applyAlignment="1">
      <alignment horizontal="left"/>
    </xf>
    <xf numFmtId="0" fontId="5" fillId="2" borderId="0" xfId="3" applyAlignment="1">
      <alignment vertical="center"/>
    </xf>
    <xf numFmtId="0" fontId="5" fillId="2" borderId="0" xfId="3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  <xf numFmtId="164" fontId="0" fillId="0" borderId="0" xfId="0" applyNumberFormat="1"/>
    <xf numFmtId="0" fontId="0" fillId="0" borderId="0" xfId="0" applyProtection="1"/>
    <xf numFmtId="0" fontId="5" fillId="2" borderId="0" xfId="3" applyProtection="1"/>
    <xf numFmtId="0" fontId="5" fillId="4" borderId="0" xfId="6"/>
    <xf numFmtId="0" fontId="1" fillId="3" borderId="2" xfId="5" applyFont="1"/>
    <xf numFmtId="0" fontId="0" fillId="3" borderId="2" xfId="5" applyFont="1"/>
    <xf numFmtId="165" fontId="0" fillId="0" borderId="0" xfId="0" applyNumberFormat="1" applyAlignment="1">
      <alignment horizontal="center"/>
    </xf>
    <xf numFmtId="0" fontId="1" fillId="3" borderId="2" xfId="5" applyFont="1" applyAlignment="1">
      <alignment horizontal="center"/>
    </xf>
    <xf numFmtId="0" fontId="3" fillId="3" borderId="2" xfId="5" applyFont="1"/>
    <xf numFmtId="0" fontId="5" fillId="2" borderId="0" xfId="3" applyAlignment="1">
      <alignment horizontal="center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5" fillId="2" borderId="0" xfId="3" applyAlignment="1"/>
    <xf numFmtId="0" fontId="2" fillId="0" borderId="0" xfId="1" applyAlignment="1"/>
    <xf numFmtId="0" fontId="8" fillId="0" borderId="0" xfId="4" applyAlignment="1"/>
    <xf numFmtId="0" fontId="4" fillId="0" borderId="0" xfId="2" applyAlignme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top"/>
    </xf>
    <xf numFmtId="0" fontId="0" fillId="3" borderId="2" xfId="5" applyFont="1" applyAlignment="1">
      <alignment horizontal="left"/>
    </xf>
    <xf numFmtId="0" fontId="0" fillId="0" borderId="0" xfId="0" applyAlignment="1">
      <alignment horizontal="center" wrapText="1"/>
    </xf>
    <xf numFmtId="0" fontId="9" fillId="5" borderId="1" xfId="7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11" fillId="5" borderId="1" xfId="7" applyFont="1" applyAlignment="1">
      <alignment horizontal="center"/>
    </xf>
    <xf numFmtId="0" fontId="2" fillId="4" borderId="0" xfId="1" applyFill="1" applyAlignment="1">
      <alignment vertical="top" wrapText="1"/>
    </xf>
    <xf numFmtId="0" fontId="12" fillId="4" borderId="0" xfId="1" applyFont="1" applyFill="1" applyAlignment="1">
      <alignment vertical="top" wrapText="1"/>
    </xf>
    <xf numFmtId="0" fontId="10" fillId="4" borderId="0" xfId="6" applyFont="1" applyAlignment="1">
      <alignment horizontal="center" vertical="top" wrapText="1"/>
    </xf>
    <xf numFmtId="0" fontId="10" fillId="4" borderId="0" xfId="6" applyFont="1" applyAlignment="1">
      <alignment horizontal="center"/>
    </xf>
    <xf numFmtId="0" fontId="10" fillId="4" borderId="0" xfId="6" applyFont="1"/>
    <xf numFmtId="49" fontId="10" fillId="4" borderId="0" xfId="6" applyNumberFormat="1" applyFont="1" applyAlignment="1">
      <alignment vertical="top"/>
    </xf>
    <xf numFmtId="0" fontId="10" fillId="4" borderId="0" xfId="6" applyFont="1" applyAlignment="1">
      <alignment vertical="top" wrapText="1"/>
    </xf>
    <xf numFmtId="0" fontId="10" fillId="4" borderId="0" xfId="6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2" xfId="5" applyFont="1" applyAlignment="1">
      <alignment horizontal="center"/>
    </xf>
    <xf numFmtId="0" fontId="1" fillId="0" borderId="0" xfId="0" applyFont="1" applyAlignment="1">
      <alignment horizontal="left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1" applyFill="1"/>
    <xf numFmtId="0" fontId="0" fillId="3" borderId="6" xfId="5" applyFont="1" applyBorder="1"/>
    <xf numFmtId="0" fontId="0" fillId="3" borderId="2" xfId="5" applyFont="1" applyBorder="1"/>
    <xf numFmtId="0" fontId="0" fillId="3" borderId="7" xfId="5" applyFont="1" applyBorder="1"/>
    <xf numFmtId="0" fontId="0" fillId="3" borderId="0" xfId="5" applyFont="1" applyBorder="1"/>
    <xf numFmtId="0" fontId="14" fillId="4" borderId="0" xfId="6" applyFont="1" applyAlignment="1">
      <alignment horizontal="center"/>
    </xf>
    <xf numFmtId="0" fontId="5" fillId="6" borderId="0" xfId="9" applyBorder="1"/>
    <xf numFmtId="0" fontId="14" fillId="6" borderId="0" xfId="9" applyFont="1" applyBorder="1" applyAlignment="1">
      <alignment horizontal="center"/>
    </xf>
    <xf numFmtId="0" fontId="5" fillId="10" borderId="0" xfId="9" applyFill="1" applyBorder="1"/>
    <xf numFmtId="0" fontId="14" fillId="10" borderId="0" xfId="9" applyFont="1" applyFill="1" applyBorder="1" applyAlignment="1">
      <alignment horizontal="center"/>
    </xf>
    <xf numFmtId="0" fontId="5" fillId="7" borderId="0" xfId="9" applyFill="1" applyBorder="1"/>
    <xf numFmtId="0" fontId="14" fillId="7" borderId="0" xfId="9" applyFont="1" applyFill="1" applyBorder="1" applyAlignment="1">
      <alignment horizontal="center"/>
    </xf>
    <xf numFmtId="0" fontId="5" fillId="9" borderId="0" xfId="9" applyFill="1" applyBorder="1"/>
    <xf numFmtId="0" fontId="14" fillId="9" borderId="0" xfId="9" applyFont="1" applyFill="1" applyBorder="1" applyAlignment="1">
      <alignment horizontal="center"/>
    </xf>
    <xf numFmtId="0" fontId="5" fillId="8" borderId="0" xfId="6" applyFill="1"/>
    <xf numFmtId="0" fontId="14" fillId="8" borderId="0" xfId="6" applyFont="1" applyFill="1" applyAlignment="1">
      <alignment horizontal="center"/>
    </xf>
    <xf numFmtId="0" fontId="5" fillId="12" borderId="0" xfId="6" applyFill="1"/>
    <xf numFmtId="0" fontId="14" fillId="12" borderId="0" xfId="6" applyFont="1" applyFill="1" applyAlignment="1">
      <alignment horizontal="center"/>
    </xf>
    <xf numFmtId="0" fontId="5" fillId="14" borderId="0" xfId="6" applyFill="1"/>
    <xf numFmtId="0" fontId="14" fillId="14" borderId="0" xfId="6" applyFont="1" applyFill="1" applyAlignment="1">
      <alignment horizontal="center"/>
    </xf>
    <xf numFmtId="0" fontId="5" fillId="15" borderId="0" xfId="6" applyFill="1"/>
    <xf numFmtId="0" fontId="14" fillId="15" borderId="0" xfId="6" applyFont="1" applyFill="1" applyAlignment="1">
      <alignment horizontal="center"/>
    </xf>
    <xf numFmtId="0" fontId="5" fillId="16" borderId="0" xfId="6" applyFill="1"/>
    <xf numFmtId="0" fontId="14" fillId="16" borderId="0" xfId="6" applyFont="1" applyFill="1" applyAlignment="1">
      <alignment horizontal="center"/>
    </xf>
    <xf numFmtId="0" fontId="5" fillId="17" borderId="0" xfId="6" applyFill="1"/>
    <xf numFmtId="0" fontId="14" fillId="17" borderId="0" xfId="6" applyFont="1" applyFill="1" applyAlignment="1">
      <alignment horizontal="center"/>
    </xf>
    <xf numFmtId="0" fontId="5" fillId="18" borderId="0" xfId="6" applyFill="1"/>
    <xf numFmtId="0" fontId="14" fillId="18" borderId="0" xfId="6" applyFont="1" applyFill="1" applyAlignment="1">
      <alignment horizontal="center"/>
    </xf>
    <xf numFmtId="0" fontId="15" fillId="6" borderId="0" xfId="9" applyFont="1" applyBorder="1" applyAlignment="1">
      <alignment horizontal="center"/>
    </xf>
    <xf numFmtId="0" fontId="15" fillId="10" borderId="0" xfId="9" applyFont="1" applyFill="1" applyBorder="1" applyAlignment="1">
      <alignment horizontal="center"/>
    </xf>
    <xf numFmtId="0" fontId="15" fillId="7" borderId="0" xfId="9" applyFont="1" applyFill="1" applyBorder="1" applyAlignment="1">
      <alignment horizontal="center"/>
    </xf>
    <xf numFmtId="0" fontId="15" fillId="9" borderId="0" xfId="9" applyFont="1" applyFill="1" applyBorder="1" applyAlignment="1">
      <alignment horizontal="center"/>
    </xf>
    <xf numFmtId="0" fontId="15" fillId="12" borderId="0" xfId="6" applyFont="1" applyFill="1" applyAlignment="1">
      <alignment horizontal="center"/>
    </xf>
    <xf numFmtId="0" fontId="15" fillId="14" borderId="0" xfId="6" applyFont="1" applyFill="1" applyAlignment="1">
      <alignment horizontal="center"/>
    </xf>
    <xf numFmtId="0" fontId="15" fillId="4" borderId="0" xfId="6" applyFont="1" applyAlignment="1">
      <alignment horizontal="center"/>
    </xf>
    <xf numFmtId="0" fontId="15" fillId="15" borderId="0" xfId="6" applyFont="1" applyFill="1" applyAlignment="1">
      <alignment horizontal="center"/>
    </xf>
    <xf numFmtId="0" fontId="15" fillId="16" borderId="0" xfId="6" applyFont="1" applyFill="1" applyAlignment="1">
      <alignment horizontal="center"/>
    </xf>
    <xf numFmtId="0" fontId="15" fillId="17" borderId="0" xfId="6" applyFont="1" applyFill="1" applyAlignment="1">
      <alignment horizontal="center"/>
    </xf>
    <xf numFmtId="0" fontId="15" fillId="18" borderId="0" xfId="6" applyFont="1" applyFill="1" applyAlignment="1">
      <alignment horizontal="center"/>
    </xf>
    <xf numFmtId="0" fontId="15" fillId="8" borderId="0" xfId="6" applyFont="1" applyFill="1" applyAlignment="1">
      <alignment horizontal="center"/>
    </xf>
    <xf numFmtId="0" fontId="5" fillId="6" borderId="8" xfId="9" applyBorder="1" applyAlignment="1"/>
    <xf numFmtId="0" fontId="7" fillId="6" borderId="8" xfId="9" applyFont="1" applyBorder="1" applyAlignment="1">
      <alignment horizontal="left" vertical="center"/>
    </xf>
    <xf numFmtId="0" fontId="7" fillId="6" borderId="8" xfId="9" applyFont="1" applyBorder="1" applyAlignment="1">
      <alignment vertical="center"/>
    </xf>
    <xf numFmtId="0" fontId="16" fillId="0" borderId="0" xfId="0" applyFont="1" applyAlignment="1">
      <alignment horizontal="center"/>
    </xf>
    <xf numFmtId="0" fontId="10" fillId="2" borderId="0" xfId="3" applyFont="1" applyAlignment="1">
      <alignment horizontal="center"/>
    </xf>
    <xf numFmtId="0" fontId="13" fillId="0" borderId="0" xfId="0" applyFont="1"/>
    <xf numFmtId="164" fontId="1" fillId="11" borderId="0" xfId="0" applyNumberFormat="1" applyFont="1" applyFill="1"/>
    <xf numFmtId="0" fontId="16" fillId="8" borderId="0" xfId="0" applyFont="1" applyFill="1" applyAlignment="1">
      <alignment horizontal="center"/>
    </xf>
    <xf numFmtId="0" fontId="10" fillId="2" borderId="0" xfId="3" applyNumberFormat="1" applyFont="1" applyAlignment="1">
      <alignment horizontal="center"/>
    </xf>
    <xf numFmtId="0" fontId="5" fillId="19" borderId="0" xfId="9" applyFill="1" applyBorder="1"/>
    <xf numFmtId="0" fontId="15" fillId="19" borderId="0" xfId="9" applyFont="1" applyFill="1" applyBorder="1" applyAlignment="1">
      <alignment horizontal="center"/>
    </xf>
    <xf numFmtId="0" fontId="14" fillId="19" borderId="0" xfId="9" applyFont="1" applyFill="1" applyBorder="1" applyAlignment="1">
      <alignment horizontal="center"/>
    </xf>
    <xf numFmtId="0" fontId="5" fillId="13" borderId="0" xfId="9" applyFill="1" applyBorder="1"/>
    <xf numFmtId="0" fontId="14" fillId="13" borderId="0" xfId="9" applyFont="1" applyFill="1" applyBorder="1" applyAlignment="1">
      <alignment horizontal="center"/>
    </xf>
    <xf numFmtId="0" fontId="5" fillId="20" borderId="0" xfId="9" applyFill="1" applyBorder="1"/>
    <xf numFmtId="0" fontId="15" fillId="20" borderId="0" xfId="9" applyFont="1" applyFill="1" applyBorder="1" applyAlignment="1">
      <alignment horizontal="center"/>
    </xf>
    <xf numFmtId="0" fontId="14" fillId="20" borderId="0" xfId="9" applyFont="1" applyFill="1" applyBorder="1" applyAlignment="1">
      <alignment horizontal="center"/>
    </xf>
    <xf numFmtId="9" fontId="15" fillId="13" borderId="0" xfId="8" applyFont="1" applyFill="1" applyBorder="1" applyAlignment="1">
      <alignment horizontal="center"/>
    </xf>
    <xf numFmtId="0" fontId="17" fillId="2" borderId="0" xfId="3" applyFont="1" applyAlignment="1">
      <alignment horizontal="left"/>
    </xf>
    <xf numFmtId="0" fontId="0" fillId="2" borderId="0" xfId="3" applyFont="1" applyAlignment="1">
      <alignment horizontal="left"/>
    </xf>
    <xf numFmtId="0" fontId="5" fillId="21" borderId="0" xfId="10"/>
    <xf numFmtId="0" fontId="5" fillId="22" borderId="0" xfId="10" applyFill="1"/>
    <xf numFmtId="0" fontId="10" fillId="22" borderId="0" xfId="10" applyFont="1" applyFill="1" applyBorder="1" applyAlignment="1">
      <alignment horizontal="right"/>
    </xf>
    <xf numFmtId="0" fontId="0" fillId="2" borderId="0" xfId="3" applyFont="1" applyAlignment="1">
      <alignment horizontal="center"/>
    </xf>
    <xf numFmtId="0" fontId="10" fillId="23" borderId="0" xfId="10" applyFont="1" applyFill="1" applyBorder="1" applyAlignment="1">
      <alignment horizontal="center"/>
    </xf>
    <xf numFmtId="14" fontId="10" fillId="23" borderId="0" xfId="10" applyNumberFormat="1" applyFont="1" applyFill="1" applyBorder="1" applyAlignment="1">
      <alignment horizontal="center"/>
    </xf>
    <xf numFmtId="0" fontId="18" fillId="23" borderId="0" xfId="1" applyFont="1" applyFill="1" applyBorder="1" applyAlignment="1">
      <alignment horizontal="center"/>
    </xf>
    <xf numFmtId="0" fontId="3" fillId="3" borderId="3" xfId="5" applyFont="1" applyBorder="1" applyAlignment="1">
      <alignment horizontal="center"/>
    </xf>
    <xf numFmtId="0" fontId="0" fillId="3" borderId="4" xfId="5" applyFont="1" applyBorder="1" applyAlignment="1"/>
    <xf numFmtId="0" fontId="0" fillId="0" borderId="5" xfId="0" applyBorder="1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</cellXfs>
  <cellStyles count="11">
    <cellStyle name="60% - הדגשה6" xfId="10" builtinId="52"/>
    <cellStyle name="Normal" xfId="0" builtinId="0"/>
    <cellStyle name="Percent" xfId="8" builtinId="5"/>
    <cellStyle name="הדגשה2" xfId="6" builtinId="33"/>
    <cellStyle name="הדגשה3" xfId="3" builtinId="37"/>
    <cellStyle name="הדגשה4" xfId="9" builtinId="41"/>
    <cellStyle name="היפר-קישור" xfId="1" builtinId="8"/>
    <cellStyle name="הערה" xfId="5" builtinId="10"/>
    <cellStyle name="טקסט אזהרה" xfId="4" builtinId="11"/>
    <cellStyle name="טקסט הסברי" xfId="2" builtinId="53"/>
    <cellStyle name="קלט" xfId="7" builtinId="20"/>
  </cellStyles>
  <dxfs count="79"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4CCCD2"/>
      <color rgb="FF9DB24E"/>
      <color rgb="FFF3230D"/>
      <color rgb="FF1FE160"/>
      <color rgb="FFFA73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CheckBox" fmlaLink="$D$3" lockText="1" noThreeD="1"/>
</file>

<file path=xl/ctrlProps/ctrlProp2.xml><?xml version="1.0" encoding="utf-8"?>
<formControlPr xmlns="http://schemas.microsoft.com/office/spreadsheetml/2009/9/main" objectType="CheckBox" fmlaLink="$D$4" lockText="1" noThreeD="1"/>
</file>

<file path=xl/ctrlProps/ctrlProp3.xml><?xml version="1.0" encoding="utf-8"?>
<formControlPr xmlns="http://schemas.microsoft.com/office/spreadsheetml/2009/9/main" objectType="CheckBox" fmlaLink="$D$5" lockText="1" noThreeD="1"/>
</file>

<file path=xl/ctrlProps/ctrlProp4.xml><?xml version="1.0" encoding="utf-8"?>
<formControlPr xmlns="http://schemas.microsoft.com/office/spreadsheetml/2009/9/main" objectType="CheckBox" fmlaLink="$D$7" lockText="1" noThreeD="1"/>
</file>

<file path=xl/ctrlProps/ctrlProp5.xml><?xml version="1.0" encoding="utf-8"?>
<formControlPr xmlns="http://schemas.microsoft.com/office/spreadsheetml/2009/9/main" objectType="CheckBox" fmlaLink="$D$8" lockText="1" noThreeD="1"/>
</file>

<file path=xl/ctrlProps/ctrlProp6.xml><?xml version="1.0" encoding="utf-8"?>
<formControlPr xmlns="http://schemas.microsoft.com/office/spreadsheetml/2009/9/main" objectType="CheckBox" fmlaLink="$D$9" lockText="1" noThreeD="1"/>
</file>

<file path=xl/ctrlProps/ctrlProp7.xml><?xml version="1.0" encoding="utf-8"?>
<formControlPr xmlns="http://schemas.microsoft.com/office/spreadsheetml/2009/9/main" objectType="CheckBox" fmlaLink="$D$10" lockText="1" noThreeD="1"/>
</file>

<file path=xl/ctrlProps/ctrlProp8.xml><?xml version="1.0" encoding="utf-8"?>
<formControlPr xmlns="http://schemas.microsoft.com/office/spreadsheetml/2009/9/main" objectType="CheckBox" fmlaLink="$D$11" lockText="1" noThreeD="1"/>
</file>

<file path=xl/ctrlProps/ctrlProp9.xml><?xml version="1.0" encoding="utf-8"?>
<formControlPr xmlns="http://schemas.microsoft.com/office/spreadsheetml/2009/9/main" objectType="CheckBox" fmlaLink="$D$12" lockText="1" noThreeD="1"/>
</file>

<file path=xl/ctrlProps/ctrlProp10.xml><?xml version="1.0" encoding="utf-8"?>
<formControlPr xmlns="http://schemas.microsoft.com/office/spreadsheetml/2009/9/main" objectType="CheckBox" fmlaLink="$D$13" lockText="1" noThreeD="1"/>
</file>

<file path=xl/ctrlProps/ctrlProp11.xml><?xml version="1.0" encoding="utf-8"?>
<formControlPr xmlns="http://schemas.microsoft.com/office/spreadsheetml/2009/9/main" objectType="CheckBox" fmlaLink="$D$14" lockText="1" noThreeD="1"/>
</file>

<file path=xl/ctrlProps/ctrlProp12.xml><?xml version="1.0" encoding="utf-8"?>
<formControlPr xmlns="http://schemas.microsoft.com/office/spreadsheetml/2009/9/main" objectType="CheckBox" fmlaLink="$D$15" lockText="1" noThreeD="1"/>
</file>

<file path=xl/ctrlProps/ctrlProp13.xml><?xml version="1.0" encoding="utf-8"?>
<formControlPr xmlns="http://schemas.microsoft.com/office/spreadsheetml/2009/9/main" objectType="CheckBox" fmlaLink="$D$6" lockText="1" noThreeD="1"/>
</file>

<file path=xl/ctrlProps/ctrlProp14.xml><?xml version="1.0" encoding="utf-8"?>
<formControlPr xmlns="http://schemas.microsoft.com/office/spreadsheetml/2009/9/main" objectType="CheckBox" fmlaLink="$D$6" lockText="1" noThreeD="1"/>
</file>

<file path=xl/ctrlProps/ctrlProp15.xml><?xml version="1.0" encoding="utf-8"?>
<formControlPr xmlns="http://schemas.microsoft.com/office/spreadsheetml/2009/9/main" objectType="CheckBox" fmlaLink="$D$16" lockText="1" noThreeD="1"/>
</file>

<file path=xl/ctrlProps/ctrlProp16.xml><?xml version="1.0" encoding="utf-8"?>
<formControlPr xmlns="http://schemas.microsoft.com/office/spreadsheetml/2009/9/main" objectType="CheckBox" fmlaLink="$D$17" lockText="1" noThreeD="1"/>
</file>

<file path=xl/ctrlProps/ctrlProp17.xml><?xml version="1.0" encoding="utf-8"?>
<formControlPr xmlns="http://schemas.microsoft.com/office/spreadsheetml/2009/9/main" objectType="CheckBox" fmlaLink="$C$2" lockText="1" noThreeD="1"/>
</file>

<file path=xl/ctrlProps/ctrlProp18.xml><?xml version="1.0" encoding="utf-8"?>
<formControlPr xmlns="http://schemas.microsoft.com/office/spreadsheetml/2009/9/main" objectType="CheckBox" fmlaLink="$C$4" lockText="1" noThreeD="1"/>
</file>

<file path=xl/ctrlProps/ctrlProp19.xml><?xml version="1.0" encoding="utf-8"?>
<formControlPr xmlns="http://schemas.microsoft.com/office/spreadsheetml/2009/9/main" objectType="CheckBox" fmlaLink="$C$5" lockText="1" noThreeD="1"/>
</file>

<file path=xl/ctrlProps/ctrlProp20.xml><?xml version="1.0" encoding="utf-8"?>
<formControlPr xmlns="http://schemas.microsoft.com/office/spreadsheetml/2009/9/main" objectType="CheckBox" fmlaLink="$C$6" lockText="1" noThreeD="1"/>
</file>

<file path=xl/ctrlProps/ctrlProp21.xml><?xml version="1.0" encoding="utf-8"?>
<formControlPr xmlns="http://schemas.microsoft.com/office/spreadsheetml/2009/9/main" objectType="CheckBox" fmlaLink="$C$7" lockText="1" noThreeD="1"/>
</file>

<file path=xl/ctrlProps/ctrlProp22.xml><?xml version="1.0" encoding="utf-8"?>
<formControlPr xmlns="http://schemas.microsoft.com/office/spreadsheetml/2009/9/main" objectType="CheckBox" fmlaLink="$C$8" lockText="1" noThreeD="1"/>
</file>

<file path=xl/ctrlProps/ctrlProp23.xml><?xml version="1.0" encoding="utf-8"?>
<formControlPr xmlns="http://schemas.microsoft.com/office/spreadsheetml/2009/9/main" objectType="CheckBox" fmlaLink="$C$9" lockText="1" noThreeD="1"/>
</file>

<file path=xl/ctrlProps/ctrlProp24.xml><?xml version="1.0" encoding="utf-8"?>
<formControlPr xmlns="http://schemas.microsoft.com/office/spreadsheetml/2009/9/main" objectType="CheckBox" fmlaLink="$C$10" lockText="1" noThreeD="1"/>
</file>

<file path=xl/ctrlProps/ctrlProp25.xml><?xml version="1.0" encoding="utf-8"?>
<formControlPr xmlns="http://schemas.microsoft.com/office/spreadsheetml/2009/9/main" objectType="CheckBox" fmlaLink="$C$11" lockText="1" noThreeD="1"/>
</file>

<file path=xl/ctrlProps/ctrlProp26.xml><?xml version="1.0" encoding="utf-8"?>
<formControlPr xmlns="http://schemas.microsoft.com/office/spreadsheetml/2009/9/main" objectType="CheckBox" fmlaLink="$C$12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fmlaLink="$C$13" lockText="1" noThreeD="1"/>
</file>

<file path=xl/ctrlProps/ctrlProp29.xml><?xml version="1.0" encoding="utf-8"?>
<formControlPr xmlns="http://schemas.microsoft.com/office/spreadsheetml/2009/9/main" objectType="CheckBox" fmlaLink="$C$14" lockText="1" noThreeD="1"/>
</file>

<file path=xl/ctrlProps/ctrlProp30.xml><?xml version="1.0" encoding="utf-8"?>
<formControlPr xmlns="http://schemas.microsoft.com/office/spreadsheetml/2009/9/main" objectType="CheckBox" fmlaLink="$C$15" lockText="1" noThreeD="1"/>
</file>

<file path=xl/ctrlProps/ctrlProp31.xml><?xml version="1.0" encoding="utf-8"?>
<formControlPr xmlns="http://schemas.microsoft.com/office/spreadsheetml/2009/9/main" objectType="CheckBox" fmlaLink="$E$2" lockText="1" noThreeD="1"/>
</file>

<file path=xl/ctrlProps/ctrlProp32.xml><?xml version="1.0" encoding="utf-8"?>
<formControlPr xmlns="http://schemas.microsoft.com/office/spreadsheetml/2009/9/main" objectType="CheckBox" fmlaLink="$G$2" lockText="1" noThreeD="1"/>
</file>

<file path=xl/ctrlProps/ctrlProp33.xml><?xml version="1.0" encoding="utf-8"?>
<formControlPr xmlns="http://schemas.microsoft.com/office/spreadsheetml/2009/9/main" objectType="CheckBox" fmlaLink="$E$3" lockText="1" noThreeD="1"/>
</file>

<file path=xl/ctrlProps/ctrlProp34.xml><?xml version="1.0" encoding="utf-8"?>
<formControlPr xmlns="http://schemas.microsoft.com/office/spreadsheetml/2009/9/main" objectType="CheckBox" fmlaLink="$C$21" lockText="1" noThreeD="1"/>
</file>

<file path=xl/ctrlProps/ctrlProp35.xml><?xml version="1.0" encoding="utf-8"?>
<formControlPr xmlns="http://schemas.microsoft.com/office/spreadsheetml/2009/9/main" objectType="CheckBox" fmlaLink="$C$22" lockText="1" noThreeD="1"/>
</file>

<file path=xl/ctrlProps/ctrlProp36.xml><?xml version="1.0" encoding="utf-8"?>
<formControlPr xmlns="http://schemas.microsoft.com/office/spreadsheetml/2009/9/main" objectType="CheckBox" fmlaLink="$C$23" lockText="1" noThreeD="1"/>
</file>

<file path=xl/ctrlProps/ctrlProp37.xml><?xml version="1.0" encoding="utf-8"?>
<formControlPr xmlns="http://schemas.microsoft.com/office/spreadsheetml/2009/9/main" objectType="CheckBox" fmlaLink="$C$24" lockText="1" noThreeD="1"/>
</file>

<file path=xl/ctrlProps/ctrlProp38.xml><?xml version="1.0" encoding="utf-8"?>
<formControlPr xmlns="http://schemas.microsoft.com/office/spreadsheetml/2009/9/main" objectType="CheckBox" fmlaLink="$E$21" lockText="1" noThreeD="1"/>
</file>

<file path=xl/ctrlProps/ctrlProp39.xml><?xml version="1.0" encoding="utf-8"?>
<formControlPr xmlns="http://schemas.microsoft.com/office/spreadsheetml/2009/9/main" objectType="CheckBox" fmlaLink="$G$21" lockText="1" noThreeD="1"/>
</file>

<file path=xl/ctrlProps/ctrlProp40.xml><?xml version="1.0" encoding="utf-8"?>
<formControlPr xmlns="http://schemas.microsoft.com/office/spreadsheetml/2009/9/main" objectType="CheckBox" fmlaLink="$C$16" lockText="1" noThreeD="1"/>
</file>

<file path=xl/ctrlProps/ctrlProp41.xml><?xml version="1.0" encoding="utf-8"?>
<formControlPr xmlns="http://schemas.microsoft.com/office/spreadsheetml/2009/9/main" objectType="CheckBox" fmlaLink="$C$3" lockText="1" noThreeD="1"/>
</file>

<file path=xl/ctrlProps/ctrlProp42.xml><?xml version="1.0" encoding="utf-8"?>
<formControlPr xmlns="http://schemas.microsoft.com/office/spreadsheetml/2009/9/main" objectType="CheckBox" fmlaLink="$E25" lockText="1" noThreeD="1"/>
</file>

<file path=xl/ctrlProps/ctrlProp43.xml><?xml version="1.0" encoding="utf-8"?>
<formControlPr xmlns="http://schemas.microsoft.com/office/spreadsheetml/2009/9/main" objectType="CheckBox" fmlaLink="$G$25" lockText="1" noThreeD="1"/>
</file>

<file path=xl/ctrlProps/ctrlProp44.xml><?xml version="1.0" encoding="utf-8"?>
<formControlPr xmlns="http://schemas.microsoft.com/office/spreadsheetml/2009/9/main" objectType="CheckBox" fmlaLink="$E$22" lockText="1" noThreeD="1"/>
</file>

<file path=xl/ctrlProps/ctrlProp45.xml><?xml version="1.0" encoding="utf-8"?>
<formControlPr xmlns="http://schemas.microsoft.com/office/spreadsheetml/2009/9/main" objectType="CheckBox" fmlaLink="$E$23" lockText="1" noThreeD="1"/>
</file>

<file path=xl/ctrlProps/ctrlProp46.xml><?xml version="1.0" encoding="utf-8"?>
<formControlPr xmlns="http://schemas.microsoft.com/office/spreadsheetml/2009/9/main" objectType="CheckBox" fmlaLink="$E$24" lockText="1" noThreeD="1"/>
</file>

<file path=xl/ctrlProps/ctrlProp47.xml><?xml version="1.0" encoding="utf-8"?>
<formControlPr xmlns="http://schemas.microsoft.com/office/spreadsheetml/2009/9/main" objectType="CheckBox" fmlaLink="$G$22" lockText="1" noThreeD="1"/>
</file>

<file path=xl/ctrlProps/ctrlProp48.xml><?xml version="1.0" encoding="utf-8"?>
<formControlPr xmlns="http://schemas.microsoft.com/office/spreadsheetml/2009/9/main" objectType="CheckBox" fmlaLink="$G$23" lockText="1" noThreeD="1"/>
</file>

<file path=xl/ctrlProps/ctrlProp49.xml><?xml version="1.0" encoding="utf-8"?>
<formControlPr xmlns="http://schemas.microsoft.com/office/spreadsheetml/2009/9/main" objectType="CheckBox" fmlaLink="$G$24" lockText="1" noThreeD="1"/>
</file>

<file path=xl/ctrlProps/ctrlProp50.xml><?xml version="1.0" encoding="utf-8"?>
<formControlPr xmlns="http://schemas.microsoft.com/office/spreadsheetml/2009/9/main" objectType="CheckBox" fmlaLink="$C$25" lockText="1" noThreeD="1"/>
</file>

<file path=xl/ctrlProps/ctrlProp51.xml><?xml version="1.0" encoding="utf-8"?>
<formControlPr xmlns="http://schemas.microsoft.com/office/spreadsheetml/2009/9/main" objectType="CheckBox" fmlaLink="$E$34" lockText="1" noThreeD="1"/>
</file>

<file path=xl/ctrlProps/ctrlProp52.xml><?xml version="1.0" encoding="utf-8"?>
<formControlPr xmlns="http://schemas.microsoft.com/office/spreadsheetml/2009/9/main" objectType="CheckBox" fmlaLink="$E$5" lockText="1" noThreeD="1"/>
</file>

<file path=xl/ctrlProps/ctrlProp53.xml><?xml version="1.0" encoding="utf-8"?>
<formControlPr xmlns="http://schemas.microsoft.com/office/spreadsheetml/2009/9/main" objectType="CheckBox" fmlaLink="$E$6" lockText="1" noThreeD="1"/>
</file>

<file path=xl/ctrlProps/ctrlProp54.xml><?xml version="1.0" encoding="utf-8"?>
<formControlPr xmlns="http://schemas.microsoft.com/office/spreadsheetml/2009/9/main" objectType="CheckBox" fmlaLink="$E$7" lockText="1" noThreeD="1"/>
</file>

<file path=xl/ctrlProps/ctrlProp55.xml><?xml version="1.0" encoding="utf-8"?>
<formControlPr xmlns="http://schemas.microsoft.com/office/spreadsheetml/2009/9/main" objectType="CheckBox" fmlaLink="$E$8" lockText="1" noThreeD="1"/>
</file>

<file path=xl/ctrlProps/ctrlProp56.xml><?xml version="1.0" encoding="utf-8"?>
<formControlPr xmlns="http://schemas.microsoft.com/office/spreadsheetml/2009/9/main" objectType="CheckBox" fmlaLink="$E$9" lockText="1" noThreeD="1"/>
</file>

<file path=xl/ctrlProps/ctrlProp57.xml><?xml version="1.0" encoding="utf-8"?>
<formControlPr xmlns="http://schemas.microsoft.com/office/spreadsheetml/2009/9/main" objectType="CheckBox" fmlaLink="$E$10" lockText="1" noThreeD="1"/>
</file>

<file path=xl/ctrlProps/ctrlProp58.xml><?xml version="1.0" encoding="utf-8"?>
<formControlPr xmlns="http://schemas.microsoft.com/office/spreadsheetml/2009/9/main" objectType="CheckBox" fmlaLink="$E$11" lockText="1" noThreeD="1"/>
</file>

<file path=xl/ctrlProps/ctrlProp59.xml><?xml version="1.0" encoding="utf-8"?>
<formControlPr xmlns="http://schemas.microsoft.com/office/spreadsheetml/2009/9/main" objectType="CheckBox" fmlaLink="$E$12" lockText="1" noThreeD="1"/>
</file>

<file path=xl/ctrlProps/ctrlProp60.xml><?xml version="1.0" encoding="utf-8"?>
<formControlPr xmlns="http://schemas.microsoft.com/office/spreadsheetml/2009/9/main" objectType="CheckBox" fmlaLink="$E$13" lockText="1" noThreeD="1"/>
</file>

<file path=xl/ctrlProps/ctrlProp61.xml><?xml version="1.0" encoding="utf-8"?>
<formControlPr xmlns="http://schemas.microsoft.com/office/spreadsheetml/2009/9/main" objectType="CheckBox" fmlaLink="$E$14" lockText="1" noThreeD="1"/>
</file>

<file path=xl/ctrlProps/ctrlProp62.xml><?xml version="1.0" encoding="utf-8"?>
<formControlPr xmlns="http://schemas.microsoft.com/office/spreadsheetml/2009/9/main" objectType="CheckBox" fmlaLink="$E$15" lockText="1" noThreeD="1"/>
</file>

<file path=xl/ctrlProps/ctrlProp63.xml><?xml version="1.0" encoding="utf-8"?>
<formControlPr xmlns="http://schemas.microsoft.com/office/spreadsheetml/2009/9/main" objectType="CheckBox" fmlaLink="$E$16" lockText="1" noThreeD="1"/>
</file>

<file path=xl/ctrlProps/ctrlProp64.xml><?xml version="1.0" encoding="utf-8"?>
<formControlPr xmlns="http://schemas.microsoft.com/office/spreadsheetml/2009/9/main" objectType="CheckBox" fmlaLink="$G$3" lockText="1" noThreeD="1"/>
</file>

<file path=xl/ctrlProps/ctrlProp65.xml><?xml version="1.0" encoding="utf-8"?>
<formControlPr xmlns="http://schemas.microsoft.com/office/spreadsheetml/2009/9/main" objectType="CheckBox" fmlaLink="$G$4" lockText="1" noThreeD="1"/>
</file>

<file path=xl/ctrlProps/ctrlProp66.xml><?xml version="1.0" encoding="utf-8"?>
<formControlPr xmlns="http://schemas.microsoft.com/office/spreadsheetml/2009/9/main" objectType="CheckBox" fmlaLink="$G$5" lockText="1" noThreeD="1"/>
</file>

<file path=xl/ctrlProps/ctrlProp67.xml><?xml version="1.0" encoding="utf-8"?>
<formControlPr xmlns="http://schemas.microsoft.com/office/spreadsheetml/2009/9/main" objectType="CheckBox" fmlaLink="$G$6" lockText="1" noThreeD="1"/>
</file>

<file path=xl/ctrlProps/ctrlProp68.xml><?xml version="1.0" encoding="utf-8"?>
<formControlPr xmlns="http://schemas.microsoft.com/office/spreadsheetml/2009/9/main" objectType="CheckBox" fmlaLink="$G$7" lockText="1" noThreeD="1"/>
</file>

<file path=xl/ctrlProps/ctrlProp69.xml><?xml version="1.0" encoding="utf-8"?>
<formControlPr xmlns="http://schemas.microsoft.com/office/spreadsheetml/2009/9/main" objectType="CheckBox" fmlaLink="$G$8" lockText="1" noThreeD="1"/>
</file>

<file path=xl/ctrlProps/ctrlProp70.xml><?xml version="1.0" encoding="utf-8"?>
<formControlPr xmlns="http://schemas.microsoft.com/office/spreadsheetml/2009/9/main" objectType="CheckBox" fmlaLink="$G$9" lockText="1" noThreeD="1"/>
</file>

<file path=xl/ctrlProps/ctrlProp71.xml><?xml version="1.0" encoding="utf-8"?>
<formControlPr xmlns="http://schemas.microsoft.com/office/spreadsheetml/2009/9/main" objectType="CheckBox" fmlaLink="$G$10" lockText="1" noThreeD="1"/>
</file>

<file path=xl/ctrlProps/ctrlProp72.xml><?xml version="1.0" encoding="utf-8"?>
<formControlPr xmlns="http://schemas.microsoft.com/office/spreadsheetml/2009/9/main" objectType="CheckBox" fmlaLink="$G$11" lockText="1" noThreeD="1"/>
</file>

<file path=xl/ctrlProps/ctrlProp73.xml><?xml version="1.0" encoding="utf-8"?>
<formControlPr xmlns="http://schemas.microsoft.com/office/spreadsheetml/2009/9/main" objectType="CheckBox" fmlaLink="$G$12" lockText="1" noThreeD="1"/>
</file>

<file path=xl/ctrlProps/ctrlProp74.xml><?xml version="1.0" encoding="utf-8"?>
<formControlPr xmlns="http://schemas.microsoft.com/office/spreadsheetml/2009/9/main" objectType="CheckBox" fmlaLink="$G$13" lockText="1" noThreeD="1"/>
</file>

<file path=xl/ctrlProps/ctrlProp75.xml><?xml version="1.0" encoding="utf-8"?>
<formControlPr xmlns="http://schemas.microsoft.com/office/spreadsheetml/2009/9/main" objectType="CheckBox" fmlaLink="$G$14" lockText="1" noThreeD="1"/>
</file>

<file path=xl/ctrlProps/ctrlProp76.xml><?xml version="1.0" encoding="utf-8"?>
<formControlPr xmlns="http://schemas.microsoft.com/office/spreadsheetml/2009/9/main" objectType="CheckBox" fmlaLink="$G$15" lockText="1" noThreeD="1"/>
</file>

<file path=xl/ctrlProps/ctrlProp77.xml><?xml version="1.0" encoding="utf-8"?>
<formControlPr xmlns="http://schemas.microsoft.com/office/spreadsheetml/2009/9/main" objectType="CheckBox" fmlaLink="$G$16" lockText="1" noThreeD="1"/>
</file>

<file path=xl/ctrlProps/ctrlProp78.xml><?xml version="1.0" encoding="utf-8"?>
<formControlPr xmlns="http://schemas.microsoft.com/office/spreadsheetml/2009/9/main" objectType="CheckBox" fmlaLink="C$30" lockText="1" noThreeD="1"/>
</file>

<file path=xl/ctrlProps/ctrlProp79.xml><?xml version="1.0" encoding="utf-8"?>
<formControlPr xmlns="http://schemas.microsoft.com/office/spreadsheetml/2009/9/main" objectType="CheckBox" fmlaLink="$C$21" lockText="1" noThreeD="1"/>
</file>

<file path=xl/ctrlProps/ctrlProp80.xml><?xml version="1.0" encoding="utf-8"?>
<formControlPr xmlns="http://schemas.microsoft.com/office/spreadsheetml/2009/9/main" objectType="CheckBox" fmlaLink="$C$21" lockText="1" noThreeD="1"/>
</file>

<file path=xl/ctrlProps/ctrlProp81.xml><?xml version="1.0" encoding="utf-8"?>
<formControlPr xmlns="http://schemas.microsoft.com/office/spreadsheetml/2009/9/main" objectType="CheckBox" fmlaLink="$C$21" lockText="1" noThreeD="1"/>
</file>

<file path=xl/ctrlProps/ctrlProp82.xml><?xml version="1.0" encoding="utf-8"?>
<formControlPr xmlns="http://schemas.microsoft.com/office/spreadsheetml/2009/9/main" objectType="CheckBox" fmlaLink="$C$21" lockText="1" noThreeD="1"/>
</file>

<file path=xl/ctrlProps/ctrlProp83.xml><?xml version="1.0" encoding="utf-8"?>
<formControlPr xmlns="http://schemas.microsoft.com/office/spreadsheetml/2009/9/main" objectType="CheckBox" fmlaLink="$C$21" lockText="1" noThreeD="1"/>
</file>

<file path=xl/ctrlProps/ctrlProp84.xml><?xml version="1.0" encoding="utf-8"?>
<formControlPr xmlns="http://schemas.microsoft.com/office/spreadsheetml/2009/9/main" objectType="CheckBox" fmlaLink="$C$21" lockText="1" noThreeD="1"/>
</file>

<file path=xl/ctrlProps/ctrlProp85.xml><?xml version="1.0" encoding="utf-8"?>
<formControlPr xmlns="http://schemas.microsoft.com/office/spreadsheetml/2009/9/main" objectType="CheckBox" fmlaLink="$C$21" lockText="1" noThreeD="1"/>
</file>

<file path=xl/ctrlProps/ctrlProp86.xml><?xml version="1.0" encoding="utf-8"?>
<formControlPr xmlns="http://schemas.microsoft.com/office/spreadsheetml/2009/9/main" objectType="CheckBox" fmlaLink="$C$21" lockText="1" noThreeD="1"/>
</file>

<file path=xl/ctrlProps/ctrlProp87.xml><?xml version="1.0" encoding="utf-8"?>
<formControlPr xmlns="http://schemas.microsoft.com/office/spreadsheetml/2009/9/main" objectType="CheckBox" fmlaLink="$C$21" lockText="1" noThreeD="1"/>
</file>

<file path=xl/ctrlProps/ctrlProp88.xml><?xml version="1.0" encoding="utf-8"?>
<formControlPr xmlns="http://schemas.microsoft.com/office/spreadsheetml/2009/9/main" objectType="CheckBox" fmlaLink="$C$21" lockText="1" noThreeD="1"/>
</file>

<file path=xl/ctrlProps/ctrlProp89.xml><?xml version="1.0" encoding="utf-8"?>
<formControlPr xmlns="http://schemas.microsoft.com/office/spreadsheetml/2009/9/main" objectType="CheckBox" fmlaLink="$C$21" lockText="1" noThreeD="1"/>
</file>

<file path=xl/ctrlProps/ctrlProp90.xml><?xml version="1.0" encoding="utf-8"?>
<formControlPr xmlns="http://schemas.microsoft.com/office/spreadsheetml/2009/9/main" objectType="CheckBox" fmlaLink="$G$30" lockText="1" noThreeD="1"/>
</file>

<file path=xl/ctrlProps/ctrlProp91.xml><?xml version="1.0" encoding="utf-8"?>
<formControlPr xmlns="http://schemas.microsoft.com/office/spreadsheetml/2009/9/main" objectType="CheckBox" fmlaLink="$C$21" lockText="1" noThreeD="1"/>
</file>

<file path=xl/ctrlProps/ctrlProp92.xml><?xml version="1.0" encoding="utf-8"?>
<formControlPr xmlns="http://schemas.microsoft.com/office/spreadsheetml/2009/9/main" objectType="CheckBox" fmlaLink="$C$21" lockText="1" noThreeD="1"/>
</file>

<file path=xl/ctrlProps/ctrlProp93.xml><?xml version="1.0" encoding="utf-8"?>
<formControlPr xmlns="http://schemas.microsoft.com/office/spreadsheetml/2009/9/main" objectType="CheckBox" fmlaLink="$C$21" lockText="1" noThreeD="1"/>
</file>

<file path=xl/ctrlProps/ctrlProp94.xml><?xml version="1.0" encoding="utf-8"?>
<formControlPr xmlns="http://schemas.microsoft.com/office/spreadsheetml/2009/9/main" objectType="CheckBox" fmlaLink="$C$21" lockText="1" noThreeD="1"/>
</file>

<file path=xl/ctrlProps/ctrlProp95.xml><?xml version="1.0" encoding="utf-8"?>
<formControlPr xmlns="http://schemas.microsoft.com/office/spreadsheetml/2009/9/main" objectType="CheckBox" fmlaLink="$C$21" lockText="1" noThreeD="1"/>
</file>

<file path=xl/ctrlProps/ctrlProp96.xml><?xml version="1.0" encoding="utf-8"?>
<formControlPr xmlns="http://schemas.microsoft.com/office/spreadsheetml/2009/9/main" objectType="CheckBox" fmlaLink="$C$31" lockText="1" noThreeD="1"/>
</file>

<file path=xl/ctrlProps/ctrlProp97.xml><?xml version="1.0" encoding="utf-8"?>
<formControlPr xmlns="http://schemas.microsoft.com/office/spreadsheetml/2009/9/main" objectType="CheckBox" fmlaLink="$C$32" lockText="1" noThreeD="1"/>
</file>

<file path=xl/ctrlProps/ctrlProp98.xml><?xml version="1.0" encoding="utf-8"?>
<formControlPr xmlns="http://schemas.microsoft.com/office/spreadsheetml/2009/9/main" objectType="CheckBox" fmlaLink="$C$33" lockText="1" noThreeD="1"/>
</file>

<file path=xl/ctrlProps/ctrlProp99.xml><?xml version="1.0" encoding="utf-8"?>
<formControlPr xmlns="http://schemas.microsoft.com/office/spreadsheetml/2009/9/main" objectType="CheckBox" fmlaLink="$C$34" lockText="1" noThreeD="1"/>
</file>

<file path=xl/ctrlProps/ctrlProp100.xml><?xml version="1.0" encoding="utf-8"?>
<formControlPr xmlns="http://schemas.microsoft.com/office/spreadsheetml/2009/9/main" objectType="CheckBox" fmlaLink="$C$35" lockText="1" noThreeD="1"/>
</file>

<file path=xl/ctrlProps/ctrlProp101.xml><?xml version="1.0" encoding="utf-8"?>
<formControlPr xmlns="http://schemas.microsoft.com/office/spreadsheetml/2009/9/main" objectType="CheckBox" fmlaLink="C$30" lockText="1" noThreeD="1"/>
</file>

<file path=xl/ctrlProps/ctrlProp102.xml><?xml version="1.0" encoding="utf-8"?>
<formControlPr xmlns="http://schemas.microsoft.com/office/spreadsheetml/2009/9/main" objectType="CheckBox" fmlaLink="$C$21" lockText="1" noThreeD="1"/>
</file>

<file path=xl/ctrlProps/ctrlProp103.xml><?xml version="1.0" encoding="utf-8"?>
<formControlPr xmlns="http://schemas.microsoft.com/office/spreadsheetml/2009/9/main" objectType="CheckBox" fmlaLink="$C$21" lockText="1" noThreeD="1"/>
</file>

<file path=xl/ctrlProps/ctrlProp104.xml><?xml version="1.0" encoding="utf-8"?>
<formControlPr xmlns="http://schemas.microsoft.com/office/spreadsheetml/2009/9/main" objectType="CheckBox" fmlaLink="$C$21" lockText="1" noThreeD="1"/>
</file>

<file path=xl/ctrlProps/ctrlProp105.xml><?xml version="1.0" encoding="utf-8"?>
<formControlPr xmlns="http://schemas.microsoft.com/office/spreadsheetml/2009/9/main" objectType="CheckBox" fmlaLink="$C$21" lockText="1" noThreeD="1"/>
</file>

<file path=xl/ctrlProps/ctrlProp106.xml><?xml version="1.0" encoding="utf-8"?>
<formControlPr xmlns="http://schemas.microsoft.com/office/spreadsheetml/2009/9/main" objectType="CheckBox" fmlaLink="$C$21" lockText="1" noThreeD="1"/>
</file>

<file path=xl/ctrlProps/ctrlProp107.xml><?xml version="1.0" encoding="utf-8"?>
<formControlPr xmlns="http://schemas.microsoft.com/office/spreadsheetml/2009/9/main" objectType="CheckBox" fmlaLink="$C$31" lockText="1" noThreeD="1"/>
</file>

<file path=xl/ctrlProps/ctrlProp108.xml><?xml version="1.0" encoding="utf-8"?>
<formControlPr xmlns="http://schemas.microsoft.com/office/spreadsheetml/2009/9/main" objectType="CheckBox" fmlaLink="$C$32" lockText="1" noThreeD="1"/>
</file>

<file path=xl/ctrlProps/ctrlProp109.xml><?xml version="1.0" encoding="utf-8"?>
<formControlPr xmlns="http://schemas.microsoft.com/office/spreadsheetml/2009/9/main" objectType="CheckBox" fmlaLink="$C$33" lockText="1" noThreeD="1"/>
</file>

<file path=xl/ctrlProps/ctrlProp110.xml><?xml version="1.0" encoding="utf-8"?>
<formControlPr xmlns="http://schemas.microsoft.com/office/spreadsheetml/2009/9/main" objectType="CheckBox" fmlaLink="$C$34" lockText="1" noThreeD="1"/>
</file>

<file path=xl/ctrlProps/ctrlProp111.xml><?xml version="1.0" encoding="utf-8"?>
<formControlPr xmlns="http://schemas.microsoft.com/office/spreadsheetml/2009/9/main" objectType="CheckBox" fmlaLink="$C$35" lockText="1" noThreeD="1"/>
</file>

<file path=xl/ctrlProps/ctrlProp112.xml><?xml version="1.0" encoding="utf-8"?>
<formControlPr xmlns="http://schemas.microsoft.com/office/spreadsheetml/2009/9/main" objectType="CheckBox" fmlaLink="E30" lockText="1" noThreeD="1"/>
</file>

<file path=xl/ctrlProps/ctrlProp113.xml><?xml version="1.0" encoding="utf-8"?>
<formControlPr xmlns="http://schemas.microsoft.com/office/spreadsheetml/2009/9/main" objectType="CheckBox" fmlaLink="$C$21" lockText="1" noThreeD="1"/>
</file>

<file path=xl/ctrlProps/ctrlProp114.xml><?xml version="1.0" encoding="utf-8"?>
<formControlPr xmlns="http://schemas.microsoft.com/office/spreadsheetml/2009/9/main" objectType="CheckBox" fmlaLink="C$30" lockText="1" noThreeD="1"/>
</file>

<file path=xl/ctrlProps/ctrlProp115.xml><?xml version="1.0" encoding="utf-8"?>
<formControlPr xmlns="http://schemas.microsoft.com/office/spreadsheetml/2009/9/main" objectType="CheckBox" fmlaLink="D$30" lockText="1" noThreeD="1"/>
</file>

<file path=xl/ctrlProps/ctrlProp116.xml><?xml version="1.0" encoding="utf-8"?>
<formControlPr xmlns="http://schemas.microsoft.com/office/spreadsheetml/2009/9/main" objectType="CheckBox" fmlaLink="$C$21" lockText="1" noThreeD="1"/>
</file>

<file path=xl/ctrlProps/ctrlProp117.xml><?xml version="1.0" encoding="utf-8"?>
<formControlPr xmlns="http://schemas.microsoft.com/office/spreadsheetml/2009/9/main" objectType="CheckBox" fmlaLink="C$30" lockText="1" noThreeD="1"/>
</file>

<file path=xl/ctrlProps/ctrlProp118.xml><?xml version="1.0" encoding="utf-8"?>
<formControlPr xmlns="http://schemas.microsoft.com/office/spreadsheetml/2009/9/main" objectType="CheckBox" fmlaLink="D$30" lockText="1" noThreeD="1"/>
</file>

<file path=xl/ctrlProps/ctrlProp119.xml><?xml version="1.0" encoding="utf-8"?>
<formControlPr xmlns="http://schemas.microsoft.com/office/spreadsheetml/2009/9/main" objectType="CheckBox" fmlaLink="$C$21" lockText="1" noThreeD="1"/>
</file>

<file path=xl/ctrlProps/ctrlProp120.xml><?xml version="1.0" encoding="utf-8"?>
<formControlPr xmlns="http://schemas.microsoft.com/office/spreadsheetml/2009/9/main" objectType="CheckBox" fmlaLink="C$30" lockText="1" noThreeD="1"/>
</file>

<file path=xl/ctrlProps/ctrlProp121.xml><?xml version="1.0" encoding="utf-8"?>
<formControlPr xmlns="http://schemas.microsoft.com/office/spreadsheetml/2009/9/main" objectType="CheckBox" fmlaLink="D$30" lockText="1" noThreeD="1"/>
</file>

<file path=xl/ctrlProps/ctrlProp122.xml><?xml version="1.0" encoding="utf-8"?>
<formControlPr xmlns="http://schemas.microsoft.com/office/spreadsheetml/2009/9/main" objectType="CheckBox" fmlaLink="$C$21" lockText="1" noThreeD="1"/>
</file>

<file path=xl/ctrlProps/ctrlProp123.xml><?xml version="1.0" encoding="utf-8"?>
<formControlPr xmlns="http://schemas.microsoft.com/office/spreadsheetml/2009/9/main" objectType="CheckBox" fmlaLink="C$30" lockText="1" noThreeD="1"/>
</file>

<file path=xl/ctrlProps/ctrlProp124.xml><?xml version="1.0" encoding="utf-8"?>
<formControlPr xmlns="http://schemas.microsoft.com/office/spreadsheetml/2009/9/main" objectType="CheckBox" fmlaLink="D$30" lockText="1" noThreeD="1"/>
</file>

<file path=xl/ctrlProps/ctrlProp125.xml><?xml version="1.0" encoding="utf-8"?>
<formControlPr xmlns="http://schemas.microsoft.com/office/spreadsheetml/2009/9/main" objectType="CheckBox" fmlaLink="$C$21" lockText="1" noThreeD="1"/>
</file>

<file path=xl/ctrlProps/ctrlProp126.xml><?xml version="1.0" encoding="utf-8"?>
<formControlPr xmlns="http://schemas.microsoft.com/office/spreadsheetml/2009/9/main" objectType="CheckBox" fmlaLink="C$30" lockText="1" noThreeD="1"/>
</file>

<file path=xl/ctrlProps/ctrlProp127.xml><?xml version="1.0" encoding="utf-8"?>
<formControlPr xmlns="http://schemas.microsoft.com/office/spreadsheetml/2009/9/main" objectType="CheckBox" fmlaLink="D$30" lockText="1" noThreeD="1"/>
</file>

<file path=xl/ctrlProps/ctrlProp128.xml><?xml version="1.0" encoding="utf-8"?>
<formControlPr xmlns="http://schemas.microsoft.com/office/spreadsheetml/2009/9/main" objectType="CheckBox" fmlaLink="$C$21" lockText="1" noThreeD="1"/>
</file>

<file path=xl/ctrlProps/ctrlProp129.xml><?xml version="1.0" encoding="utf-8"?>
<formControlPr xmlns="http://schemas.microsoft.com/office/spreadsheetml/2009/9/main" objectType="CheckBox" fmlaLink="C$30" lockText="1" noThreeD="1"/>
</file>

<file path=xl/ctrlProps/ctrlProp130.xml><?xml version="1.0" encoding="utf-8"?>
<formControlPr xmlns="http://schemas.microsoft.com/office/spreadsheetml/2009/9/main" objectType="CheckBox" fmlaLink="E3" lockText="1" noThreeD="1"/>
</file>

<file path=xl/ctrlProps/ctrlProp131.xml><?xml version="1.0" encoding="utf-8"?>
<formControlPr xmlns="http://schemas.microsoft.com/office/spreadsheetml/2009/9/main" objectType="CheckBox" fmlaLink="$C$21" lockText="1" noThreeD="1"/>
</file>

<file path=xl/ctrlProps/ctrlProp132.xml><?xml version="1.0" encoding="utf-8"?>
<formControlPr xmlns="http://schemas.microsoft.com/office/spreadsheetml/2009/9/main" objectType="CheckBox" fmlaLink="C$30" lockText="1" noThreeD="1"/>
</file>

<file path=xl/ctrlProps/ctrlProp133.xml><?xml version="1.0" encoding="utf-8"?>
<formControlPr xmlns="http://schemas.microsoft.com/office/spreadsheetml/2009/9/main" objectType="CheckBox" fmlaLink="E32" lockText="1" noThreeD="1"/>
</file>

<file path=xl/ctrlProps/ctrlProp134.xml><?xml version="1.0" encoding="utf-8"?>
<formControlPr xmlns="http://schemas.microsoft.com/office/spreadsheetml/2009/9/main" objectType="CheckBox" fmlaLink="$C$21" lockText="1" noThreeD="1"/>
</file>

<file path=xl/ctrlProps/ctrlProp135.xml><?xml version="1.0" encoding="utf-8"?>
<formControlPr xmlns="http://schemas.microsoft.com/office/spreadsheetml/2009/9/main" objectType="CheckBox" fmlaLink="C$30" lockText="1" noThreeD="1"/>
</file>

<file path=xl/ctrlProps/ctrlProp136.xml><?xml version="1.0" encoding="utf-8"?>
<formControlPr xmlns="http://schemas.microsoft.com/office/spreadsheetml/2009/9/main" objectType="CheckBox" fmlaLink="E33" lockText="1" noThreeD="1"/>
</file>

<file path=xl/ctrlProps/ctrlProp137.xml><?xml version="1.0" encoding="utf-8"?>
<formControlPr xmlns="http://schemas.microsoft.com/office/spreadsheetml/2009/9/main" objectType="CheckBox" fmlaLink="$C$21" lockText="1" noThreeD="1"/>
</file>

<file path=xl/ctrlProps/ctrlProp138.xml><?xml version="1.0" encoding="utf-8"?>
<formControlPr xmlns="http://schemas.microsoft.com/office/spreadsheetml/2009/9/main" objectType="CheckBox" fmlaLink="C$30" lockText="1" noThreeD="1"/>
</file>

<file path=xl/ctrlProps/ctrlProp139.xml><?xml version="1.0" encoding="utf-8"?>
<formControlPr xmlns="http://schemas.microsoft.com/office/spreadsheetml/2009/9/main" objectType="CheckBox" fmlaLink="E34" lockText="1" noThreeD="1"/>
</file>

<file path=xl/ctrlProps/ctrlProp140.xml><?xml version="1.0" encoding="utf-8"?>
<formControlPr xmlns="http://schemas.microsoft.com/office/spreadsheetml/2009/9/main" objectType="CheckBox" fmlaLink="$C$21" lockText="1" noThreeD="1"/>
</file>

<file path=xl/ctrlProps/ctrlProp141.xml><?xml version="1.0" encoding="utf-8"?>
<formControlPr xmlns="http://schemas.microsoft.com/office/spreadsheetml/2009/9/main" objectType="CheckBox" fmlaLink="C$30" lockText="1" noThreeD="1"/>
</file>

<file path=xl/ctrlProps/ctrlProp142.xml><?xml version="1.0" encoding="utf-8"?>
<formControlPr xmlns="http://schemas.microsoft.com/office/spreadsheetml/2009/9/main" objectType="CheckBox" fmlaLink="E35" lockText="1" noThreeD="1"/>
</file>

<file path=xl/ctrlProps/ctrlProp143.xml><?xml version="1.0" encoding="utf-8"?>
<formControlPr xmlns="http://schemas.microsoft.com/office/spreadsheetml/2009/9/main" objectType="CheckBox" fmlaLink="$C$21" lockText="1" noThreeD="1"/>
</file>

<file path=xl/ctrlProps/ctrlProp144.xml><?xml version="1.0" encoding="utf-8"?>
<formControlPr xmlns="http://schemas.microsoft.com/office/spreadsheetml/2009/9/main" objectType="CheckBox" fmlaLink="C$30" lockText="1" noThreeD="1"/>
</file>

<file path=xl/ctrlProps/ctrlProp145.xml><?xml version="1.0" encoding="utf-8"?>
<formControlPr xmlns="http://schemas.microsoft.com/office/spreadsheetml/2009/9/main" objectType="CheckBox" fmlaLink="E30" lockText="1" noThreeD="1"/>
</file>

<file path=xl/ctrlProps/ctrlProp146.xml><?xml version="1.0" encoding="utf-8"?>
<formControlPr xmlns="http://schemas.microsoft.com/office/spreadsheetml/2009/9/main" objectType="CheckBox" fmlaLink="$C$21" lockText="1" noThreeD="1"/>
</file>

<file path=xl/ctrlProps/ctrlProp147.xml><?xml version="1.0" encoding="utf-8"?>
<formControlPr xmlns="http://schemas.microsoft.com/office/spreadsheetml/2009/9/main" objectType="CheckBox" fmlaLink="C$30" lockText="1" noThreeD="1"/>
</file>

<file path=xl/ctrlProps/ctrlProp148.xml><?xml version="1.0" encoding="utf-8"?>
<formControlPr xmlns="http://schemas.microsoft.com/office/spreadsheetml/2009/9/main" objectType="CheckBox" fmlaLink="E31" lockText="1" noThreeD="1"/>
</file>

<file path=xl/ctrlProps/ctrlProp149.xml><?xml version="1.0" encoding="utf-8"?>
<formControlPr xmlns="http://schemas.microsoft.com/office/spreadsheetml/2009/9/main" objectType="CheckBox" fmlaLink="$G$31" lockText="1" noThreeD="1"/>
</file>

<file path=xl/ctrlProps/ctrlProp150.xml><?xml version="1.0" encoding="utf-8"?>
<formControlPr xmlns="http://schemas.microsoft.com/office/spreadsheetml/2009/9/main" objectType="CheckBox" fmlaLink="$G$32" lockText="1" noThreeD="1"/>
</file>

<file path=xl/ctrlProps/ctrlProp151.xml><?xml version="1.0" encoding="utf-8"?>
<formControlPr xmlns="http://schemas.microsoft.com/office/spreadsheetml/2009/9/main" objectType="CheckBox" fmlaLink="$G$33" lockText="1" noThreeD="1"/>
</file>

<file path=xl/ctrlProps/ctrlProp152.xml><?xml version="1.0" encoding="utf-8"?>
<formControlPr xmlns="http://schemas.microsoft.com/office/spreadsheetml/2009/9/main" objectType="CheckBox" fmlaLink="$G$34" lockText="1" noThreeD="1"/>
</file>

<file path=xl/ctrlProps/ctrlProp153.xml><?xml version="1.0" encoding="utf-8"?>
<formControlPr xmlns="http://schemas.microsoft.com/office/spreadsheetml/2009/9/main" objectType="CheckBox" fmlaLink="$G$35" lockText="1" noThreeD="1"/>
</file>

<file path=xl/ctrlProps/ctrlProp154.xml><?xml version="1.0" encoding="utf-8"?>
<formControlPr xmlns="http://schemas.microsoft.com/office/spreadsheetml/2009/9/main" objectType="CheckBox" fmlaLink="$J$12" lockText="1" noThreeD="1"/>
</file>

<file path=xl/ctrlProps/ctrlProp155.xml><?xml version="1.0" encoding="utf-8"?>
<formControlPr xmlns="http://schemas.microsoft.com/office/spreadsheetml/2009/9/main" objectType="CheckBox" fmlaLink="$L$12" lockText="1" noThreeD="1"/>
</file>

<file path=xl/ctrlProps/ctrlProp156.xml><?xml version="1.0" encoding="utf-8"?>
<formControlPr xmlns="http://schemas.microsoft.com/office/spreadsheetml/2009/9/main" objectType="CheckBox" fmlaLink="$I$23" lockText="1" noThreeD="1"/>
</file>

<file path=xl/ctrlProps/ctrlProp157.xml><?xml version="1.0" encoding="utf-8"?>
<formControlPr xmlns="http://schemas.microsoft.com/office/spreadsheetml/2009/9/main" objectType="CheckBox" fmlaLink="$I$24" lockText="1" noThreeD="1"/>
</file>

<file path=xl/ctrlProps/ctrlProp158.xml><?xml version="1.0" encoding="utf-8"?>
<formControlPr xmlns="http://schemas.microsoft.com/office/spreadsheetml/2009/9/main" objectType="CheckBox" fmlaLink="$I$25" lockText="1" noThreeD="1"/>
</file>

<file path=xl/ctrlProps/ctrlProp159.xml><?xml version="1.0" encoding="utf-8"?>
<formControlPr xmlns="http://schemas.microsoft.com/office/spreadsheetml/2009/9/main" objectType="CheckBox" fmlaLink="$K$12" lockText="1" noThreeD="1"/>
</file>

<file path=xl/ctrlProps/ctrlProp160.xml><?xml version="1.0" encoding="utf-8"?>
<formControlPr xmlns="http://schemas.microsoft.com/office/spreadsheetml/2009/9/main" objectType="CheckBox" fmlaLink="$I$15" lockText="1" noThreeD="1"/>
</file>

<file path=xl/ctrlProps/ctrlProp161.xml><?xml version="1.0" encoding="utf-8"?>
<formControlPr xmlns="http://schemas.microsoft.com/office/spreadsheetml/2009/9/main" objectType="CheckBox" fmlaLink="$I$16" lockText="1" noThreeD="1"/>
</file>

<file path=xl/ctrlProps/ctrlProp162.xml><?xml version="1.0" encoding="utf-8"?>
<formControlPr xmlns="http://schemas.microsoft.com/office/spreadsheetml/2009/9/main" objectType="CheckBox" fmlaLink="$I$12" lockText="1" noThreeD="1"/>
</file>

<file path=xl/ctrlProps/ctrlProp163.xml><?xml version="1.0" encoding="utf-8"?>
<formControlPr xmlns="http://schemas.microsoft.com/office/spreadsheetml/2009/9/main" objectType="CheckBox" fmlaLink="$I$17" lockText="1" noThreeD="1"/>
</file>

<file path=xl/ctrlProps/ctrlProp164.xml><?xml version="1.0" encoding="utf-8"?>
<formControlPr xmlns="http://schemas.microsoft.com/office/spreadsheetml/2009/9/main" objectType="CheckBox" fmlaLink="$I$20" lockText="1" noThreeD="1"/>
</file>

<file path=xl/ctrlProps/ctrlProp165.xml><?xml version="1.0" encoding="utf-8"?>
<formControlPr xmlns="http://schemas.microsoft.com/office/spreadsheetml/2009/9/main" objectType="CheckBox" fmlaLink="$J$14" lockText="1" noThreeD="1"/>
</file>

<file path=xl/ctrlProps/ctrlProp166.xml><?xml version="1.0" encoding="utf-8"?>
<formControlPr xmlns="http://schemas.microsoft.com/office/spreadsheetml/2009/9/main" objectType="CheckBox" fmlaLink="$I$21" lockText="1" noThreeD="1"/>
</file>

<file path=xl/ctrlProps/ctrlProp167.xml><?xml version="1.0" encoding="utf-8"?>
<formControlPr xmlns="http://schemas.microsoft.com/office/spreadsheetml/2009/9/main" objectType="CheckBox" fmlaLink="$J$15" lockText="1" noThreeD="1"/>
</file>

<file path=xl/ctrlProps/ctrlProp168.xml><?xml version="1.0" encoding="utf-8"?>
<formControlPr xmlns="http://schemas.microsoft.com/office/spreadsheetml/2009/9/main" objectType="CheckBox" fmlaLink="$I$14" lockText="1" noThreeD="1"/>
</file>

<file path=xl/ctrlProps/ctrlProp169.xml><?xml version="1.0" encoding="utf-8"?>
<formControlPr xmlns="http://schemas.microsoft.com/office/spreadsheetml/2009/9/main" objectType="CheckBox" fmlaLink="$I$18" lockText="1" noThreeD="1"/>
</file>

<file path=xl/ctrlProps/ctrlProp170.xml><?xml version="1.0" encoding="utf-8"?>
<formControlPr xmlns="http://schemas.microsoft.com/office/spreadsheetml/2009/9/main" objectType="CheckBox" fmlaLink="$I$19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471122</xdr:colOff>
      <xdr:row>0</xdr:row>
      <xdr:rowOff>0</xdr:rowOff>
    </xdr:from>
    <xdr:to>
      <xdr:col>10</xdr:col>
      <xdr:colOff>539809</xdr:colOff>
      <xdr:row>15</xdr:row>
      <xdr:rowOff>21980</xdr:rowOff>
    </xdr:to>
    <xdr:pic>
      <xdr:nvPicPr>
        <xdr:cNvPr id="4" name="תמונה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122" y="0"/>
          <a:ext cx="7820572" cy="2769576"/>
        </a:xfrm>
        <a:prstGeom prst="rect">
          <a:avLst/>
        </a:prstGeom>
        <a:solidFill>
          <a:srgbClr val="0070C0"/>
        </a:solidFill>
        <a:scene3d>
          <a:camera prst="perspectiveHeroicExtremeRightFacing"/>
          <a:lightRig rig="threePt" dir="t"/>
        </a:scene3d>
      </xdr:spPr>
    </xdr:pic>
    <xdr:clientData/>
  </xdr:twoCellAnchor>
  <xdr:oneCellAnchor>
    <xdr:from>
      <xdr:col>1</xdr:col>
      <xdr:colOff>53343</xdr:colOff>
      <xdr:row>16</xdr:row>
      <xdr:rowOff>141071</xdr:rowOff>
    </xdr:from>
    <xdr:ext cx="5497589" cy="805850"/>
    <xdr:sp macro="" textlink="">
      <xdr:nvSpPr>
        <xdr:cNvPr id="26" name="מלבן 25"/>
        <xdr:cNvSpPr/>
      </xdr:nvSpPr>
      <xdr:spPr>
        <a:xfrm rot="20624454">
          <a:off x="742074" y="3071840"/>
          <a:ext cx="5497589" cy="8058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he-IL" sz="4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איסוף מידע לביקורת סייבר</a:t>
          </a:r>
          <a:endParaRPr lang="en-US" sz="4400" b="1" cap="none" spc="0" baseline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  <a:p>
          <a:pPr algn="ctr"/>
          <a:r>
            <a:rPr lang="en-US" sz="2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V</a:t>
          </a:r>
          <a:r>
            <a:rPr lang="he-IL" sz="2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1.0</a:t>
          </a:r>
        </a:p>
        <a:p>
          <a:pPr algn="ctr"/>
          <a:endParaRPr lang="he-IL" sz="44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1</xdr:row>
          <xdr:rowOff>152400</xdr:rowOff>
        </xdr:from>
        <xdr:to>
          <xdr:col>2</xdr:col>
          <xdr:colOff>571500</xdr:colOff>
          <xdr:row>3</xdr:row>
          <xdr:rowOff>28575</xdr:rowOff>
        </xdr:to>
        <xdr:sp macro="" textlink="">
          <xdr:nvSpPr>
            <xdr:cNvPr id="18434" name="Check Box 2" hidden="1">
              <a:extLst>
                <a:ext uri="{63B3BB69-23CF-44E3-9099-C40C66FF867C}">
                  <a14:compatExt spid="_x0000_s18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3</xdr:row>
          <xdr:rowOff>19050</xdr:rowOff>
        </xdr:from>
        <xdr:to>
          <xdr:col>2</xdr:col>
          <xdr:colOff>571500</xdr:colOff>
          <xdr:row>4</xdr:row>
          <xdr:rowOff>0</xdr:rowOff>
        </xdr:to>
        <xdr:sp macro="" textlink="">
          <xdr:nvSpPr>
            <xdr:cNvPr id="18435" name="Check Box 3" hidden="1">
              <a:extLst>
                <a:ext uri="{63B3BB69-23CF-44E3-9099-C40C66FF867C}">
                  <a14:compatExt spid="_x0000_s18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3</xdr:row>
          <xdr:rowOff>219075</xdr:rowOff>
        </xdr:from>
        <xdr:to>
          <xdr:col>2</xdr:col>
          <xdr:colOff>571500</xdr:colOff>
          <xdr:row>5</xdr:row>
          <xdr:rowOff>28575</xdr:rowOff>
        </xdr:to>
        <xdr:sp macro="" textlink="">
          <xdr:nvSpPr>
            <xdr:cNvPr id="18436" name="Check Box 4" hidden="1">
              <a:extLst>
                <a:ext uri="{63B3BB69-23CF-44E3-9099-C40C66FF867C}">
                  <a14:compatExt spid="_x0000_s18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5</xdr:row>
          <xdr:rowOff>152400</xdr:rowOff>
        </xdr:from>
        <xdr:to>
          <xdr:col>2</xdr:col>
          <xdr:colOff>571500</xdr:colOff>
          <xdr:row>7</xdr:row>
          <xdr:rowOff>28575</xdr:rowOff>
        </xdr:to>
        <xdr:sp macro="" textlink="">
          <xdr:nvSpPr>
            <xdr:cNvPr id="18437" name="Check Box 5" hidden="1">
              <a:extLst>
                <a:ext uri="{63B3BB69-23CF-44E3-9099-C40C66FF867C}">
                  <a14:compatExt spid="_x0000_s18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6</xdr:row>
          <xdr:rowOff>152400</xdr:rowOff>
        </xdr:from>
        <xdr:to>
          <xdr:col>2</xdr:col>
          <xdr:colOff>571500</xdr:colOff>
          <xdr:row>8</xdr:row>
          <xdr:rowOff>28575</xdr:rowOff>
        </xdr:to>
        <xdr:sp macro="" textlink="">
          <xdr:nvSpPr>
            <xdr:cNvPr id="18438" name="Check Box 6" hidden="1">
              <a:extLst>
                <a:ext uri="{63B3BB69-23CF-44E3-9099-C40C66FF867C}">
                  <a14:compatExt spid="_x0000_s18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7</xdr:row>
          <xdr:rowOff>152400</xdr:rowOff>
        </xdr:from>
        <xdr:to>
          <xdr:col>2</xdr:col>
          <xdr:colOff>571500</xdr:colOff>
          <xdr:row>9</xdr:row>
          <xdr:rowOff>28575</xdr:rowOff>
        </xdr:to>
        <xdr:sp macro="" textlink="">
          <xdr:nvSpPr>
            <xdr:cNvPr id="18439" name="Check Box 7" hidden="1">
              <a:extLst>
                <a:ext uri="{63B3BB69-23CF-44E3-9099-C40C66FF867C}">
                  <a14:compatExt spid="_x0000_s18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8</xdr:row>
          <xdr:rowOff>152400</xdr:rowOff>
        </xdr:from>
        <xdr:to>
          <xdr:col>2</xdr:col>
          <xdr:colOff>571500</xdr:colOff>
          <xdr:row>10</xdr:row>
          <xdr:rowOff>28575</xdr:rowOff>
        </xdr:to>
        <xdr:sp macro="" textlink="">
          <xdr:nvSpPr>
            <xdr:cNvPr id="18440" name="Check Box 8" hidden="1">
              <a:extLst>
                <a:ext uri="{63B3BB69-23CF-44E3-9099-C40C66FF867C}">
                  <a14:compatExt spid="_x0000_s184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9</xdr:row>
          <xdr:rowOff>152400</xdr:rowOff>
        </xdr:from>
        <xdr:to>
          <xdr:col>2</xdr:col>
          <xdr:colOff>571500</xdr:colOff>
          <xdr:row>11</xdr:row>
          <xdr:rowOff>28575</xdr:rowOff>
        </xdr:to>
        <xdr:sp macro="" textlink="">
          <xdr:nvSpPr>
            <xdr:cNvPr id="18441" name="Check Box 9" hidden="1">
              <a:extLst>
                <a:ext uri="{63B3BB69-23CF-44E3-9099-C40C66FF867C}">
                  <a14:compatExt spid="_x0000_s18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11</xdr:row>
          <xdr:rowOff>0</xdr:rowOff>
        </xdr:from>
        <xdr:to>
          <xdr:col>2</xdr:col>
          <xdr:colOff>571500</xdr:colOff>
          <xdr:row>11</xdr:row>
          <xdr:rowOff>238125</xdr:rowOff>
        </xdr:to>
        <xdr:sp macro="" textlink="">
          <xdr:nvSpPr>
            <xdr:cNvPr id="18442" name="Check Box 10" hidden="1">
              <a:extLst>
                <a:ext uri="{63B3BB69-23CF-44E3-9099-C40C66FF867C}">
                  <a14:compatExt spid="_x0000_s18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11</xdr:row>
          <xdr:rowOff>228600</xdr:rowOff>
        </xdr:from>
        <xdr:to>
          <xdr:col>2</xdr:col>
          <xdr:colOff>571500</xdr:colOff>
          <xdr:row>13</xdr:row>
          <xdr:rowOff>28575</xdr:rowOff>
        </xdr:to>
        <xdr:sp macro="" textlink="">
          <xdr:nvSpPr>
            <xdr:cNvPr id="18443" name="Check Box 11" hidden="1">
              <a:extLst>
                <a:ext uri="{63B3BB69-23CF-44E3-9099-C40C66FF867C}">
                  <a14:compatExt spid="_x0000_s18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12</xdr:row>
          <xdr:rowOff>152400</xdr:rowOff>
        </xdr:from>
        <xdr:to>
          <xdr:col>2</xdr:col>
          <xdr:colOff>571500</xdr:colOff>
          <xdr:row>14</xdr:row>
          <xdr:rowOff>28575</xdr:rowOff>
        </xdr:to>
        <xdr:sp macro="" textlink="">
          <xdr:nvSpPr>
            <xdr:cNvPr id="18444" name="Check Box 12" hidden="1">
              <a:extLst>
                <a:ext uri="{63B3BB69-23CF-44E3-9099-C40C66FF867C}">
                  <a14:compatExt spid="_x0000_s18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13</xdr:row>
          <xdr:rowOff>161925</xdr:rowOff>
        </xdr:from>
        <xdr:to>
          <xdr:col>2</xdr:col>
          <xdr:colOff>571500</xdr:colOff>
          <xdr:row>15</xdr:row>
          <xdr:rowOff>38100</xdr:rowOff>
        </xdr:to>
        <xdr:sp macro="" textlink="">
          <xdr:nvSpPr>
            <xdr:cNvPr id="18446" name="Check Box 14" hidden="1">
              <a:extLst>
                <a:ext uri="{63B3BB69-23CF-44E3-9099-C40C66FF867C}">
                  <a14:compatExt spid="_x0000_s184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4</xdr:row>
          <xdr:rowOff>152400</xdr:rowOff>
        </xdr:from>
        <xdr:to>
          <xdr:col>2</xdr:col>
          <xdr:colOff>571500</xdr:colOff>
          <xdr:row>6</xdr:row>
          <xdr:rowOff>28575</xdr:rowOff>
        </xdr:to>
        <xdr:sp macro="" textlink="">
          <xdr:nvSpPr>
            <xdr:cNvPr id="18447" name="Check Box 15" hidden="1">
              <a:extLst>
                <a:ext uri="{63B3BB69-23CF-44E3-9099-C40C66FF867C}">
                  <a14:compatExt spid="_x0000_s18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4</xdr:row>
          <xdr:rowOff>152400</xdr:rowOff>
        </xdr:from>
        <xdr:to>
          <xdr:col>2</xdr:col>
          <xdr:colOff>571500</xdr:colOff>
          <xdr:row>6</xdr:row>
          <xdr:rowOff>28575</xdr:rowOff>
        </xdr:to>
        <xdr:sp macro="" textlink="">
          <xdr:nvSpPr>
            <xdr:cNvPr id="18448" name="Check Box 16" hidden="1">
              <a:extLst>
                <a:ext uri="{63B3BB69-23CF-44E3-9099-C40C66FF867C}">
                  <a14:compatExt spid="_x0000_s18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102120</xdr:colOff>
      <xdr:row>1</xdr:row>
      <xdr:rowOff>43506</xdr:rowOff>
    </xdr:from>
    <xdr:to>
      <xdr:col>7</xdr:col>
      <xdr:colOff>871446</xdr:colOff>
      <xdr:row>5</xdr:row>
      <xdr:rowOff>97541</xdr:rowOff>
    </xdr:to>
    <xdr:sp macro="" textlink="">
      <xdr:nvSpPr>
        <xdr:cNvPr id="4" name="טבעת 3"/>
        <xdr:cNvSpPr/>
      </xdr:nvSpPr>
      <xdr:spPr>
        <a:xfrm>
          <a:off x="4582154" y="227437"/>
          <a:ext cx="769326" cy="862018"/>
        </a:xfrm>
        <a:prstGeom prst="donut">
          <a:avLst>
            <a:gd name="adj" fmla="val 9489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9</xdr:col>
      <xdr:colOff>102120</xdr:colOff>
      <xdr:row>1</xdr:row>
      <xdr:rowOff>43506</xdr:rowOff>
    </xdr:from>
    <xdr:to>
      <xdr:col>9</xdr:col>
      <xdr:colOff>871446</xdr:colOff>
      <xdr:row>5</xdr:row>
      <xdr:rowOff>97541</xdr:rowOff>
    </xdr:to>
    <xdr:sp macro="" textlink="">
      <xdr:nvSpPr>
        <xdr:cNvPr id="23" name="טבעת 22"/>
        <xdr:cNvSpPr/>
      </xdr:nvSpPr>
      <xdr:spPr>
        <a:xfrm>
          <a:off x="5668292" y="222100"/>
          <a:ext cx="769326" cy="768410"/>
        </a:xfrm>
        <a:prstGeom prst="donut">
          <a:avLst>
            <a:gd name="adj" fmla="val 9489"/>
          </a:avLst>
        </a:prstGeom>
        <a:solidFill>
          <a:schemeClr val="accent1">
            <a:lumMod val="75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indent="0" algn="l"/>
          <a:endParaRPr lang="he-IL" sz="11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102120</xdr:colOff>
      <xdr:row>1</xdr:row>
      <xdr:rowOff>43506</xdr:rowOff>
    </xdr:from>
    <xdr:to>
      <xdr:col>11</xdr:col>
      <xdr:colOff>871446</xdr:colOff>
      <xdr:row>5</xdr:row>
      <xdr:rowOff>97541</xdr:rowOff>
    </xdr:to>
    <xdr:sp macro="" textlink="">
      <xdr:nvSpPr>
        <xdr:cNvPr id="24" name="טבעת 23"/>
        <xdr:cNvSpPr/>
      </xdr:nvSpPr>
      <xdr:spPr>
        <a:xfrm>
          <a:off x="6787479" y="222100"/>
          <a:ext cx="769326" cy="768410"/>
        </a:xfrm>
        <a:prstGeom prst="donut">
          <a:avLst>
            <a:gd name="adj" fmla="val 9489"/>
          </a:avLst>
        </a:prstGeom>
        <a:solidFill>
          <a:srgbClr val="FF0000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indent="0" algn="l"/>
          <a:endParaRPr lang="he-IL" sz="11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102120</xdr:colOff>
      <xdr:row>9</xdr:row>
      <xdr:rowOff>43506</xdr:rowOff>
    </xdr:from>
    <xdr:to>
      <xdr:col>7</xdr:col>
      <xdr:colOff>871446</xdr:colOff>
      <xdr:row>13</xdr:row>
      <xdr:rowOff>97541</xdr:rowOff>
    </xdr:to>
    <xdr:sp macro="" textlink="">
      <xdr:nvSpPr>
        <xdr:cNvPr id="26" name="טבעת 25"/>
        <xdr:cNvSpPr/>
      </xdr:nvSpPr>
      <xdr:spPr>
        <a:xfrm>
          <a:off x="4549104" y="1650850"/>
          <a:ext cx="769326" cy="768410"/>
        </a:xfrm>
        <a:prstGeom prst="donut">
          <a:avLst>
            <a:gd name="adj" fmla="val 9489"/>
          </a:avLst>
        </a:prstGeom>
        <a:solidFill>
          <a:srgbClr val="00B050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indent="0" algn="l"/>
          <a:endParaRPr lang="he-IL" sz="11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102120</xdr:colOff>
      <xdr:row>9</xdr:row>
      <xdr:rowOff>43506</xdr:rowOff>
    </xdr:from>
    <xdr:to>
      <xdr:col>9</xdr:col>
      <xdr:colOff>871446</xdr:colOff>
      <xdr:row>13</xdr:row>
      <xdr:rowOff>97541</xdr:rowOff>
    </xdr:to>
    <xdr:sp macro="" textlink="">
      <xdr:nvSpPr>
        <xdr:cNvPr id="28" name="טבעת 27"/>
        <xdr:cNvSpPr/>
      </xdr:nvSpPr>
      <xdr:spPr>
        <a:xfrm>
          <a:off x="5668292" y="1650850"/>
          <a:ext cx="769326" cy="768410"/>
        </a:xfrm>
        <a:prstGeom prst="donut">
          <a:avLst>
            <a:gd name="adj" fmla="val 9489"/>
          </a:avLst>
        </a:prstGeom>
        <a:solidFill>
          <a:srgbClr val="7030A0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indent="0" algn="l"/>
          <a:endParaRPr lang="he-IL" sz="11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102120</xdr:colOff>
      <xdr:row>9</xdr:row>
      <xdr:rowOff>43506</xdr:rowOff>
    </xdr:from>
    <xdr:to>
      <xdr:col>11</xdr:col>
      <xdr:colOff>871446</xdr:colOff>
      <xdr:row>13</xdr:row>
      <xdr:rowOff>97541</xdr:rowOff>
    </xdr:to>
    <xdr:sp macro="" textlink="">
      <xdr:nvSpPr>
        <xdr:cNvPr id="29" name="טבעת 28"/>
        <xdr:cNvSpPr/>
      </xdr:nvSpPr>
      <xdr:spPr>
        <a:xfrm>
          <a:off x="6787479" y="1650850"/>
          <a:ext cx="769326" cy="768410"/>
        </a:xfrm>
        <a:prstGeom prst="donut">
          <a:avLst>
            <a:gd name="adj" fmla="val 9489"/>
          </a:avLst>
        </a:prstGeom>
        <a:solidFill>
          <a:schemeClr val="accent2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indent="0" algn="l"/>
          <a:endParaRPr lang="he-IL" sz="11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102120</xdr:colOff>
      <xdr:row>17</xdr:row>
      <xdr:rowOff>43506</xdr:rowOff>
    </xdr:from>
    <xdr:to>
      <xdr:col>7</xdr:col>
      <xdr:colOff>871446</xdr:colOff>
      <xdr:row>21</xdr:row>
      <xdr:rowOff>97541</xdr:rowOff>
    </xdr:to>
    <xdr:sp macro="" textlink="">
      <xdr:nvSpPr>
        <xdr:cNvPr id="30" name="טבעת 29"/>
        <xdr:cNvSpPr/>
      </xdr:nvSpPr>
      <xdr:spPr>
        <a:xfrm>
          <a:off x="4549104" y="1650850"/>
          <a:ext cx="769326" cy="768410"/>
        </a:xfrm>
        <a:prstGeom prst="donut">
          <a:avLst>
            <a:gd name="adj" fmla="val 9489"/>
          </a:avLst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indent="0" algn="l"/>
          <a:endParaRPr lang="he-IL" sz="11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102120</xdr:colOff>
      <xdr:row>17</xdr:row>
      <xdr:rowOff>43506</xdr:rowOff>
    </xdr:from>
    <xdr:to>
      <xdr:col>9</xdr:col>
      <xdr:colOff>871446</xdr:colOff>
      <xdr:row>21</xdr:row>
      <xdr:rowOff>97541</xdr:rowOff>
    </xdr:to>
    <xdr:sp macro="" textlink="">
      <xdr:nvSpPr>
        <xdr:cNvPr id="31" name="טבעת 30"/>
        <xdr:cNvSpPr/>
      </xdr:nvSpPr>
      <xdr:spPr>
        <a:xfrm>
          <a:off x="5596854" y="1650850"/>
          <a:ext cx="769326" cy="768410"/>
        </a:xfrm>
        <a:prstGeom prst="donut">
          <a:avLst>
            <a:gd name="adj" fmla="val 9489"/>
          </a:avLst>
        </a:prstGeom>
        <a:solidFill>
          <a:schemeClr val="accent1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indent="0" algn="l"/>
          <a:endParaRPr lang="he-IL" sz="11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102120</xdr:colOff>
      <xdr:row>17</xdr:row>
      <xdr:rowOff>43506</xdr:rowOff>
    </xdr:from>
    <xdr:to>
      <xdr:col>11</xdr:col>
      <xdr:colOff>871446</xdr:colOff>
      <xdr:row>21</xdr:row>
      <xdr:rowOff>97541</xdr:rowOff>
    </xdr:to>
    <xdr:sp macro="" textlink="">
      <xdr:nvSpPr>
        <xdr:cNvPr id="32" name="טבעת 31"/>
        <xdr:cNvSpPr/>
      </xdr:nvSpPr>
      <xdr:spPr>
        <a:xfrm>
          <a:off x="6644604" y="1650850"/>
          <a:ext cx="769326" cy="768410"/>
        </a:xfrm>
        <a:prstGeom prst="donut">
          <a:avLst>
            <a:gd name="adj" fmla="val 9489"/>
          </a:avLst>
        </a:prstGeom>
        <a:solidFill>
          <a:srgbClr val="C00000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indent="0" algn="l"/>
          <a:endParaRPr lang="he-IL" sz="11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14</xdr:row>
          <xdr:rowOff>161925</xdr:rowOff>
        </xdr:from>
        <xdr:to>
          <xdr:col>2</xdr:col>
          <xdr:colOff>571500</xdr:colOff>
          <xdr:row>16</xdr:row>
          <xdr:rowOff>38100</xdr:rowOff>
        </xdr:to>
        <xdr:sp macro="" textlink="">
          <xdr:nvSpPr>
            <xdr:cNvPr id="18449" name="Check Box 17" hidden="1">
              <a:extLst>
                <a:ext uri="{63B3BB69-23CF-44E3-9099-C40C66FF867C}">
                  <a14:compatExt spid="_x0000_s18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15</xdr:row>
          <xdr:rowOff>161925</xdr:rowOff>
        </xdr:from>
        <xdr:to>
          <xdr:col>2</xdr:col>
          <xdr:colOff>571500</xdr:colOff>
          <xdr:row>17</xdr:row>
          <xdr:rowOff>38100</xdr:rowOff>
        </xdr:to>
        <xdr:sp macro="" textlink="">
          <xdr:nvSpPr>
            <xdr:cNvPr id="18450" name="Check Box 18" hidden="1">
              <a:extLst>
                <a:ext uri="{63B3BB69-23CF-44E3-9099-C40C66FF867C}">
                  <a14:compatExt spid="_x0000_s18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13</xdr:col>
      <xdr:colOff>102120</xdr:colOff>
      <xdr:row>1</xdr:row>
      <xdr:rowOff>43506</xdr:rowOff>
    </xdr:from>
    <xdr:to>
      <xdr:col>13</xdr:col>
      <xdr:colOff>871446</xdr:colOff>
      <xdr:row>5</xdr:row>
      <xdr:rowOff>97541</xdr:rowOff>
    </xdr:to>
    <xdr:sp macro="" textlink="">
      <xdr:nvSpPr>
        <xdr:cNvPr id="35" name="טבעת 34"/>
        <xdr:cNvSpPr/>
      </xdr:nvSpPr>
      <xdr:spPr>
        <a:xfrm>
          <a:off x="6644604" y="222100"/>
          <a:ext cx="769326" cy="768410"/>
        </a:xfrm>
        <a:prstGeom prst="donut">
          <a:avLst>
            <a:gd name="adj" fmla="val 9489"/>
          </a:avLst>
        </a:prstGeom>
        <a:solidFill>
          <a:schemeClr val="tx1">
            <a:lumMod val="65000"/>
            <a:lumOff val="35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indent="0" algn="l"/>
          <a:endParaRPr lang="he-IL" sz="11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102120</xdr:colOff>
      <xdr:row>9</xdr:row>
      <xdr:rowOff>43506</xdr:rowOff>
    </xdr:from>
    <xdr:to>
      <xdr:col>13</xdr:col>
      <xdr:colOff>871446</xdr:colOff>
      <xdr:row>13</xdr:row>
      <xdr:rowOff>97541</xdr:rowOff>
    </xdr:to>
    <xdr:sp macro="" textlink="">
      <xdr:nvSpPr>
        <xdr:cNvPr id="36" name="טבעת 35"/>
        <xdr:cNvSpPr/>
      </xdr:nvSpPr>
      <xdr:spPr>
        <a:xfrm>
          <a:off x="6644604" y="1650850"/>
          <a:ext cx="769326" cy="768410"/>
        </a:xfrm>
        <a:prstGeom prst="donut">
          <a:avLst>
            <a:gd name="adj" fmla="val 9489"/>
          </a:avLst>
        </a:prstGeom>
        <a:solidFill>
          <a:srgbClr val="4CCCD2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indent="0" algn="l"/>
          <a:endParaRPr lang="he-IL" sz="11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102120</xdr:colOff>
      <xdr:row>17</xdr:row>
      <xdr:rowOff>43506</xdr:rowOff>
    </xdr:from>
    <xdr:to>
      <xdr:col>13</xdr:col>
      <xdr:colOff>871446</xdr:colOff>
      <xdr:row>21</xdr:row>
      <xdr:rowOff>97541</xdr:rowOff>
    </xdr:to>
    <xdr:sp macro="" textlink="">
      <xdr:nvSpPr>
        <xdr:cNvPr id="37" name="טבעת 36"/>
        <xdr:cNvSpPr/>
      </xdr:nvSpPr>
      <xdr:spPr>
        <a:xfrm>
          <a:off x="6644604" y="3448694"/>
          <a:ext cx="769326" cy="768410"/>
        </a:xfrm>
        <a:prstGeom prst="donut">
          <a:avLst>
            <a:gd name="adj" fmla="val 9489"/>
          </a:avLst>
        </a:prstGeom>
        <a:solidFill>
          <a:schemeClr val="tx1">
            <a:lumMod val="75000"/>
            <a:lumOff val="25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indent="0" algn="l"/>
          <a:endParaRPr lang="he-IL" sz="1100" b="0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102120</xdr:colOff>
      <xdr:row>1</xdr:row>
      <xdr:rowOff>43506</xdr:rowOff>
    </xdr:from>
    <xdr:to>
      <xdr:col>5</xdr:col>
      <xdr:colOff>871446</xdr:colOff>
      <xdr:row>5</xdr:row>
      <xdr:rowOff>97541</xdr:rowOff>
    </xdr:to>
    <xdr:sp macro="" textlink="">
      <xdr:nvSpPr>
        <xdr:cNvPr id="38" name="טבעת 37"/>
        <xdr:cNvSpPr/>
      </xdr:nvSpPr>
      <xdr:spPr>
        <a:xfrm>
          <a:off x="5954042" y="222100"/>
          <a:ext cx="769326" cy="845800"/>
        </a:xfrm>
        <a:prstGeom prst="donut">
          <a:avLst>
            <a:gd name="adj" fmla="val 9489"/>
          </a:avLst>
        </a:prstGeom>
        <a:solidFill>
          <a:srgbClr val="F3230D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 b="0" cap="none" spc="0">
            <a:ln w="0"/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102120</xdr:colOff>
      <xdr:row>9</xdr:row>
      <xdr:rowOff>43506</xdr:rowOff>
    </xdr:from>
    <xdr:to>
      <xdr:col>5</xdr:col>
      <xdr:colOff>871446</xdr:colOff>
      <xdr:row>13</xdr:row>
      <xdr:rowOff>97541</xdr:rowOff>
    </xdr:to>
    <xdr:sp macro="" textlink="">
      <xdr:nvSpPr>
        <xdr:cNvPr id="39" name="טבעת 38"/>
        <xdr:cNvSpPr/>
      </xdr:nvSpPr>
      <xdr:spPr>
        <a:xfrm>
          <a:off x="4584823" y="222100"/>
          <a:ext cx="769326" cy="845800"/>
        </a:xfrm>
        <a:prstGeom prst="donut">
          <a:avLst>
            <a:gd name="adj" fmla="val 9489"/>
          </a:avLst>
        </a:prstGeom>
        <a:solidFill>
          <a:schemeClr val="accent1">
            <a:lumMod val="75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 b="0" cap="none" spc="0">
            <a:ln w="0"/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102120</xdr:colOff>
      <xdr:row>17</xdr:row>
      <xdr:rowOff>43506</xdr:rowOff>
    </xdr:from>
    <xdr:to>
      <xdr:col>5</xdr:col>
      <xdr:colOff>871446</xdr:colOff>
      <xdr:row>21</xdr:row>
      <xdr:rowOff>97541</xdr:rowOff>
    </xdr:to>
    <xdr:sp macro="" textlink="">
      <xdr:nvSpPr>
        <xdr:cNvPr id="40" name="טבעת 39"/>
        <xdr:cNvSpPr/>
      </xdr:nvSpPr>
      <xdr:spPr>
        <a:xfrm>
          <a:off x="4584823" y="1728240"/>
          <a:ext cx="769326" cy="845801"/>
        </a:xfrm>
        <a:prstGeom prst="donut">
          <a:avLst>
            <a:gd name="adj" fmla="val 9489"/>
          </a:avLst>
        </a:prstGeom>
        <a:solidFill>
          <a:srgbClr val="9DB24E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 b="0" cap="none" spc="0">
            <a:ln w="0"/>
            <a:solidFill>
              <a:srgbClr val="9DB24E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0</xdr:row>
          <xdr:rowOff>180975</xdr:rowOff>
        </xdr:from>
        <xdr:to>
          <xdr:col>1</xdr:col>
          <xdr:colOff>571500</xdr:colOff>
          <xdr:row>2</xdr:row>
          <xdr:rowOff>28575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2</xdr:row>
          <xdr:rowOff>180975</xdr:rowOff>
        </xdr:from>
        <xdr:to>
          <xdr:col>1</xdr:col>
          <xdr:colOff>571500</xdr:colOff>
          <xdr:row>4</xdr:row>
          <xdr:rowOff>38100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3</xdr:row>
          <xdr:rowOff>180975</xdr:rowOff>
        </xdr:from>
        <xdr:to>
          <xdr:col>1</xdr:col>
          <xdr:colOff>571500</xdr:colOff>
          <xdr:row>5</xdr:row>
          <xdr:rowOff>38100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4</xdr:row>
          <xdr:rowOff>180975</xdr:rowOff>
        </xdr:from>
        <xdr:to>
          <xdr:col>1</xdr:col>
          <xdr:colOff>571500</xdr:colOff>
          <xdr:row>6</xdr:row>
          <xdr:rowOff>38100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5</xdr:row>
          <xdr:rowOff>180975</xdr:rowOff>
        </xdr:from>
        <xdr:to>
          <xdr:col>1</xdr:col>
          <xdr:colOff>571500</xdr:colOff>
          <xdr:row>7</xdr:row>
          <xdr:rowOff>38100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6</xdr:row>
          <xdr:rowOff>180975</xdr:rowOff>
        </xdr:from>
        <xdr:to>
          <xdr:col>1</xdr:col>
          <xdr:colOff>571500</xdr:colOff>
          <xdr:row>8</xdr:row>
          <xdr:rowOff>38100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7</xdr:row>
          <xdr:rowOff>180975</xdr:rowOff>
        </xdr:from>
        <xdr:to>
          <xdr:col>1</xdr:col>
          <xdr:colOff>571500</xdr:colOff>
          <xdr:row>9</xdr:row>
          <xdr:rowOff>38100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8</xdr:row>
          <xdr:rowOff>180975</xdr:rowOff>
        </xdr:from>
        <xdr:to>
          <xdr:col>1</xdr:col>
          <xdr:colOff>571500</xdr:colOff>
          <xdr:row>10</xdr:row>
          <xdr:rowOff>38100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9</xdr:row>
          <xdr:rowOff>180975</xdr:rowOff>
        </xdr:from>
        <xdr:to>
          <xdr:col>1</xdr:col>
          <xdr:colOff>571500</xdr:colOff>
          <xdr:row>11</xdr:row>
          <xdr:rowOff>38100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10</xdr:row>
          <xdr:rowOff>180975</xdr:rowOff>
        </xdr:from>
        <xdr:to>
          <xdr:col>1</xdr:col>
          <xdr:colOff>571500</xdr:colOff>
          <xdr:row>12</xdr:row>
          <xdr:rowOff>38100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11</xdr:row>
          <xdr:rowOff>180975</xdr:rowOff>
        </xdr:from>
        <xdr:to>
          <xdr:col>1</xdr:col>
          <xdr:colOff>571500</xdr:colOff>
          <xdr:row>13</xdr:row>
          <xdr:rowOff>38100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12</xdr:row>
          <xdr:rowOff>0</xdr:rowOff>
        </xdr:from>
        <xdr:to>
          <xdr:col>1</xdr:col>
          <xdr:colOff>571500</xdr:colOff>
          <xdr:row>13</xdr:row>
          <xdr:rowOff>38100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12</xdr:row>
          <xdr:rowOff>180975</xdr:rowOff>
        </xdr:from>
        <xdr:to>
          <xdr:col>1</xdr:col>
          <xdr:colOff>571500</xdr:colOff>
          <xdr:row>14</xdr:row>
          <xdr:rowOff>38100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13</xdr:row>
          <xdr:rowOff>180975</xdr:rowOff>
        </xdr:from>
        <xdr:to>
          <xdr:col>1</xdr:col>
          <xdr:colOff>571500</xdr:colOff>
          <xdr:row>15</xdr:row>
          <xdr:rowOff>38100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0</xdr:row>
          <xdr:rowOff>180975</xdr:rowOff>
        </xdr:from>
        <xdr:to>
          <xdr:col>3</xdr:col>
          <xdr:colOff>571500</xdr:colOff>
          <xdr:row>2</xdr:row>
          <xdr:rowOff>28575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0</xdr:row>
          <xdr:rowOff>180975</xdr:rowOff>
        </xdr:from>
        <xdr:to>
          <xdr:col>5</xdr:col>
          <xdr:colOff>571500</xdr:colOff>
          <xdr:row>2</xdr:row>
          <xdr:rowOff>28575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</xdr:row>
          <xdr:rowOff>180975</xdr:rowOff>
        </xdr:from>
        <xdr:to>
          <xdr:col>3</xdr:col>
          <xdr:colOff>571500</xdr:colOff>
          <xdr:row>3</xdr:row>
          <xdr:rowOff>38100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19</xdr:row>
          <xdr:rowOff>180975</xdr:rowOff>
        </xdr:from>
        <xdr:to>
          <xdr:col>1</xdr:col>
          <xdr:colOff>571500</xdr:colOff>
          <xdr:row>21</xdr:row>
          <xdr:rowOff>38100</xdr:rowOff>
        </xdr:to>
        <xdr:sp macro="" textlink="">
          <xdr:nvSpPr>
            <xdr:cNvPr id="6190" name="Check Box 46" hidden="1">
              <a:extLst>
                <a:ext uri="{63B3BB69-23CF-44E3-9099-C40C66FF867C}">
                  <a14:compatExt spid="_x0000_s6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20</xdr:row>
          <xdr:rowOff>180975</xdr:rowOff>
        </xdr:from>
        <xdr:to>
          <xdr:col>1</xdr:col>
          <xdr:colOff>571500</xdr:colOff>
          <xdr:row>22</xdr:row>
          <xdr:rowOff>38100</xdr:rowOff>
        </xdr:to>
        <xdr:sp macro="" textlink="">
          <xdr:nvSpPr>
            <xdr:cNvPr id="6191" name="Check Box 47" hidden="1">
              <a:extLst>
                <a:ext uri="{63B3BB69-23CF-44E3-9099-C40C66FF867C}">
                  <a14:compatExt spid="_x0000_s6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21</xdr:row>
          <xdr:rowOff>180975</xdr:rowOff>
        </xdr:from>
        <xdr:to>
          <xdr:col>1</xdr:col>
          <xdr:colOff>571500</xdr:colOff>
          <xdr:row>23</xdr:row>
          <xdr:rowOff>38100</xdr:rowOff>
        </xdr:to>
        <xdr:sp macro="" textlink="">
          <xdr:nvSpPr>
            <xdr:cNvPr id="6192" name="Check Box 48" hidden="1">
              <a:extLst>
                <a:ext uri="{63B3BB69-23CF-44E3-9099-C40C66FF867C}">
                  <a14:compatExt spid="_x0000_s6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22</xdr:row>
          <xdr:rowOff>180975</xdr:rowOff>
        </xdr:from>
        <xdr:to>
          <xdr:col>1</xdr:col>
          <xdr:colOff>571500</xdr:colOff>
          <xdr:row>24</xdr:row>
          <xdr:rowOff>38100</xdr:rowOff>
        </xdr:to>
        <xdr:sp macro="" textlink="">
          <xdr:nvSpPr>
            <xdr:cNvPr id="6193" name="Check Box 49" hidden="1">
              <a:extLst>
                <a:ext uri="{63B3BB69-23CF-44E3-9099-C40C66FF867C}">
                  <a14:compatExt spid="_x0000_s6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19</xdr:row>
          <xdr:rowOff>180975</xdr:rowOff>
        </xdr:from>
        <xdr:to>
          <xdr:col>3</xdr:col>
          <xdr:colOff>571500</xdr:colOff>
          <xdr:row>21</xdr:row>
          <xdr:rowOff>38100</xdr:rowOff>
        </xdr:to>
        <xdr:sp macro="" textlink="">
          <xdr:nvSpPr>
            <xdr:cNvPr id="6194" name="Check Box 50" hidden="1">
              <a:extLst>
                <a:ext uri="{63B3BB69-23CF-44E3-9099-C40C66FF867C}">
                  <a14:compatExt spid="_x0000_s6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19</xdr:row>
          <xdr:rowOff>180975</xdr:rowOff>
        </xdr:from>
        <xdr:to>
          <xdr:col>5</xdr:col>
          <xdr:colOff>571500</xdr:colOff>
          <xdr:row>21</xdr:row>
          <xdr:rowOff>38100</xdr:rowOff>
        </xdr:to>
        <xdr:sp macro="" textlink="">
          <xdr:nvSpPr>
            <xdr:cNvPr id="6198" name="Check Box 54" hidden="1">
              <a:extLst>
                <a:ext uri="{63B3BB69-23CF-44E3-9099-C40C66FF867C}">
                  <a14:compatExt spid="_x0000_s6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14</xdr:row>
          <xdr:rowOff>180975</xdr:rowOff>
        </xdr:from>
        <xdr:to>
          <xdr:col>1</xdr:col>
          <xdr:colOff>571500</xdr:colOff>
          <xdr:row>16</xdr:row>
          <xdr:rowOff>19050</xdr:rowOff>
        </xdr:to>
        <xdr:sp macro="" textlink="">
          <xdr:nvSpPr>
            <xdr:cNvPr id="6202" name="Check Box 58" hidden="1">
              <a:extLst>
                <a:ext uri="{63B3BB69-23CF-44E3-9099-C40C66FF867C}">
                  <a14:compatExt spid="_x0000_s6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</xdr:row>
          <xdr:rowOff>180975</xdr:rowOff>
        </xdr:from>
        <xdr:to>
          <xdr:col>1</xdr:col>
          <xdr:colOff>571500</xdr:colOff>
          <xdr:row>3</xdr:row>
          <xdr:rowOff>28575</xdr:rowOff>
        </xdr:to>
        <xdr:sp macro="" textlink="">
          <xdr:nvSpPr>
            <xdr:cNvPr id="6206" name="Check Box 62" hidden="1">
              <a:extLst>
                <a:ext uri="{63B3BB69-23CF-44E3-9099-C40C66FF867C}">
                  <a14:compatExt spid="_x0000_s6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23</xdr:row>
          <xdr:rowOff>152400</xdr:rowOff>
        </xdr:from>
        <xdr:to>
          <xdr:col>3</xdr:col>
          <xdr:colOff>571500</xdr:colOff>
          <xdr:row>25</xdr:row>
          <xdr:rowOff>19050</xdr:rowOff>
        </xdr:to>
        <xdr:sp macro="" textlink="">
          <xdr:nvSpPr>
            <xdr:cNvPr id="6208" name="Check Box 64" hidden="1">
              <a:extLst>
                <a:ext uri="{63B3BB69-23CF-44E3-9099-C40C66FF867C}">
                  <a14:compatExt spid="_x0000_s6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23</xdr:row>
          <xdr:rowOff>152400</xdr:rowOff>
        </xdr:from>
        <xdr:to>
          <xdr:col>5</xdr:col>
          <xdr:colOff>571500</xdr:colOff>
          <xdr:row>25</xdr:row>
          <xdr:rowOff>19050</xdr:rowOff>
        </xdr:to>
        <xdr:sp macro="" textlink="">
          <xdr:nvSpPr>
            <xdr:cNvPr id="6209" name="Check Box 65" hidden="1">
              <a:extLst>
                <a:ext uri="{63B3BB69-23CF-44E3-9099-C40C66FF867C}">
                  <a14:compatExt spid="_x0000_s6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20</xdr:row>
          <xdr:rowOff>180975</xdr:rowOff>
        </xdr:from>
        <xdr:to>
          <xdr:col>3</xdr:col>
          <xdr:colOff>571500</xdr:colOff>
          <xdr:row>22</xdr:row>
          <xdr:rowOff>38100</xdr:rowOff>
        </xdr:to>
        <xdr:sp macro="" textlink="">
          <xdr:nvSpPr>
            <xdr:cNvPr id="6212" name="Check Box 68" hidden="1">
              <a:extLst>
                <a:ext uri="{63B3BB69-23CF-44E3-9099-C40C66FF867C}">
                  <a14:compatExt spid="_x0000_s6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21</xdr:row>
          <xdr:rowOff>180975</xdr:rowOff>
        </xdr:from>
        <xdr:to>
          <xdr:col>3</xdr:col>
          <xdr:colOff>571500</xdr:colOff>
          <xdr:row>23</xdr:row>
          <xdr:rowOff>38100</xdr:rowOff>
        </xdr:to>
        <xdr:sp macro="" textlink="">
          <xdr:nvSpPr>
            <xdr:cNvPr id="6213" name="Check Box 69" hidden="1">
              <a:extLst>
                <a:ext uri="{63B3BB69-23CF-44E3-9099-C40C66FF867C}">
                  <a14:compatExt spid="_x0000_s6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22</xdr:row>
          <xdr:rowOff>180975</xdr:rowOff>
        </xdr:from>
        <xdr:to>
          <xdr:col>3</xdr:col>
          <xdr:colOff>571500</xdr:colOff>
          <xdr:row>24</xdr:row>
          <xdr:rowOff>38100</xdr:rowOff>
        </xdr:to>
        <xdr:sp macro="" textlink="">
          <xdr:nvSpPr>
            <xdr:cNvPr id="6214" name="Check Box 70" hidden="1">
              <a:extLst>
                <a:ext uri="{63B3BB69-23CF-44E3-9099-C40C66FF867C}">
                  <a14:compatExt spid="_x0000_s6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20</xdr:row>
          <xdr:rowOff>180975</xdr:rowOff>
        </xdr:from>
        <xdr:to>
          <xdr:col>5</xdr:col>
          <xdr:colOff>571500</xdr:colOff>
          <xdr:row>22</xdr:row>
          <xdr:rowOff>38100</xdr:rowOff>
        </xdr:to>
        <xdr:sp macro="" textlink="">
          <xdr:nvSpPr>
            <xdr:cNvPr id="6215" name="Check Box 71" hidden="1">
              <a:extLst>
                <a:ext uri="{63B3BB69-23CF-44E3-9099-C40C66FF867C}">
                  <a14:compatExt spid="_x0000_s6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21</xdr:row>
          <xdr:rowOff>180975</xdr:rowOff>
        </xdr:from>
        <xdr:to>
          <xdr:col>5</xdr:col>
          <xdr:colOff>571500</xdr:colOff>
          <xdr:row>23</xdr:row>
          <xdr:rowOff>38100</xdr:rowOff>
        </xdr:to>
        <xdr:sp macro="" textlink="">
          <xdr:nvSpPr>
            <xdr:cNvPr id="6216" name="Check Box 72" hidden="1">
              <a:extLst>
                <a:ext uri="{63B3BB69-23CF-44E3-9099-C40C66FF867C}">
                  <a14:compatExt spid="_x0000_s6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22</xdr:row>
          <xdr:rowOff>180975</xdr:rowOff>
        </xdr:from>
        <xdr:to>
          <xdr:col>5</xdr:col>
          <xdr:colOff>571500</xdr:colOff>
          <xdr:row>24</xdr:row>
          <xdr:rowOff>38100</xdr:rowOff>
        </xdr:to>
        <xdr:sp macro="" textlink="">
          <xdr:nvSpPr>
            <xdr:cNvPr id="6217" name="Check Box 73" hidden="1">
              <a:extLst>
                <a:ext uri="{63B3BB69-23CF-44E3-9099-C40C66FF867C}">
                  <a14:compatExt spid="_x0000_s6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23</xdr:row>
          <xdr:rowOff>152400</xdr:rowOff>
        </xdr:from>
        <xdr:to>
          <xdr:col>1</xdr:col>
          <xdr:colOff>571500</xdr:colOff>
          <xdr:row>25</xdr:row>
          <xdr:rowOff>19050</xdr:rowOff>
        </xdr:to>
        <xdr:sp macro="" textlink="">
          <xdr:nvSpPr>
            <xdr:cNvPr id="6218" name="Check Box 74" hidden="1">
              <a:extLst>
                <a:ext uri="{63B3BB69-23CF-44E3-9099-C40C66FF867C}">
                  <a14:compatExt spid="_x0000_s6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</xdr:row>
          <xdr:rowOff>180975</xdr:rowOff>
        </xdr:from>
        <xdr:to>
          <xdr:col>3</xdr:col>
          <xdr:colOff>571500</xdr:colOff>
          <xdr:row>4</xdr:row>
          <xdr:rowOff>38100</xdr:rowOff>
        </xdr:to>
        <xdr:sp macro="" textlink="">
          <xdr:nvSpPr>
            <xdr:cNvPr id="6220" name="Check Box 76" hidden="1">
              <a:extLst>
                <a:ext uri="{63B3BB69-23CF-44E3-9099-C40C66FF867C}">
                  <a14:compatExt spid="_x0000_s6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</xdr:row>
          <xdr:rowOff>180975</xdr:rowOff>
        </xdr:from>
        <xdr:to>
          <xdr:col>3</xdr:col>
          <xdr:colOff>571500</xdr:colOff>
          <xdr:row>5</xdr:row>
          <xdr:rowOff>38100</xdr:rowOff>
        </xdr:to>
        <xdr:sp macro="" textlink="">
          <xdr:nvSpPr>
            <xdr:cNvPr id="6221" name="Check Box 77" hidden="1">
              <a:extLst>
                <a:ext uri="{63B3BB69-23CF-44E3-9099-C40C66FF867C}">
                  <a14:compatExt spid="_x0000_s6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4</xdr:row>
          <xdr:rowOff>180975</xdr:rowOff>
        </xdr:from>
        <xdr:to>
          <xdr:col>3</xdr:col>
          <xdr:colOff>571500</xdr:colOff>
          <xdr:row>6</xdr:row>
          <xdr:rowOff>38100</xdr:rowOff>
        </xdr:to>
        <xdr:sp macro="" textlink="">
          <xdr:nvSpPr>
            <xdr:cNvPr id="6222" name="Check Box 78" hidden="1">
              <a:extLst>
                <a:ext uri="{63B3BB69-23CF-44E3-9099-C40C66FF867C}">
                  <a14:compatExt spid="_x0000_s6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5</xdr:row>
          <xdr:rowOff>180975</xdr:rowOff>
        </xdr:from>
        <xdr:to>
          <xdr:col>3</xdr:col>
          <xdr:colOff>571500</xdr:colOff>
          <xdr:row>7</xdr:row>
          <xdr:rowOff>38100</xdr:rowOff>
        </xdr:to>
        <xdr:sp macro="" textlink="">
          <xdr:nvSpPr>
            <xdr:cNvPr id="6223" name="Check Box 79" hidden="1">
              <a:extLst>
                <a:ext uri="{63B3BB69-23CF-44E3-9099-C40C66FF867C}">
                  <a14:compatExt spid="_x0000_s6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6</xdr:row>
          <xdr:rowOff>180975</xdr:rowOff>
        </xdr:from>
        <xdr:to>
          <xdr:col>3</xdr:col>
          <xdr:colOff>571500</xdr:colOff>
          <xdr:row>8</xdr:row>
          <xdr:rowOff>38100</xdr:rowOff>
        </xdr:to>
        <xdr:sp macro="" textlink="">
          <xdr:nvSpPr>
            <xdr:cNvPr id="6224" name="Check Box 80" hidden="1">
              <a:extLst>
                <a:ext uri="{63B3BB69-23CF-44E3-9099-C40C66FF867C}">
                  <a14:compatExt spid="_x0000_s6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7</xdr:row>
          <xdr:rowOff>180975</xdr:rowOff>
        </xdr:from>
        <xdr:to>
          <xdr:col>3</xdr:col>
          <xdr:colOff>571500</xdr:colOff>
          <xdr:row>9</xdr:row>
          <xdr:rowOff>38100</xdr:rowOff>
        </xdr:to>
        <xdr:sp macro="" textlink="">
          <xdr:nvSpPr>
            <xdr:cNvPr id="6225" name="Check Box 81" hidden="1">
              <a:extLst>
                <a:ext uri="{63B3BB69-23CF-44E3-9099-C40C66FF867C}">
                  <a14:compatExt spid="_x0000_s6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8</xdr:row>
          <xdr:rowOff>180975</xdr:rowOff>
        </xdr:from>
        <xdr:to>
          <xdr:col>3</xdr:col>
          <xdr:colOff>571500</xdr:colOff>
          <xdr:row>10</xdr:row>
          <xdr:rowOff>38100</xdr:rowOff>
        </xdr:to>
        <xdr:sp macro="" textlink="">
          <xdr:nvSpPr>
            <xdr:cNvPr id="6226" name="Check Box 82" hidden="1">
              <a:extLst>
                <a:ext uri="{63B3BB69-23CF-44E3-9099-C40C66FF867C}">
                  <a14:compatExt spid="_x0000_s6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9</xdr:row>
          <xdr:rowOff>180975</xdr:rowOff>
        </xdr:from>
        <xdr:to>
          <xdr:col>3</xdr:col>
          <xdr:colOff>571500</xdr:colOff>
          <xdr:row>11</xdr:row>
          <xdr:rowOff>38100</xdr:rowOff>
        </xdr:to>
        <xdr:sp macro="" textlink="">
          <xdr:nvSpPr>
            <xdr:cNvPr id="6227" name="Check Box 83" hidden="1">
              <a:extLst>
                <a:ext uri="{63B3BB69-23CF-44E3-9099-C40C66FF867C}">
                  <a14:compatExt spid="_x0000_s6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10</xdr:row>
          <xdr:rowOff>180975</xdr:rowOff>
        </xdr:from>
        <xdr:to>
          <xdr:col>3</xdr:col>
          <xdr:colOff>571500</xdr:colOff>
          <xdr:row>12</xdr:row>
          <xdr:rowOff>38100</xdr:rowOff>
        </xdr:to>
        <xdr:sp macro="" textlink="">
          <xdr:nvSpPr>
            <xdr:cNvPr id="6228" name="Check Box 84" hidden="1">
              <a:extLst>
                <a:ext uri="{63B3BB69-23CF-44E3-9099-C40C66FF867C}">
                  <a14:compatExt spid="_x0000_s6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11</xdr:row>
          <xdr:rowOff>180975</xdr:rowOff>
        </xdr:from>
        <xdr:to>
          <xdr:col>3</xdr:col>
          <xdr:colOff>571500</xdr:colOff>
          <xdr:row>13</xdr:row>
          <xdr:rowOff>38100</xdr:rowOff>
        </xdr:to>
        <xdr:sp macro="" textlink="">
          <xdr:nvSpPr>
            <xdr:cNvPr id="6229" name="Check Box 85" hidden="1">
              <a:extLst>
                <a:ext uri="{63B3BB69-23CF-44E3-9099-C40C66FF867C}">
                  <a14:compatExt spid="_x0000_s6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12</xdr:row>
          <xdr:rowOff>180975</xdr:rowOff>
        </xdr:from>
        <xdr:to>
          <xdr:col>3</xdr:col>
          <xdr:colOff>571500</xdr:colOff>
          <xdr:row>14</xdr:row>
          <xdr:rowOff>38100</xdr:rowOff>
        </xdr:to>
        <xdr:sp macro="" textlink="">
          <xdr:nvSpPr>
            <xdr:cNvPr id="6230" name="Check Box 86" hidden="1">
              <a:extLst>
                <a:ext uri="{63B3BB69-23CF-44E3-9099-C40C66FF867C}">
                  <a14:compatExt spid="_x0000_s6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13</xdr:row>
          <xdr:rowOff>180975</xdr:rowOff>
        </xdr:from>
        <xdr:to>
          <xdr:col>3</xdr:col>
          <xdr:colOff>571500</xdr:colOff>
          <xdr:row>15</xdr:row>
          <xdr:rowOff>38100</xdr:rowOff>
        </xdr:to>
        <xdr:sp macro="" textlink="">
          <xdr:nvSpPr>
            <xdr:cNvPr id="6231" name="Check Box 87" hidden="1">
              <a:extLst>
                <a:ext uri="{63B3BB69-23CF-44E3-9099-C40C66FF867C}">
                  <a14:compatExt spid="_x0000_s6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14</xdr:row>
          <xdr:rowOff>180975</xdr:rowOff>
        </xdr:from>
        <xdr:to>
          <xdr:col>3</xdr:col>
          <xdr:colOff>571500</xdr:colOff>
          <xdr:row>16</xdr:row>
          <xdr:rowOff>19050</xdr:rowOff>
        </xdr:to>
        <xdr:sp macro="" textlink="">
          <xdr:nvSpPr>
            <xdr:cNvPr id="6232" name="Check Box 88" hidden="1">
              <a:extLst>
                <a:ext uri="{63B3BB69-23CF-44E3-9099-C40C66FF867C}">
                  <a14:compatExt spid="_x0000_s6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1</xdr:row>
          <xdr:rowOff>180975</xdr:rowOff>
        </xdr:from>
        <xdr:to>
          <xdr:col>5</xdr:col>
          <xdr:colOff>571500</xdr:colOff>
          <xdr:row>3</xdr:row>
          <xdr:rowOff>38100</xdr:rowOff>
        </xdr:to>
        <xdr:sp macro="" textlink="">
          <xdr:nvSpPr>
            <xdr:cNvPr id="6233" name="Check Box 89" hidden="1">
              <a:extLst>
                <a:ext uri="{63B3BB69-23CF-44E3-9099-C40C66FF867C}">
                  <a14:compatExt spid="_x0000_s6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2</xdr:row>
          <xdr:rowOff>180975</xdr:rowOff>
        </xdr:from>
        <xdr:to>
          <xdr:col>5</xdr:col>
          <xdr:colOff>571500</xdr:colOff>
          <xdr:row>4</xdr:row>
          <xdr:rowOff>38100</xdr:rowOff>
        </xdr:to>
        <xdr:sp macro="" textlink="">
          <xdr:nvSpPr>
            <xdr:cNvPr id="6234" name="Check Box 90" hidden="1">
              <a:extLst>
                <a:ext uri="{63B3BB69-23CF-44E3-9099-C40C66FF867C}">
                  <a14:compatExt spid="_x0000_s6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3</xdr:row>
          <xdr:rowOff>180975</xdr:rowOff>
        </xdr:from>
        <xdr:to>
          <xdr:col>5</xdr:col>
          <xdr:colOff>571500</xdr:colOff>
          <xdr:row>5</xdr:row>
          <xdr:rowOff>38100</xdr:rowOff>
        </xdr:to>
        <xdr:sp macro="" textlink="">
          <xdr:nvSpPr>
            <xdr:cNvPr id="6235" name="Check Box 91" hidden="1">
              <a:extLst>
                <a:ext uri="{63B3BB69-23CF-44E3-9099-C40C66FF867C}">
                  <a14:compatExt spid="_x0000_s6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4</xdr:row>
          <xdr:rowOff>180975</xdr:rowOff>
        </xdr:from>
        <xdr:to>
          <xdr:col>5</xdr:col>
          <xdr:colOff>571500</xdr:colOff>
          <xdr:row>6</xdr:row>
          <xdr:rowOff>38100</xdr:rowOff>
        </xdr:to>
        <xdr:sp macro="" textlink="">
          <xdr:nvSpPr>
            <xdr:cNvPr id="6236" name="Check Box 92" hidden="1">
              <a:extLst>
                <a:ext uri="{63B3BB69-23CF-44E3-9099-C40C66FF867C}">
                  <a14:compatExt spid="_x0000_s6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5</xdr:row>
          <xdr:rowOff>180975</xdr:rowOff>
        </xdr:from>
        <xdr:to>
          <xdr:col>5</xdr:col>
          <xdr:colOff>571500</xdr:colOff>
          <xdr:row>7</xdr:row>
          <xdr:rowOff>38100</xdr:rowOff>
        </xdr:to>
        <xdr:sp macro="" textlink="">
          <xdr:nvSpPr>
            <xdr:cNvPr id="6237" name="Check Box 93" hidden="1">
              <a:extLst>
                <a:ext uri="{63B3BB69-23CF-44E3-9099-C40C66FF867C}">
                  <a14:compatExt spid="_x0000_s6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6</xdr:row>
          <xdr:rowOff>180975</xdr:rowOff>
        </xdr:from>
        <xdr:to>
          <xdr:col>5</xdr:col>
          <xdr:colOff>571500</xdr:colOff>
          <xdr:row>8</xdr:row>
          <xdr:rowOff>38100</xdr:rowOff>
        </xdr:to>
        <xdr:sp macro="" textlink="">
          <xdr:nvSpPr>
            <xdr:cNvPr id="6238" name="Check Box 94" hidden="1">
              <a:extLst>
                <a:ext uri="{63B3BB69-23CF-44E3-9099-C40C66FF867C}">
                  <a14:compatExt spid="_x0000_s6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7</xdr:row>
          <xdr:rowOff>180975</xdr:rowOff>
        </xdr:from>
        <xdr:to>
          <xdr:col>5</xdr:col>
          <xdr:colOff>571500</xdr:colOff>
          <xdr:row>9</xdr:row>
          <xdr:rowOff>38100</xdr:rowOff>
        </xdr:to>
        <xdr:sp macro="" textlink="">
          <xdr:nvSpPr>
            <xdr:cNvPr id="6239" name="Check Box 95" hidden="1">
              <a:extLst>
                <a:ext uri="{63B3BB69-23CF-44E3-9099-C40C66FF867C}">
                  <a14:compatExt spid="_x0000_s6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8</xdr:row>
          <xdr:rowOff>180975</xdr:rowOff>
        </xdr:from>
        <xdr:to>
          <xdr:col>5</xdr:col>
          <xdr:colOff>571500</xdr:colOff>
          <xdr:row>10</xdr:row>
          <xdr:rowOff>38100</xdr:rowOff>
        </xdr:to>
        <xdr:sp macro="" textlink="">
          <xdr:nvSpPr>
            <xdr:cNvPr id="6240" name="Check Box 96" hidden="1">
              <a:extLst>
                <a:ext uri="{63B3BB69-23CF-44E3-9099-C40C66FF867C}">
                  <a14:compatExt spid="_x0000_s6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9</xdr:row>
          <xdr:rowOff>180975</xdr:rowOff>
        </xdr:from>
        <xdr:to>
          <xdr:col>5</xdr:col>
          <xdr:colOff>571500</xdr:colOff>
          <xdr:row>11</xdr:row>
          <xdr:rowOff>38100</xdr:rowOff>
        </xdr:to>
        <xdr:sp macro="" textlink="">
          <xdr:nvSpPr>
            <xdr:cNvPr id="6241" name="Check Box 97" hidden="1">
              <a:extLst>
                <a:ext uri="{63B3BB69-23CF-44E3-9099-C40C66FF867C}">
                  <a14:compatExt spid="_x0000_s6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10</xdr:row>
          <xdr:rowOff>180975</xdr:rowOff>
        </xdr:from>
        <xdr:to>
          <xdr:col>5</xdr:col>
          <xdr:colOff>571500</xdr:colOff>
          <xdr:row>12</xdr:row>
          <xdr:rowOff>38100</xdr:rowOff>
        </xdr:to>
        <xdr:sp macro="" textlink="">
          <xdr:nvSpPr>
            <xdr:cNvPr id="6242" name="Check Box 98" hidden="1">
              <a:extLst>
                <a:ext uri="{63B3BB69-23CF-44E3-9099-C40C66FF867C}">
                  <a14:compatExt spid="_x0000_s6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11</xdr:row>
          <xdr:rowOff>180975</xdr:rowOff>
        </xdr:from>
        <xdr:to>
          <xdr:col>5</xdr:col>
          <xdr:colOff>571500</xdr:colOff>
          <xdr:row>13</xdr:row>
          <xdr:rowOff>38100</xdr:rowOff>
        </xdr:to>
        <xdr:sp macro="" textlink="">
          <xdr:nvSpPr>
            <xdr:cNvPr id="6243" name="Check Box 99" hidden="1">
              <a:extLst>
                <a:ext uri="{63B3BB69-23CF-44E3-9099-C40C66FF867C}">
                  <a14:compatExt spid="_x0000_s6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12</xdr:row>
          <xdr:rowOff>180975</xdr:rowOff>
        </xdr:from>
        <xdr:to>
          <xdr:col>5</xdr:col>
          <xdr:colOff>571500</xdr:colOff>
          <xdr:row>14</xdr:row>
          <xdr:rowOff>38100</xdr:rowOff>
        </xdr:to>
        <xdr:sp macro="" textlink="">
          <xdr:nvSpPr>
            <xdr:cNvPr id="6244" name="Check Box 100" hidden="1">
              <a:extLst>
                <a:ext uri="{63B3BB69-23CF-44E3-9099-C40C66FF867C}">
                  <a14:compatExt spid="_x0000_s6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13</xdr:row>
          <xdr:rowOff>180975</xdr:rowOff>
        </xdr:from>
        <xdr:to>
          <xdr:col>5</xdr:col>
          <xdr:colOff>571500</xdr:colOff>
          <xdr:row>15</xdr:row>
          <xdr:rowOff>38100</xdr:rowOff>
        </xdr:to>
        <xdr:sp macro="" textlink="">
          <xdr:nvSpPr>
            <xdr:cNvPr id="6245" name="Check Box 101" hidden="1">
              <a:extLst>
                <a:ext uri="{63B3BB69-23CF-44E3-9099-C40C66FF867C}">
                  <a14:compatExt spid="_x0000_s6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14</xdr:row>
          <xdr:rowOff>180975</xdr:rowOff>
        </xdr:from>
        <xdr:to>
          <xdr:col>5</xdr:col>
          <xdr:colOff>571500</xdr:colOff>
          <xdr:row>16</xdr:row>
          <xdr:rowOff>19050</xdr:rowOff>
        </xdr:to>
        <xdr:sp macro="" textlink="">
          <xdr:nvSpPr>
            <xdr:cNvPr id="6246" name="Check Box 102" hidden="1">
              <a:extLst>
                <a:ext uri="{63B3BB69-23CF-44E3-9099-C40C66FF867C}">
                  <a14:compatExt spid="_x0000_s6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28</xdr:row>
          <xdr:rowOff>180975</xdr:rowOff>
        </xdr:from>
        <xdr:to>
          <xdr:col>1</xdr:col>
          <xdr:colOff>571500</xdr:colOff>
          <xdr:row>30</xdr:row>
          <xdr:rowOff>38100</xdr:rowOff>
        </xdr:to>
        <xdr:sp macro="" textlink="">
          <xdr:nvSpPr>
            <xdr:cNvPr id="6247" name="Check Box 103" hidden="1">
              <a:extLst>
                <a:ext uri="{63B3BB69-23CF-44E3-9099-C40C66FF867C}">
                  <a14:compatExt spid="_x0000_s6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29</xdr:row>
          <xdr:rowOff>180975</xdr:rowOff>
        </xdr:from>
        <xdr:to>
          <xdr:col>1</xdr:col>
          <xdr:colOff>571500</xdr:colOff>
          <xdr:row>31</xdr:row>
          <xdr:rowOff>38100</xdr:rowOff>
        </xdr:to>
        <xdr:sp macro="" textlink="">
          <xdr:nvSpPr>
            <xdr:cNvPr id="6248" name="Check Box 104" hidden="1">
              <a:extLst>
                <a:ext uri="{63B3BB69-23CF-44E3-9099-C40C66FF867C}">
                  <a14:compatExt spid="_x0000_s6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30</xdr:row>
          <xdr:rowOff>180975</xdr:rowOff>
        </xdr:from>
        <xdr:to>
          <xdr:col>1</xdr:col>
          <xdr:colOff>571500</xdr:colOff>
          <xdr:row>32</xdr:row>
          <xdr:rowOff>38100</xdr:rowOff>
        </xdr:to>
        <xdr:sp macro="" textlink="">
          <xdr:nvSpPr>
            <xdr:cNvPr id="6249" name="Check Box 105" hidden="1">
              <a:extLst>
                <a:ext uri="{63B3BB69-23CF-44E3-9099-C40C66FF867C}">
                  <a14:compatExt spid="_x0000_s6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31</xdr:row>
          <xdr:rowOff>180975</xdr:rowOff>
        </xdr:from>
        <xdr:to>
          <xdr:col>1</xdr:col>
          <xdr:colOff>571500</xdr:colOff>
          <xdr:row>33</xdr:row>
          <xdr:rowOff>38100</xdr:rowOff>
        </xdr:to>
        <xdr:sp macro="" textlink="">
          <xdr:nvSpPr>
            <xdr:cNvPr id="6250" name="Check Box 106" hidden="1">
              <a:extLst>
                <a:ext uri="{63B3BB69-23CF-44E3-9099-C40C66FF867C}">
                  <a14:compatExt spid="_x0000_s6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32</xdr:row>
          <xdr:rowOff>180975</xdr:rowOff>
        </xdr:from>
        <xdr:to>
          <xdr:col>1</xdr:col>
          <xdr:colOff>571500</xdr:colOff>
          <xdr:row>34</xdr:row>
          <xdr:rowOff>38100</xdr:rowOff>
        </xdr:to>
        <xdr:sp macro="" textlink="">
          <xdr:nvSpPr>
            <xdr:cNvPr id="6251" name="Check Box 107" hidden="1">
              <a:extLst>
                <a:ext uri="{63B3BB69-23CF-44E3-9099-C40C66FF867C}">
                  <a14:compatExt spid="_x0000_s6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33</xdr:row>
          <xdr:rowOff>180975</xdr:rowOff>
        </xdr:from>
        <xdr:to>
          <xdr:col>1</xdr:col>
          <xdr:colOff>571500</xdr:colOff>
          <xdr:row>35</xdr:row>
          <xdr:rowOff>38100</xdr:rowOff>
        </xdr:to>
        <xdr:sp macro="" textlink="">
          <xdr:nvSpPr>
            <xdr:cNvPr id="6252" name="Check Box 108" hidden="1">
              <a:extLst>
                <a:ext uri="{63B3BB69-23CF-44E3-9099-C40C66FF867C}">
                  <a14:compatExt spid="_x0000_s6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28</xdr:row>
          <xdr:rowOff>180975</xdr:rowOff>
        </xdr:from>
        <xdr:to>
          <xdr:col>3</xdr:col>
          <xdr:colOff>571500</xdr:colOff>
          <xdr:row>30</xdr:row>
          <xdr:rowOff>38100</xdr:rowOff>
        </xdr:to>
        <xdr:sp macro="" textlink="">
          <xdr:nvSpPr>
            <xdr:cNvPr id="6253" name="Check Box 109" hidden="1">
              <a:extLst>
                <a:ext uri="{63B3BB69-23CF-44E3-9099-C40C66FF867C}">
                  <a14:compatExt spid="_x0000_s6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29</xdr:row>
          <xdr:rowOff>180975</xdr:rowOff>
        </xdr:from>
        <xdr:to>
          <xdr:col>3</xdr:col>
          <xdr:colOff>571500</xdr:colOff>
          <xdr:row>31</xdr:row>
          <xdr:rowOff>38100</xdr:rowOff>
        </xdr:to>
        <xdr:sp macro="" textlink="">
          <xdr:nvSpPr>
            <xdr:cNvPr id="6254" name="Check Box 110" hidden="1">
              <a:extLst>
                <a:ext uri="{63B3BB69-23CF-44E3-9099-C40C66FF867C}">
                  <a14:compatExt spid="_x0000_s6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30</xdr:row>
          <xdr:rowOff>180975</xdr:rowOff>
        </xdr:from>
        <xdr:to>
          <xdr:col>3</xdr:col>
          <xdr:colOff>571500</xdr:colOff>
          <xdr:row>32</xdr:row>
          <xdr:rowOff>38100</xdr:rowOff>
        </xdr:to>
        <xdr:sp macro="" textlink="">
          <xdr:nvSpPr>
            <xdr:cNvPr id="6255" name="Check Box 111" hidden="1">
              <a:extLst>
                <a:ext uri="{63B3BB69-23CF-44E3-9099-C40C66FF867C}">
                  <a14:compatExt spid="_x0000_s6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31</xdr:row>
          <xdr:rowOff>180975</xdr:rowOff>
        </xdr:from>
        <xdr:to>
          <xdr:col>3</xdr:col>
          <xdr:colOff>571500</xdr:colOff>
          <xdr:row>33</xdr:row>
          <xdr:rowOff>38100</xdr:rowOff>
        </xdr:to>
        <xdr:sp macro="" textlink="">
          <xdr:nvSpPr>
            <xdr:cNvPr id="6256" name="Check Box 112" hidden="1">
              <a:extLst>
                <a:ext uri="{63B3BB69-23CF-44E3-9099-C40C66FF867C}">
                  <a14:compatExt spid="_x0000_s6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32</xdr:row>
          <xdr:rowOff>180975</xdr:rowOff>
        </xdr:from>
        <xdr:to>
          <xdr:col>3</xdr:col>
          <xdr:colOff>571500</xdr:colOff>
          <xdr:row>34</xdr:row>
          <xdr:rowOff>38100</xdr:rowOff>
        </xdr:to>
        <xdr:sp macro="" textlink="">
          <xdr:nvSpPr>
            <xdr:cNvPr id="6257" name="Check Box 113" hidden="1">
              <a:extLst>
                <a:ext uri="{63B3BB69-23CF-44E3-9099-C40C66FF867C}">
                  <a14:compatExt spid="_x0000_s6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33</xdr:row>
          <xdr:rowOff>180975</xdr:rowOff>
        </xdr:from>
        <xdr:to>
          <xdr:col>3</xdr:col>
          <xdr:colOff>571500</xdr:colOff>
          <xdr:row>35</xdr:row>
          <xdr:rowOff>38100</xdr:rowOff>
        </xdr:to>
        <xdr:sp macro="" textlink="">
          <xdr:nvSpPr>
            <xdr:cNvPr id="6258" name="Check Box 114" hidden="1">
              <a:extLst>
                <a:ext uri="{63B3BB69-23CF-44E3-9099-C40C66FF867C}">
                  <a14:compatExt spid="_x0000_s6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28</xdr:row>
          <xdr:rowOff>180975</xdr:rowOff>
        </xdr:from>
        <xdr:to>
          <xdr:col>5</xdr:col>
          <xdr:colOff>571500</xdr:colOff>
          <xdr:row>30</xdr:row>
          <xdr:rowOff>38100</xdr:rowOff>
        </xdr:to>
        <xdr:sp macro="" textlink="">
          <xdr:nvSpPr>
            <xdr:cNvPr id="6259" name="Check Box 115" hidden="1">
              <a:extLst>
                <a:ext uri="{63B3BB69-23CF-44E3-9099-C40C66FF867C}">
                  <a14:compatExt spid="_x0000_s6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29</xdr:row>
          <xdr:rowOff>180975</xdr:rowOff>
        </xdr:from>
        <xdr:to>
          <xdr:col>5</xdr:col>
          <xdr:colOff>571500</xdr:colOff>
          <xdr:row>31</xdr:row>
          <xdr:rowOff>38100</xdr:rowOff>
        </xdr:to>
        <xdr:sp macro="" textlink="">
          <xdr:nvSpPr>
            <xdr:cNvPr id="6260" name="Check Box 116" hidden="1">
              <a:extLst>
                <a:ext uri="{63B3BB69-23CF-44E3-9099-C40C66FF867C}">
                  <a14:compatExt spid="_x0000_s6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30</xdr:row>
          <xdr:rowOff>180975</xdr:rowOff>
        </xdr:from>
        <xdr:to>
          <xdr:col>5</xdr:col>
          <xdr:colOff>571500</xdr:colOff>
          <xdr:row>32</xdr:row>
          <xdr:rowOff>38100</xdr:rowOff>
        </xdr:to>
        <xdr:sp macro="" textlink="">
          <xdr:nvSpPr>
            <xdr:cNvPr id="6261" name="Check Box 117" hidden="1">
              <a:extLst>
                <a:ext uri="{63B3BB69-23CF-44E3-9099-C40C66FF867C}">
                  <a14:compatExt spid="_x0000_s6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31</xdr:row>
          <xdr:rowOff>180975</xdr:rowOff>
        </xdr:from>
        <xdr:to>
          <xdr:col>5</xdr:col>
          <xdr:colOff>571500</xdr:colOff>
          <xdr:row>33</xdr:row>
          <xdr:rowOff>38100</xdr:rowOff>
        </xdr:to>
        <xdr:sp macro="" textlink="">
          <xdr:nvSpPr>
            <xdr:cNvPr id="6262" name="Check Box 118" hidden="1">
              <a:extLst>
                <a:ext uri="{63B3BB69-23CF-44E3-9099-C40C66FF867C}">
                  <a14:compatExt spid="_x0000_s6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32</xdr:row>
          <xdr:rowOff>180975</xdr:rowOff>
        </xdr:from>
        <xdr:to>
          <xdr:col>5</xdr:col>
          <xdr:colOff>571500</xdr:colOff>
          <xdr:row>34</xdr:row>
          <xdr:rowOff>38100</xdr:rowOff>
        </xdr:to>
        <xdr:sp macro="" textlink="">
          <xdr:nvSpPr>
            <xdr:cNvPr id="6263" name="Check Box 119" hidden="1">
              <a:extLst>
                <a:ext uri="{63B3BB69-23CF-44E3-9099-C40C66FF867C}">
                  <a14:compatExt spid="_x0000_s6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33</xdr:row>
          <xdr:rowOff>180975</xdr:rowOff>
        </xdr:from>
        <xdr:to>
          <xdr:col>5</xdr:col>
          <xdr:colOff>571500</xdr:colOff>
          <xdr:row>35</xdr:row>
          <xdr:rowOff>38100</xdr:rowOff>
        </xdr:to>
        <xdr:sp macro="" textlink="">
          <xdr:nvSpPr>
            <xdr:cNvPr id="6264" name="Check Box 120" hidden="1">
              <a:extLst>
                <a:ext uri="{63B3BB69-23CF-44E3-9099-C40C66FF867C}">
                  <a14:compatExt spid="_x0000_s6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29</xdr:row>
          <xdr:rowOff>180975</xdr:rowOff>
        </xdr:from>
        <xdr:to>
          <xdr:col>1</xdr:col>
          <xdr:colOff>571500</xdr:colOff>
          <xdr:row>31</xdr:row>
          <xdr:rowOff>38100</xdr:rowOff>
        </xdr:to>
        <xdr:sp macro="" textlink="">
          <xdr:nvSpPr>
            <xdr:cNvPr id="6265" name="Check Box 121" hidden="1">
              <a:extLst>
                <a:ext uri="{63B3BB69-23CF-44E3-9099-C40C66FF867C}">
                  <a14:compatExt spid="_x0000_s6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30</xdr:row>
          <xdr:rowOff>180975</xdr:rowOff>
        </xdr:from>
        <xdr:to>
          <xdr:col>1</xdr:col>
          <xdr:colOff>571500</xdr:colOff>
          <xdr:row>32</xdr:row>
          <xdr:rowOff>38100</xdr:rowOff>
        </xdr:to>
        <xdr:sp macro="" textlink="">
          <xdr:nvSpPr>
            <xdr:cNvPr id="6266" name="Check Box 122" hidden="1">
              <a:extLst>
                <a:ext uri="{63B3BB69-23CF-44E3-9099-C40C66FF867C}">
                  <a14:compatExt spid="_x0000_s6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31</xdr:row>
          <xdr:rowOff>180975</xdr:rowOff>
        </xdr:from>
        <xdr:to>
          <xdr:col>1</xdr:col>
          <xdr:colOff>571500</xdr:colOff>
          <xdr:row>33</xdr:row>
          <xdr:rowOff>38100</xdr:rowOff>
        </xdr:to>
        <xdr:sp macro="" textlink="">
          <xdr:nvSpPr>
            <xdr:cNvPr id="6267" name="Check Box 123" hidden="1">
              <a:extLst>
                <a:ext uri="{63B3BB69-23CF-44E3-9099-C40C66FF867C}">
                  <a14:compatExt spid="_x0000_s6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32</xdr:row>
          <xdr:rowOff>180975</xdr:rowOff>
        </xdr:from>
        <xdr:to>
          <xdr:col>1</xdr:col>
          <xdr:colOff>571500</xdr:colOff>
          <xdr:row>34</xdr:row>
          <xdr:rowOff>38100</xdr:rowOff>
        </xdr:to>
        <xdr:sp macro="" textlink="">
          <xdr:nvSpPr>
            <xdr:cNvPr id="6268" name="Check Box 124" hidden="1">
              <a:extLst>
                <a:ext uri="{63B3BB69-23CF-44E3-9099-C40C66FF867C}">
                  <a14:compatExt spid="_x0000_s6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33</xdr:row>
          <xdr:rowOff>180975</xdr:rowOff>
        </xdr:from>
        <xdr:to>
          <xdr:col>1</xdr:col>
          <xdr:colOff>571500</xdr:colOff>
          <xdr:row>35</xdr:row>
          <xdr:rowOff>38100</xdr:rowOff>
        </xdr:to>
        <xdr:sp macro="" textlink="">
          <xdr:nvSpPr>
            <xdr:cNvPr id="6269" name="Check Box 125" hidden="1">
              <a:extLst>
                <a:ext uri="{63B3BB69-23CF-44E3-9099-C40C66FF867C}">
                  <a14:compatExt spid="_x0000_s6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28</xdr:row>
          <xdr:rowOff>180975</xdr:rowOff>
        </xdr:from>
        <xdr:to>
          <xdr:col>3</xdr:col>
          <xdr:colOff>571500</xdr:colOff>
          <xdr:row>30</xdr:row>
          <xdr:rowOff>38100</xdr:rowOff>
        </xdr:to>
        <xdr:sp macro="" textlink="">
          <xdr:nvSpPr>
            <xdr:cNvPr id="6270" name="Check Box 126" hidden="1">
              <a:extLst>
                <a:ext uri="{63B3BB69-23CF-44E3-9099-C40C66FF867C}">
                  <a14:compatExt spid="_x0000_s6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29</xdr:row>
          <xdr:rowOff>180975</xdr:rowOff>
        </xdr:from>
        <xdr:to>
          <xdr:col>3</xdr:col>
          <xdr:colOff>571500</xdr:colOff>
          <xdr:row>31</xdr:row>
          <xdr:rowOff>38100</xdr:rowOff>
        </xdr:to>
        <xdr:sp macro="" textlink="">
          <xdr:nvSpPr>
            <xdr:cNvPr id="6271" name="Check Box 127" hidden="1">
              <a:extLst>
                <a:ext uri="{63B3BB69-23CF-44E3-9099-C40C66FF867C}">
                  <a14:compatExt spid="_x0000_s6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30</xdr:row>
          <xdr:rowOff>180975</xdr:rowOff>
        </xdr:from>
        <xdr:to>
          <xdr:col>3</xdr:col>
          <xdr:colOff>571500</xdr:colOff>
          <xdr:row>32</xdr:row>
          <xdr:rowOff>38100</xdr:rowOff>
        </xdr:to>
        <xdr:sp macro="" textlink="">
          <xdr:nvSpPr>
            <xdr:cNvPr id="6272" name="Check Box 128" hidden="1">
              <a:extLst>
                <a:ext uri="{63B3BB69-23CF-44E3-9099-C40C66FF867C}">
                  <a14:compatExt spid="_x0000_s6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31</xdr:row>
          <xdr:rowOff>180975</xdr:rowOff>
        </xdr:from>
        <xdr:to>
          <xdr:col>3</xdr:col>
          <xdr:colOff>571500</xdr:colOff>
          <xdr:row>33</xdr:row>
          <xdr:rowOff>38100</xdr:rowOff>
        </xdr:to>
        <xdr:sp macro="" textlink="">
          <xdr:nvSpPr>
            <xdr:cNvPr id="6273" name="Check Box 129" hidden="1">
              <a:extLst>
                <a:ext uri="{63B3BB69-23CF-44E3-9099-C40C66FF867C}">
                  <a14:compatExt spid="_x0000_s6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32</xdr:row>
          <xdr:rowOff>180975</xdr:rowOff>
        </xdr:from>
        <xdr:to>
          <xdr:col>3</xdr:col>
          <xdr:colOff>571500</xdr:colOff>
          <xdr:row>34</xdr:row>
          <xdr:rowOff>38100</xdr:rowOff>
        </xdr:to>
        <xdr:sp macro="" textlink="">
          <xdr:nvSpPr>
            <xdr:cNvPr id="6274" name="Check Box 130" hidden="1">
              <a:extLst>
                <a:ext uri="{63B3BB69-23CF-44E3-9099-C40C66FF867C}">
                  <a14:compatExt spid="_x0000_s6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33</xdr:row>
          <xdr:rowOff>180975</xdr:rowOff>
        </xdr:from>
        <xdr:to>
          <xdr:col>3</xdr:col>
          <xdr:colOff>571500</xdr:colOff>
          <xdr:row>35</xdr:row>
          <xdr:rowOff>38100</xdr:rowOff>
        </xdr:to>
        <xdr:sp macro="" textlink="">
          <xdr:nvSpPr>
            <xdr:cNvPr id="6275" name="Check Box 131" hidden="1">
              <a:extLst>
                <a:ext uri="{63B3BB69-23CF-44E3-9099-C40C66FF867C}">
                  <a14:compatExt spid="_x0000_s6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29</xdr:row>
          <xdr:rowOff>180975</xdr:rowOff>
        </xdr:from>
        <xdr:to>
          <xdr:col>3</xdr:col>
          <xdr:colOff>571500</xdr:colOff>
          <xdr:row>31</xdr:row>
          <xdr:rowOff>38100</xdr:rowOff>
        </xdr:to>
        <xdr:sp macro="" textlink="">
          <xdr:nvSpPr>
            <xdr:cNvPr id="6276" name="Check Box 132" hidden="1">
              <a:extLst>
                <a:ext uri="{63B3BB69-23CF-44E3-9099-C40C66FF867C}">
                  <a14:compatExt spid="_x0000_s6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30</xdr:row>
          <xdr:rowOff>180975</xdr:rowOff>
        </xdr:from>
        <xdr:to>
          <xdr:col>3</xdr:col>
          <xdr:colOff>571500</xdr:colOff>
          <xdr:row>32</xdr:row>
          <xdr:rowOff>38100</xdr:rowOff>
        </xdr:to>
        <xdr:sp macro="" textlink="">
          <xdr:nvSpPr>
            <xdr:cNvPr id="6277" name="Check Box 133" hidden="1">
              <a:extLst>
                <a:ext uri="{63B3BB69-23CF-44E3-9099-C40C66FF867C}">
                  <a14:compatExt spid="_x0000_s6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31</xdr:row>
          <xdr:rowOff>180975</xdr:rowOff>
        </xdr:from>
        <xdr:to>
          <xdr:col>3</xdr:col>
          <xdr:colOff>571500</xdr:colOff>
          <xdr:row>33</xdr:row>
          <xdr:rowOff>38100</xdr:rowOff>
        </xdr:to>
        <xdr:sp macro="" textlink="">
          <xdr:nvSpPr>
            <xdr:cNvPr id="6278" name="Check Box 134" hidden="1">
              <a:extLst>
                <a:ext uri="{63B3BB69-23CF-44E3-9099-C40C66FF867C}">
                  <a14:compatExt spid="_x0000_s6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32</xdr:row>
          <xdr:rowOff>180975</xdr:rowOff>
        </xdr:from>
        <xdr:to>
          <xdr:col>3</xdr:col>
          <xdr:colOff>571500</xdr:colOff>
          <xdr:row>34</xdr:row>
          <xdr:rowOff>38100</xdr:rowOff>
        </xdr:to>
        <xdr:sp macro="" textlink="">
          <xdr:nvSpPr>
            <xdr:cNvPr id="6279" name="Check Box 135" hidden="1">
              <a:extLst>
                <a:ext uri="{63B3BB69-23CF-44E3-9099-C40C66FF867C}">
                  <a14:compatExt spid="_x0000_s6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33</xdr:row>
          <xdr:rowOff>180975</xdr:rowOff>
        </xdr:from>
        <xdr:to>
          <xdr:col>3</xdr:col>
          <xdr:colOff>571500</xdr:colOff>
          <xdr:row>35</xdr:row>
          <xdr:rowOff>38100</xdr:rowOff>
        </xdr:to>
        <xdr:sp macro="" textlink="">
          <xdr:nvSpPr>
            <xdr:cNvPr id="6280" name="Check Box 136" hidden="1">
              <a:extLst>
                <a:ext uri="{63B3BB69-23CF-44E3-9099-C40C66FF867C}">
                  <a14:compatExt spid="_x0000_s6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28</xdr:row>
          <xdr:rowOff>180975</xdr:rowOff>
        </xdr:from>
        <xdr:to>
          <xdr:col>3</xdr:col>
          <xdr:colOff>571500</xdr:colOff>
          <xdr:row>30</xdr:row>
          <xdr:rowOff>38100</xdr:rowOff>
        </xdr:to>
        <xdr:sp macro="" textlink="">
          <xdr:nvSpPr>
            <xdr:cNvPr id="6281" name="Check Box 137" hidden="1">
              <a:extLst>
                <a:ext uri="{63B3BB69-23CF-44E3-9099-C40C66FF867C}">
                  <a14:compatExt spid="_x0000_s6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29</xdr:row>
          <xdr:rowOff>180975</xdr:rowOff>
        </xdr:from>
        <xdr:to>
          <xdr:col>3</xdr:col>
          <xdr:colOff>571500</xdr:colOff>
          <xdr:row>31</xdr:row>
          <xdr:rowOff>38100</xdr:rowOff>
        </xdr:to>
        <xdr:sp macro="" textlink="">
          <xdr:nvSpPr>
            <xdr:cNvPr id="6282" name="Check Box 138" hidden="1">
              <a:extLst>
                <a:ext uri="{63B3BB69-23CF-44E3-9099-C40C66FF867C}">
                  <a14:compatExt spid="_x0000_s6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29</xdr:row>
          <xdr:rowOff>180975</xdr:rowOff>
        </xdr:from>
        <xdr:to>
          <xdr:col>3</xdr:col>
          <xdr:colOff>571500</xdr:colOff>
          <xdr:row>31</xdr:row>
          <xdr:rowOff>38100</xdr:rowOff>
        </xdr:to>
        <xdr:sp macro="" textlink="">
          <xdr:nvSpPr>
            <xdr:cNvPr id="6283" name="Check Box 139" hidden="1">
              <a:extLst>
                <a:ext uri="{63B3BB69-23CF-44E3-9099-C40C66FF867C}">
                  <a14:compatExt spid="_x0000_s6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29</xdr:row>
          <xdr:rowOff>180975</xdr:rowOff>
        </xdr:from>
        <xdr:to>
          <xdr:col>3</xdr:col>
          <xdr:colOff>571500</xdr:colOff>
          <xdr:row>31</xdr:row>
          <xdr:rowOff>38100</xdr:rowOff>
        </xdr:to>
        <xdr:sp macro="" textlink="">
          <xdr:nvSpPr>
            <xdr:cNvPr id="6284" name="Check Box 140" hidden="1">
              <a:extLst>
                <a:ext uri="{63B3BB69-23CF-44E3-9099-C40C66FF867C}">
                  <a14:compatExt spid="_x0000_s6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30</xdr:row>
          <xdr:rowOff>180975</xdr:rowOff>
        </xdr:from>
        <xdr:to>
          <xdr:col>3</xdr:col>
          <xdr:colOff>571500</xdr:colOff>
          <xdr:row>32</xdr:row>
          <xdr:rowOff>38100</xdr:rowOff>
        </xdr:to>
        <xdr:sp macro="" textlink="">
          <xdr:nvSpPr>
            <xdr:cNvPr id="6285" name="Check Box 141" hidden="1">
              <a:extLst>
                <a:ext uri="{63B3BB69-23CF-44E3-9099-C40C66FF867C}">
                  <a14:compatExt spid="_x0000_s6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30</xdr:row>
          <xdr:rowOff>180975</xdr:rowOff>
        </xdr:from>
        <xdr:to>
          <xdr:col>3</xdr:col>
          <xdr:colOff>571500</xdr:colOff>
          <xdr:row>32</xdr:row>
          <xdr:rowOff>38100</xdr:rowOff>
        </xdr:to>
        <xdr:sp macro="" textlink="">
          <xdr:nvSpPr>
            <xdr:cNvPr id="6286" name="Check Box 142" hidden="1">
              <a:extLst>
                <a:ext uri="{63B3BB69-23CF-44E3-9099-C40C66FF867C}">
                  <a14:compatExt spid="_x0000_s6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30</xdr:row>
          <xdr:rowOff>180975</xdr:rowOff>
        </xdr:from>
        <xdr:to>
          <xdr:col>3</xdr:col>
          <xdr:colOff>571500</xdr:colOff>
          <xdr:row>32</xdr:row>
          <xdr:rowOff>38100</xdr:rowOff>
        </xdr:to>
        <xdr:sp macro="" textlink="">
          <xdr:nvSpPr>
            <xdr:cNvPr id="6287" name="Check Box 143" hidden="1">
              <a:extLst>
                <a:ext uri="{63B3BB69-23CF-44E3-9099-C40C66FF867C}">
                  <a14:compatExt spid="_x0000_s6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31</xdr:row>
          <xdr:rowOff>180975</xdr:rowOff>
        </xdr:from>
        <xdr:to>
          <xdr:col>3</xdr:col>
          <xdr:colOff>571500</xdr:colOff>
          <xdr:row>33</xdr:row>
          <xdr:rowOff>38100</xdr:rowOff>
        </xdr:to>
        <xdr:sp macro="" textlink="">
          <xdr:nvSpPr>
            <xdr:cNvPr id="6288" name="Check Box 144" hidden="1">
              <a:extLst>
                <a:ext uri="{63B3BB69-23CF-44E3-9099-C40C66FF867C}">
                  <a14:compatExt spid="_x0000_s6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31</xdr:row>
          <xdr:rowOff>180975</xdr:rowOff>
        </xdr:from>
        <xdr:to>
          <xdr:col>3</xdr:col>
          <xdr:colOff>571500</xdr:colOff>
          <xdr:row>33</xdr:row>
          <xdr:rowOff>38100</xdr:rowOff>
        </xdr:to>
        <xdr:sp macro="" textlink="">
          <xdr:nvSpPr>
            <xdr:cNvPr id="6289" name="Check Box 145" hidden="1">
              <a:extLst>
                <a:ext uri="{63B3BB69-23CF-44E3-9099-C40C66FF867C}">
                  <a14:compatExt spid="_x0000_s6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31</xdr:row>
          <xdr:rowOff>180975</xdr:rowOff>
        </xdr:from>
        <xdr:to>
          <xdr:col>3</xdr:col>
          <xdr:colOff>571500</xdr:colOff>
          <xdr:row>33</xdr:row>
          <xdr:rowOff>38100</xdr:rowOff>
        </xdr:to>
        <xdr:sp macro="" textlink="">
          <xdr:nvSpPr>
            <xdr:cNvPr id="6290" name="Check Box 146" hidden="1">
              <a:extLst>
                <a:ext uri="{63B3BB69-23CF-44E3-9099-C40C66FF867C}">
                  <a14:compatExt spid="_x0000_s6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32</xdr:row>
          <xdr:rowOff>180975</xdr:rowOff>
        </xdr:from>
        <xdr:to>
          <xdr:col>3</xdr:col>
          <xdr:colOff>571500</xdr:colOff>
          <xdr:row>34</xdr:row>
          <xdr:rowOff>38100</xdr:rowOff>
        </xdr:to>
        <xdr:sp macro="" textlink="">
          <xdr:nvSpPr>
            <xdr:cNvPr id="6291" name="Check Box 147" hidden="1">
              <a:extLst>
                <a:ext uri="{63B3BB69-23CF-44E3-9099-C40C66FF867C}">
                  <a14:compatExt spid="_x0000_s6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32</xdr:row>
          <xdr:rowOff>180975</xdr:rowOff>
        </xdr:from>
        <xdr:to>
          <xdr:col>3</xdr:col>
          <xdr:colOff>571500</xdr:colOff>
          <xdr:row>34</xdr:row>
          <xdr:rowOff>38100</xdr:rowOff>
        </xdr:to>
        <xdr:sp macro="" textlink="">
          <xdr:nvSpPr>
            <xdr:cNvPr id="6292" name="Check Box 148" hidden="1">
              <a:extLst>
                <a:ext uri="{63B3BB69-23CF-44E3-9099-C40C66FF867C}">
                  <a14:compatExt spid="_x0000_s6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32</xdr:row>
          <xdr:rowOff>180975</xdr:rowOff>
        </xdr:from>
        <xdr:to>
          <xdr:col>3</xdr:col>
          <xdr:colOff>571500</xdr:colOff>
          <xdr:row>34</xdr:row>
          <xdr:rowOff>38100</xdr:rowOff>
        </xdr:to>
        <xdr:sp macro="" textlink="">
          <xdr:nvSpPr>
            <xdr:cNvPr id="6293" name="Check Box 149" hidden="1">
              <a:extLst>
                <a:ext uri="{63B3BB69-23CF-44E3-9099-C40C66FF867C}">
                  <a14:compatExt spid="_x0000_s6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33</xdr:row>
          <xdr:rowOff>180975</xdr:rowOff>
        </xdr:from>
        <xdr:to>
          <xdr:col>3</xdr:col>
          <xdr:colOff>571500</xdr:colOff>
          <xdr:row>35</xdr:row>
          <xdr:rowOff>38100</xdr:rowOff>
        </xdr:to>
        <xdr:sp macro="" textlink="">
          <xdr:nvSpPr>
            <xdr:cNvPr id="6294" name="Check Box 150" hidden="1">
              <a:extLst>
                <a:ext uri="{63B3BB69-23CF-44E3-9099-C40C66FF867C}">
                  <a14:compatExt spid="_x0000_s6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33</xdr:row>
          <xdr:rowOff>180975</xdr:rowOff>
        </xdr:from>
        <xdr:to>
          <xdr:col>3</xdr:col>
          <xdr:colOff>571500</xdr:colOff>
          <xdr:row>35</xdr:row>
          <xdr:rowOff>38100</xdr:rowOff>
        </xdr:to>
        <xdr:sp macro="" textlink="">
          <xdr:nvSpPr>
            <xdr:cNvPr id="6295" name="Check Box 151" hidden="1">
              <a:extLst>
                <a:ext uri="{63B3BB69-23CF-44E3-9099-C40C66FF867C}">
                  <a14:compatExt spid="_x0000_s6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33</xdr:row>
          <xdr:rowOff>180975</xdr:rowOff>
        </xdr:from>
        <xdr:to>
          <xdr:col>3</xdr:col>
          <xdr:colOff>571500</xdr:colOff>
          <xdr:row>35</xdr:row>
          <xdr:rowOff>38100</xdr:rowOff>
        </xdr:to>
        <xdr:sp macro="" textlink="">
          <xdr:nvSpPr>
            <xdr:cNvPr id="6296" name="Check Box 152" hidden="1">
              <a:extLst>
                <a:ext uri="{63B3BB69-23CF-44E3-9099-C40C66FF867C}">
                  <a14:compatExt spid="_x0000_s6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29</xdr:row>
          <xdr:rowOff>180975</xdr:rowOff>
        </xdr:from>
        <xdr:to>
          <xdr:col>3</xdr:col>
          <xdr:colOff>571500</xdr:colOff>
          <xdr:row>31</xdr:row>
          <xdr:rowOff>38100</xdr:rowOff>
        </xdr:to>
        <xdr:sp macro="" textlink="">
          <xdr:nvSpPr>
            <xdr:cNvPr id="6297" name="Check Box 153" hidden="1">
              <a:extLst>
                <a:ext uri="{63B3BB69-23CF-44E3-9099-C40C66FF867C}">
                  <a14:compatExt spid="_x0000_s6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29</xdr:row>
          <xdr:rowOff>180975</xdr:rowOff>
        </xdr:from>
        <xdr:to>
          <xdr:col>3</xdr:col>
          <xdr:colOff>571500</xdr:colOff>
          <xdr:row>31</xdr:row>
          <xdr:rowOff>38100</xdr:rowOff>
        </xdr:to>
        <xdr:sp macro="" textlink="">
          <xdr:nvSpPr>
            <xdr:cNvPr id="6298" name="Check Box 154" hidden="1">
              <a:extLst>
                <a:ext uri="{63B3BB69-23CF-44E3-9099-C40C66FF867C}">
                  <a14:compatExt spid="_x0000_s6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29</xdr:row>
          <xdr:rowOff>180975</xdr:rowOff>
        </xdr:from>
        <xdr:to>
          <xdr:col>3</xdr:col>
          <xdr:colOff>571500</xdr:colOff>
          <xdr:row>31</xdr:row>
          <xdr:rowOff>38100</xdr:rowOff>
        </xdr:to>
        <xdr:sp macro="" textlink="">
          <xdr:nvSpPr>
            <xdr:cNvPr id="6299" name="Check Box 155" hidden="1">
              <a:extLst>
                <a:ext uri="{63B3BB69-23CF-44E3-9099-C40C66FF867C}">
                  <a14:compatExt spid="_x0000_s6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30</xdr:row>
          <xdr:rowOff>180975</xdr:rowOff>
        </xdr:from>
        <xdr:to>
          <xdr:col>3</xdr:col>
          <xdr:colOff>571500</xdr:colOff>
          <xdr:row>32</xdr:row>
          <xdr:rowOff>38100</xdr:rowOff>
        </xdr:to>
        <xdr:sp macro="" textlink="">
          <xdr:nvSpPr>
            <xdr:cNvPr id="6300" name="Check Box 156" hidden="1">
              <a:extLst>
                <a:ext uri="{63B3BB69-23CF-44E3-9099-C40C66FF867C}">
                  <a14:compatExt spid="_x0000_s6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30</xdr:row>
          <xdr:rowOff>180975</xdr:rowOff>
        </xdr:from>
        <xdr:to>
          <xdr:col>3</xdr:col>
          <xdr:colOff>571500</xdr:colOff>
          <xdr:row>32</xdr:row>
          <xdr:rowOff>38100</xdr:rowOff>
        </xdr:to>
        <xdr:sp macro="" textlink="">
          <xdr:nvSpPr>
            <xdr:cNvPr id="6301" name="Check Box 157" hidden="1">
              <a:extLst>
                <a:ext uri="{63B3BB69-23CF-44E3-9099-C40C66FF867C}">
                  <a14:compatExt spid="_x0000_s6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30</xdr:row>
          <xdr:rowOff>180975</xdr:rowOff>
        </xdr:from>
        <xdr:to>
          <xdr:col>3</xdr:col>
          <xdr:colOff>571500</xdr:colOff>
          <xdr:row>32</xdr:row>
          <xdr:rowOff>38100</xdr:rowOff>
        </xdr:to>
        <xdr:sp macro="" textlink="">
          <xdr:nvSpPr>
            <xdr:cNvPr id="6302" name="Check Box 158" hidden="1">
              <a:extLst>
                <a:ext uri="{63B3BB69-23CF-44E3-9099-C40C66FF867C}">
                  <a14:compatExt spid="_x0000_s6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31</xdr:row>
          <xdr:rowOff>180975</xdr:rowOff>
        </xdr:from>
        <xdr:to>
          <xdr:col>3</xdr:col>
          <xdr:colOff>571500</xdr:colOff>
          <xdr:row>33</xdr:row>
          <xdr:rowOff>38100</xdr:rowOff>
        </xdr:to>
        <xdr:sp macro="" textlink="">
          <xdr:nvSpPr>
            <xdr:cNvPr id="6303" name="Check Box 159" hidden="1">
              <a:extLst>
                <a:ext uri="{63B3BB69-23CF-44E3-9099-C40C66FF867C}">
                  <a14:compatExt spid="_x0000_s6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31</xdr:row>
          <xdr:rowOff>180975</xdr:rowOff>
        </xdr:from>
        <xdr:to>
          <xdr:col>3</xdr:col>
          <xdr:colOff>571500</xdr:colOff>
          <xdr:row>33</xdr:row>
          <xdr:rowOff>38100</xdr:rowOff>
        </xdr:to>
        <xdr:sp macro="" textlink="">
          <xdr:nvSpPr>
            <xdr:cNvPr id="6304" name="Check Box 160" hidden="1">
              <a:extLst>
                <a:ext uri="{63B3BB69-23CF-44E3-9099-C40C66FF867C}">
                  <a14:compatExt spid="_x0000_s6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31</xdr:row>
          <xdr:rowOff>180975</xdr:rowOff>
        </xdr:from>
        <xdr:to>
          <xdr:col>3</xdr:col>
          <xdr:colOff>571500</xdr:colOff>
          <xdr:row>33</xdr:row>
          <xdr:rowOff>38100</xdr:rowOff>
        </xdr:to>
        <xdr:sp macro="" textlink="">
          <xdr:nvSpPr>
            <xdr:cNvPr id="6305" name="Check Box 161" hidden="1">
              <a:extLst>
                <a:ext uri="{63B3BB69-23CF-44E3-9099-C40C66FF867C}">
                  <a14:compatExt spid="_x0000_s6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32</xdr:row>
          <xdr:rowOff>180975</xdr:rowOff>
        </xdr:from>
        <xdr:to>
          <xdr:col>3</xdr:col>
          <xdr:colOff>571500</xdr:colOff>
          <xdr:row>34</xdr:row>
          <xdr:rowOff>38100</xdr:rowOff>
        </xdr:to>
        <xdr:sp macro="" textlink="">
          <xdr:nvSpPr>
            <xdr:cNvPr id="6306" name="Check Box 162" hidden="1">
              <a:extLst>
                <a:ext uri="{63B3BB69-23CF-44E3-9099-C40C66FF867C}">
                  <a14:compatExt spid="_x0000_s6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32</xdr:row>
          <xdr:rowOff>180975</xdr:rowOff>
        </xdr:from>
        <xdr:to>
          <xdr:col>3</xdr:col>
          <xdr:colOff>571500</xdr:colOff>
          <xdr:row>34</xdr:row>
          <xdr:rowOff>38100</xdr:rowOff>
        </xdr:to>
        <xdr:sp macro="" textlink="">
          <xdr:nvSpPr>
            <xdr:cNvPr id="6307" name="Check Box 163" hidden="1">
              <a:extLst>
                <a:ext uri="{63B3BB69-23CF-44E3-9099-C40C66FF867C}">
                  <a14:compatExt spid="_x0000_s6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32</xdr:row>
          <xdr:rowOff>180975</xdr:rowOff>
        </xdr:from>
        <xdr:to>
          <xdr:col>3</xdr:col>
          <xdr:colOff>571500</xdr:colOff>
          <xdr:row>34</xdr:row>
          <xdr:rowOff>38100</xdr:rowOff>
        </xdr:to>
        <xdr:sp macro="" textlink="">
          <xdr:nvSpPr>
            <xdr:cNvPr id="6308" name="Check Box 164" hidden="1">
              <a:extLst>
                <a:ext uri="{63B3BB69-23CF-44E3-9099-C40C66FF867C}">
                  <a14:compatExt spid="_x0000_s6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33</xdr:row>
          <xdr:rowOff>180975</xdr:rowOff>
        </xdr:from>
        <xdr:to>
          <xdr:col>3</xdr:col>
          <xdr:colOff>571500</xdr:colOff>
          <xdr:row>35</xdr:row>
          <xdr:rowOff>38100</xdr:rowOff>
        </xdr:to>
        <xdr:sp macro="" textlink="">
          <xdr:nvSpPr>
            <xdr:cNvPr id="6309" name="Check Box 165" hidden="1">
              <a:extLst>
                <a:ext uri="{63B3BB69-23CF-44E3-9099-C40C66FF867C}">
                  <a14:compatExt spid="_x0000_s6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33</xdr:row>
          <xdr:rowOff>180975</xdr:rowOff>
        </xdr:from>
        <xdr:to>
          <xdr:col>3</xdr:col>
          <xdr:colOff>571500</xdr:colOff>
          <xdr:row>35</xdr:row>
          <xdr:rowOff>38100</xdr:rowOff>
        </xdr:to>
        <xdr:sp macro="" textlink="">
          <xdr:nvSpPr>
            <xdr:cNvPr id="6310" name="Check Box 166" hidden="1">
              <a:extLst>
                <a:ext uri="{63B3BB69-23CF-44E3-9099-C40C66FF867C}">
                  <a14:compatExt spid="_x0000_s6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33</xdr:row>
          <xdr:rowOff>180975</xdr:rowOff>
        </xdr:from>
        <xdr:to>
          <xdr:col>3</xdr:col>
          <xdr:colOff>571500</xdr:colOff>
          <xdr:row>35</xdr:row>
          <xdr:rowOff>38100</xdr:rowOff>
        </xdr:to>
        <xdr:sp macro="" textlink="">
          <xdr:nvSpPr>
            <xdr:cNvPr id="6311" name="Check Box 167" hidden="1">
              <a:extLst>
                <a:ext uri="{63B3BB69-23CF-44E3-9099-C40C66FF867C}">
                  <a14:compatExt spid="_x0000_s6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29</xdr:row>
          <xdr:rowOff>180975</xdr:rowOff>
        </xdr:from>
        <xdr:to>
          <xdr:col>3</xdr:col>
          <xdr:colOff>571500</xdr:colOff>
          <xdr:row>31</xdr:row>
          <xdr:rowOff>38100</xdr:rowOff>
        </xdr:to>
        <xdr:sp macro="" textlink="">
          <xdr:nvSpPr>
            <xdr:cNvPr id="6312" name="Check Box 168" hidden="1">
              <a:extLst>
                <a:ext uri="{63B3BB69-23CF-44E3-9099-C40C66FF867C}">
                  <a14:compatExt spid="_x0000_s6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29</xdr:row>
          <xdr:rowOff>180975</xdr:rowOff>
        </xdr:from>
        <xdr:to>
          <xdr:col>3</xdr:col>
          <xdr:colOff>571500</xdr:colOff>
          <xdr:row>31</xdr:row>
          <xdr:rowOff>38100</xdr:rowOff>
        </xdr:to>
        <xdr:sp macro="" textlink="">
          <xdr:nvSpPr>
            <xdr:cNvPr id="6313" name="Check Box 169" hidden="1">
              <a:extLst>
                <a:ext uri="{63B3BB69-23CF-44E3-9099-C40C66FF867C}">
                  <a14:compatExt spid="_x0000_s6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29</xdr:row>
          <xdr:rowOff>180975</xdr:rowOff>
        </xdr:from>
        <xdr:to>
          <xdr:col>3</xdr:col>
          <xdr:colOff>571500</xdr:colOff>
          <xdr:row>31</xdr:row>
          <xdr:rowOff>38100</xdr:rowOff>
        </xdr:to>
        <xdr:sp macro="" textlink="">
          <xdr:nvSpPr>
            <xdr:cNvPr id="6314" name="Check Box 170" hidden="1">
              <a:extLst>
                <a:ext uri="{63B3BB69-23CF-44E3-9099-C40C66FF867C}">
                  <a14:compatExt spid="_x0000_s6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29</xdr:row>
          <xdr:rowOff>180975</xdr:rowOff>
        </xdr:from>
        <xdr:to>
          <xdr:col>3</xdr:col>
          <xdr:colOff>571500</xdr:colOff>
          <xdr:row>31</xdr:row>
          <xdr:rowOff>38100</xdr:rowOff>
        </xdr:to>
        <xdr:sp macro="" textlink="">
          <xdr:nvSpPr>
            <xdr:cNvPr id="6315" name="Check Box 171" hidden="1">
              <a:extLst>
                <a:ext uri="{63B3BB69-23CF-44E3-9099-C40C66FF867C}">
                  <a14:compatExt spid="_x0000_s6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29</xdr:row>
          <xdr:rowOff>180975</xdr:rowOff>
        </xdr:from>
        <xdr:to>
          <xdr:col>3</xdr:col>
          <xdr:colOff>571500</xdr:colOff>
          <xdr:row>31</xdr:row>
          <xdr:rowOff>38100</xdr:rowOff>
        </xdr:to>
        <xdr:sp macro="" textlink="">
          <xdr:nvSpPr>
            <xdr:cNvPr id="6316" name="Check Box 172" hidden="1">
              <a:extLst>
                <a:ext uri="{63B3BB69-23CF-44E3-9099-C40C66FF867C}">
                  <a14:compatExt spid="_x0000_s6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29</xdr:row>
          <xdr:rowOff>180975</xdr:rowOff>
        </xdr:from>
        <xdr:to>
          <xdr:col>3</xdr:col>
          <xdr:colOff>571500</xdr:colOff>
          <xdr:row>31</xdr:row>
          <xdr:rowOff>38100</xdr:rowOff>
        </xdr:to>
        <xdr:sp macro="" textlink="">
          <xdr:nvSpPr>
            <xdr:cNvPr id="6317" name="Check Box 173" hidden="1">
              <a:extLst>
                <a:ext uri="{63B3BB69-23CF-44E3-9099-C40C66FF867C}">
                  <a14:compatExt spid="_x0000_s6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29</xdr:row>
          <xdr:rowOff>180975</xdr:rowOff>
        </xdr:from>
        <xdr:to>
          <xdr:col>5</xdr:col>
          <xdr:colOff>571500</xdr:colOff>
          <xdr:row>31</xdr:row>
          <xdr:rowOff>38100</xdr:rowOff>
        </xdr:to>
        <xdr:sp macro="" textlink="">
          <xdr:nvSpPr>
            <xdr:cNvPr id="6318" name="Check Box 174" hidden="1">
              <a:extLst>
                <a:ext uri="{63B3BB69-23CF-44E3-9099-C40C66FF867C}">
                  <a14:compatExt spid="_x0000_s6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30</xdr:row>
          <xdr:rowOff>180975</xdr:rowOff>
        </xdr:from>
        <xdr:to>
          <xdr:col>5</xdr:col>
          <xdr:colOff>571500</xdr:colOff>
          <xdr:row>32</xdr:row>
          <xdr:rowOff>38100</xdr:rowOff>
        </xdr:to>
        <xdr:sp macro="" textlink="">
          <xdr:nvSpPr>
            <xdr:cNvPr id="6319" name="Check Box 175" hidden="1">
              <a:extLst>
                <a:ext uri="{63B3BB69-23CF-44E3-9099-C40C66FF867C}">
                  <a14:compatExt spid="_x0000_s6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31</xdr:row>
          <xdr:rowOff>180975</xdr:rowOff>
        </xdr:from>
        <xdr:to>
          <xdr:col>5</xdr:col>
          <xdr:colOff>571500</xdr:colOff>
          <xdr:row>33</xdr:row>
          <xdr:rowOff>38100</xdr:rowOff>
        </xdr:to>
        <xdr:sp macro="" textlink="">
          <xdr:nvSpPr>
            <xdr:cNvPr id="6320" name="Check Box 176" hidden="1">
              <a:extLst>
                <a:ext uri="{63B3BB69-23CF-44E3-9099-C40C66FF867C}">
                  <a14:compatExt spid="_x0000_s6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32</xdr:row>
          <xdr:rowOff>180975</xdr:rowOff>
        </xdr:from>
        <xdr:to>
          <xdr:col>5</xdr:col>
          <xdr:colOff>571500</xdr:colOff>
          <xdr:row>34</xdr:row>
          <xdr:rowOff>38100</xdr:rowOff>
        </xdr:to>
        <xdr:sp macro="" textlink="">
          <xdr:nvSpPr>
            <xdr:cNvPr id="6321" name="Check Box 177" hidden="1">
              <a:extLst>
                <a:ext uri="{63B3BB69-23CF-44E3-9099-C40C66FF867C}">
                  <a14:compatExt spid="_x0000_s6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33</xdr:row>
          <xdr:rowOff>180975</xdr:rowOff>
        </xdr:from>
        <xdr:to>
          <xdr:col>5</xdr:col>
          <xdr:colOff>571500</xdr:colOff>
          <xdr:row>35</xdr:row>
          <xdr:rowOff>38100</xdr:rowOff>
        </xdr:to>
        <xdr:sp macro="" textlink="">
          <xdr:nvSpPr>
            <xdr:cNvPr id="6322" name="Check Box 178" hidden="1">
              <a:extLst>
                <a:ext uri="{63B3BB69-23CF-44E3-9099-C40C66FF867C}">
                  <a14:compatExt spid="_x0000_s6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0</xdr:row>
          <xdr:rowOff>161925</xdr:rowOff>
        </xdr:from>
        <xdr:to>
          <xdr:col>4</xdr:col>
          <xdr:colOff>752475</xdr:colOff>
          <xdr:row>2</xdr:row>
          <xdr:rowOff>19050</xdr:rowOff>
        </xdr:to>
        <xdr:sp macro="" textlink="">
          <xdr:nvSpPr>
            <xdr:cNvPr id="16390" name="Check Box 6" hidden="1">
              <a:extLst>
                <a:ext uri="{63B3BB69-23CF-44E3-9099-C40C66FF867C}">
                  <a14:compatExt spid="_x0000_s16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0</xdr:row>
          <xdr:rowOff>161925</xdr:rowOff>
        </xdr:from>
        <xdr:to>
          <xdr:col>3</xdr:col>
          <xdr:colOff>485775</xdr:colOff>
          <xdr:row>2</xdr:row>
          <xdr:rowOff>19050</xdr:rowOff>
        </xdr:to>
        <xdr:sp macro="" textlink="">
          <xdr:nvSpPr>
            <xdr:cNvPr id="16394" name="Check Box 10" hidden="1">
              <a:extLst>
                <a:ext uri="{63B3BB69-23CF-44E3-9099-C40C66FF867C}">
                  <a14:compatExt spid="_x0000_s16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457200</xdr:colOff>
          <xdr:row>0</xdr:row>
          <xdr:rowOff>171450</xdr:rowOff>
        </xdr:from>
        <xdr:to>
          <xdr:col>2</xdr:col>
          <xdr:colOff>781049</xdr:colOff>
          <xdr:row>17</xdr:row>
          <xdr:rowOff>19050</xdr:rowOff>
        </xdr:to>
        <xdr:grpSp>
          <xdr:nvGrpSpPr>
            <xdr:cNvPr id="4" name="קבוצה 3"/>
            <xdr:cNvGrpSpPr/>
          </xdr:nvGrpSpPr>
          <xdr:grpSpPr>
            <a:xfrm>
              <a:off x="3124200" y="171450"/>
              <a:ext cx="1466849" cy="4001965"/>
              <a:chOff x="3124200" y="171450"/>
              <a:chExt cx="1466849" cy="4001965"/>
            </a:xfrm>
          </xdr:grpSpPr>
          <xdr:sp macro="" textlink="">
            <xdr:nvSpPr>
              <xdr:cNvPr id="16387" name="Check Box 3" hidden="1">
                <a:extLst>
                  <a:ext uri="{63B3BB69-23CF-44E3-9099-C40C66FF867C}">
                    <a14:compatExt spid="_x0000_s16387"/>
                  </a:ext>
                </a:extLst>
              </xdr:cNvPr>
              <xdr:cNvSpPr/>
            </xdr:nvSpPr>
            <xdr:spPr bwMode="auto">
              <a:xfrm>
                <a:off x="4276725" y="171450"/>
                <a:ext cx="304800" cy="223471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grpSp>
            <xdr:nvGrpSpPr>
              <xdr:cNvPr id="3" name="קבוצה 2"/>
              <xdr:cNvGrpSpPr/>
            </xdr:nvGrpSpPr>
            <xdr:grpSpPr>
              <a:xfrm>
                <a:off x="3124200" y="3583598"/>
                <a:ext cx="304800" cy="589817"/>
                <a:chOff x="3124200" y="3583598"/>
                <a:chExt cx="304800" cy="589817"/>
              </a:xfrm>
            </xdr:grpSpPr>
            <xdr:sp macro="" textlink="">
              <xdr:nvSpPr>
                <xdr:cNvPr id="16391" name="Check Box 7" hidden="1">
                  <a:extLst>
                    <a:ext uri="{63B3BB69-23CF-44E3-9099-C40C66FF867C}">
                      <a14:compatExt spid="_x0000_s16391"/>
                    </a:ext>
                  </a:extLst>
                </xdr:cNvPr>
                <xdr:cNvSpPr/>
              </xdr:nvSpPr>
              <xdr:spPr bwMode="auto">
                <a:xfrm>
                  <a:off x="3124200" y="3583598"/>
                  <a:ext cx="304800" cy="223472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6392" name="Check Box 8" hidden="1">
                  <a:extLst>
                    <a:ext uri="{63B3BB69-23CF-44E3-9099-C40C66FF867C}">
                      <a14:compatExt spid="_x0000_s16392"/>
                    </a:ext>
                  </a:extLst>
                </xdr:cNvPr>
                <xdr:cNvSpPr/>
              </xdr:nvSpPr>
              <xdr:spPr bwMode="auto">
                <a:xfrm>
                  <a:off x="3124200" y="3766771"/>
                  <a:ext cx="304800" cy="223471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6393" name="Check Box 9" hidden="1">
                  <a:extLst>
                    <a:ext uri="{63B3BB69-23CF-44E3-9099-C40C66FF867C}">
                      <a14:compatExt spid="_x0000_s16393"/>
                    </a:ext>
                  </a:extLst>
                </xdr:cNvPr>
                <xdr:cNvSpPr/>
              </xdr:nvSpPr>
              <xdr:spPr bwMode="auto">
                <a:xfrm>
                  <a:off x="3124200" y="3949944"/>
                  <a:ext cx="304800" cy="223471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xdr:grpSp>
          <xdr:sp macro="" textlink="">
            <xdr:nvSpPr>
              <xdr:cNvPr id="16425" name="Check Box 41" hidden="1">
                <a:extLst>
                  <a:ext uri="{63B3BB69-23CF-44E3-9099-C40C66FF867C}">
                    <a14:compatExt spid="_x0000_s16425"/>
                  </a:ext>
                </a:extLst>
              </xdr:cNvPr>
              <xdr:cNvSpPr/>
            </xdr:nvSpPr>
            <xdr:spPr bwMode="auto">
              <a:xfrm>
                <a:off x="4267200" y="2005379"/>
                <a:ext cx="304800" cy="24032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432" name="Check Box 48" hidden="1">
                <a:extLst>
                  <a:ext uri="{63B3BB69-23CF-44E3-9099-C40C66FF867C}">
                    <a14:compatExt spid="_x0000_s16432"/>
                  </a:ext>
                </a:extLst>
              </xdr:cNvPr>
              <xdr:cNvSpPr/>
            </xdr:nvSpPr>
            <xdr:spPr bwMode="auto">
              <a:xfrm>
                <a:off x="4257674" y="2531452"/>
                <a:ext cx="333375" cy="26596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471487</xdr:colOff>
          <xdr:row>0</xdr:row>
          <xdr:rowOff>161925</xdr:rowOff>
        </xdr:from>
        <xdr:to>
          <xdr:col>1</xdr:col>
          <xdr:colOff>785812</xdr:colOff>
          <xdr:row>9</xdr:row>
          <xdr:rowOff>266700</xdr:rowOff>
        </xdr:to>
        <xdr:grpSp>
          <xdr:nvGrpSpPr>
            <xdr:cNvPr id="2" name="קבוצה 1"/>
            <xdr:cNvGrpSpPr/>
          </xdr:nvGrpSpPr>
          <xdr:grpSpPr>
            <a:xfrm>
              <a:off x="3138487" y="161925"/>
              <a:ext cx="314325" cy="2654544"/>
              <a:chOff x="3138487" y="161925"/>
              <a:chExt cx="314325" cy="2654544"/>
            </a:xfrm>
          </xdr:grpSpPr>
          <xdr:sp macro="" textlink="">
            <xdr:nvSpPr>
              <xdr:cNvPr id="16408" name="Check Box 24" hidden="1">
                <a:extLst>
                  <a:ext uri="{63B3BB69-23CF-44E3-9099-C40C66FF867C}">
                    <a14:compatExt spid="_x0000_s16408"/>
                  </a:ext>
                </a:extLst>
              </xdr:cNvPr>
              <xdr:cNvSpPr/>
            </xdr:nvSpPr>
            <xdr:spPr bwMode="auto">
              <a:xfrm>
                <a:off x="3143249" y="528271"/>
                <a:ext cx="304800" cy="23299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409" name="Check Box 25" hidden="1">
                <a:extLst>
                  <a:ext uri="{63B3BB69-23CF-44E3-9099-C40C66FF867C}">
                    <a14:compatExt spid="_x0000_s16409"/>
                  </a:ext>
                </a:extLst>
              </xdr:cNvPr>
              <xdr:cNvSpPr/>
            </xdr:nvSpPr>
            <xdr:spPr bwMode="auto">
              <a:xfrm>
                <a:off x="3143249" y="711444"/>
                <a:ext cx="304800" cy="23299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410" name="Check Box 26" hidden="1">
                <a:extLst>
                  <a:ext uri="{63B3BB69-23CF-44E3-9099-C40C66FF867C}">
                    <a14:compatExt spid="_x0000_s16410"/>
                  </a:ext>
                </a:extLst>
              </xdr:cNvPr>
              <xdr:cNvSpPr/>
            </xdr:nvSpPr>
            <xdr:spPr bwMode="auto">
              <a:xfrm>
                <a:off x="3143249" y="161925"/>
                <a:ext cx="304800" cy="242521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420" name="Check Box 36" hidden="1">
                <a:extLst>
                  <a:ext uri="{63B3BB69-23CF-44E3-9099-C40C66FF867C}">
                    <a14:compatExt spid="_x0000_s16420"/>
                  </a:ext>
                </a:extLst>
              </xdr:cNvPr>
              <xdr:cNvSpPr/>
            </xdr:nvSpPr>
            <xdr:spPr bwMode="auto">
              <a:xfrm>
                <a:off x="3143249" y="894617"/>
                <a:ext cx="304800" cy="24032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421" name="Check Box 37" hidden="1">
                <a:extLst>
                  <a:ext uri="{63B3BB69-23CF-44E3-9099-C40C66FF867C}">
                    <a14:compatExt spid="_x0000_s16421"/>
                  </a:ext>
                </a:extLst>
              </xdr:cNvPr>
              <xdr:cNvSpPr/>
            </xdr:nvSpPr>
            <xdr:spPr bwMode="auto">
              <a:xfrm>
                <a:off x="3143249" y="1986329"/>
                <a:ext cx="304800" cy="24032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430" name="Check Box 46" hidden="1">
                <a:extLst>
                  <a:ext uri="{63B3BB69-23CF-44E3-9099-C40C66FF867C}">
                    <a14:compatExt spid="_x0000_s16430"/>
                  </a:ext>
                </a:extLst>
              </xdr:cNvPr>
              <xdr:cNvSpPr/>
            </xdr:nvSpPr>
            <xdr:spPr bwMode="auto">
              <a:xfrm>
                <a:off x="3138487" y="2512402"/>
                <a:ext cx="314325" cy="30406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436" name="Check Box 52" hidden="1">
                <a:extLst>
                  <a:ext uri="{63B3BB69-23CF-44E3-9099-C40C66FF867C}">
                    <a14:compatExt spid="_x0000_s16436"/>
                  </a:ext>
                </a:extLst>
              </xdr:cNvPr>
              <xdr:cNvSpPr/>
            </xdr:nvSpPr>
            <xdr:spPr bwMode="auto">
              <a:xfrm>
                <a:off x="3143249" y="345098"/>
                <a:ext cx="304800" cy="242521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439" name="Check Box 55" hidden="1">
                <a:extLst>
                  <a:ext uri="{63B3BB69-23CF-44E3-9099-C40C66FF867C}">
                    <a14:compatExt spid="_x0000_s16439"/>
                  </a:ext>
                </a:extLst>
              </xdr:cNvPr>
              <xdr:cNvSpPr/>
            </xdr:nvSpPr>
            <xdr:spPr bwMode="auto">
              <a:xfrm>
                <a:off x="3143249" y="1601665"/>
                <a:ext cx="304800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441" name="Check Box 57" hidden="1">
                <a:extLst>
                  <a:ext uri="{63B3BB69-23CF-44E3-9099-C40C66FF867C}">
                    <a14:compatExt spid="_x0000_s16441"/>
                  </a:ext>
                </a:extLst>
              </xdr:cNvPr>
              <xdr:cNvSpPr/>
            </xdr:nvSpPr>
            <xdr:spPr bwMode="auto">
              <a:xfrm>
                <a:off x="3143249" y="1803156"/>
                <a:ext cx="304800" cy="23812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mer/Downloads/Project-Pipeline-Tracker-Excel-Template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ACTIVE PIPELINE"/>
      <sheetName val="REPORT"/>
      <sheetName val="H"/>
      <sheetName val="Project-Pipeline-Tracker-Excel-"/>
    </sheetNames>
    <sheetDataSet>
      <sheetData sheetId="0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my@fire.gov.i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6.xml"/><Relationship Id="rId117" Type="http://schemas.openxmlformats.org/officeDocument/2006/relationships/ctrlProp" Target="../ctrlProps/ctrlProp117.xml"/><Relationship Id="rId21" Type="http://schemas.openxmlformats.org/officeDocument/2006/relationships/ctrlProp" Target="../ctrlProps/ctrlProp21.xml"/><Relationship Id="rId42" Type="http://schemas.openxmlformats.org/officeDocument/2006/relationships/ctrlProp" Target="../ctrlProps/ctrlProp42.xml"/><Relationship Id="rId47" Type="http://schemas.openxmlformats.org/officeDocument/2006/relationships/ctrlProp" Target="../ctrlProps/ctrlProp47.xml"/><Relationship Id="rId63" Type="http://schemas.openxmlformats.org/officeDocument/2006/relationships/ctrlProp" Target="../ctrlProps/ctrlProp63.xml"/><Relationship Id="rId68" Type="http://schemas.openxmlformats.org/officeDocument/2006/relationships/ctrlProp" Target="../ctrlProps/ctrlProp68.xml"/><Relationship Id="rId84" Type="http://schemas.openxmlformats.org/officeDocument/2006/relationships/ctrlProp" Target="../ctrlProps/ctrlProp84.xml"/><Relationship Id="rId89" Type="http://schemas.openxmlformats.org/officeDocument/2006/relationships/ctrlProp" Target="../ctrlProps/ctrlProp89.xml"/><Relationship Id="rId112" Type="http://schemas.openxmlformats.org/officeDocument/2006/relationships/ctrlProp" Target="../ctrlProps/ctrlProp112.xml"/><Relationship Id="rId133" Type="http://schemas.openxmlformats.org/officeDocument/2006/relationships/ctrlProp" Target="../ctrlProps/ctrlProp133.xml"/><Relationship Id="rId138" Type="http://schemas.openxmlformats.org/officeDocument/2006/relationships/ctrlProp" Target="../ctrlProps/ctrlProp138.xml"/><Relationship Id="rId16" Type="http://schemas.openxmlformats.org/officeDocument/2006/relationships/vmlDrawing" Target="../drawings/vmlDrawing2.vml"/><Relationship Id="rId107" Type="http://schemas.openxmlformats.org/officeDocument/2006/relationships/ctrlProp" Target="../ctrlProps/ctrlProp107.xml"/><Relationship Id="rId11" Type="http://schemas.openxmlformats.org/officeDocument/2006/relationships/hyperlink" Target="https://plugins.nessus.org/offline.php" TargetMode="External"/><Relationship Id="rId32" Type="http://schemas.openxmlformats.org/officeDocument/2006/relationships/ctrlProp" Target="../ctrlProps/ctrlProp32.xml"/><Relationship Id="rId37" Type="http://schemas.openxmlformats.org/officeDocument/2006/relationships/ctrlProp" Target="../ctrlProps/ctrlProp37.xml"/><Relationship Id="rId53" Type="http://schemas.openxmlformats.org/officeDocument/2006/relationships/ctrlProp" Target="../ctrlProps/ctrlProp53.xml"/><Relationship Id="rId58" Type="http://schemas.openxmlformats.org/officeDocument/2006/relationships/ctrlProp" Target="../ctrlProps/ctrlProp58.xml"/><Relationship Id="rId74" Type="http://schemas.openxmlformats.org/officeDocument/2006/relationships/ctrlProp" Target="../ctrlProps/ctrlProp74.xml"/><Relationship Id="rId79" Type="http://schemas.openxmlformats.org/officeDocument/2006/relationships/ctrlProp" Target="../ctrlProps/ctrlProp79.xml"/><Relationship Id="rId102" Type="http://schemas.openxmlformats.org/officeDocument/2006/relationships/ctrlProp" Target="../ctrlProps/ctrlProp102.xml"/><Relationship Id="rId123" Type="http://schemas.openxmlformats.org/officeDocument/2006/relationships/ctrlProp" Target="../ctrlProps/ctrlProp123.xml"/><Relationship Id="rId128" Type="http://schemas.openxmlformats.org/officeDocument/2006/relationships/ctrlProp" Target="../ctrlProps/ctrlProp128.xml"/><Relationship Id="rId144" Type="http://schemas.openxmlformats.org/officeDocument/2006/relationships/ctrlProp" Target="../ctrlProps/ctrlProp144.xml"/><Relationship Id="rId149" Type="http://schemas.openxmlformats.org/officeDocument/2006/relationships/ctrlProp" Target="../ctrlProps/ctrlProp149.xml"/><Relationship Id="rId5" Type="http://schemas.openxmlformats.org/officeDocument/2006/relationships/hyperlink" Target="http://downloads.skyboxsecurity.com/files/iso/Skybox_10.0.203-7.1.8/ISO/Skybox_10.0.203-7.1.8.iso" TargetMode="External"/><Relationship Id="rId90" Type="http://schemas.openxmlformats.org/officeDocument/2006/relationships/ctrlProp" Target="../ctrlProps/ctrlProp90.xml"/><Relationship Id="rId95" Type="http://schemas.openxmlformats.org/officeDocument/2006/relationships/ctrlProp" Target="../ctrlProps/ctrlProp95.xml"/><Relationship Id="rId22" Type="http://schemas.openxmlformats.org/officeDocument/2006/relationships/ctrlProp" Target="../ctrlProps/ctrlProp22.xml"/><Relationship Id="rId27" Type="http://schemas.openxmlformats.org/officeDocument/2006/relationships/ctrlProp" Target="../ctrlProps/ctrlProp27.xml"/><Relationship Id="rId43" Type="http://schemas.openxmlformats.org/officeDocument/2006/relationships/ctrlProp" Target="../ctrlProps/ctrlProp43.xml"/><Relationship Id="rId48" Type="http://schemas.openxmlformats.org/officeDocument/2006/relationships/ctrlProp" Target="../ctrlProps/ctrlProp48.xml"/><Relationship Id="rId64" Type="http://schemas.openxmlformats.org/officeDocument/2006/relationships/ctrlProp" Target="../ctrlProps/ctrlProp64.xml"/><Relationship Id="rId69" Type="http://schemas.openxmlformats.org/officeDocument/2006/relationships/ctrlProp" Target="../ctrlProps/ctrlProp69.xml"/><Relationship Id="rId113" Type="http://schemas.openxmlformats.org/officeDocument/2006/relationships/ctrlProp" Target="../ctrlProps/ctrlProp113.xml"/><Relationship Id="rId118" Type="http://schemas.openxmlformats.org/officeDocument/2006/relationships/ctrlProp" Target="../ctrlProps/ctrlProp118.xml"/><Relationship Id="rId134" Type="http://schemas.openxmlformats.org/officeDocument/2006/relationships/ctrlProp" Target="../ctrlProps/ctrlProp134.xml"/><Relationship Id="rId139" Type="http://schemas.openxmlformats.org/officeDocument/2006/relationships/ctrlProp" Target="../ctrlProps/ctrlProp139.xml"/><Relationship Id="rId80" Type="http://schemas.openxmlformats.org/officeDocument/2006/relationships/ctrlProp" Target="../ctrlProps/ctrlProp80.xml"/><Relationship Id="rId85" Type="http://schemas.openxmlformats.org/officeDocument/2006/relationships/ctrlProp" Target="../ctrlProps/ctrlProp85.xml"/><Relationship Id="rId150" Type="http://schemas.openxmlformats.org/officeDocument/2006/relationships/ctrlProp" Target="../ctrlProps/ctrlProp150.xml"/><Relationship Id="rId12" Type="http://schemas.openxmlformats.org/officeDocument/2006/relationships/hyperlink" Target="https://java.com/en/download/" TargetMode="External"/><Relationship Id="rId17" Type="http://schemas.openxmlformats.org/officeDocument/2006/relationships/ctrlProp" Target="../ctrlProps/ctrlProp17.xml"/><Relationship Id="rId25" Type="http://schemas.openxmlformats.org/officeDocument/2006/relationships/ctrlProp" Target="../ctrlProps/ctrlProp25.xml"/><Relationship Id="rId33" Type="http://schemas.openxmlformats.org/officeDocument/2006/relationships/ctrlProp" Target="../ctrlProps/ctrlProp33.xml"/><Relationship Id="rId38" Type="http://schemas.openxmlformats.org/officeDocument/2006/relationships/ctrlProp" Target="../ctrlProps/ctrlProp38.xml"/><Relationship Id="rId46" Type="http://schemas.openxmlformats.org/officeDocument/2006/relationships/ctrlProp" Target="../ctrlProps/ctrlProp46.xml"/><Relationship Id="rId59" Type="http://schemas.openxmlformats.org/officeDocument/2006/relationships/ctrlProp" Target="../ctrlProps/ctrlProp59.xml"/><Relationship Id="rId67" Type="http://schemas.openxmlformats.org/officeDocument/2006/relationships/ctrlProp" Target="../ctrlProps/ctrlProp67.xml"/><Relationship Id="rId103" Type="http://schemas.openxmlformats.org/officeDocument/2006/relationships/ctrlProp" Target="../ctrlProps/ctrlProp103.xml"/><Relationship Id="rId108" Type="http://schemas.openxmlformats.org/officeDocument/2006/relationships/ctrlProp" Target="../ctrlProps/ctrlProp108.xml"/><Relationship Id="rId116" Type="http://schemas.openxmlformats.org/officeDocument/2006/relationships/ctrlProp" Target="../ctrlProps/ctrlProp116.xml"/><Relationship Id="rId124" Type="http://schemas.openxmlformats.org/officeDocument/2006/relationships/ctrlProp" Target="../ctrlProps/ctrlProp124.xml"/><Relationship Id="rId129" Type="http://schemas.openxmlformats.org/officeDocument/2006/relationships/ctrlProp" Target="../ctrlProps/ctrlProp129.xml"/><Relationship Id="rId137" Type="http://schemas.openxmlformats.org/officeDocument/2006/relationships/ctrlProp" Target="../ctrlProps/ctrlProp137.xml"/><Relationship Id="rId20" Type="http://schemas.openxmlformats.org/officeDocument/2006/relationships/ctrlProp" Target="../ctrlProps/ctrlProp20.xml"/><Relationship Id="rId41" Type="http://schemas.openxmlformats.org/officeDocument/2006/relationships/ctrlProp" Target="../ctrlProps/ctrlProp41.xml"/><Relationship Id="rId54" Type="http://schemas.openxmlformats.org/officeDocument/2006/relationships/ctrlProp" Target="../ctrlProps/ctrlProp54.xml"/><Relationship Id="rId62" Type="http://schemas.openxmlformats.org/officeDocument/2006/relationships/ctrlProp" Target="../ctrlProps/ctrlProp62.xml"/><Relationship Id="rId70" Type="http://schemas.openxmlformats.org/officeDocument/2006/relationships/ctrlProp" Target="../ctrlProps/ctrlProp70.xml"/><Relationship Id="rId75" Type="http://schemas.openxmlformats.org/officeDocument/2006/relationships/ctrlProp" Target="../ctrlProps/ctrlProp75.xml"/><Relationship Id="rId83" Type="http://schemas.openxmlformats.org/officeDocument/2006/relationships/ctrlProp" Target="../ctrlProps/ctrlProp83.xml"/><Relationship Id="rId88" Type="http://schemas.openxmlformats.org/officeDocument/2006/relationships/ctrlProp" Target="../ctrlProps/ctrlProp88.xml"/><Relationship Id="rId91" Type="http://schemas.openxmlformats.org/officeDocument/2006/relationships/ctrlProp" Target="../ctrlProps/ctrlProp91.xml"/><Relationship Id="rId96" Type="http://schemas.openxmlformats.org/officeDocument/2006/relationships/ctrlProp" Target="../ctrlProps/ctrlProp96.xml"/><Relationship Id="rId111" Type="http://schemas.openxmlformats.org/officeDocument/2006/relationships/ctrlProp" Target="../ctrlProps/ctrlProp111.xml"/><Relationship Id="rId132" Type="http://schemas.openxmlformats.org/officeDocument/2006/relationships/ctrlProp" Target="../ctrlProps/ctrlProp132.xml"/><Relationship Id="rId140" Type="http://schemas.openxmlformats.org/officeDocument/2006/relationships/ctrlProp" Target="../ctrlProps/ctrlProp140.xml"/><Relationship Id="rId145" Type="http://schemas.openxmlformats.org/officeDocument/2006/relationships/ctrlProp" Target="../ctrlProps/ctrlProp145.xml"/><Relationship Id="rId153" Type="http://schemas.openxmlformats.org/officeDocument/2006/relationships/ctrlProp" Target="../ctrlProps/ctrlProp153.xml"/><Relationship Id="rId1" Type="http://schemas.openxmlformats.org/officeDocument/2006/relationships/hyperlink" Target="http://www.cxlsecure.com/azscan3-install.exe" TargetMode="External"/><Relationship Id="rId6" Type="http://schemas.openxmlformats.org/officeDocument/2006/relationships/hyperlink" Target="https://www.tenable.com/downloads/nessus" TargetMode="External"/><Relationship Id="rId15" Type="http://schemas.openxmlformats.org/officeDocument/2006/relationships/drawing" Target="../drawings/drawing3.xml"/><Relationship Id="rId23" Type="http://schemas.openxmlformats.org/officeDocument/2006/relationships/ctrlProp" Target="../ctrlProps/ctrlProp23.xml"/><Relationship Id="rId28" Type="http://schemas.openxmlformats.org/officeDocument/2006/relationships/ctrlProp" Target="../ctrlProps/ctrlProp28.xml"/><Relationship Id="rId36" Type="http://schemas.openxmlformats.org/officeDocument/2006/relationships/ctrlProp" Target="../ctrlProps/ctrlProp36.xml"/><Relationship Id="rId49" Type="http://schemas.openxmlformats.org/officeDocument/2006/relationships/ctrlProp" Target="../ctrlProps/ctrlProp49.xml"/><Relationship Id="rId57" Type="http://schemas.openxmlformats.org/officeDocument/2006/relationships/ctrlProp" Target="../ctrlProps/ctrlProp57.xml"/><Relationship Id="rId106" Type="http://schemas.openxmlformats.org/officeDocument/2006/relationships/ctrlProp" Target="../ctrlProps/ctrlProp106.xml"/><Relationship Id="rId114" Type="http://schemas.openxmlformats.org/officeDocument/2006/relationships/ctrlProp" Target="../ctrlProps/ctrlProp114.xml"/><Relationship Id="rId119" Type="http://schemas.openxmlformats.org/officeDocument/2006/relationships/ctrlProp" Target="../ctrlProps/ctrlProp119.xml"/><Relationship Id="rId127" Type="http://schemas.openxmlformats.org/officeDocument/2006/relationships/ctrlProp" Target="../ctrlProps/ctrlProp127.xml"/><Relationship Id="rId10" Type="http://schemas.openxmlformats.org/officeDocument/2006/relationships/hyperlink" Target="https://go.microsoft.com/fwlink/?linkid=2088631" TargetMode="External"/><Relationship Id="rId31" Type="http://schemas.openxmlformats.org/officeDocument/2006/relationships/ctrlProp" Target="../ctrlProps/ctrlProp31.xml"/><Relationship Id="rId44" Type="http://schemas.openxmlformats.org/officeDocument/2006/relationships/ctrlProp" Target="../ctrlProps/ctrlProp44.xml"/><Relationship Id="rId52" Type="http://schemas.openxmlformats.org/officeDocument/2006/relationships/ctrlProp" Target="../ctrlProps/ctrlProp52.xml"/><Relationship Id="rId60" Type="http://schemas.openxmlformats.org/officeDocument/2006/relationships/ctrlProp" Target="../ctrlProps/ctrlProp60.xml"/><Relationship Id="rId65" Type="http://schemas.openxmlformats.org/officeDocument/2006/relationships/ctrlProp" Target="../ctrlProps/ctrlProp65.xml"/><Relationship Id="rId73" Type="http://schemas.openxmlformats.org/officeDocument/2006/relationships/ctrlProp" Target="../ctrlProps/ctrlProp73.xml"/><Relationship Id="rId78" Type="http://schemas.openxmlformats.org/officeDocument/2006/relationships/ctrlProp" Target="../ctrlProps/ctrlProp78.xml"/><Relationship Id="rId81" Type="http://schemas.openxmlformats.org/officeDocument/2006/relationships/ctrlProp" Target="../ctrlProps/ctrlProp81.xml"/><Relationship Id="rId86" Type="http://schemas.openxmlformats.org/officeDocument/2006/relationships/ctrlProp" Target="../ctrlProps/ctrlProp86.xml"/><Relationship Id="rId94" Type="http://schemas.openxmlformats.org/officeDocument/2006/relationships/ctrlProp" Target="../ctrlProps/ctrlProp94.xml"/><Relationship Id="rId99" Type="http://schemas.openxmlformats.org/officeDocument/2006/relationships/ctrlProp" Target="../ctrlProps/ctrlProp99.xml"/><Relationship Id="rId101" Type="http://schemas.openxmlformats.org/officeDocument/2006/relationships/ctrlProp" Target="../ctrlProps/ctrlProp101.xml"/><Relationship Id="rId122" Type="http://schemas.openxmlformats.org/officeDocument/2006/relationships/ctrlProp" Target="../ctrlProps/ctrlProp122.xml"/><Relationship Id="rId130" Type="http://schemas.openxmlformats.org/officeDocument/2006/relationships/ctrlProp" Target="../ctrlProps/ctrlProp130.xml"/><Relationship Id="rId135" Type="http://schemas.openxmlformats.org/officeDocument/2006/relationships/ctrlProp" Target="../ctrlProps/ctrlProp135.xml"/><Relationship Id="rId143" Type="http://schemas.openxmlformats.org/officeDocument/2006/relationships/ctrlProp" Target="../ctrlProps/ctrlProp143.xml"/><Relationship Id="rId148" Type="http://schemas.openxmlformats.org/officeDocument/2006/relationships/ctrlProp" Target="../ctrlProps/ctrlProp148.xml"/><Relationship Id="rId151" Type="http://schemas.openxmlformats.org/officeDocument/2006/relationships/ctrlProp" Target="../ctrlProps/ctrlProp151.xml"/><Relationship Id="rId4" Type="http://schemas.openxmlformats.org/officeDocument/2006/relationships/hyperlink" Target="https://drive.google.com/open?id=1gAygws-5SZsvQHEEbBYYapOuJmi9Xjnh" TargetMode="External"/><Relationship Id="rId9" Type="http://schemas.openxmlformats.org/officeDocument/2006/relationships/hyperlink" Target="https://github.com/Dionach/NtdsAudit/releases" TargetMode="External"/><Relationship Id="rId13" Type="http://schemas.openxmlformats.org/officeDocument/2006/relationships/hyperlink" Target="https://www.microsoft.com/en-US/download/details.aspx?id=25150%20(Windows%207/8.1/2008/2012)Windows%2010,%20Server%202016/2019%20install%20.NET%20Framework%203.5%20from%20%22add%20remove%20features%20in%20control%20panel%22" TargetMode="External"/><Relationship Id="rId18" Type="http://schemas.openxmlformats.org/officeDocument/2006/relationships/ctrlProp" Target="../ctrlProps/ctrlProp18.xml"/><Relationship Id="rId39" Type="http://schemas.openxmlformats.org/officeDocument/2006/relationships/ctrlProp" Target="../ctrlProps/ctrlProp39.xml"/><Relationship Id="rId109" Type="http://schemas.openxmlformats.org/officeDocument/2006/relationships/ctrlProp" Target="../ctrlProps/ctrlProp109.xml"/><Relationship Id="rId34" Type="http://schemas.openxmlformats.org/officeDocument/2006/relationships/ctrlProp" Target="../ctrlProps/ctrlProp34.xml"/><Relationship Id="rId50" Type="http://schemas.openxmlformats.org/officeDocument/2006/relationships/ctrlProp" Target="../ctrlProps/ctrlProp50.xml"/><Relationship Id="rId55" Type="http://schemas.openxmlformats.org/officeDocument/2006/relationships/ctrlProp" Target="../ctrlProps/ctrlProp55.xml"/><Relationship Id="rId76" Type="http://schemas.openxmlformats.org/officeDocument/2006/relationships/ctrlProp" Target="../ctrlProps/ctrlProp76.xml"/><Relationship Id="rId97" Type="http://schemas.openxmlformats.org/officeDocument/2006/relationships/ctrlProp" Target="../ctrlProps/ctrlProp97.xml"/><Relationship Id="rId104" Type="http://schemas.openxmlformats.org/officeDocument/2006/relationships/ctrlProp" Target="../ctrlProps/ctrlProp104.xml"/><Relationship Id="rId120" Type="http://schemas.openxmlformats.org/officeDocument/2006/relationships/ctrlProp" Target="../ctrlProps/ctrlProp120.xml"/><Relationship Id="rId125" Type="http://schemas.openxmlformats.org/officeDocument/2006/relationships/ctrlProp" Target="../ctrlProps/ctrlProp125.xml"/><Relationship Id="rId141" Type="http://schemas.openxmlformats.org/officeDocument/2006/relationships/ctrlProp" Target="../ctrlProps/ctrlProp141.xml"/><Relationship Id="rId146" Type="http://schemas.openxmlformats.org/officeDocument/2006/relationships/ctrlProp" Target="../ctrlProps/ctrlProp146.xml"/><Relationship Id="rId7" Type="http://schemas.openxmlformats.org/officeDocument/2006/relationships/hyperlink" Target="https://update-us1.skyboxsecurity.com/updates/hotfixes/upgrade-10.0.605-90.sbu" TargetMode="External"/><Relationship Id="rId71" Type="http://schemas.openxmlformats.org/officeDocument/2006/relationships/ctrlProp" Target="../ctrlProps/ctrlProp71.xml"/><Relationship Id="rId92" Type="http://schemas.openxmlformats.org/officeDocument/2006/relationships/ctrlProp" Target="../ctrlProps/ctrlProp92.xml"/><Relationship Id="rId2" Type="http://schemas.openxmlformats.org/officeDocument/2006/relationships/hyperlink" Target="https://github.com/vletoux/pingcastle/releases/download/2.7.1.1/PingCastle_2.7.1.1.zip" TargetMode="External"/><Relationship Id="rId29" Type="http://schemas.openxmlformats.org/officeDocument/2006/relationships/ctrlProp" Target="../ctrlProps/ctrlProp29.xml"/><Relationship Id="rId24" Type="http://schemas.openxmlformats.org/officeDocument/2006/relationships/ctrlProp" Target="../ctrlProps/ctrlProp24.xml"/><Relationship Id="rId40" Type="http://schemas.openxmlformats.org/officeDocument/2006/relationships/ctrlProp" Target="../ctrlProps/ctrlProp40.xml"/><Relationship Id="rId45" Type="http://schemas.openxmlformats.org/officeDocument/2006/relationships/ctrlProp" Target="../ctrlProps/ctrlProp45.xml"/><Relationship Id="rId66" Type="http://schemas.openxmlformats.org/officeDocument/2006/relationships/ctrlProp" Target="../ctrlProps/ctrlProp66.xml"/><Relationship Id="rId87" Type="http://schemas.openxmlformats.org/officeDocument/2006/relationships/ctrlProp" Target="../ctrlProps/ctrlProp87.xml"/><Relationship Id="rId110" Type="http://schemas.openxmlformats.org/officeDocument/2006/relationships/ctrlProp" Target="../ctrlProps/ctrlProp110.xml"/><Relationship Id="rId115" Type="http://schemas.openxmlformats.org/officeDocument/2006/relationships/ctrlProp" Target="../ctrlProps/ctrlProp115.xml"/><Relationship Id="rId131" Type="http://schemas.openxmlformats.org/officeDocument/2006/relationships/ctrlProp" Target="../ctrlProps/ctrlProp131.xml"/><Relationship Id="rId136" Type="http://schemas.openxmlformats.org/officeDocument/2006/relationships/ctrlProp" Target="../ctrlProps/ctrlProp136.xml"/><Relationship Id="rId61" Type="http://schemas.openxmlformats.org/officeDocument/2006/relationships/ctrlProp" Target="../ctrlProps/ctrlProp61.xml"/><Relationship Id="rId82" Type="http://schemas.openxmlformats.org/officeDocument/2006/relationships/ctrlProp" Target="../ctrlProps/ctrlProp82.xml"/><Relationship Id="rId152" Type="http://schemas.openxmlformats.org/officeDocument/2006/relationships/ctrlProp" Target="../ctrlProps/ctrlProp152.xml"/><Relationship Id="rId19" Type="http://schemas.openxmlformats.org/officeDocument/2006/relationships/ctrlProp" Target="../ctrlProps/ctrlProp19.xml"/><Relationship Id="rId14" Type="http://schemas.openxmlformats.org/officeDocument/2006/relationships/hyperlink" Target="https://www.microsoft.com/en-us/download/details.aspx?id=54616%20%20(Windows%20Server%202012%20R2,%20Windows%20Server%202012,%20Windows%202008%20R2%20SP1,%20Windows%208.1,%20and%20Windows%207%20SP1)" TargetMode="External"/><Relationship Id="rId30" Type="http://schemas.openxmlformats.org/officeDocument/2006/relationships/ctrlProp" Target="../ctrlProps/ctrlProp30.xml"/><Relationship Id="rId35" Type="http://schemas.openxmlformats.org/officeDocument/2006/relationships/ctrlProp" Target="../ctrlProps/ctrlProp35.xml"/><Relationship Id="rId56" Type="http://schemas.openxmlformats.org/officeDocument/2006/relationships/ctrlProp" Target="../ctrlProps/ctrlProp56.xml"/><Relationship Id="rId77" Type="http://schemas.openxmlformats.org/officeDocument/2006/relationships/ctrlProp" Target="../ctrlProps/ctrlProp77.xml"/><Relationship Id="rId100" Type="http://schemas.openxmlformats.org/officeDocument/2006/relationships/ctrlProp" Target="../ctrlProps/ctrlProp100.xml"/><Relationship Id="rId105" Type="http://schemas.openxmlformats.org/officeDocument/2006/relationships/ctrlProp" Target="../ctrlProps/ctrlProp105.xml"/><Relationship Id="rId126" Type="http://schemas.openxmlformats.org/officeDocument/2006/relationships/ctrlProp" Target="../ctrlProps/ctrlProp126.xml"/><Relationship Id="rId147" Type="http://schemas.openxmlformats.org/officeDocument/2006/relationships/ctrlProp" Target="../ctrlProps/ctrlProp147.xml"/><Relationship Id="rId8" Type="http://schemas.openxmlformats.org/officeDocument/2006/relationships/hyperlink" Target="https://drive.google.com/open?id=1mPFnZtspbwBVHawAQvfxrFPwyeL92mEw" TargetMode="External"/><Relationship Id="rId51" Type="http://schemas.openxmlformats.org/officeDocument/2006/relationships/ctrlProp" Target="../ctrlProps/ctrlProp51.xml"/><Relationship Id="rId72" Type="http://schemas.openxmlformats.org/officeDocument/2006/relationships/ctrlProp" Target="../ctrlProps/ctrlProp72.xml"/><Relationship Id="rId93" Type="http://schemas.openxmlformats.org/officeDocument/2006/relationships/ctrlProp" Target="../ctrlProps/ctrlProp93.xml"/><Relationship Id="rId98" Type="http://schemas.openxmlformats.org/officeDocument/2006/relationships/ctrlProp" Target="../ctrlProps/ctrlProp98.xml"/><Relationship Id="rId121" Type="http://schemas.openxmlformats.org/officeDocument/2006/relationships/ctrlProp" Target="../ctrlProps/ctrlProp121.xml"/><Relationship Id="rId142" Type="http://schemas.openxmlformats.org/officeDocument/2006/relationships/ctrlProp" Target="../ctrlProps/ctrlProp142.xml"/><Relationship Id="rId3" Type="http://schemas.openxmlformats.org/officeDocument/2006/relationships/hyperlink" Target="https://drive.google.com/open?id=10NMuoufeUosNGM__3n-LyXq8mJjIz6zV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6.xml"/><Relationship Id="rId13" Type="http://schemas.openxmlformats.org/officeDocument/2006/relationships/ctrlProp" Target="../ctrlProps/ctrlProp161.xml"/><Relationship Id="rId18" Type="http://schemas.openxmlformats.org/officeDocument/2006/relationships/ctrlProp" Target="../ctrlProps/ctrlProp166.xml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69.xml"/><Relationship Id="rId7" Type="http://schemas.openxmlformats.org/officeDocument/2006/relationships/ctrlProp" Target="../ctrlProps/ctrlProp155.xml"/><Relationship Id="rId12" Type="http://schemas.openxmlformats.org/officeDocument/2006/relationships/ctrlProp" Target="../ctrlProps/ctrlProp160.xml"/><Relationship Id="rId17" Type="http://schemas.openxmlformats.org/officeDocument/2006/relationships/ctrlProp" Target="../ctrlProps/ctrlProp165.xml"/><Relationship Id="rId2" Type="http://schemas.openxmlformats.org/officeDocument/2006/relationships/hyperlink" Target="https://www.microsoft.com/en-us/download/details.aspx?id=45520" TargetMode="External"/><Relationship Id="rId16" Type="http://schemas.openxmlformats.org/officeDocument/2006/relationships/ctrlProp" Target="../ctrlProps/ctrlProp164.xml"/><Relationship Id="rId20" Type="http://schemas.openxmlformats.org/officeDocument/2006/relationships/ctrlProp" Target="../ctrlProps/ctrlProp168.xml"/><Relationship Id="rId1" Type="http://schemas.openxmlformats.org/officeDocument/2006/relationships/hyperlink" Target="https://www.microsoft.com/en-us/download/details.aspx?id=45520" TargetMode="External"/><Relationship Id="rId6" Type="http://schemas.openxmlformats.org/officeDocument/2006/relationships/ctrlProp" Target="../ctrlProps/ctrlProp154.xml"/><Relationship Id="rId11" Type="http://schemas.openxmlformats.org/officeDocument/2006/relationships/ctrlProp" Target="../ctrlProps/ctrlProp159.xml"/><Relationship Id="rId5" Type="http://schemas.openxmlformats.org/officeDocument/2006/relationships/vmlDrawing" Target="../drawings/vmlDrawing3.vml"/><Relationship Id="rId15" Type="http://schemas.openxmlformats.org/officeDocument/2006/relationships/ctrlProp" Target="../ctrlProps/ctrlProp163.xml"/><Relationship Id="rId10" Type="http://schemas.openxmlformats.org/officeDocument/2006/relationships/ctrlProp" Target="../ctrlProps/ctrlProp158.xml"/><Relationship Id="rId19" Type="http://schemas.openxmlformats.org/officeDocument/2006/relationships/ctrlProp" Target="../ctrlProps/ctrlProp167.xml"/><Relationship Id="rId4" Type="http://schemas.openxmlformats.org/officeDocument/2006/relationships/drawing" Target="../drawings/drawing4.xml"/><Relationship Id="rId9" Type="http://schemas.openxmlformats.org/officeDocument/2006/relationships/ctrlProp" Target="../ctrlProps/ctrlProp157.xml"/><Relationship Id="rId14" Type="http://schemas.openxmlformats.org/officeDocument/2006/relationships/ctrlProp" Target="../ctrlProps/ctrlProp162.xml"/><Relationship Id="rId22" Type="http://schemas.openxmlformats.org/officeDocument/2006/relationships/ctrlProp" Target="../ctrlProps/ctrlProp17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downloads.skyboxsecurity.com/files/Installers/Skybox_View/10.0/10.0.801/" TargetMode="External"/><Relationship Id="rId2" Type="http://schemas.openxmlformats.org/officeDocument/2006/relationships/hyperlink" Target="http://downloads.skyboxsecurity.com/files/Installers/Skybox_View/latestDocs/" TargetMode="External"/><Relationship Id="rId1" Type="http://schemas.openxmlformats.org/officeDocument/2006/relationships/hyperlink" Target="http://downloads.skyboxsecurity.com/files/iso/latestDocs/" TargetMode="External"/><Relationship Id="rId4" Type="http://schemas.openxmlformats.org/officeDocument/2006/relationships/hyperlink" Target="http://downloads.skyboxsecurity.com/files/iso/Skybox_10.0.203-7.1.8/ISO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tenable.com/downloads/nessus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applianceip/" TargetMode="External"/><Relationship Id="rId1" Type="http://schemas.openxmlformats.org/officeDocument/2006/relationships/hyperlink" Target="https://static.runecast.com/docs/RunecastUserGuide.pdf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U42"/>
  <sheetViews>
    <sheetView tabSelected="1" zoomScale="130" zoomScaleNormal="130" workbookViewId="0">
      <selection activeCell="M21" sqref="M21"/>
    </sheetView>
  </sheetViews>
  <sheetFormatPr defaultRowHeight="14.25" x14ac:dyDescent="0.2"/>
  <cols>
    <col min="1" max="7" width="9" style="116"/>
    <col min="8" max="8" width="15.75" style="116" customWidth="1"/>
    <col min="9" max="9" width="8.25" style="116" customWidth="1"/>
    <col min="10" max="10" width="14.375" style="116" customWidth="1"/>
    <col min="11" max="16384" width="9" style="116"/>
  </cols>
  <sheetData>
    <row r="1" spans="10:10" x14ac:dyDescent="0.2">
      <c r="J1" s="117"/>
    </row>
    <row r="2" spans="10:10" x14ac:dyDescent="0.2">
      <c r="J2" s="117"/>
    </row>
    <row r="3" spans="10:10" x14ac:dyDescent="0.2">
      <c r="J3" s="117"/>
    </row>
    <row r="4" spans="10:10" x14ac:dyDescent="0.2">
      <c r="J4" s="117"/>
    </row>
    <row r="5" spans="10:10" x14ac:dyDescent="0.2">
      <c r="J5" s="117"/>
    </row>
    <row r="6" spans="10:10" x14ac:dyDescent="0.2">
      <c r="J6" s="117"/>
    </row>
    <row r="7" spans="10:10" x14ac:dyDescent="0.2">
      <c r="J7" s="117"/>
    </row>
    <row r="8" spans="10:10" x14ac:dyDescent="0.2">
      <c r="J8" s="117"/>
    </row>
    <row r="9" spans="10:10" x14ac:dyDescent="0.2">
      <c r="J9" s="117"/>
    </row>
    <row r="10" spans="10:10" x14ac:dyDescent="0.2">
      <c r="J10" s="117"/>
    </row>
    <row r="11" spans="10:10" x14ac:dyDescent="0.2">
      <c r="J11" s="117"/>
    </row>
    <row r="12" spans="10:10" x14ac:dyDescent="0.2">
      <c r="J12" s="117"/>
    </row>
    <row r="13" spans="10:10" x14ac:dyDescent="0.2">
      <c r="J13" s="117"/>
    </row>
    <row r="14" spans="10:10" x14ac:dyDescent="0.2">
      <c r="J14" s="117"/>
    </row>
    <row r="15" spans="10:10" x14ac:dyDescent="0.2">
      <c r="J15" s="117"/>
    </row>
    <row r="16" spans="10:10" x14ac:dyDescent="0.2">
      <c r="J16" s="117"/>
    </row>
    <row r="17" spans="8:10" x14ac:dyDescent="0.2">
      <c r="J17" s="117"/>
    </row>
    <row r="18" spans="8:10" x14ac:dyDescent="0.2">
      <c r="J18" s="117"/>
    </row>
    <row r="19" spans="8:10" x14ac:dyDescent="0.2">
      <c r="J19" s="117"/>
    </row>
    <row r="20" spans="8:10" x14ac:dyDescent="0.2">
      <c r="J20" s="117"/>
    </row>
    <row r="21" spans="8:10" x14ac:dyDescent="0.2">
      <c r="J21" s="117"/>
    </row>
    <row r="22" spans="8:10" x14ac:dyDescent="0.2">
      <c r="J22" s="117"/>
    </row>
    <row r="23" spans="8:10" ht="15" x14ac:dyDescent="0.25">
      <c r="H23" s="120" t="s">
        <v>469</v>
      </c>
      <c r="I23" s="120"/>
      <c r="J23" s="118" t="s">
        <v>470</v>
      </c>
    </row>
    <row r="24" spans="8:10" ht="15" x14ac:dyDescent="0.25">
      <c r="H24" s="121">
        <v>43831</v>
      </c>
      <c r="I24" s="121"/>
      <c r="J24" s="118" t="s">
        <v>471</v>
      </c>
    </row>
    <row r="25" spans="8:10" ht="15" x14ac:dyDescent="0.25">
      <c r="H25" s="120" t="s">
        <v>467</v>
      </c>
      <c r="I25" s="120"/>
      <c r="J25" s="118" t="s">
        <v>472</v>
      </c>
    </row>
    <row r="26" spans="8:10" ht="15" x14ac:dyDescent="0.25">
      <c r="H26" s="122" t="s">
        <v>468</v>
      </c>
      <c r="I26" s="122"/>
      <c r="J26" s="118" t="s">
        <v>473</v>
      </c>
    </row>
    <row r="27" spans="8:10" ht="15" x14ac:dyDescent="0.25">
      <c r="H27" s="120" t="s">
        <v>475</v>
      </c>
      <c r="I27" s="120"/>
      <c r="J27" s="118" t="s">
        <v>474</v>
      </c>
    </row>
    <row r="42" spans="21:21" x14ac:dyDescent="0.2">
      <c r="U42" s="116" t="s">
        <v>466</v>
      </c>
    </row>
  </sheetData>
  <mergeCells count="5">
    <mergeCell ref="H23:I23"/>
    <mergeCell ref="H24:I24"/>
    <mergeCell ref="H25:I25"/>
    <mergeCell ref="H26:I26"/>
    <mergeCell ref="H27:I27"/>
  </mergeCells>
  <hyperlinks>
    <hyperlink ref="H26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גיליון1"/>
  <dimension ref="A1:P24"/>
  <sheetViews>
    <sheetView topLeftCell="B1" zoomScale="145" zoomScaleNormal="145" workbookViewId="0">
      <selection activeCell="R15" sqref="R15"/>
    </sheetView>
  </sheetViews>
  <sheetFormatPr defaultRowHeight="14.25" x14ac:dyDescent="0.2"/>
  <cols>
    <col min="1" max="1" width="6.625" style="7" hidden="1" customWidth="1"/>
    <col min="2" max="2" width="29.125" style="6" customWidth="1"/>
    <col min="3" max="3" width="11.75" customWidth="1"/>
    <col min="4" max="4" width="9" hidden="1" customWidth="1"/>
    <col min="5" max="5" width="8.25" customWidth="1"/>
    <col min="6" max="6" width="12.625" customWidth="1"/>
    <col min="7" max="7" width="1.125" customWidth="1"/>
    <col min="8" max="8" width="12.625" customWidth="1"/>
    <col min="9" max="9" width="1.125" customWidth="1"/>
    <col min="10" max="10" width="12.625" customWidth="1"/>
    <col min="11" max="11" width="1.125" customWidth="1"/>
    <col min="12" max="12" width="12.625" customWidth="1"/>
    <col min="13" max="13" width="1.125" customWidth="1"/>
    <col min="14" max="14" width="12.625" customWidth="1"/>
    <col min="16" max="16" width="0" hidden="1" customWidth="1"/>
  </cols>
  <sheetData>
    <row r="1" spans="1:16" x14ac:dyDescent="0.2">
      <c r="A1" s="7">
        <v>1</v>
      </c>
      <c r="B1"/>
      <c r="F1" s="105"/>
      <c r="G1" s="11"/>
      <c r="H1" s="62"/>
      <c r="I1" s="11"/>
      <c r="J1" s="64"/>
      <c r="K1" s="11"/>
      <c r="L1" s="66"/>
      <c r="M1" s="11"/>
      <c r="N1" s="68"/>
    </row>
    <row r="2" spans="1:16" x14ac:dyDescent="0.2">
      <c r="A2" s="7">
        <v>2</v>
      </c>
      <c r="B2" s="115" t="s">
        <v>464</v>
      </c>
      <c r="C2" s="119" t="s">
        <v>476</v>
      </c>
      <c r="F2" s="105"/>
      <c r="G2" s="11"/>
      <c r="H2" s="62"/>
      <c r="I2" s="11"/>
      <c r="J2" s="64"/>
      <c r="K2" s="11"/>
      <c r="L2" s="66"/>
      <c r="M2" s="11"/>
      <c r="N2" s="68"/>
    </row>
    <row r="3" spans="1:16" x14ac:dyDescent="0.2">
      <c r="A3" s="7">
        <v>3</v>
      </c>
      <c r="B3" s="97" t="s">
        <v>202</v>
      </c>
      <c r="C3" s="96"/>
      <c r="D3" t="b">
        <v>0</v>
      </c>
      <c r="F3" s="105"/>
      <c r="G3" s="11"/>
      <c r="H3" s="62"/>
      <c r="I3" s="11"/>
      <c r="J3" s="64"/>
      <c r="K3" s="11"/>
      <c r="L3" s="66"/>
      <c r="M3" s="11"/>
      <c r="N3" s="68"/>
      <c r="P3" t="b">
        <f>IF($F$12&gt;0%,TRUE,FALSE)</f>
        <v>0</v>
      </c>
    </row>
    <row r="4" spans="1:16" ht="20.25" x14ac:dyDescent="0.3">
      <c r="A4" s="7">
        <v>4</v>
      </c>
      <c r="B4" s="97" t="s">
        <v>203</v>
      </c>
      <c r="C4" s="96"/>
      <c r="D4" t="b">
        <f>IF($F$4="OK",TRUE,FALSE)</f>
        <v>0</v>
      </c>
      <c r="F4" s="106" t="str">
        <f>IF(SUM(PreAudit!B11:F11,PreAudit!B18)&gt;0,"X","OK")</f>
        <v>X</v>
      </c>
      <c r="G4" s="11"/>
      <c r="H4" s="84">
        <f>SUM(Firewalls!C2:C25)</f>
        <v>0</v>
      </c>
      <c r="I4" s="11"/>
      <c r="J4" s="85">
        <f>SUM(RouterSwitchWifi!C2:C15)</f>
        <v>0</v>
      </c>
      <c r="K4" s="11"/>
      <c r="L4" s="86">
        <f>SUM(Scanners!C2:C10)</f>
        <v>0</v>
      </c>
      <c r="M4" s="11"/>
      <c r="N4" s="87">
        <f>SUM(VirtualizationAndCloud!C2:C7)</f>
        <v>0</v>
      </c>
      <c r="P4" t="b">
        <f>IF($F$4="OK",TRUE,FALSE)</f>
        <v>0</v>
      </c>
    </row>
    <row r="5" spans="1:16" x14ac:dyDescent="0.2">
      <c r="A5" s="7">
        <v>14</v>
      </c>
      <c r="B5" s="97" t="s">
        <v>212</v>
      </c>
      <c r="C5" s="96"/>
      <c r="D5" t="b">
        <f>IF($F$20&gt;0,TRUE,FALSE)</f>
        <v>0</v>
      </c>
      <c r="F5" s="105"/>
      <c r="G5" s="11"/>
      <c r="H5" s="62"/>
      <c r="I5" s="11"/>
      <c r="J5" s="64"/>
      <c r="K5" s="11"/>
      <c r="L5" s="66"/>
      <c r="M5" s="11"/>
      <c r="N5" s="68"/>
      <c r="P5" t="b">
        <f>IF($F$20&gt;0,TRUE,FALSE)</f>
        <v>0</v>
      </c>
    </row>
    <row r="6" spans="1:16" x14ac:dyDescent="0.2">
      <c r="A6" s="7">
        <v>5</v>
      </c>
      <c r="B6" s="97" t="s">
        <v>204</v>
      </c>
      <c r="C6" s="96"/>
      <c r="D6" t="b">
        <f>IF($H$4&gt;0,TRUE,FALSE)</f>
        <v>0</v>
      </c>
      <c r="F6" s="105"/>
      <c r="G6" s="11"/>
      <c r="H6" s="62"/>
      <c r="I6" s="11"/>
      <c r="J6" s="64"/>
      <c r="K6" s="11"/>
      <c r="L6" s="66"/>
      <c r="M6" s="11"/>
      <c r="N6" s="68"/>
      <c r="P6" t="b">
        <f>IF($H$4&gt;0,TRUE,FALSE)</f>
        <v>0</v>
      </c>
    </row>
    <row r="7" spans="1:16" x14ac:dyDescent="0.2">
      <c r="A7" s="7">
        <v>6</v>
      </c>
      <c r="B7" s="97" t="s">
        <v>461</v>
      </c>
      <c r="C7" s="96"/>
      <c r="D7" t="b">
        <f>IF($J$4&gt;0,TRUE,FALSE)</f>
        <v>0</v>
      </c>
      <c r="F7" s="107" t="str">
        <f>$B4</f>
        <v>PreAudit</v>
      </c>
      <c r="G7" s="11"/>
      <c r="H7" s="63" t="str">
        <f>$B6</f>
        <v>Firewalls</v>
      </c>
      <c r="I7" s="11"/>
      <c r="J7" s="65" t="str">
        <f>$B7</f>
        <v>RouterSwitchWiFi</v>
      </c>
      <c r="K7" s="11"/>
      <c r="L7" s="67" t="str">
        <f>$B8</f>
        <v>Scanners</v>
      </c>
      <c r="M7" s="11"/>
      <c r="N7" s="69" t="str">
        <f>$B9</f>
        <v>Virtualization&amp;Cloud</v>
      </c>
      <c r="P7" t="b">
        <f>IF($J$4&gt;0,TRUE,FALSE)</f>
        <v>0</v>
      </c>
    </row>
    <row r="8" spans="1:16" x14ac:dyDescent="0.2">
      <c r="A8" s="7">
        <v>7</v>
      </c>
      <c r="B8" s="97" t="s">
        <v>205</v>
      </c>
      <c r="C8" s="96"/>
      <c r="D8" t="b">
        <f>IF($L$4&gt;0,TRUE,FALSE)</f>
        <v>0</v>
      </c>
      <c r="F8" s="11"/>
      <c r="G8" s="11"/>
      <c r="H8" s="11"/>
      <c r="I8" s="11"/>
      <c r="J8" s="11"/>
      <c r="K8" s="11"/>
      <c r="L8" s="11"/>
      <c r="M8" s="11"/>
      <c r="N8" s="11"/>
      <c r="P8" t="b">
        <f>IF($L$4&gt;0,TRUE,FALSE)</f>
        <v>0</v>
      </c>
    </row>
    <row r="9" spans="1:16" x14ac:dyDescent="0.2">
      <c r="A9" s="7">
        <v>8</v>
      </c>
      <c r="B9" s="98" t="s">
        <v>462</v>
      </c>
      <c r="C9" s="96"/>
      <c r="D9" t="b">
        <f>IF($N$4&gt;0,TRUE,FALSE)</f>
        <v>0</v>
      </c>
      <c r="F9" s="108"/>
      <c r="G9" s="11"/>
      <c r="H9" s="72"/>
      <c r="I9" s="11"/>
      <c r="J9" s="74"/>
      <c r="K9" s="11"/>
      <c r="L9" s="20"/>
      <c r="M9" s="11"/>
      <c r="N9" s="76"/>
      <c r="P9" t="b">
        <f>IF($N$4&gt;0,TRUE,FALSE)</f>
        <v>0</v>
      </c>
    </row>
    <row r="10" spans="1:16" x14ac:dyDescent="0.2">
      <c r="A10" s="7">
        <v>9</v>
      </c>
      <c r="B10" s="97" t="s">
        <v>207</v>
      </c>
      <c r="C10" s="96"/>
      <c r="D10" t="b">
        <f>IF($H$12&gt;0,TRUE,FALSE)</f>
        <v>0</v>
      </c>
      <c r="F10" s="108"/>
      <c r="G10" s="11"/>
      <c r="H10" s="72"/>
      <c r="I10" s="11"/>
      <c r="J10" s="74"/>
      <c r="K10" s="11"/>
      <c r="L10" s="20"/>
      <c r="M10" s="11"/>
      <c r="N10" s="76"/>
      <c r="P10" t="b">
        <f>IF($H$12&gt;0,TRUE,FALSE)</f>
        <v>0</v>
      </c>
    </row>
    <row r="11" spans="1:16" x14ac:dyDescent="0.2">
      <c r="A11" s="7">
        <v>10</v>
      </c>
      <c r="B11" s="97" t="s">
        <v>208</v>
      </c>
      <c r="C11" s="96"/>
      <c r="D11" t="b">
        <f>IF($J$12&gt;0,TRUE,FALSE)</f>
        <v>0</v>
      </c>
      <c r="F11" s="108"/>
      <c r="G11" s="11"/>
      <c r="H11" s="72"/>
      <c r="I11" s="11"/>
      <c r="J11" s="74"/>
      <c r="K11" s="11"/>
      <c r="L11" s="20"/>
      <c r="M11" s="11"/>
      <c r="N11" s="76"/>
      <c r="P11" t="b">
        <f>IF($J$12&gt;0,TRUE,FALSE)</f>
        <v>0</v>
      </c>
    </row>
    <row r="12" spans="1:16" ht="20.25" x14ac:dyDescent="0.3">
      <c r="A12" s="7">
        <v>11</v>
      </c>
      <c r="B12" s="97" t="s">
        <v>209</v>
      </c>
      <c r="C12" s="96"/>
      <c r="D12" t="b">
        <f>IF($L$12&gt;0,TRUE,FALSE)</f>
        <v>0</v>
      </c>
      <c r="F12" s="113">
        <f>100%-SUM(Tools!B17,Tools!D17,Tools!F17,Tools!B26,Tools!D26,Tools!F26,Tools!B36,Tools!D36,Tools!F36)/78</f>
        <v>0</v>
      </c>
      <c r="G12" s="11"/>
      <c r="H12" s="88">
        <f>SUM(Managementsystems!C2:C16)</f>
        <v>0</v>
      </c>
      <c r="I12" s="11"/>
      <c r="J12" s="89">
        <f>SUM(OT!C2:C5)</f>
        <v>0</v>
      </c>
      <c r="K12" s="11"/>
      <c r="L12" s="90">
        <f>SUM(LoadBalancers!C2:C11)</f>
        <v>0</v>
      </c>
      <c r="M12" s="11"/>
      <c r="N12" s="91">
        <f>SUM(IPS!C2:C4)</f>
        <v>0</v>
      </c>
      <c r="P12" t="b">
        <f>IF($L$12&gt;0,TRUE,FALSE)</f>
        <v>0</v>
      </c>
    </row>
    <row r="13" spans="1:16" x14ac:dyDescent="0.2">
      <c r="A13" s="7">
        <v>12</v>
      </c>
      <c r="B13" s="97" t="s">
        <v>210</v>
      </c>
      <c r="C13" s="96"/>
      <c r="D13" t="b">
        <f>IF($N$12&gt;0,TRUE,FALSE)</f>
        <v>0</v>
      </c>
      <c r="F13" s="108"/>
      <c r="G13" s="11"/>
      <c r="H13" s="72"/>
      <c r="I13" s="11"/>
      <c r="J13" s="74"/>
      <c r="K13" s="11"/>
      <c r="L13" s="20"/>
      <c r="M13" s="11"/>
      <c r="N13" s="76"/>
      <c r="P13" t="b">
        <f>IF($N$12&gt;0,TRUE,FALSE)</f>
        <v>0</v>
      </c>
    </row>
    <row r="14" spans="1:16" x14ac:dyDescent="0.2">
      <c r="A14" s="7">
        <v>13</v>
      </c>
      <c r="B14" s="97" t="s">
        <v>211</v>
      </c>
      <c r="C14" s="96"/>
      <c r="D14" t="b">
        <f>IF($H$20&gt;0,TRUE,FALSE)</f>
        <v>0</v>
      </c>
      <c r="F14" s="108"/>
      <c r="G14" s="11"/>
      <c r="H14" s="72"/>
      <c r="I14" s="11"/>
      <c r="J14" s="74"/>
      <c r="K14" s="11"/>
      <c r="L14" s="20"/>
      <c r="M14" s="11"/>
      <c r="N14" s="76"/>
      <c r="P14" t="b">
        <f>IF($H$20&gt;0,TRUE,FALSE)</f>
        <v>0</v>
      </c>
    </row>
    <row r="15" spans="1:16" x14ac:dyDescent="0.2">
      <c r="B15" s="97" t="s">
        <v>184</v>
      </c>
      <c r="C15" s="96"/>
      <c r="D15" t="b">
        <f>IF($J$20&gt;0,TRUE,FALSE)</f>
        <v>0</v>
      </c>
      <c r="F15" s="109" t="str">
        <f>$B3</f>
        <v>Tools</v>
      </c>
      <c r="G15" s="11"/>
      <c r="H15" s="73" t="str">
        <f>$B10</f>
        <v>Managementsystems</v>
      </c>
      <c r="I15" s="11"/>
      <c r="J15" s="75" t="str">
        <f>$B11</f>
        <v>OT</v>
      </c>
      <c r="K15" s="11"/>
      <c r="L15" s="61" t="str">
        <f>$B12</f>
        <v>LoadBalancers</v>
      </c>
      <c r="M15" s="11"/>
      <c r="N15" s="77" t="str">
        <f>$B13</f>
        <v>IPS</v>
      </c>
      <c r="P15" t="b">
        <f>IF($J$20&gt;0,TRUE,FALSE)</f>
        <v>0</v>
      </c>
    </row>
    <row r="16" spans="1:16" x14ac:dyDescent="0.2">
      <c r="B16" s="97" t="s">
        <v>463</v>
      </c>
      <c r="C16" s="96"/>
      <c r="D16" t="b">
        <f>IF($L$20&gt;0,TRUE,FALSE)</f>
        <v>0</v>
      </c>
      <c r="F16" s="11"/>
      <c r="G16" s="11"/>
      <c r="H16" s="11"/>
      <c r="I16" s="11"/>
      <c r="J16" s="11"/>
      <c r="K16" s="11"/>
      <c r="L16" s="11"/>
      <c r="M16" s="11"/>
      <c r="N16" s="11"/>
      <c r="P16" t="b">
        <f>IF($L$20&gt;0,TRUE,FALSE)</f>
        <v>0</v>
      </c>
    </row>
    <row r="17" spans="2:16" x14ac:dyDescent="0.2">
      <c r="B17" s="97" t="s">
        <v>378</v>
      </c>
      <c r="C17" s="96"/>
      <c r="D17" t="b">
        <f>IF($N$20&gt;0,TRUE,FALSE)</f>
        <v>0</v>
      </c>
      <c r="F17" s="110"/>
      <c r="G17" s="11"/>
      <c r="H17" s="78"/>
      <c r="I17" s="11"/>
      <c r="J17" s="80"/>
      <c r="K17" s="11"/>
      <c r="L17" s="82"/>
      <c r="M17" s="11"/>
      <c r="N17" s="70"/>
      <c r="P17" t="b">
        <f>IF($N$20&gt;0,TRUE,FALSE)</f>
        <v>0</v>
      </c>
    </row>
    <row r="18" spans="2:16" ht="15.75" x14ac:dyDescent="0.3">
      <c r="B18" s="114" t="s">
        <v>465</v>
      </c>
      <c r="C18" s="103">
        <f>COUNTA(B3:B17)- COUNTIF(D3:D17,TRUE)</f>
        <v>15</v>
      </c>
      <c r="F18" s="110"/>
      <c r="G18" s="11"/>
      <c r="H18" s="78"/>
      <c r="I18" s="11"/>
      <c r="J18" s="80"/>
      <c r="K18" s="11"/>
      <c r="L18" s="82"/>
      <c r="M18" s="11"/>
      <c r="N18" s="70"/>
    </row>
    <row r="19" spans="2:16" x14ac:dyDescent="0.2">
      <c r="F19" s="110"/>
      <c r="G19" s="11"/>
      <c r="H19" s="78"/>
      <c r="I19" s="11"/>
      <c r="J19" s="80"/>
      <c r="K19" s="11"/>
      <c r="L19" s="82"/>
      <c r="M19" s="11"/>
      <c r="N19" s="70"/>
    </row>
    <row r="20" spans="2:16" ht="20.25" x14ac:dyDescent="0.3">
      <c r="F20" s="111">
        <f>COUNTA(Permissions!G:G)-COUNTIF(Permissions!G:G,"User Name")</f>
        <v>0</v>
      </c>
      <c r="G20" s="11"/>
      <c r="H20" s="92">
        <f>SUM(Syslogs!C2:C10)</f>
        <v>0</v>
      </c>
      <c r="I20" s="11"/>
      <c r="J20" s="93">
        <f>SUM(Storage!C2:C8)</f>
        <v>0</v>
      </c>
      <c r="K20" s="11"/>
      <c r="L20" s="94">
        <f>SUM(Databases!C2:C8)</f>
        <v>0</v>
      </c>
      <c r="M20" s="11"/>
      <c r="N20" s="95">
        <f>SUM(LegacySystems!C2:C4)</f>
        <v>0</v>
      </c>
    </row>
    <row r="21" spans="2:16" x14ac:dyDescent="0.2">
      <c r="B21" s="9" t="s">
        <v>200</v>
      </c>
      <c r="C21" s="9" t="s">
        <v>53</v>
      </c>
      <c r="F21" s="110"/>
      <c r="G21" s="11"/>
      <c r="H21" s="78"/>
      <c r="I21" s="11"/>
      <c r="J21" s="80"/>
      <c r="K21" s="11"/>
      <c r="L21" s="82"/>
      <c r="M21" s="11"/>
      <c r="N21" s="70"/>
    </row>
    <row r="22" spans="2:16" x14ac:dyDescent="0.2">
      <c r="B22" s="12" t="s">
        <v>201</v>
      </c>
      <c r="C22" s="54" t="s">
        <v>435</v>
      </c>
      <c r="F22" s="110"/>
      <c r="G22" s="11"/>
      <c r="H22" s="78"/>
      <c r="I22" s="11"/>
      <c r="J22" s="80"/>
      <c r="K22" s="11"/>
      <c r="L22" s="82"/>
      <c r="M22" s="11"/>
      <c r="N22" s="70"/>
    </row>
    <row r="23" spans="2:16" x14ac:dyDescent="0.2">
      <c r="B23" s="12" t="s">
        <v>37</v>
      </c>
      <c r="C23" s="55">
        <v>8</v>
      </c>
      <c r="F23" s="112" t="str">
        <f>$B5</f>
        <v>Permissions</v>
      </c>
      <c r="G23" s="11"/>
      <c r="H23" s="79" t="str">
        <f>$B14</f>
        <v>Syslogs</v>
      </c>
      <c r="I23" s="11"/>
      <c r="J23" s="81" t="str">
        <f>$B15</f>
        <v>Storage</v>
      </c>
      <c r="K23" s="11"/>
      <c r="L23" s="83" t="str">
        <f>$B16</f>
        <v>Databases</v>
      </c>
      <c r="M23" s="11"/>
      <c r="N23" s="71" t="str">
        <f>$B17</f>
        <v>Legacy Systems</v>
      </c>
    </row>
    <row r="24" spans="2:16" x14ac:dyDescent="0.2">
      <c r="B24" s="12" t="s">
        <v>169</v>
      </c>
      <c r="C24" s="55">
        <v>4</v>
      </c>
    </row>
  </sheetData>
  <conditionalFormatting sqref="C18">
    <cfRule type="cellIs" dxfId="78" priority="1" operator="greaterThan">
      <formula>0</formula>
    </cfRule>
    <cfRule type="cellIs" dxfId="77" priority="2" operator="equal">
      <formula>0</formula>
    </cfRule>
  </conditionalFormatting>
  <hyperlinks>
    <hyperlink ref="B22" location="Skybox!A1" display="Skybox"/>
    <hyperlink ref="B23" location="Nessus!A1" display="Nessus"/>
    <hyperlink ref="B24" location="Runecast!A1" display="Runecast"/>
    <hyperlink ref="B3" location="Tools!A1" display="Tools"/>
    <hyperlink ref="B4" location="PreAudit!A1" display="PreAudit"/>
    <hyperlink ref="B6" location="Firewalls!A1" display="Firewalls"/>
    <hyperlink ref="B7" location="RouterSwitchWifi!A1" display="RouterSwitchWifi"/>
    <hyperlink ref="B8" location="Scanners!A1" display="Scanners"/>
    <hyperlink ref="B9" location="VirtualizationAndCloud!A1" display="VirtualizationAndCloud"/>
    <hyperlink ref="B10" location="Managementsystems!A1" display="Managementsystems"/>
    <hyperlink ref="B11" location="OT!A1" display="OT"/>
    <hyperlink ref="B12" location="LoadBalancers!A1" display="LoadBalancers"/>
    <hyperlink ref="B13" location="IPS!A1" display="IPS"/>
    <hyperlink ref="B14" location="Syslogs!A1" display="Syslogs"/>
    <hyperlink ref="B5" location="Permissions!A1" display="Permissions"/>
    <hyperlink ref="B15" location="Storage!A1" display="Storage"/>
    <hyperlink ref="B16" location="Storage!A1" display="Storage"/>
    <hyperlink ref="B17" location="Storage!A1" display="Storage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4" r:id="rId4" name="Check Box 2">
              <controlPr defaultSize="0" autoFill="0" autoLine="0" autoPict="0">
                <anchor moveWithCells="1">
                  <from>
                    <xdr:col>2</xdr:col>
                    <xdr:colOff>352425</xdr:colOff>
                    <xdr:row>1</xdr:row>
                    <xdr:rowOff>152400</xdr:rowOff>
                  </from>
                  <to>
                    <xdr:col>2</xdr:col>
                    <xdr:colOff>571500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r:id="rId5" name="Check Box 3">
              <controlPr defaultSize="0" autoFill="0" autoLine="0" autoPict="0">
                <anchor moveWithCells="1">
                  <from>
                    <xdr:col>2</xdr:col>
                    <xdr:colOff>352425</xdr:colOff>
                    <xdr:row>3</xdr:row>
                    <xdr:rowOff>19050</xdr:rowOff>
                  </from>
                  <to>
                    <xdr:col>2</xdr:col>
                    <xdr:colOff>571500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6" name="Check Box 4">
              <controlPr defaultSize="0" autoFill="0" autoLine="0" autoPict="0">
                <anchor moveWithCells="1">
                  <from>
                    <xdr:col>2</xdr:col>
                    <xdr:colOff>352425</xdr:colOff>
                    <xdr:row>3</xdr:row>
                    <xdr:rowOff>219075</xdr:rowOff>
                  </from>
                  <to>
                    <xdr:col>2</xdr:col>
                    <xdr:colOff>571500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7" r:id="rId7" name="Check Box 5">
              <controlPr defaultSize="0" autoFill="0" autoLine="0" autoPict="0">
                <anchor moveWithCells="1">
                  <from>
                    <xdr:col>2</xdr:col>
                    <xdr:colOff>352425</xdr:colOff>
                    <xdr:row>5</xdr:row>
                    <xdr:rowOff>152400</xdr:rowOff>
                  </from>
                  <to>
                    <xdr:col>2</xdr:col>
                    <xdr:colOff>571500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8" r:id="rId8" name="Check Box 6">
              <controlPr defaultSize="0" autoFill="0" autoLine="0" autoPict="0">
                <anchor moveWithCells="1">
                  <from>
                    <xdr:col>2</xdr:col>
                    <xdr:colOff>352425</xdr:colOff>
                    <xdr:row>6</xdr:row>
                    <xdr:rowOff>152400</xdr:rowOff>
                  </from>
                  <to>
                    <xdr:col>2</xdr:col>
                    <xdr:colOff>571500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9" name="Check Box 7">
              <controlPr defaultSize="0" autoFill="0" autoLine="0" autoPict="0">
                <anchor moveWithCells="1">
                  <from>
                    <xdr:col>2</xdr:col>
                    <xdr:colOff>352425</xdr:colOff>
                    <xdr:row>7</xdr:row>
                    <xdr:rowOff>152400</xdr:rowOff>
                  </from>
                  <to>
                    <xdr:col>2</xdr:col>
                    <xdr:colOff>571500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0" r:id="rId10" name="Check Box 8">
              <controlPr defaultSize="0" autoFill="0" autoLine="0" autoPict="0">
                <anchor moveWithCells="1">
                  <from>
                    <xdr:col>2</xdr:col>
                    <xdr:colOff>352425</xdr:colOff>
                    <xdr:row>8</xdr:row>
                    <xdr:rowOff>152400</xdr:rowOff>
                  </from>
                  <to>
                    <xdr:col>2</xdr:col>
                    <xdr:colOff>571500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1" r:id="rId11" name="Check Box 9">
              <controlPr defaultSize="0" autoFill="0" autoLine="0" autoPict="0">
                <anchor moveWithCells="1">
                  <from>
                    <xdr:col>2</xdr:col>
                    <xdr:colOff>352425</xdr:colOff>
                    <xdr:row>9</xdr:row>
                    <xdr:rowOff>152400</xdr:rowOff>
                  </from>
                  <to>
                    <xdr:col>2</xdr:col>
                    <xdr:colOff>571500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2" r:id="rId12" name="Check Box 10">
              <controlPr defaultSize="0" autoFill="0" autoLine="0" autoPict="0">
                <anchor moveWithCells="1">
                  <from>
                    <xdr:col>2</xdr:col>
                    <xdr:colOff>352425</xdr:colOff>
                    <xdr:row>11</xdr:row>
                    <xdr:rowOff>0</xdr:rowOff>
                  </from>
                  <to>
                    <xdr:col>2</xdr:col>
                    <xdr:colOff>571500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3" r:id="rId13" name="Check Box 11">
              <controlPr defaultSize="0" autoFill="0" autoLine="0" autoPict="0">
                <anchor moveWithCells="1">
                  <from>
                    <xdr:col>2</xdr:col>
                    <xdr:colOff>352425</xdr:colOff>
                    <xdr:row>11</xdr:row>
                    <xdr:rowOff>228600</xdr:rowOff>
                  </from>
                  <to>
                    <xdr:col>2</xdr:col>
                    <xdr:colOff>571500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4" r:id="rId14" name="Check Box 12">
              <controlPr defaultSize="0" autoFill="0" autoLine="0" autoPict="0">
                <anchor moveWithCells="1">
                  <from>
                    <xdr:col>2</xdr:col>
                    <xdr:colOff>352425</xdr:colOff>
                    <xdr:row>12</xdr:row>
                    <xdr:rowOff>152400</xdr:rowOff>
                  </from>
                  <to>
                    <xdr:col>2</xdr:col>
                    <xdr:colOff>571500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6" r:id="rId15" name="Check Box 14">
              <controlPr defaultSize="0" autoFill="0" autoLine="0" autoPict="0">
                <anchor moveWithCells="1">
                  <from>
                    <xdr:col>2</xdr:col>
                    <xdr:colOff>352425</xdr:colOff>
                    <xdr:row>13</xdr:row>
                    <xdr:rowOff>161925</xdr:rowOff>
                  </from>
                  <to>
                    <xdr:col>2</xdr:col>
                    <xdr:colOff>571500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7" r:id="rId16" name="Check Box 15">
              <controlPr defaultSize="0" autoFill="0" autoLine="0" autoPict="0">
                <anchor moveWithCells="1">
                  <from>
                    <xdr:col>2</xdr:col>
                    <xdr:colOff>352425</xdr:colOff>
                    <xdr:row>4</xdr:row>
                    <xdr:rowOff>152400</xdr:rowOff>
                  </from>
                  <to>
                    <xdr:col>2</xdr:col>
                    <xdr:colOff>571500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8" r:id="rId17" name="Check Box 16">
              <controlPr defaultSize="0" autoFill="0" autoLine="0" autoPict="0">
                <anchor moveWithCells="1">
                  <from>
                    <xdr:col>2</xdr:col>
                    <xdr:colOff>352425</xdr:colOff>
                    <xdr:row>4</xdr:row>
                    <xdr:rowOff>152400</xdr:rowOff>
                  </from>
                  <to>
                    <xdr:col>2</xdr:col>
                    <xdr:colOff>571500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9" r:id="rId18" name="Check Box 17">
              <controlPr defaultSize="0" autoFill="0" autoLine="0" autoPict="0">
                <anchor moveWithCells="1">
                  <from>
                    <xdr:col>2</xdr:col>
                    <xdr:colOff>352425</xdr:colOff>
                    <xdr:row>14</xdr:row>
                    <xdr:rowOff>161925</xdr:rowOff>
                  </from>
                  <to>
                    <xdr:col>2</xdr:col>
                    <xdr:colOff>571500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0" r:id="rId19" name="Check Box 18">
              <controlPr defaultSize="0" autoFill="0" autoLine="0" autoPict="0">
                <anchor moveWithCells="1">
                  <from>
                    <xdr:col>2</xdr:col>
                    <xdr:colOff>352425</xdr:colOff>
                    <xdr:row>15</xdr:row>
                    <xdr:rowOff>161925</xdr:rowOff>
                  </from>
                  <to>
                    <xdr:col>2</xdr:col>
                    <xdr:colOff>571500</xdr:colOff>
                    <xdr:row>17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גיליון13"/>
  <dimension ref="A1:H36"/>
  <sheetViews>
    <sheetView zoomScale="130" zoomScaleNormal="130" workbookViewId="0">
      <selection activeCell="C1" sqref="C1:C1048576"/>
    </sheetView>
  </sheetViews>
  <sheetFormatPr defaultRowHeight="14.25" x14ac:dyDescent="0.2"/>
  <cols>
    <col min="1" max="1" width="31.875" customWidth="1"/>
    <col min="2" max="3" width="9.875" customWidth="1"/>
    <col min="4" max="5" width="10.25" customWidth="1"/>
    <col min="6" max="7" width="10.375" customWidth="1"/>
    <col min="8" max="8" width="92.875" style="15" customWidth="1"/>
  </cols>
  <sheetData>
    <row r="1" spans="1:8" s="4" customFormat="1" ht="15" x14ac:dyDescent="0.25">
      <c r="A1" s="11" t="s">
        <v>414</v>
      </c>
      <c r="B1" s="11" t="s">
        <v>171</v>
      </c>
      <c r="C1" s="11"/>
      <c r="D1" s="11" t="s">
        <v>4</v>
      </c>
      <c r="E1" s="11"/>
      <c r="F1" s="11" t="s">
        <v>5</v>
      </c>
      <c r="G1" s="11"/>
      <c r="H1" s="30" t="s">
        <v>10</v>
      </c>
    </row>
    <row r="2" spans="1:8" x14ac:dyDescent="0.2">
      <c r="A2" t="s">
        <v>16</v>
      </c>
    </row>
    <row r="3" spans="1:8" x14ac:dyDescent="0.2">
      <c r="A3" t="s">
        <v>15</v>
      </c>
      <c r="H3" s="31" t="s">
        <v>25</v>
      </c>
    </row>
    <row r="4" spans="1:8" x14ac:dyDescent="0.2">
      <c r="A4" t="s">
        <v>177</v>
      </c>
      <c r="H4" s="31" t="s">
        <v>178</v>
      </c>
    </row>
    <row r="5" spans="1:8" x14ac:dyDescent="0.2">
      <c r="A5" t="s">
        <v>180</v>
      </c>
      <c r="H5" s="31" t="s">
        <v>179</v>
      </c>
    </row>
    <row r="6" spans="1:8" x14ac:dyDescent="0.2">
      <c r="A6" t="s">
        <v>0</v>
      </c>
    </row>
    <row r="7" spans="1:8" x14ac:dyDescent="0.2">
      <c r="A7" t="s">
        <v>1</v>
      </c>
      <c r="H7" s="31" t="s">
        <v>176</v>
      </c>
    </row>
    <row r="8" spans="1:8" x14ac:dyDescent="0.2">
      <c r="A8" t="s">
        <v>2</v>
      </c>
      <c r="H8" s="31" t="s">
        <v>279</v>
      </c>
    </row>
    <row r="9" spans="1:8" x14ac:dyDescent="0.2">
      <c r="A9" t="s">
        <v>181</v>
      </c>
      <c r="H9" s="32" t="s">
        <v>280</v>
      </c>
    </row>
    <row r="10" spans="1:8" x14ac:dyDescent="0.2">
      <c r="A10" t="s">
        <v>11</v>
      </c>
      <c r="H10" s="31" t="s">
        <v>22</v>
      </c>
    </row>
    <row r="11" spans="1:8" x14ac:dyDescent="0.2">
      <c r="A11" t="s">
        <v>20</v>
      </c>
      <c r="H11" s="31" t="s">
        <v>23</v>
      </c>
    </row>
    <row r="12" spans="1:8" x14ac:dyDescent="0.2">
      <c r="A12" t="s">
        <v>12</v>
      </c>
      <c r="H12" s="31" t="s">
        <v>21</v>
      </c>
    </row>
    <row r="13" spans="1:8" x14ac:dyDescent="0.2">
      <c r="A13" t="s">
        <v>13</v>
      </c>
      <c r="H13" s="31" t="s">
        <v>24</v>
      </c>
    </row>
    <row r="14" spans="1:8" x14ac:dyDescent="0.2">
      <c r="A14" t="s">
        <v>14</v>
      </c>
      <c r="H14" s="31" t="s">
        <v>182</v>
      </c>
    </row>
    <row r="15" spans="1:8" x14ac:dyDescent="0.2">
      <c r="A15" t="s">
        <v>169</v>
      </c>
    </row>
    <row r="16" spans="1:8" ht="15.75" customHeight="1" x14ac:dyDescent="0.2">
      <c r="A16" t="s">
        <v>172</v>
      </c>
    </row>
    <row r="17" spans="1:8" ht="15.75" x14ac:dyDescent="0.3">
      <c r="A17" s="9" t="s">
        <v>170</v>
      </c>
      <c r="B17" s="99">
        <f>COUNTA(A2:A16)- COUNTIF(C2:C16,TRUE)</f>
        <v>15</v>
      </c>
      <c r="D17" s="99">
        <f>COUNTA(A2:A16)- COUNTIF(E2:E16,TRUE)</f>
        <v>15</v>
      </c>
      <c r="F17" s="99">
        <f>COUNTA(A2:A16)- COUNTIF(G2:G16,TRUE)</f>
        <v>15</v>
      </c>
      <c r="G17" s="8"/>
    </row>
    <row r="19" spans="1:8" x14ac:dyDescent="0.2">
      <c r="H19" s="35"/>
    </row>
    <row r="20" spans="1:8" s="11" customFormat="1" x14ac:dyDescent="0.2">
      <c r="A20" s="11" t="s">
        <v>174</v>
      </c>
      <c r="B20" s="11" t="s">
        <v>171</v>
      </c>
      <c r="D20" s="11" t="s">
        <v>4</v>
      </c>
      <c r="F20" s="11" t="s">
        <v>5</v>
      </c>
      <c r="H20" s="30" t="s">
        <v>285</v>
      </c>
    </row>
    <row r="21" spans="1:8" x14ac:dyDescent="0.2">
      <c r="A21" t="s">
        <v>173</v>
      </c>
    </row>
    <row r="22" spans="1:8" x14ac:dyDescent="0.2">
      <c r="A22" t="s">
        <v>175</v>
      </c>
      <c r="H22" s="15" t="s">
        <v>283</v>
      </c>
    </row>
    <row r="23" spans="1:8" x14ac:dyDescent="0.2">
      <c r="A23" t="s">
        <v>281</v>
      </c>
      <c r="H23" s="15" t="s">
        <v>284</v>
      </c>
    </row>
    <row r="24" spans="1:8" x14ac:dyDescent="0.2">
      <c r="A24" t="s">
        <v>249</v>
      </c>
      <c r="H24" s="15" t="s">
        <v>248</v>
      </c>
    </row>
    <row r="25" spans="1:8" x14ac:dyDescent="0.2">
      <c r="A25" t="s">
        <v>286</v>
      </c>
      <c r="H25" s="15" t="s">
        <v>282</v>
      </c>
    </row>
    <row r="26" spans="1:8" ht="15.75" x14ac:dyDescent="0.3">
      <c r="A26" s="9" t="s">
        <v>170</v>
      </c>
      <c r="B26" s="99">
        <f>COUNTA(A21:A25)- COUNTIF(C21:C25,TRUE)</f>
        <v>5</v>
      </c>
      <c r="D26" s="99">
        <f>COUNTA(A21:A25)- COUNTIF(E21:E25,TRUE)</f>
        <v>5</v>
      </c>
      <c r="F26" s="99">
        <f>COUNTA(A21:A25)- COUNTIF(G21:G25,TRUE)</f>
        <v>5</v>
      </c>
    </row>
    <row r="29" spans="1:8" s="11" customFormat="1" x14ac:dyDescent="0.2">
      <c r="A29" s="11" t="s">
        <v>413</v>
      </c>
      <c r="B29" s="11" t="s">
        <v>171</v>
      </c>
      <c r="D29" s="11" t="s">
        <v>4</v>
      </c>
      <c r="F29" s="11" t="s">
        <v>5</v>
      </c>
      <c r="H29" s="30" t="s">
        <v>285</v>
      </c>
    </row>
    <row r="30" spans="1:8" x14ac:dyDescent="0.2">
      <c r="A30" t="s">
        <v>415</v>
      </c>
      <c r="H30" s="33"/>
    </row>
    <row r="31" spans="1:8" x14ac:dyDescent="0.2">
      <c r="A31" t="s">
        <v>416</v>
      </c>
    </row>
    <row r="32" spans="1:8" x14ac:dyDescent="0.2">
      <c r="A32" t="s">
        <v>412</v>
      </c>
    </row>
    <row r="33" spans="1:8" x14ac:dyDescent="0.2">
      <c r="A33" t="s">
        <v>417</v>
      </c>
    </row>
    <row r="34" spans="1:8" x14ac:dyDescent="0.2">
      <c r="A34" t="s">
        <v>418</v>
      </c>
    </row>
    <row r="35" spans="1:8" x14ac:dyDescent="0.2">
      <c r="A35" t="s">
        <v>419</v>
      </c>
    </row>
    <row r="36" spans="1:8" ht="15.75" x14ac:dyDescent="0.3">
      <c r="A36" s="9" t="s">
        <v>170</v>
      </c>
      <c r="B36" s="99">
        <f>COUNTA(A30:A35)- COUNTIF(C30:C35,TRUE)</f>
        <v>6</v>
      </c>
      <c r="D36" s="99">
        <f>COUNTA(A30:A35)- COUNTIF(E30:E35,TRUE)</f>
        <v>6</v>
      </c>
      <c r="F36" s="99">
        <f>COUNTA(A30:A35)- COUNTIF(G30:G35,TRUE)</f>
        <v>6</v>
      </c>
      <c r="H36" s="35"/>
    </row>
  </sheetData>
  <conditionalFormatting sqref="B17">
    <cfRule type="cellIs" dxfId="76" priority="43" operator="greaterThan">
      <formula>0</formula>
    </cfRule>
    <cfRule type="cellIs" dxfId="75" priority="44" operator="equal">
      <formula>0</formula>
    </cfRule>
  </conditionalFormatting>
  <conditionalFormatting sqref="D17">
    <cfRule type="cellIs" dxfId="74" priority="15" operator="greaterThan">
      <formula>0</formula>
    </cfRule>
    <cfRule type="cellIs" dxfId="73" priority="16" operator="equal">
      <formula>0</formula>
    </cfRule>
  </conditionalFormatting>
  <conditionalFormatting sqref="F17">
    <cfRule type="cellIs" dxfId="72" priority="13" operator="greaterThan">
      <formula>0</formula>
    </cfRule>
    <cfRule type="cellIs" dxfId="71" priority="14" operator="equal">
      <formula>0</formula>
    </cfRule>
  </conditionalFormatting>
  <conditionalFormatting sqref="B26">
    <cfRule type="cellIs" dxfId="70" priority="11" operator="greaterThan">
      <formula>0</formula>
    </cfRule>
    <cfRule type="cellIs" dxfId="69" priority="12" operator="equal">
      <formula>0</formula>
    </cfRule>
  </conditionalFormatting>
  <conditionalFormatting sqref="D26">
    <cfRule type="cellIs" dxfId="68" priority="9" operator="greaterThan">
      <formula>0</formula>
    </cfRule>
    <cfRule type="cellIs" dxfId="67" priority="10" operator="equal">
      <formula>0</formula>
    </cfRule>
  </conditionalFormatting>
  <conditionalFormatting sqref="F26">
    <cfRule type="cellIs" dxfId="66" priority="7" operator="greaterThan">
      <formula>0</formula>
    </cfRule>
    <cfRule type="cellIs" dxfId="65" priority="8" operator="equal">
      <formula>0</formula>
    </cfRule>
  </conditionalFormatting>
  <conditionalFormatting sqref="B36">
    <cfRule type="cellIs" dxfId="64" priority="5" operator="greaterThan">
      <formula>0</formula>
    </cfRule>
    <cfRule type="cellIs" dxfId="63" priority="6" operator="equal">
      <formula>0</formula>
    </cfRule>
  </conditionalFormatting>
  <conditionalFormatting sqref="D36">
    <cfRule type="cellIs" dxfId="62" priority="3" operator="greaterThan">
      <formula>0</formula>
    </cfRule>
    <cfRule type="cellIs" dxfId="61" priority="4" operator="equal">
      <formula>0</formula>
    </cfRule>
  </conditionalFormatting>
  <conditionalFormatting sqref="F36">
    <cfRule type="cellIs" dxfId="60" priority="1" operator="greaterThan">
      <formula>0</formula>
    </cfRule>
    <cfRule type="cellIs" dxfId="59" priority="2" operator="equal">
      <formula>0</formula>
    </cfRule>
  </conditionalFormatting>
  <hyperlinks>
    <hyperlink ref="H12" r:id="rId1"/>
    <hyperlink ref="H10" r:id="rId2"/>
    <hyperlink ref="H11" r:id="rId3"/>
    <hyperlink ref="H13" r:id="rId4"/>
    <hyperlink ref="H3" r:id="rId5"/>
    <hyperlink ref="H7" r:id="rId6"/>
    <hyperlink ref="H4" r:id="rId7"/>
    <hyperlink ref="H5" r:id="rId8"/>
    <hyperlink ref="H14" r:id="rId9"/>
    <hyperlink ref="H24" r:id="rId10"/>
    <hyperlink ref="H8" r:id="rId11"/>
    <hyperlink ref="H25" r:id="rId12"/>
    <hyperlink ref="H23" r:id="rId13" display="https://www.microsoft.com/en-US/download/details.aspx?id=25150 (Windows 7/8.1/2008/2012)_x000a_Windows 10, Server 2016/2019 install .NET Framework 3.5 from &quot;add remove features in control panel&quot;"/>
    <hyperlink ref="H22" r:id="rId14" display="https://www.microsoft.com/en-us/download/details.aspx?id=54616  (Windows Server 2012 R2, Windows Server 2012, Windows 2008 R2 SP1, Windows 8.1, and Windows 7 SP1)"/>
  </hyperlinks>
  <pageMargins left="0.7" right="0.7" top="0.75" bottom="0.75" header="0.3" footer="0.3"/>
  <drawing r:id="rId15"/>
  <legacyDrawing r:id="rId1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17" name="Check Box 1">
              <controlPr defaultSize="0" autoFill="0" autoLine="0" autoPict="0">
                <anchor moveWithCells="1">
                  <from>
                    <xdr:col>1</xdr:col>
                    <xdr:colOff>266700</xdr:colOff>
                    <xdr:row>0</xdr:row>
                    <xdr:rowOff>180975</xdr:rowOff>
                  </from>
                  <to>
                    <xdr:col>1</xdr:col>
                    <xdr:colOff>571500</xdr:colOff>
                    <xdr:row>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18" name="Check Box 3">
              <controlPr defaultSize="0" autoFill="0" autoLine="0" autoPict="0">
                <anchor moveWithCells="1">
                  <from>
                    <xdr:col>1</xdr:col>
                    <xdr:colOff>266700</xdr:colOff>
                    <xdr:row>2</xdr:row>
                    <xdr:rowOff>180975</xdr:rowOff>
                  </from>
                  <to>
                    <xdr:col>1</xdr:col>
                    <xdr:colOff>571500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19" name="Check Box 4">
              <controlPr defaultSize="0" autoFill="0" autoLine="0" autoPict="0">
                <anchor moveWithCells="1">
                  <from>
                    <xdr:col>1</xdr:col>
                    <xdr:colOff>266700</xdr:colOff>
                    <xdr:row>3</xdr:row>
                    <xdr:rowOff>180975</xdr:rowOff>
                  </from>
                  <to>
                    <xdr:col>1</xdr:col>
                    <xdr:colOff>571500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20" name="Check Box 5">
              <controlPr defaultSize="0" autoFill="0" autoLine="0" autoPict="0">
                <anchor moveWithCells="1">
                  <from>
                    <xdr:col>1</xdr:col>
                    <xdr:colOff>266700</xdr:colOff>
                    <xdr:row>4</xdr:row>
                    <xdr:rowOff>180975</xdr:rowOff>
                  </from>
                  <to>
                    <xdr:col>1</xdr:col>
                    <xdr:colOff>571500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21" name="Check Box 6">
              <controlPr defaultSize="0" autoFill="0" autoLine="0" autoPict="0">
                <anchor moveWithCells="1">
                  <from>
                    <xdr:col>1</xdr:col>
                    <xdr:colOff>266700</xdr:colOff>
                    <xdr:row>5</xdr:row>
                    <xdr:rowOff>180975</xdr:rowOff>
                  </from>
                  <to>
                    <xdr:col>1</xdr:col>
                    <xdr:colOff>571500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22" name="Check Box 7">
              <controlPr defaultSize="0" autoFill="0" autoLine="0" autoPict="0">
                <anchor moveWithCells="1">
                  <from>
                    <xdr:col>1</xdr:col>
                    <xdr:colOff>266700</xdr:colOff>
                    <xdr:row>6</xdr:row>
                    <xdr:rowOff>180975</xdr:rowOff>
                  </from>
                  <to>
                    <xdr:col>1</xdr:col>
                    <xdr:colOff>571500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23" name="Check Box 8">
              <controlPr defaultSize="0" autoFill="0" autoLine="0" autoPict="0">
                <anchor moveWithCells="1">
                  <from>
                    <xdr:col>1</xdr:col>
                    <xdr:colOff>266700</xdr:colOff>
                    <xdr:row>7</xdr:row>
                    <xdr:rowOff>180975</xdr:rowOff>
                  </from>
                  <to>
                    <xdr:col>1</xdr:col>
                    <xdr:colOff>571500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24" name="Check Box 9">
              <controlPr defaultSize="0" autoFill="0" autoLine="0" autoPict="0">
                <anchor moveWithCells="1">
                  <from>
                    <xdr:col>1</xdr:col>
                    <xdr:colOff>266700</xdr:colOff>
                    <xdr:row>8</xdr:row>
                    <xdr:rowOff>180975</xdr:rowOff>
                  </from>
                  <to>
                    <xdr:col>1</xdr:col>
                    <xdr:colOff>571500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25" name="Check Box 10">
              <controlPr defaultSize="0" autoFill="0" autoLine="0" autoPict="0">
                <anchor moveWithCells="1">
                  <from>
                    <xdr:col>1</xdr:col>
                    <xdr:colOff>266700</xdr:colOff>
                    <xdr:row>9</xdr:row>
                    <xdr:rowOff>180975</xdr:rowOff>
                  </from>
                  <to>
                    <xdr:col>1</xdr:col>
                    <xdr:colOff>571500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26" name="Check Box 11">
              <controlPr defaultSize="0" autoFill="0" autoLine="0" autoPict="0">
                <anchor moveWithCells="1">
                  <from>
                    <xdr:col>1</xdr:col>
                    <xdr:colOff>266700</xdr:colOff>
                    <xdr:row>10</xdr:row>
                    <xdr:rowOff>180975</xdr:rowOff>
                  </from>
                  <to>
                    <xdr:col>1</xdr:col>
                    <xdr:colOff>571500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27" name="Check Box 12">
              <controlPr defaultSize="0" autoFill="0" autoLine="0" autoPict="0">
                <anchor moveWithCells="1">
                  <from>
                    <xdr:col>1</xdr:col>
                    <xdr:colOff>266700</xdr:colOff>
                    <xdr:row>11</xdr:row>
                    <xdr:rowOff>180975</xdr:rowOff>
                  </from>
                  <to>
                    <xdr:col>1</xdr:col>
                    <xdr:colOff>571500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28" name="Check Box 13">
              <controlPr defaultSize="0" autoFill="0" autoLine="0" autoPict="0">
                <anchor moveWithCells="1">
                  <from>
                    <xdr:col>1</xdr:col>
                    <xdr:colOff>266700</xdr:colOff>
                    <xdr:row>12</xdr:row>
                    <xdr:rowOff>0</xdr:rowOff>
                  </from>
                  <to>
                    <xdr:col>1</xdr:col>
                    <xdr:colOff>571500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29" name="Check Box 14">
              <controlPr defaultSize="0" autoFill="0" autoLine="0" autoPict="0">
                <anchor moveWithCells="1">
                  <from>
                    <xdr:col>1</xdr:col>
                    <xdr:colOff>266700</xdr:colOff>
                    <xdr:row>12</xdr:row>
                    <xdr:rowOff>180975</xdr:rowOff>
                  </from>
                  <to>
                    <xdr:col>1</xdr:col>
                    <xdr:colOff>571500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30" name="Check Box 15">
              <controlPr defaultSize="0" autoFill="0" autoLine="0" autoPict="0">
                <anchor moveWithCells="1">
                  <from>
                    <xdr:col>1</xdr:col>
                    <xdr:colOff>266700</xdr:colOff>
                    <xdr:row>13</xdr:row>
                    <xdr:rowOff>180975</xdr:rowOff>
                  </from>
                  <to>
                    <xdr:col>1</xdr:col>
                    <xdr:colOff>571500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31" name="Check Box 16">
              <controlPr defaultSize="0" autoFill="0" autoLine="0" autoPict="0">
                <anchor moveWithCells="1">
                  <from>
                    <xdr:col>3</xdr:col>
                    <xdr:colOff>266700</xdr:colOff>
                    <xdr:row>0</xdr:row>
                    <xdr:rowOff>180975</xdr:rowOff>
                  </from>
                  <to>
                    <xdr:col>3</xdr:col>
                    <xdr:colOff>571500</xdr:colOff>
                    <xdr:row>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32" name="Check Box 17">
              <controlPr defaultSize="0" autoFill="0" autoLine="0" autoPict="0">
                <anchor moveWithCells="1">
                  <from>
                    <xdr:col>5</xdr:col>
                    <xdr:colOff>266700</xdr:colOff>
                    <xdr:row>0</xdr:row>
                    <xdr:rowOff>180975</xdr:rowOff>
                  </from>
                  <to>
                    <xdr:col>5</xdr:col>
                    <xdr:colOff>571500</xdr:colOff>
                    <xdr:row>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33" name="Check Box 18">
              <controlPr defaultSize="0" autoFill="0" autoLine="0" autoPict="0">
                <anchor moveWithCells="1">
                  <from>
                    <xdr:col>3</xdr:col>
                    <xdr:colOff>266700</xdr:colOff>
                    <xdr:row>1</xdr:row>
                    <xdr:rowOff>180975</xdr:rowOff>
                  </from>
                  <to>
                    <xdr:col>3</xdr:col>
                    <xdr:colOff>571500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0" r:id="rId34" name="Check Box 46">
              <controlPr defaultSize="0" autoFill="0" autoLine="0" autoPict="0">
                <anchor moveWithCells="1">
                  <from>
                    <xdr:col>1</xdr:col>
                    <xdr:colOff>266700</xdr:colOff>
                    <xdr:row>19</xdr:row>
                    <xdr:rowOff>180975</xdr:rowOff>
                  </from>
                  <to>
                    <xdr:col>1</xdr:col>
                    <xdr:colOff>571500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1" r:id="rId35" name="Check Box 47">
              <controlPr defaultSize="0" autoFill="0" autoLine="0" autoPict="0">
                <anchor moveWithCells="1">
                  <from>
                    <xdr:col>1</xdr:col>
                    <xdr:colOff>266700</xdr:colOff>
                    <xdr:row>20</xdr:row>
                    <xdr:rowOff>180975</xdr:rowOff>
                  </from>
                  <to>
                    <xdr:col>1</xdr:col>
                    <xdr:colOff>571500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2" r:id="rId36" name="Check Box 48">
              <controlPr defaultSize="0" autoFill="0" autoLine="0" autoPict="0">
                <anchor moveWithCells="1">
                  <from>
                    <xdr:col>1</xdr:col>
                    <xdr:colOff>266700</xdr:colOff>
                    <xdr:row>21</xdr:row>
                    <xdr:rowOff>180975</xdr:rowOff>
                  </from>
                  <to>
                    <xdr:col>1</xdr:col>
                    <xdr:colOff>571500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3" r:id="rId37" name="Check Box 49">
              <controlPr defaultSize="0" autoFill="0" autoLine="0" autoPict="0">
                <anchor moveWithCells="1">
                  <from>
                    <xdr:col>1</xdr:col>
                    <xdr:colOff>266700</xdr:colOff>
                    <xdr:row>22</xdr:row>
                    <xdr:rowOff>180975</xdr:rowOff>
                  </from>
                  <to>
                    <xdr:col>1</xdr:col>
                    <xdr:colOff>571500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4" r:id="rId38" name="Check Box 50">
              <controlPr defaultSize="0" autoFill="0" autoLine="0" autoPict="0">
                <anchor moveWithCells="1">
                  <from>
                    <xdr:col>3</xdr:col>
                    <xdr:colOff>266700</xdr:colOff>
                    <xdr:row>19</xdr:row>
                    <xdr:rowOff>180975</xdr:rowOff>
                  </from>
                  <to>
                    <xdr:col>3</xdr:col>
                    <xdr:colOff>571500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8" r:id="rId39" name="Check Box 54">
              <controlPr defaultSize="0" autoFill="0" autoLine="0" autoPict="0">
                <anchor moveWithCells="1">
                  <from>
                    <xdr:col>5</xdr:col>
                    <xdr:colOff>266700</xdr:colOff>
                    <xdr:row>19</xdr:row>
                    <xdr:rowOff>180975</xdr:rowOff>
                  </from>
                  <to>
                    <xdr:col>5</xdr:col>
                    <xdr:colOff>571500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2" r:id="rId40" name="Check Box 58">
              <controlPr defaultSize="0" autoFill="0" autoLine="0" autoPict="0">
                <anchor moveWithCells="1">
                  <from>
                    <xdr:col>1</xdr:col>
                    <xdr:colOff>266700</xdr:colOff>
                    <xdr:row>14</xdr:row>
                    <xdr:rowOff>180975</xdr:rowOff>
                  </from>
                  <to>
                    <xdr:col>1</xdr:col>
                    <xdr:colOff>571500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6" r:id="rId41" name="Check Box 62">
              <controlPr defaultSize="0" autoFill="0" autoLine="0" autoPict="0">
                <anchor moveWithCells="1">
                  <from>
                    <xdr:col>1</xdr:col>
                    <xdr:colOff>266700</xdr:colOff>
                    <xdr:row>1</xdr:row>
                    <xdr:rowOff>180975</xdr:rowOff>
                  </from>
                  <to>
                    <xdr:col>1</xdr:col>
                    <xdr:colOff>571500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8" r:id="rId42" name="Check Box 64">
              <controlPr defaultSize="0" autoFill="0" autoLine="0" autoPict="0">
                <anchor moveWithCells="1">
                  <from>
                    <xdr:col>3</xdr:col>
                    <xdr:colOff>266700</xdr:colOff>
                    <xdr:row>23</xdr:row>
                    <xdr:rowOff>152400</xdr:rowOff>
                  </from>
                  <to>
                    <xdr:col>3</xdr:col>
                    <xdr:colOff>571500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9" r:id="rId43" name="Check Box 65">
              <controlPr defaultSize="0" autoFill="0" autoLine="0" autoPict="0">
                <anchor moveWithCells="1">
                  <from>
                    <xdr:col>5</xdr:col>
                    <xdr:colOff>266700</xdr:colOff>
                    <xdr:row>23</xdr:row>
                    <xdr:rowOff>152400</xdr:rowOff>
                  </from>
                  <to>
                    <xdr:col>5</xdr:col>
                    <xdr:colOff>571500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2" r:id="rId44" name="Check Box 68">
              <controlPr defaultSize="0" autoFill="0" autoLine="0" autoPict="0">
                <anchor moveWithCells="1">
                  <from>
                    <xdr:col>3</xdr:col>
                    <xdr:colOff>266700</xdr:colOff>
                    <xdr:row>20</xdr:row>
                    <xdr:rowOff>180975</xdr:rowOff>
                  </from>
                  <to>
                    <xdr:col>3</xdr:col>
                    <xdr:colOff>571500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3" r:id="rId45" name="Check Box 69">
              <controlPr defaultSize="0" autoFill="0" autoLine="0" autoPict="0">
                <anchor moveWithCells="1">
                  <from>
                    <xdr:col>3</xdr:col>
                    <xdr:colOff>266700</xdr:colOff>
                    <xdr:row>21</xdr:row>
                    <xdr:rowOff>180975</xdr:rowOff>
                  </from>
                  <to>
                    <xdr:col>3</xdr:col>
                    <xdr:colOff>571500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4" r:id="rId46" name="Check Box 70">
              <controlPr defaultSize="0" autoFill="0" autoLine="0" autoPict="0">
                <anchor moveWithCells="1">
                  <from>
                    <xdr:col>3</xdr:col>
                    <xdr:colOff>266700</xdr:colOff>
                    <xdr:row>22</xdr:row>
                    <xdr:rowOff>180975</xdr:rowOff>
                  </from>
                  <to>
                    <xdr:col>3</xdr:col>
                    <xdr:colOff>571500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5" r:id="rId47" name="Check Box 71">
              <controlPr defaultSize="0" autoFill="0" autoLine="0" autoPict="0">
                <anchor moveWithCells="1">
                  <from>
                    <xdr:col>5</xdr:col>
                    <xdr:colOff>266700</xdr:colOff>
                    <xdr:row>20</xdr:row>
                    <xdr:rowOff>180975</xdr:rowOff>
                  </from>
                  <to>
                    <xdr:col>5</xdr:col>
                    <xdr:colOff>571500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6" r:id="rId48" name="Check Box 72">
              <controlPr defaultSize="0" autoFill="0" autoLine="0" autoPict="0">
                <anchor moveWithCells="1">
                  <from>
                    <xdr:col>5</xdr:col>
                    <xdr:colOff>266700</xdr:colOff>
                    <xdr:row>21</xdr:row>
                    <xdr:rowOff>180975</xdr:rowOff>
                  </from>
                  <to>
                    <xdr:col>5</xdr:col>
                    <xdr:colOff>571500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7" r:id="rId49" name="Check Box 73">
              <controlPr defaultSize="0" autoFill="0" autoLine="0" autoPict="0">
                <anchor moveWithCells="1">
                  <from>
                    <xdr:col>5</xdr:col>
                    <xdr:colOff>266700</xdr:colOff>
                    <xdr:row>22</xdr:row>
                    <xdr:rowOff>180975</xdr:rowOff>
                  </from>
                  <to>
                    <xdr:col>5</xdr:col>
                    <xdr:colOff>571500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8" r:id="rId50" name="Check Box 74">
              <controlPr defaultSize="0" autoFill="0" autoLine="0" autoPict="0">
                <anchor moveWithCells="1">
                  <from>
                    <xdr:col>1</xdr:col>
                    <xdr:colOff>266700</xdr:colOff>
                    <xdr:row>23</xdr:row>
                    <xdr:rowOff>152400</xdr:rowOff>
                  </from>
                  <to>
                    <xdr:col>1</xdr:col>
                    <xdr:colOff>571500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0" r:id="rId51" name="Check Box 76">
              <controlPr defaultSize="0" autoFill="0" autoLine="0" autoPict="0">
                <anchor moveWithCells="1">
                  <from>
                    <xdr:col>3</xdr:col>
                    <xdr:colOff>266700</xdr:colOff>
                    <xdr:row>2</xdr:row>
                    <xdr:rowOff>180975</xdr:rowOff>
                  </from>
                  <to>
                    <xdr:col>3</xdr:col>
                    <xdr:colOff>571500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1" r:id="rId52" name="Check Box 77">
              <controlPr defaultSize="0" autoFill="0" autoLine="0" autoPict="0">
                <anchor moveWithCells="1">
                  <from>
                    <xdr:col>3</xdr:col>
                    <xdr:colOff>266700</xdr:colOff>
                    <xdr:row>3</xdr:row>
                    <xdr:rowOff>180975</xdr:rowOff>
                  </from>
                  <to>
                    <xdr:col>3</xdr:col>
                    <xdr:colOff>571500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2" r:id="rId53" name="Check Box 78">
              <controlPr defaultSize="0" autoFill="0" autoLine="0" autoPict="0">
                <anchor moveWithCells="1">
                  <from>
                    <xdr:col>3</xdr:col>
                    <xdr:colOff>266700</xdr:colOff>
                    <xdr:row>4</xdr:row>
                    <xdr:rowOff>180975</xdr:rowOff>
                  </from>
                  <to>
                    <xdr:col>3</xdr:col>
                    <xdr:colOff>571500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3" r:id="rId54" name="Check Box 79">
              <controlPr defaultSize="0" autoFill="0" autoLine="0" autoPict="0">
                <anchor moveWithCells="1">
                  <from>
                    <xdr:col>3</xdr:col>
                    <xdr:colOff>266700</xdr:colOff>
                    <xdr:row>5</xdr:row>
                    <xdr:rowOff>180975</xdr:rowOff>
                  </from>
                  <to>
                    <xdr:col>3</xdr:col>
                    <xdr:colOff>571500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4" r:id="rId55" name="Check Box 80">
              <controlPr defaultSize="0" autoFill="0" autoLine="0" autoPict="0">
                <anchor moveWithCells="1">
                  <from>
                    <xdr:col>3</xdr:col>
                    <xdr:colOff>266700</xdr:colOff>
                    <xdr:row>6</xdr:row>
                    <xdr:rowOff>180975</xdr:rowOff>
                  </from>
                  <to>
                    <xdr:col>3</xdr:col>
                    <xdr:colOff>571500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5" r:id="rId56" name="Check Box 81">
              <controlPr defaultSize="0" autoFill="0" autoLine="0" autoPict="0">
                <anchor moveWithCells="1">
                  <from>
                    <xdr:col>3</xdr:col>
                    <xdr:colOff>266700</xdr:colOff>
                    <xdr:row>7</xdr:row>
                    <xdr:rowOff>180975</xdr:rowOff>
                  </from>
                  <to>
                    <xdr:col>3</xdr:col>
                    <xdr:colOff>571500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6" r:id="rId57" name="Check Box 82">
              <controlPr defaultSize="0" autoFill="0" autoLine="0" autoPict="0">
                <anchor moveWithCells="1">
                  <from>
                    <xdr:col>3</xdr:col>
                    <xdr:colOff>266700</xdr:colOff>
                    <xdr:row>8</xdr:row>
                    <xdr:rowOff>180975</xdr:rowOff>
                  </from>
                  <to>
                    <xdr:col>3</xdr:col>
                    <xdr:colOff>571500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7" r:id="rId58" name="Check Box 83">
              <controlPr defaultSize="0" autoFill="0" autoLine="0" autoPict="0">
                <anchor moveWithCells="1">
                  <from>
                    <xdr:col>3</xdr:col>
                    <xdr:colOff>266700</xdr:colOff>
                    <xdr:row>9</xdr:row>
                    <xdr:rowOff>180975</xdr:rowOff>
                  </from>
                  <to>
                    <xdr:col>3</xdr:col>
                    <xdr:colOff>571500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8" r:id="rId59" name="Check Box 84">
              <controlPr defaultSize="0" autoFill="0" autoLine="0" autoPict="0">
                <anchor moveWithCells="1">
                  <from>
                    <xdr:col>3</xdr:col>
                    <xdr:colOff>266700</xdr:colOff>
                    <xdr:row>10</xdr:row>
                    <xdr:rowOff>180975</xdr:rowOff>
                  </from>
                  <to>
                    <xdr:col>3</xdr:col>
                    <xdr:colOff>571500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9" r:id="rId60" name="Check Box 85">
              <controlPr defaultSize="0" autoFill="0" autoLine="0" autoPict="0">
                <anchor moveWithCells="1">
                  <from>
                    <xdr:col>3</xdr:col>
                    <xdr:colOff>266700</xdr:colOff>
                    <xdr:row>11</xdr:row>
                    <xdr:rowOff>180975</xdr:rowOff>
                  </from>
                  <to>
                    <xdr:col>3</xdr:col>
                    <xdr:colOff>571500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0" r:id="rId61" name="Check Box 86">
              <controlPr defaultSize="0" autoFill="0" autoLine="0" autoPict="0">
                <anchor moveWithCells="1">
                  <from>
                    <xdr:col>3</xdr:col>
                    <xdr:colOff>266700</xdr:colOff>
                    <xdr:row>12</xdr:row>
                    <xdr:rowOff>180975</xdr:rowOff>
                  </from>
                  <to>
                    <xdr:col>3</xdr:col>
                    <xdr:colOff>571500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1" r:id="rId62" name="Check Box 87">
              <controlPr defaultSize="0" autoFill="0" autoLine="0" autoPict="0">
                <anchor moveWithCells="1">
                  <from>
                    <xdr:col>3</xdr:col>
                    <xdr:colOff>266700</xdr:colOff>
                    <xdr:row>13</xdr:row>
                    <xdr:rowOff>180975</xdr:rowOff>
                  </from>
                  <to>
                    <xdr:col>3</xdr:col>
                    <xdr:colOff>571500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2" r:id="rId63" name="Check Box 88">
              <controlPr defaultSize="0" autoFill="0" autoLine="0" autoPict="0">
                <anchor moveWithCells="1">
                  <from>
                    <xdr:col>3</xdr:col>
                    <xdr:colOff>266700</xdr:colOff>
                    <xdr:row>14</xdr:row>
                    <xdr:rowOff>180975</xdr:rowOff>
                  </from>
                  <to>
                    <xdr:col>3</xdr:col>
                    <xdr:colOff>571500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3" r:id="rId64" name="Check Box 89">
              <controlPr defaultSize="0" autoFill="0" autoLine="0" autoPict="0">
                <anchor moveWithCells="1">
                  <from>
                    <xdr:col>5</xdr:col>
                    <xdr:colOff>266700</xdr:colOff>
                    <xdr:row>1</xdr:row>
                    <xdr:rowOff>180975</xdr:rowOff>
                  </from>
                  <to>
                    <xdr:col>5</xdr:col>
                    <xdr:colOff>571500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4" r:id="rId65" name="Check Box 90">
              <controlPr defaultSize="0" autoFill="0" autoLine="0" autoPict="0">
                <anchor moveWithCells="1">
                  <from>
                    <xdr:col>5</xdr:col>
                    <xdr:colOff>266700</xdr:colOff>
                    <xdr:row>2</xdr:row>
                    <xdr:rowOff>180975</xdr:rowOff>
                  </from>
                  <to>
                    <xdr:col>5</xdr:col>
                    <xdr:colOff>571500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5" r:id="rId66" name="Check Box 91">
              <controlPr defaultSize="0" autoFill="0" autoLine="0" autoPict="0">
                <anchor moveWithCells="1">
                  <from>
                    <xdr:col>5</xdr:col>
                    <xdr:colOff>266700</xdr:colOff>
                    <xdr:row>3</xdr:row>
                    <xdr:rowOff>180975</xdr:rowOff>
                  </from>
                  <to>
                    <xdr:col>5</xdr:col>
                    <xdr:colOff>571500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6" r:id="rId67" name="Check Box 92">
              <controlPr defaultSize="0" autoFill="0" autoLine="0" autoPict="0">
                <anchor moveWithCells="1">
                  <from>
                    <xdr:col>5</xdr:col>
                    <xdr:colOff>266700</xdr:colOff>
                    <xdr:row>4</xdr:row>
                    <xdr:rowOff>180975</xdr:rowOff>
                  </from>
                  <to>
                    <xdr:col>5</xdr:col>
                    <xdr:colOff>571500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7" r:id="rId68" name="Check Box 93">
              <controlPr defaultSize="0" autoFill="0" autoLine="0" autoPict="0">
                <anchor moveWithCells="1">
                  <from>
                    <xdr:col>5</xdr:col>
                    <xdr:colOff>266700</xdr:colOff>
                    <xdr:row>5</xdr:row>
                    <xdr:rowOff>180975</xdr:rowOff>
                  </from>
                  <to>
                    <xdr:col>5</xdr:col>
                    <xdr:colOff>571500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8" r:id="rId69" name="Check Box 94">
              <controlPr defaultSize="0" autoFill="0" autoLine="0" autoPict="0">
                <anchor moveWithCells="1">
                  <from>
                    <xdr:col>5</xdr:col>
                    <xdr:colOff>266700</xdr:colOff>
                    <xdr:row>6</xdr:row>
                    <xdr:rowOff>180975</xdr:rowOff>
                  </from>
                  <to>
                    <xdr:col>5</xdr:col>
                    <xdr:colOff>571500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9" r:id="rId70" name="Check Box 95">
              <controlPr defaultSize="0" autoFill="0" autoLine="0" autoPict="0">
                <anchor moveWithCells="1">
                  <from>
                    <xdr:col>5</xdr:col>
                    <xdr:colOff>266700</xdr:colOff>
                    <xdr:row>7</xdr:row>
                    <xdr:rowOff>180975</xdr:rowOff>
                  </from>
                  <to>
                    <xdr:col>5</xdr:col>
                    <xdr:colOff>571500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0" r:id="rId71" name="Check Box 96">
              <controlPr defaultSize="0" autoFill="0" autoLine="0" autoPict="0">
                <anchor moveWithCells="1">
                  <from>
                    <xdr:col>5</xdr:col>
                    <xdr:colOff>266700</xdr:colOff>
                    <xdr:row>8</xdr:row>
                    <xdr:rowOff>180975</xdr:rowOff>
                  </from>
                  <to>
                    <xdr:col>5</xdr:col>
                    <xdr:colOff>571500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1" r:id="rId72" name="Check Box 97">
              <controlPr defaultSize="0" autoFill="0" autoLine="0" autoPict="0">
                <anchor moveWithCells="1">
                  <from>
                    <xdr:col>5</xdr:col>
                    <xdr:colOff>266700</xdr:colOff>
                    <xdr:row>9</xdr:row>
                    <xdr:rowOff>180975</xdr:rowOff>
                  </from>
                  <to>
                    <xdr:col>5</xdr:col>
                    <xdr:colOff>571500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2" r:id="rId73" name="Check Box 98">
              <controlPr defaultSize="0" autoFill="0" autoLine="0" autoPict="0">
                <anchor moveWithCells="1">
                  <from>
                    <xdr:col>5</xdr:col>
                    <xdr:colOff>266700</xdr:colOff>
                    <xdr:row>10</xdr:row>
                    <xdr:rowOff>180975</xdr:rowOff>
                  </from>
                  <to>
                    <xdr:col>5</xdr:col>
                    <xdr:colOff>571500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3" r:id="rId74" name="Check Box 99">
              <controlPr defaultSize="0" autoFill="0" autoLine="0" autoPict="0">
                <anchor moveWithCells="1">
                  <from>
                    <xdr:col>5</xdr:col>
                    <xdr:colOff>266700</xdr:colOff>
                    <xdr:row>11</xdr:row>
                    <xdr:rowOff>180975</xdr:rowOff>
                  </from>
                  <to>
                    <xdr:col>5</xdr:col>
                    <xdr:colOff>571500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4" r:id="rId75" name="Check Box 100">
              <controlPr defaultSize="0" autoFill="0" autoLine="0" autoPict="0">
                <anchor moveWithCells="1">
                  <from>
                    <xdr:col>5</xdr:col>
                    <xdr:colOff>266700</xdr:colOff>
                    <xdr:row>12</xdr:row>
                    <xdr:rowOff>180975</xdr:rowOff>
                  </from>
                  <to>
                    <xdr:col>5</xdr:col>
                    <xdr:colOff>571500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5" r:id="rId76" name="Check Box 101">
              <controlPr defaultSize="0" autoFill="0" autoLine="0" autoPict="0">
                <anchor moveWithCells="1">
                  <from>
                    <xdr:col>5</xdr:col>
                    <xdr:colOff>266700</xdr:colOff>
                    <xdr:row>13</xdr:row>
                    <xdr:rowOff>180975</xdr:rowOff>
                  </from>
                  <to>
                    <xdr:col>5</xdr:col>
                    <xdr:colOff>571500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6" r:id="rId77" name="Check Box 102">
              <controlPr defaultSize="0" autoFill="0" autoLine="0" autoPict="0">
                <anchor moveWithCells="1">
                  <from>
                    <xdr:col>5</xdr:col>
                    <xdr:colOff>266700</xdr:colOff>
                    <xdr:row>14</xdr:row>
                    <xdr:rowOff>180975</xdr:rowOff>
                  </from>
                  <to>
                    <xdr:col>5</xdr:col>
                    <xdr:colOff>571500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7" r:id="rId78" name="Check Box 103">
              <controlPr defaultSize="0" autoFill="0" autoLine="0" autoPict="0">
                <anchor moveWithCells="1">
                  <from>
                    <xdr:col>1</xdr:col>
                    <xdr:colOff>266700</xdr:colOff>
                    <xdr:row>28</xdr:row>
                    <xdr:rowOff>180975</xdr:rowOff>
                  </from>
                  <to>
                    <xdr:col>1</xdr:col>
                    <xdr:colOff>571500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8" r:id="rId79" name="Check Box 104">
              <controlPr defaultSize="0" autoFill="0" autoLine="0" autoPict="0">
                <anchor moveWithCells="1">
                  <from>
                    <xdr:col>1</xdr:col>
                    <xdr:colOff>266700</xdr:colOff>
                    <xdr:row>29</xdr:row>
                    <xdr:rowOff>180975</xdr:rowOff>
                  </from>
                  <to>
                    <xdr:col>1</xdr:col>
                    <xdr:colOff>571500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9" r:id="rId80" name="Check Box 105">
              <controlPr defaultSize="0" autoFill="0" autoLine="0" autoPict="0">
                <anchor moveWithCells="1">
                  <from>
                    <xdr:col>1</xdr:col>
                    <xdr:colOff>266700</xdr:colOff>
                    <xdr:row>30</xdr:row>
                    <xdr:rowOff>180975</xdr:rowOff>
                  </from>
                  <to>
                    <xdr:col>1</xdr:col>
                    <xdr:colOff>571500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0" r:id="rId81" name="Check Box 106">
              <controlPr defaultSize="0" autoFill="0" autoLine="0" autoPict="0">
                <anchor moveWithCells="1">
                  <from>
                    <xdr:col>1</xdr:col>
                    <xdr:colOff>266700</xdr:colOff>
                    <xdr:row>31</xdr:row>
                    <xdr:rowOff>180975</xdr:rowOff>
                  </from>
                  <to>
                    <xdr:col>1</xdr:col>
                    <xdr:colOff>571500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1" r:id="rId82" name="Check Box 107">
              <controlPr defaultSize="0" autoFill="0" autoLine="0" autoPict="0">
                <anchor moveWithCells="1">
                  <from>
                    <xdr:col>1</xdr:col>
                    <xdr:colOff>266700</xdr:colOff>
                    <xdr:row>32</xdr:row>
                    <xdr:rowOff>180975</xdr:rowOff>
                  </from>
                  <to>
                    <xdr:col>1</xdr:col>
                    <xdr:colOff>571500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2" r:id="rId83" name="Check Box 108">
              <controlPr defaultSize="0" autoFill="0" autoLine="0" autoPict="0">
                <anchor moveWithCells="1">
                  <from>
                    <xdr:col>1</xdr:col>
                    <xdr:colOff>266700</xdr:colOff>
                    <xdr:row>33</xdr:row>
                    <xdr:rowOff>180975</xdr:rowOff>
                  </from>
                  <to>
                    <xdr:col>1</xdr:col>
                    <xdr:colOff>571500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3" r:id="rId84" name="Check Box 109">
              <controlPr defaultSize="0" autoFill="0" autoLine="0" autoPict="0">
                <anchor moveWithCells="1">
                  <from>
                    <xdr:col>3</xdr:col>
                    <xdr:colOff>266700</xdr:colOff>
                    <xdr:row>28</xdr:row>
                    <xdr:rowOff>180975</xdr:rowOff>
                  </from>
                  <to>
                    <xdr:col>3</xdr:col>
                    <xdr:colOff>571500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4" r:id="rId85" name="Check Box 110">
              <controlPr defaultSize="0" autoFill="0" autoLine="0" autoPict="0">
                <anchor moveWithCells="1">
                  <from>
                    <xdr:col>3</xdr:col>
                    <xdr:colOff>266700</xdr:colOff>
                    <xdr:row>29</xdr:row>
                    <xdr:rowOff>180975</xdr:rowOff>
                  </from>
                  <to>
                    <xdr:col>3</xdr:col>
                    <xdr:colOff>571500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5" r:id="rId86" name="Check Box 111">
              <controlPr defaultSize="0" autoFill="0" autoLine="0" autoPict="0">
                <anchor moveWithCells="1">
                  <from>
                    <xdr:col>3</xdr:col>
                    <xdr:colOff>266700</xdr:colOff>
                    <xdr:row>30</xdr:row>
                    <xdr:rowOff>180975</xdr:rowOff>
                  </from>
                  <to>
                    <xdr:col>3</xdr:col>
                    <xdr:colOff>571500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6" r:id="rId87" name="Check Box 112">
              <controlPr defaultSize="0" autoFill="0" autoLine="0" autoPict="0">
                <anchor moveWithCells="1">
                  <from>
                    <xdr:col>3</xdr:col>
                    <xdr:colOff>266700</xdr:colOff>
                    <xdr:row>31</xdr:row>
                    <xdr:rowOff>180975</xdr:rowOff>
                  </from>
                  <to>
                    <xdr:col>3</xdr:col>
                    <xdr:colOff>571500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7" r:id="rId88" name="Check Box 113">
              <controlPr defaultSize="0" autoFill="0" autoLine="0" autoPict="0">
                <anchor moveWithCells="1">
                  <from>
                    <xdr:col>3</xdr:col>
                    <xdr:colOff>266700</xdr:colOff>
                    <xdr:row>32</xdr:row>
                    <xdr:rowOff>180975</xdr:rowOff>
                  </from>
                  <to>
                    <xdr:col>3</xdr:col>
                    <xdr:colOff>571500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8" r:id="rId89" name="Check Box 114">
              <controlPr defaultSize="0" autoFill="0" autoLine="0" autoPict="0">
                <anchor moveWithCells="1">
                  <from>
                    <xdr:col>3</xdr:col>
                    <xdr:colOff>266700</xdr:colOff>
                    <xdr:row>33</xdr:row>
                    <xdr:rowOff>180975</xdr:rowOff>
                  </from>
                  <to>
                    <xdr:col>3</xdr:col>
                    <xdr:colOff>571500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9" r:id="rId90" name="Check Box 115">
              <controlPr defaultSize="0" autoFill="0" autoLine="0" autoPict="0">
                <anchor moveWithCells="1">
                  <from>
                    <xdr:col>5</xdr:col>
                    <xdr:colOff>266700</xdr:colOff>
                    <xdr:row>28</xdr:row>
                    <xdr:rowOff>180975</xdr:rowOff>
                  </from>
                  <to>
                    <xdr:col>5</xdr:col>
                    <xdr:colOff>571500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0" r:id="rId91" name="Check Box 116">
              <controlPr defaultSize="0" autoFill="0" autoLine="0" autoPict="0">
                <anchor moveWithCells="1">
                  <from>
                    <xdr:col>5</xdr:col>
                    <xdr:colOff>266700</xdr:colOff>
                    <xdr:row>29</xdr:row>
                    <xdr:rowOff>180975</xdr:rowOff>
                  </from>
                  <to>
                    <xdr:col>5</xdr:col>
                    <xdr:colOff>571500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1" r:id="rId92" name="Check Box 117">
              <controlPr defaultSize="0" autoFill="0" autoLine="0" autoPict="0">
                <anchor moveWithCells="1">
                  <from>
                    <xdr:col>5</xdr:col>
                    <xdr:colOff>266700</xdr:colOff>
                    <xdr:row>30</xdr:row>
                    <xdr:rowOff>180975</xdr:rowOff>
                  </from>
                  <to>
                    <xdr:col>5</xdr:col>
                    <xdr:colOff>571500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2" r:id="rId93" name="Check Box 118">
              <controlPr defaultSize="0" autoFill="0" autoLine="0" autoPict="0">
                <anchor moveWithCells="1">
                  <from>
                    <xdr:col>5</xdr:col>
                    <xdr:colOff>266700</xdr:colOff>
                    <xdr:row>31</xdr:row>
                    <xdr:rowOff>180975</xdr:rowOff>
                  </from>
                  <to>
                    <xdr:col>5</xdr:col>
                    <xdr:colOff>571500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3" r:id="rId94" name="Check Box 119">
              <controlPr defaultSize="0" autoFill="0" autoLine="0" autoPict="0">
                <anchor moveWithCells="1">
                  <from>
                    <xdr:col>5</xdr:col>
                    <xdr:colOff>266700</xdr:colOff>
                    <xdr:row>32</xdr:row>
                    <xdr:rowOff>180975</xdr:rowOff>
                  </from>
                  <to>
                    <xdr:col>5</xdr:col>
                    <xdr:colOff>571500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4" r:id="rId95" name="Check Box 120">
              <controlPr defaultSize="0" autoFill="0" autoLine="0" autoPict="0">
                <anchor moveWithCells="1">
                  <from>
                    <xdr:col>5</xdr:col>
                    <xdr:colOff>266700</xdr:colOff>
                    <xdr:row>33</xdr:row>
                    <xdr:rowOff>180975</xdr:rowOff>
                  </from>
                  <to>
                    <xdr:col>5</xdr:col>
                    <xdr:colOff>571500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5" r:id="rId96" name="Check Box 121">
              <controlPr defaultSize="0" autoFill="0" autoLine="0" autoPict="0">
                <anchor moveWithCells="1">
                  <from>
                    <xdr:col>1</xdr:col>
                    <xdr:colOff>266700</xdr:colOff>
                    <xdr:row>29</xdr:row>
                    <xdr:rowOff>180975</xdr:rowOff>
                  </from>
                  <to>
                    <xdr:col>1</xdr:col>
                    <xdr:colOff>571500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6" r:id="rId97" name="Check Box 122">
              <controlPr defaultSize="0" autoFill="0" autoLine="0" autoPict="0">
                <anchor moveWithCells="1">
                  <from>
                    <xdr:col>1</xdr:col>
                    <xdr:colOff>266700</xdr:colOff>
                    <xdr:row>30</xdr:row>
                    <xdr:rowOff>180975</xdr:rowOff>
                  </from>
                  <to>
                    <xdr:col>1</xdr:col>
                    <xdr:colOff>571500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7" r:id="rId98" name="Check Box 123">
              <controlPr defaultSize="0" autoFill="0" autoLine="0" autoPict="0">
                <anchor moveWithCells="1">
                  <from>
                    <xdr:col>1</xdr:col>
                    <xdr:colOff>266700</xdr:colOff>
                    <xdr:row>31</xdr:row>
                    <xdr:rowOff>180975</xdr:rowOff>
                  </from>
                  <to>
                    <xdr:col>1</xdr:col>
                    <xdr:colOff>571500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8" r:id="rId99" name="Check Box 124">
              <controlPr defaultSize="0" autoFill="0" autoLine="0" autoPict="0">
                <anchor moveWithCells="1">
                  <from>
                    <xdr:col>1</xdr:col>
                    <xdr:colOff>266700</xdr:colOff>
                    <xdr:row>32</xdr:row>
                    <xdr:rowOff>180975</xdr:rowOff>
                  </from>
                  <to>
                    <xdr:col>1</xdr:col>
                    <xdr:colOff>571500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9" r:id="rId100" name="Check Box 125">
              <controlPr defaultSize="0" autoFill="0" autoLine="0" autoPict="0">
                <anchor moveWithCells="1">
                  <from>
                    <xdr:col>1</xdr:col>
                    <xdr:colOff>266700</xdr:colOff>
                    <xdr:row>33</xdr:row>
                    <xdr:rowOff>180975</xdr:rowOff>
                  </from>
                  <to>
                    <xdr:col>1</xdr:col>
                    <xdr:colOff>571500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0" r:id="rId101" name="Check Box 126">
              <controlPr defaultSize="0" autoFill="0" autoLine="0" autoPict="0">
                <anchor moveWithCells="1">
                  <from>
                    <xdr:col>3</xdr:col>
                    <xdr:colOff>266700</xdr:colOff>
                    <xdr:row>28</xdr:row>
                    <xdr:rowOff>180975</xdr:rowOff>
                  </from>
                  <to>
                    <xdr:col>3</xdr:col>
                    <xdr:colOff>571500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1" r:id="rId102" name="Check Box 127">
              <controlPr defaultSize="0" autoFill="0" autoLine="0" autoPict="0">
                <anchor moveWithCells="1">
                  <from>
                    <xdr:col>3</xdr:col>
                    <xdr:colOff>266700</xdr:colOff>
                    <xdr:row>29</xdr:row>
                    <xdr:rowOff>180975</xdr:rowOff>
                  </from>
                  <to>
                    <xdr:col>3</xdr:col>
                    <xdr:colOff>571500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2" r:id="rId103" name="Check Box 128">
              <controlPr defaultSize="0" autoFill="0" autoLine="0" autoPict="0">
                <anchor moveWithCells="1">
                  <from>
                    <xdr:col>3</xdr:col>
                    <xdr:colOff>266700</xdr:colOff>
                    <xdr:row>30</xdr:row>
                    <xdr:rowOff>180975</xdr:rowOff>
                  </from>
                  <to>
                    <xdr:col>3</xdr:col>
                    <xdr:colOff>571500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3" r:id="rId104" name="Check Box 129">
              <controlPr defaultSize="0" autoFill="0" autoLine="0" autoPict="0">
                <anchor moveWithCells="1">
                  <from>
                    <xdr:col>3</xdr:col>
                    <xdr:colOff>266700</xdr:colOff>
                    <xdr:row>31</xdr:row>
                    <xdr:rowOff>180975</xdr:rowOff>
                  </from>
                  <to>
                    <xdr:col>3</xdr:col>
                    <xdr:colOff>571500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4" r:id="rId105" name="Check Box 130">
              <controlPr defaultSize="0" autoFill="0" autoLine="0" autoPict="0">
                <anchor moveWithCells="1">
                  <from>
                    <xdr:col>3</xdr:col>
                    <xdr:colOff>266700</xdr:colOff>
                    <xdr:row>32</xdr:row>
                    <xdr:rowOff>180975</xdr:rowOff>
                  </from>
                  <to>
                    <xdr:col>3</xdr:col>
                    <xdr:colOff>571500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5" r:id="rId106" name="Check Box 131">
              <controlPr defaultSize="0" autoFill="0" autoLine="0" autoPict="0">
                <anchor moveWithCells="1">
                  <from>
                    <xdr:col>3</xdr:col>
                    <xdr:colOff>266700</xdr:colOff>
                    <xdr:row>33</xdr:row>
                    <xdr:rowOff>180975</xdr:rowOff>
                  </from>
                  <to>
                    <xdr:col>3</xdr:col>
                    <xdr:colOff>571500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6" r:id="rId107" name="Check Box 132">
              <controlPr defaultSize="0" autoFill="0" autoLine="0" autoPict="0">
                <anchor moveWithCells="1">
                  <from>
                    <xdr:col>3</xdr:col>
                    <xdr:colOff>266700</xdr:colOff>
                    <xdr:row>29</xdr:row>
                    <xdr:rowOff>180975</xdr:rowOff>
                  </from>
                  <to>
                    <xdr:col>3</xdr:col>
                    <xdr:colOff>571500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7" r:id="rId108" name="Check Box 133">
              <controlPr defaultSize="0" autoFill="0" autoLine="0" autoPict="0">
                <anchor moveWithCells="1">
                  <from>
                    <xdr:col>3</xdr:col>
                    <xdr:colOff>266700</xdr:colOff>
                    <xdr:row>30</xdr:row>
                    <xdr:rowOff>180975</xdr:rowOff>
                  </from>
                  <to>
                    <xdr:col>3</xdr:col>
                    <xdr:colOff>571500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8" r:id="rId109" name="Check Box 134">
              <controlPr defaultSize="0" autoFill="0" autoLine="0" autoPict="0">
                <anchor moveWithCells="1">
                  <from>
                    <xdr:col>3</xdr:col>
                    <xdr:colOff>266700</xdr:colOff>
                    <xdr:row>31</xdr:row>
                    <xdr:rowOff>180975</xdr:rowOff>
                  </from>
                  <to>
                    <xdr:col>3</xdr:col>
                    <xdr:colOff>571500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9" r:id="rId110" name="Check Box 135">
              <controlPr defaultSize="0" autoFill="0" autoLine="0" autoPict="0">
                <anchor moveWithCells="1">
                  <from>
                    <xdr:col>3</xdr:col>
                    <xdr:colOff>266700</xdr:colOff>
                    <xdr:row>32</xdr:row>
                    <xdr:rowOff>180975</xdr:rowOff>
                  </from>
                  <to>
                    <xdr:col>3</xdr:col>
                    <xdr:colOff>571500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0" r:id="rId111" name="Check Box 136">
              <controlPr defaultSize="0" autoFill="0" autoLine="0" autoPict="0">
                <anchor moveWithCells="1">
                  <from>
                    <xdr:col>3</xdr:col>
                    <xdr:colOff>266700</xdr:colOff>
                    <xdr:row>33</xdr:row>
                    <xdr:rowOff>180975</xdr:rowOff>
                  </from>
                  <to>
                    <xdr:col>3</xdr:col>
                    <xdr:colOff>571500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1" r:id="rId112" name="Check Box 137">
              <controlPr defaultSize="0" autoFill="0" autoLine="0" autoPict="0">
                <anchor moveWithCells="1">
                  <from>
                    <xdr:col>3</xdr:col>
                    <xdr:colOff>266700</xdr:colOff>
                    <xdr:row>28</xdr:row>
                    <xdr:rowOff>180975</xdr:rowOff>
                  </from>
                  <to>
                    <xdr:col>3</xdr:col>
                    <xdr:colOff>571500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2" r:id="rId113" name="Check Box 138">
              <controlPr defaultSize="0" autoFill="0" autoLine="0" autoPict="0">
                <anchor moveWithCells="1">
                  <from>
                    <xdr:col>3</xdr:col>
                    <xdr:colOff>266700</xdr:colOff>
                    <xdr:row>29</xdr:row>
                    <xdr:rowOff>180975</xdr:rowOff>
                  </from>
                  <to>
                    <xdr:col>3</xdr:col>
                    <xdr:colOff>571500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3" r:id="rId114" name="Check Box 139">
              <controlPr defaultSize="0" autoFill="0" autoLine="0" autoPict="0">
                <anchor moveWithCells="1">
                  <from>
                    <xdr:col>3</xdr:col>
                    <xdr:colOff>266700</xdr:colOff>
                    <xdr:row>29</xdr:row>
                    <xdr:rowOff>180975</xdr:rowOff>
                  </from>
                  <to>
                    <xdr:col>3</xdr:col>
                    <xdr:colOff>571500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4" r:id="rId115" name="Check Box 140">
              <controlPr defaultSize="0" autoFill="0" autoLine="0" autoPict="0">
                <anchor moveWithCells="1">
                  <from>
                    <xdr:col>3</xdr:col>
                    <xdr:colOff>266700</xdr:colOff>
                    <xdr:row>29</xdr:row>
                    <xdr:rowOff>180975</xdr:rowOff>
                  </from>
                  <to>
                    <xdr:col>3</xdr:col>
                    <xdr:colOff>571500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5" r:id="rId116" name="Check Box 141">
              <controlPr defaultSize="0" autoFill="0" autoLine="0" autoPict="0">
                <anchor moveWithCells="1">
                  <from>
                    <xdr:col>3</xdr:col>
                    <xdr:colOff>266700</xdr:colOff>
                    <xdr:row>30</xdr:row>
                    <xdr:rowOff>180975</xdr:rowOff>
                  </from>
                  <to>
                    <xdr:col>3</xdr:col>
                    <xdr:colOff>571500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6" r:id="rId117" name="Check Box 142">
              <controlPr defaultSize="0" autoFill="0" autoLine="0" autoPict="0">
                <anchor moveWithCells="1">
                  <from>
                    <xdr:col>3</xdr:col>
                    <xdr:colOff>266700</xdr:colOff>
                    <xdr:row>30</xdr:row>
                    <xdr:rowOff>180975</xdr:rowOff>
                  </from>
                  <to>
                    <xdr:col>3</xdr:col>
                    <xdr:colOff>571500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7" r:id="rId118" name="Check Box 143">
              <controlPr defaultSize="0" autoFill="0" autoLine="0" autoPict="0">
                <anchor moveWithCells="1">
                  <from>
                    <xdr:col>3</xdr:col>
                    <xdr:colOff>266700</xdr:colOff>
                    <xdr:row>30</xdr:row>
                    <xdr:rowOff>180975</xdr:rowOff>
                  </from>
                  <to>
                    <xdr:col>3</xdr:col>
                    <xdr:colOff>571500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8" r:id="rId119" name="Check Box 144">
              <controlPr defaultSize="0" autoFill="0" autoLine="0" autoPict="0">
                <anchor moveWithCells="1">
                  <from>
                    <xdr:col>3</xdr:col>
                    <xdr:colOff>266700</xdr:colOff>
                    <xdr:row>31</xdr:row>
                    <xdr:rowOff>180975</xdr:rowOff>
                  </from>
                  <to>
                    <xdr:col>3</xdr:col>
                    <xdr:colOff>571500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9" r:id="rId120" name="Check Box 145">
              <controlPr defaultSize="0" autoFill="0" autoLine="0" autoPict="0">
                <anchor moveWithCells="1">
                  <from>
                    <xdr:col>3</xdr:col>
                    <xdr:colOff>266700</xdr:colOff>
                    <xdr:row>31</xdr:row>
                    <xdr:rowOff>180975</xdr:rowOff>
                  </from>
                  <to>
                    <xdr:col>3</xdr:col>
                    <xdr:colOff>571500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0" r:id="rId121" name="Check Box 146">
              <controlPr defaultSize="0" autoFill="0" autoLine="0" autoPict="0">
                <anchor moveWithCells="1">
                  <from>
                    <xdr:col>3</xdr:col>
                    <xdr:colOff>266700</xdr:colOff>
                    <xdr:row>31</xdr:row>
                    <xdr:rowOff>180975</xdr:rowOff>
                  </from>
                  <to>
                    <xdr:col>3</xdr:col>
                    <xdr:colOff>571500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1" r:id="rId122" name="Check Box 147">
              <controlPr defaultSize="0" autoFill="0" autoLine="0" autoPict="0">
                <anchor moveWithCells="1">
                  <from>
                    <xdr:col>3</xdr:col>
                    <xdr:colOff>266700</xdr:colOff>
                    <xdr:row>32</xdr:row>
                    <xdr:rowOff>180975</xdr:rowOff>
                  </from>
                  <to>
                    <xdr:col>3</xdr:col>
                    <xdr:colOff>571500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2" r:id="rId123" name="Check Box 148">
              <controlPr defaultSize="0" autoFill="0" autoLine="0" autoPict="0">
                <anchor moveWithCells="1">
                  <from>
                    <xdr:col>3</xdr:col>
                    <xdr:colOff>266700</xdr:colOff>
                    <xdr:row>32</xdr:row>
                    <xdr:rowOff>180975</xdr:rowOff>
                  </from>
                  <to>
                    <xdr:col>3</xdr:col>
                    <xdr:colOff>571500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3" r:id="rId124" name="Check Box 149">
              <controlPr defaultSize="0" autoFill="0" autoLine="0" autoPict="0">
                <anchor moveWithCells="1">
                  <from>
                    <xdr:col>3</xdr:col>
                    <xdr:colOff>266700</xdr:colOff>
                    <xdr:row>32</xdr:row>
                    <xdr:rowOff>180975</xdr:rowOff>
                  </from>
                  <to>
                    <xdr:col>3</xdr:col>
                    <xdr:colOff>571500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4" r:id="rId125" name="Check Box 150">
              <controlPr defaultSize="0" autoFill="0" autoLine="0" autoPict="0">
                <anchor moveWithCells="1">
                  <from>
                    <xdr:col>3</xdr:col>
                    <xdr:colOff>266700</xdr:colOff>
                    <xdr:row>33</xdr:row>
                    <xdr:rowOff>180975</xdr:rowOff>
                  </from>
                  <to>
                    <xdr:col>3</xdr:col>
                    <xdr:colOff>571500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5" r:id="rId126" name="Check Box 151">
              <controlPr defaultSize="0" autoFill="0" autoLine="0" autoPict="0">
                <anchor moveWithCells="1">
                  <from>
                    <xdr:col>3</xdr:col>
                    <xdr:colOff>266700</xdr:colOff>
                    <xdr:row>33</xdr:row>
                    <xdr:rowOff>180975</xdr:rowOff>
                  </from>
                  <to>
                    <xdr:col>3</xdr:col>
                    <xdr:colOff>571500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6" r:id="rId127" name="Check Box 152">
              <controlPr defaultSize="0" autoFill="0" autoLine="0" autoPict="0">
                <anchor moveWithCells="1">
                  <from>
                    <xdr:col>3</xdr:col>
                    <xdr:colOff>266700</xdr:colOff>
                    <xdr:row>33</xdr:row>
                    <xdr:rowOff>180975</xdr:rowOff>
                  </from>
                  <to>
                    <xdr:col>3</xdr:col>
                    <xdr:colOff>571500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7" r:id="rId128" name="Check Box 153">
              <controlPr defaultSize="0" autoFill="0" autoLine="0" autoPict="0">
                <anchor moveWithCells="1">
                  <from>
                    <xdr:col>3</xdr:col>
                    <xdr:colOff>266700</xdr:colOff>
                    <xdr:row>29</xdr:row>
                    <xdr:rowOff>180975</xdr:rowOff>
                  </from>
                  <to>
                    <xdr:col>3</xdr:col>
                    <xdr:colOff>571500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8" r:id="rId129" name="Check Box 154">
              <controlPr defaultSize="0" autoFill="0" autoLine="0" autoPict="0">
                <anchor moveWithCells="1">
                  <from>
                    <xdr:col>3</xdr:col>
                    <xdr:colOff>266700</xdr:colOff>
                    <xdr:row>29</xdr:row>
                    <xdr:rowOff>180975</xdr:rowOff>
                  </from>
                  <to>
                    <xdr:col>3</xdr:col>
                    <xdr:colOff>571500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9" r:id="rId130" name="Check Box 155">
              <controlPr defaultSize="0" autoFill="0" autoLine="0" autoPict="0">
                <anchor moveWithCells="1">
                  <from>
                    <xdr:col>3</xdr:col>
                    <xdr:colOff>266700</xdr:colOff>
                    <xdr:row>29</xdr:row>
                    <xdr:rowOff>180975</xdr:rowOff>
                  </from>
                  <to>
                    <xdr:col>3</xdr:col>
                    <xdr:colOff>571500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0" r:id="rId131" name="Check Box 156">
              <controlPr defaultSize="0" autoFill="0" autoLine="0" autoPict="0">
                <anchor moveWithCells="1">
                  <from>
                    <xdr:col>3</xdr:col>
                    <xdr:colOff>266700</xdr:colOff>
                    <xdr:row>30</xdr:row>
                    <xdr:rowOff>180975</xdr:rowOff>
                  </from>
                  <to>
                    <xdr:col>3</xdr:col>
                    <xdr:colOff>571500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1" r:id="rId132" name="Check Box 157">
              <controlPr defaultSize="0" autoFill="0" autoLine="0" autoPict="0">
                <anchor moveWithCells="1">
                  <from>
                    <xdr:col>3</xdr:col>
                    <xdr:colOff>266700</xdr:colOff>
                    <xdr:row>30</xdr:row>
                    <xdr:rowOff>180975</xdr:rowOff>
                  </from>
                  <to>
                    <xdr:col>3</xdr:col>
                    <xdr:colOff>571500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2" r:id="rId133" name="Check Box 158">
              <controlPr defaultSize="0" autoFill="0" autoLine="0" autoPict="0">
                <anchor moveWithCells="1">
                  <from>
                    <xdr:col>3</xdr:col>
                    <xdr:colOff>266700</xdr:colOff>
                    <xdr:row>30</xdr:row>
                    <xdr:rowOff>180975</xdr:rowOff>
                  </from>
                  <to>
                    <xdr:col>3</xdr:col>
                    <xdr:colOff>571500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3" r:id="rId134" name="Check Box 159">
              <controlPr defaultSize="0" autoFill="0" autoLine="0" autoPict="0">
                <anchor moveWithCells="1">
                  <from>
                    <xdr:col>3</xdr:col>
                    <xdr:colOff>266700</xdr:colOff>
                    <xdr:row>31</xdr:row>
                    <xdr:rowOff>180975</xdr:rowOff>
                  </from>
                  <to>
                    <xdr:col>3</xdr:col>
                    <xdr:colOff>571500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4" r:id="rId135" name="Check Box 160">
              <controlPr defaultSize="0" autoFill="0" autoLine="0" autoPict="0">
                <anchor moveWithCells="1">
                  <from>
                    <xdr:col>3</xdr:col>
                    <xdr:colOff>266700</xdr:colOff>
                    <xdr:row>31</xdr:row>
                    <xdr:rowOff>180975</xdr:rowOff>
                  </from>
                  <to>
                    <xdr:col>3</xdr:col>
                    <xdr:colOff>571500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5" r:id="rId136" name="Check Box 161">
              <controlPr defaultSize="0" autoFill="0" autoLine="0" autoPict="0">
                <anchor moveWithCells="1">
                  <from>
                    <xdr:col>3</xdr:col>
                    <xdr:colOff>266700</xdr:colOff>
                    <xdr:row>31</xdr:row>
                    <xdr:rowOff>180975</xdr:rowOff>
                  </from>
                  <to>
                    <xdr:col>3</xdr:col>
                    <xdr:colOff>571500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6" r:id="rId137" name="Check Box 162">
              <controlPr defaultSize="0" autoFill="0" autoLine="0" autoPict="0">
                <anchor moveWithCells="1">
                  <from>
                    <xdr:col>3</xdr:col>
                    <xdr:colOff>266700</xdr:colOff>
                    <xdr:row>32</xdr:row>
                    <xdr:rowOff>180975</xdr:rowOff>
                  </from>
                  <to>
                    <xdr:col>3</xdr:col>
                    <xdr:colOff>571500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7" r:id="rId138" name="Check Box 163">
              <controlPr defaultSize="0" autoFill="0" autoLine="0" autoPict="0">
                <anchor moveWithCells="1">
                  <from>
                    <xdr:col>3</xdr:col>
                    <xdr:colOff>266700</xdr:colOff>
                    <xdr:row>32</xdr:row>
                    <xdr:rowOff>180975</xdr:rowOff>
                  </from>
                  <to>
                    <xdr:col>3</xdr:col>
                    <xdr:colOff>571500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8" r:id="rId139" name="Check Box 164">
              <controlPr defaultSize="0" autoFill="0" autoLine="0" autoPict="0">
                <anchor moveWithCells="1">
                  <from>
                    <xdr:col>3</xdr:col>
                    <xdr:colOff>266700</xdr:colOff>
                    <xdr:row>32</xdr:row>
                    <xdr:rowOff>180975</xdr:rowOff>
                  </from>
                  <to>
                    <xdr:col>3</xdr:col>
                    <xdr:colOff>571500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9" r:id="rId140" name="Check Box 165">
              <controlPr defaultSize="0" autoFill="0" autoLine="0" autoPict="0">
                <anchor moveWithCells="1">
                  <from>
                    <xdr:col>3</xdr:col>
                    <xdr:colOff>266700</xdr:colOff>
                    <xdr:row>33</xdr:row>
                    <xdr:rowOff>180975</xdr:rowOff>
                  </from>
                  <to>
                    <xdr:col>3</xdr:col>
                    <xdr:colOff>571500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0" r:id="rId141" name="Check Box 166">
              <controlPr defaultSize="0" autoFill="0" autoLine="0" autoPict="0">
                <anchor moveWithCells="1">
                  <from>
                    <xdr:col>3</xdr:col>
                    <xdr:colOff>266700</xdr:colOff>
                    <xdr:row>33</xdr:row>
                    <xdr:rowOff>180975</xdr:rowOff>
                  </from>
                  <to>
                    <xdr:col>3</xdr:col>
                    <xdr:colOff>571500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1" r:id="rId142" name="Check Box 167">
              <controlPr defaultSize="0" autoFill="0" autoLine="0" autoPict="0">
                <anchor moveWithCells="1">
                  <from>
                    <xdr:col>3</xdr:col>
                    <xdr:colOff>266700</xdr:colOff>
                    <xdr:row>33</xdr:row>
                    <xdr:rowOff>180975</xdr:rowOff>
                  </from>
                  <to>
                    <xdr:col>3</xdr:col>
                    <xdr:colOff>571500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2" r:id="rId143" name="Check Box 168">
              <controlPr defaultSize="0" autoFill="0" autoLine="0" autoPict="0">
                <anchor moveWithCells="1">
                  <from>
                    <xdr:col>3</xdr:col>
                    <xdr:colOff>266700</xdr:colOff>
                    <xdr:row>29</xdr:row>
                    <xdr:rowOff>180975</xdr:rowOff>
                  </from>
                  <to>
                    <xdr:col>3</xdr:col>
                    <xdr:colOff>571500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3" r:id="rId144" name="Check Box 169">
              <controlPr defaultSize="0" autoFill="0" autoLine="0" autoPict="0">
                <anchor moveWithCells="1">
                  <from>
                    <xdr:col>3</xdr:col>
                    <xdr:colOff>266700</xdr:colOff>
                    <xdr:row>29</xdr:row>
                    <xdr:rowOff>180975</xdr:rowOff>
                  </from>
                  <to>
                    <xdr:col>3</xdr:col>
                    <xdr:colOff>571500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4" r:id="rId145" name="Check Box 170">
              <controlPr defaultSize="0" autoFill="0" autoLine="0" autoPict="0">
                <anchor moveWithCells="1">
                  <from>
                    <xdr:col>3</xdr:col>
                    <xdr:colOff>266700</xdr:colOff>
                    <xdr:row>29</xdr:row>
                    <xdr:rowOff>180975</xdr:rowOff>
                  </from>
                  <to>
                    <xdr:col>3</xdr:col>
                    <xdr:colOff>571500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5" r:id="rId146" name="Check Box 171">
              <controlPr defaultSize="0" autoFill="0" autoLine="0" autoPict="0">
                <anchor moveWithCells="1">
                  <from>
                    <xdr:col>3</xdr:col>
                    <xdr:colOff>266700</xdr:colOff>
                    <xdr:row>29</xdr:row>
                    <xdr:rowOff>180975</xdr:rowOff>
                  </from>
                  <to>
                    <xdr:col>3</xdr:col>
                    <xdr:colOff>571500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6" r:id="rId147" name="Check Box 172">
              <controlPr defaultSize="0" autoFill="0" autoLine="0" autoPict="0">
                <anchor moveWithCells="1">
                  <from>
                    <xdr:col>3</xdr:col>
                    <xdr:colOff>266700</xdr:colOff>
                    <xdr:row>29</xdr:row>
                    <xdr:rowOff>180975</xdr:rowOff>
                  </from>
                  <to>
                    <xdr:col>3</xdr:col>
                    <xdr:colOff>571500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7" r:id="rId148" name="Check Box 173">
              <controlPr defaultSize="0" autoFill="0" autoLine="0" autoPict="0">
                <anchor moveWithCells="1">
                  <from>
                    <xdr:col>3</xdr:col>
                    <xdr:colOff>266700</xdr:colOff>
                    <xdr:row>29</xdr:row>
                    <xdr:rowOff>180975</xdr:rowOff>
                  </from>
                  <to>
                    <xdr:col>3</xdr:col>
                    <xdr:colOff>571500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8" r:id="rId149" name="Check Box 174">
              <controlPr defaultSize="0" autoFill="0" autoLine="0" autoPict="0">
                <anchor moveWithCells="1">
                  <from>
                    <xdr:col>5</xdr:col>
                    <xdr:colOff>266700</xdr:colOff>
                    <xdr:row>29</xdr:row>
                    <xdr:rowOff>180975</xdr:rowOff>
                  </from>
                  <to>
                    <xdr:col>5</xdr:col>
                    <xdr:colOff>571500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9" r:id="rId150" name="Check Box 175">
              <controlPr defaultSize="0" autoFill="0" autoLine="0" autoPict="0">
                <anchor moveWithCells="1">
                  <from>
                    <xdr:col>5</xdr:col>
                    <xdr:colOff>266700</xdr:colOff>
                    <xdr:row>30</xdr:row>
                    <xdr:rowOff>180975</xdr:rowOff>
                  </from>
                  <to>
                    <xdr:col>5</xdr:col>
                    <xdr:colOff>571500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0" r:id="rId151" name="Check Box 176">
              <controlPr defaultSize="0" autoFill="0" autoLine="0" autoPict="0">
                <anchor moveWithCells="1">
                  <from>
                    <xdr:col>5</xdr:col>
                    <xdr:colOff>266700</xdr:colOff>
                    <xdr:row>31</xdr:row>
                    <xdr:rowOff>180975</xdr:rowOff>
                  </from>
                  <to>
                    <xdr:col>5</xdr:col>
                    <xdr:colOff>571500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1" r:id="rId152" name="Check Box 177">
              <controlPr defaultSize="0" autoFill="0" autoLine="0" autoPict="0">
                <anchor moveWithCells="1">
                  <from>
                    <xdr:col>5</xdr:col>
                    <xdr:colOff>266700</xdr:colOff>
                    <xdr:row>32</xdr:row>
                    <xdr:rowOff>180975</xdr:rowOff>
                  </from>
                  <to>
                    <xdr:col>5</xdr:col>
                    <xdr:colOff>571500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2" r:id="rId153" name="Check Box 178">
              <controlPr defaultSize="0" autoFill="0" autoLine="0" autoPict="0">
                <anchor moveWithCells="1">
                  <from>
                    <xdr:col>5</xdr:col>
                    <xdr:colOff>266700</xdr:colOff>
                    <xdr:row>33</xdr:row>
                    <xdr:rowOff>180975</xdr:rowOff>
                  </from>
                  <to>
                    <xdr:col>5</xdr:col>
                    <xdr:colOff>571500</xdr:colOff>
                    <xdr:row>35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גיליון11"/>
  <dimension ref="A1:L48"/>
  <sheetViews>
    <sheetView topLeftCell="A13" zoomScale="130" zoomScaleNormal="130" workbookViewId="0">
      <selection activeCell="G19" sqref="G19"/>
    </sheetView>
  </sheetViews>
  <sheetFormatPr defaultRowHeight="14.25" x14ac:dyDescent="0.2"/>
  <cols>
    <col min="1" max="1" width="35" customWidth="1"/>
    <col min="2" max="2" width="15" customWidth="1"/>
    <col min="3" max="3" width="16.5" customWidth="1"/>
    <col min="4" max="4" width="8.5" customWidth="1"/>
    <col min="5" max="5" width="15.125" customWidth="1"/>
    <col min="6" max="6" width="11.75" customWidth="1"/>
    <col min="7" max="7" width="43.25" customWidth="1"/>
    <col min="8" max="8" width="55.875" style="3" customWidth="1"/>
    <col min="9" max="9" width="13.875" customWidth="1"/>
  </cols>
  <sheetData>
    <row r="1" spans="1:12" x14ac:dyDescent="0.2">
      <c r="A1" s="11" t="s">
        <v>3</v>
      </c>
      <c r="B1" s="11" t="s">
        <v>183</v>
      </c>
      <c r="C1" s="11" t="s">
        <v>5</v>
      </c>
      <c r="D1" s="11" t="s">
        <v>213</v>
      </c>
      <c r="E1" s="11" t="s">
        <v>7</v>
      </c>
      <c r="F1" s="11" t="s">
        <v>217</v>
      </c>
      <c r="G1" s="11" t="s">
        <v>238</v>
      </c>
      <c r="H1" s="14" t="s">
        <v>239</v>
      </c>
    </row>
    <row r="2" spans="1:12" s="1" customFormat="1" x14ac:dyDescent="0.2">
      <c r="A2" s="53" t="s">
        <v>18</v>
      </c>
      <c r="F2" s="1">
        <v>1703</v>
      </c>
      <c r="G2" s="1" t="s">
        <v>237</v>
      </c>
      <c r="H2" s="16" t="s">
        <v>223</v>
      </c>
    </row>
    <row r="3" spans="1:12" s="1" customFormat="1" x14ac:dyDescent="0.2">
      <c r="A3" s="40" t="s">
        <v>6</v>
      </c>
      <c r="H3" s="16"/>
    </row>
    <row r="4" spans="1:12" s="1" customFormat="1" x14ac:dyDescent="0.2">
      <c r="A4" s="53" t="s">
        <v>252</v>
      </c>
      <c r="H4" s="16"/>
    </row>
    <row r="5" spans="1:12" s="1" customFormat="1" x14ac:dyDescent="0.2">
      <c r="A5" s="53" t="s">
        <v>215</v>
      </c>
      <c r="H5" s="16"/>
    </row>
    <row r="6" spans="1:12" s="1" customFormat="1" ht="57" x14ac:dyDescent="0.2">
      <c r="A6" s="53" t="s">
        <v>430</v>
      </c>
      <c r="G6" s="1" t="s">
        <v>429</v>
      </c>
      <c r="H6" s="16" t="s">
        <v>433</v>
      </c>
    </row>
    <row r="7" spans="1:12" s="1" customFormat="1" x14ac:dyDescent="0.2">
      <c r="A7" s="53" t="s">
        <v>432</v>
      </c>
      <c r="H7" s="16"/>
    </row>
    <row r="8" spans="1:12" s="1" customFormat="1" x14ac:dyDescent="0.2">
      <c r="A8" s="53" t="s">
        <v>431</v>
      </c>
      <c r="F8" s="102">
        <v>4</v>
      </c>
      <c r="G8" s="1" t="s">
        <v>240</v>
      </c>
      <c r="H8" s="1" t="s">
        <v>222</v>
      </c>
    </row>
    <row r="9" spans="1:12" s="1" customFormat="1" ht="42.75" x14ac:dyDescent="0.2">
      <c r="A9" s="53" t="s">
        <v>224</v>
      </c>
      <c r="F9" s="101">
        <v>394254</v>
      </c>
      <c r="G9" s="16" t="s">
        <v>236</v>
      </c>
      <c r="H9" s="16"/>
    </row>
    <row r="10" spans="1:12" s="1" customFormat="1" ht="24.75" customHeight="1" x14ac:dyDescent="0.2">
      <c r="A10" s="53" t="s">
        <v>257</v>
      </c>
      <c r="G10" s="1" t="s">
        <v>258</v>
      </c>
      <c r="H10" s="16"/>
    </row>
    <row r="11" spans="1:12" s="1" customFormat="1" ht="15" x14ac:dyDescent="0.25">
      <c r="A11" s="11" t="s">
        <v>259</v>
      </c>
      <c r="B11" s="100">
        <f>COUNTA(A2:A10)- COUNTIF(I12:I21,TRUE)</f>
        <v>9</v>
      </c>
      <c r="C11" s="100">
        <f>3- COUNTIF(J12:J15,TRUE)</f>
        <v>3</v>
      </c>
      <c r="D11" s="100">
        <f>1- COUNTIF(K12:K19,TRUE)</f>
        <v>1</v>
      </c>
      <c r="E11" s="100">
        <f>1- COUNTIF(L12:L19,TRUE)</f>
        <v>1</v>
      </c>
      <c r="F11" s="104">
        <f>IF(AND(F8=5.1,F2&gt;1703,F9&gt;461308),0,1)</f>
        <v>1</v>
      </c>
      <c r="H11" s="16"/>
      <c r="I11" s="123" t="s">
        <v>260</v>
      </c>
      <c r="J11" s="124"/>
      <c r="K11" s="124"/>
      <c r="L11" s="125"/>
    </row>
    <row r="12" spans="1:12" s="1" customFormat="1" x14ac:dyDescent="0.2">
      <c r="I12" s="21" t="b">
        <v>0</v>
      </c>
      <c r="J12" s="21" t="b">
        <v>0</v>
      </c>
      <c r="K12" s="21" t="b">
        <v>0</v>
      </c>
      <c r="L12" s="21" t="b">
        <v>0</v>
      </c>
    </row>
    <row r="13" spans="1:12" s="1" customFormat="1" x14ac:dyDescent="0.2">
      <c r="I13" s="21"/>
      <c r="J13" s="21"/>
      <c r="K13" s="21"/>
      <c r="L13" s="21"/>
    </row>
    <row r="14" spans="1:12" x14ac:dyDescent="0.2">
      <c r="A14" s="11" t="s">
        <v>185</v>
      </c>
      <c r="B14" s="11" t="s">
        <v>186</v>
      </c>
      <c r="C14" s="11" t="s">
        <v>261</v>
      </c>
      <c r="D14" s="11" t="s">
        <v>214</v>
      </c>
      <c r="E14" s="11" t="s">
        <v>184</v>
      </c>
      <c r="F14" s="11"/>
      <c r="H14"/>
      <c r="I14" s="21" t="b">
        <v>0</v>
      </c>
      <c r="J14" s="22" t="b">
        <v>0</v>
      </c>
      <c r="K14" s="22"/>
      <c r="L14" s="22"/>
    </row>
    <row r="15" spans="1:12" x14ac:dyDescent="0.2">
      <c r="A15" t="s">
        <v>28</v>
      </c>
      <c r="B15" s="1"/>
      <c r="C15" s="23" t="s">
        <v>262</v>
      </c>
      <c r="D15" s="23" t="s">
        <v>263</v>
      </c>
      <c r="E15" s="7" t="s">
        <v>264</v>
      </c>
      <c r="H15"/>
      <c r="I15" s="21" t="b">
        <v>0</v>
      </c>
      <c r="J15" s="22" t="b">
        <v>0</v>
      </c>
      <c r="K15" s="22"/>
      <c r="L15" s="22"/>
    </row>
    <row r="16" spans="1:12" x14ac:dyDescent="0.2">
      <c r="A16" t="s">
        <v>8</v>
      </c>
      <c r="B16" s="1"/>
      <c r="C16" s="23" t="s">
        <v>262</v>
      </c>
      <c r="D16" s="23" t="s">
        <v>263</v>
      </c>
      <c r="E16" s="7" t="s">
        <v>264</v>
      </c>
      <c r="H16"/>
      <c r="I16" s="21" t="b">
        <v>0</v>
      </c>
      <c r="J16" s="22"/>
      <c r="K16" s="22"/>
      <c r="L16" s="22"/>
    </row>
    <row r="17" spans="1:12" x14ac:dyDescent="0.2">
      <c r="A17" t="s">
        <v>9</v>
      </c>
      <c r="B17" s="1"/>
      <c r="C17" s="23" t="s">
        <v>262</v>
      </c>
      <c r="D17" s="23" t="s">
        <v>263</v>
      </c>
      <c r="E17" s="7" t="s">
        <v>264</v>
      </c>
      <c r="H17"/>
      <c r="I17" s="21" t="b">
        <v>0</v>
      </c>
      <c r="J17" s="22"/>
      <c r="K17" s="22"/>
      <c r="L17" s="22"/>
    </row>
    <row r="18" spans="1:12" x14ac:dyDescent="0.2">
      <c r="A18" s="11" t="s">
        <v>259</v>
      </c>
      <c r="B18" s="10">
        <f>1- COUNTIF(I23:I25,TRUE)</f>
        <v>1</v>
      </c>
      <c r="C18" s="11"/>
      <c r="D18" s="11"/>
      <c r="E18" s="11"/>
      <c r="F18" s="11"/>
      <c r="H18"/>
      <c r="I18" s="21" t="b">
        <v>0</v>
      </c>
      <c r="J18" s="22"/>
      <c r="K18" s="22"/>
      <c r="L18" s="22"/>
    </row>
    <row r="19" spans="1:12" x14ac:dyDescent="0.2">
      <c r="H19"/>
      <c r="I19" s="21" t="b">
        <v>0</v>
      </c>
      <c r="J19" s="22"/>
      <c r="K19" s="22"/>
      <c r="L19" s="22"/>
    </row>
    <row r="20" spans="1:12" x14ac:dyDescent="0.2">
      <c r="H20"/>
      <c r="I20" s="21" t="b">
        <v>0</v>
      </c>
      <c r="J20" s="22"/>
      <c r="K20" s="22"/>
      <c r="L20" s="22"/>
    </row>
    <row r="21" spans="1:12" x14ac:dyDescent="0.2">
      <c r="A21" s="11" t="s">
        <v>250</v>
      </c>
      <c r="B21" s="11" t="s">
        <v>54</v>
      </c>
      <c r="C21" s="11" t="s">
        <v>251</v>
      </c>
      <c r="H21"/>
      <c r="I21" s="1" t="b">
        <v>0</v>
      </c>
    </row>
    <row r="22" spans="1:12" ht="15" x14ac:dyDescent="0.25">
      <c r="A22" s="6">
        <v>10</v>
      </c>
      <c r="B22" s="6">
        <v>1607</v>
      </c>
      <c r="C22" t="s">
        <v>218</v>
      </c>
      <c r="H22"/>
      <c r="I22" s="52" t="s">
        <v>265</v>
      </c>
    </row>
    <row r="23" spans="1:12" x14ac:dyDescent="0.2">
      <c r="A23" s="6">
        <v>10</v>
      </c>
      <c r="B23" s="6">
        <v>1703</v>
      </c>
      <c r="C23" t="s">
        <v>218</v>
      </c>
      <c r="H23"/>
      <c r="I23" s="24" t="b">
        <v>0</v>
      </c>
    </row>
    <row r="24" spans="1:12" x14ac:dyDescent="0.2">
      <c r="A24" s="6">
        <v>10</v>
      </c>
      <c r="B24" s="6">
        <v>1709</v>
      </c>
      <c r="C24" s="2" t="s">
        <v>219</v>
      </c>
      <c r="H24"/>
      <c r="I24" s="24" t="b">
        <v>0</v>
      </c>
    </row>
    <row r="25" spans="1:12" x14ac:dyDescent="0.2">
      <c r="A25" s="6">
        <v>10</v>
      </c>
      <c r="B25" s="6">
        <v>1803</v>
      </c>
      <c r="C25" s="2" t="s">
        <v>219</v>
      </c>
      <c r="H25"/>
      <c r="I25" s="24" t="b">
        <v>0</v>
      </c>
    </row>
    <row r="26" spans="1:12" x14ac:dyDescent="0.2">
      <c r="A26" s="6">
        <v>10</v>
      </c>
      <c r="B26" s="6">
        <v>1809</v>
      </c>
      <c r="C26" t="s">
        <v>220</v>
      </c>
      <c r="H26"/>
      <c r="I26" s="1"/>
    </row>
    <row r="27" spans="1:12" x14ac:dyDescent="0.2">
      <c r="A27" s="6">
        <v>10</v>
      </c>
      <c r="B27" s="6">
        <v>1903</v>
      </c>
      <c r="C27" t="s">
        <v>220</v>
      </c>
      <c r="H27"/>
      <c r="I27" s="1"/>
    </row>
    <row r="28" spans="1:12" x14ac:dyDescent="0.2">
      <c r="A28" s="6">
        <v>10</v>
      </c>
      <c r="B28" s="6">
        <v>1909</v>
      </c>
      <c r="C28" t="s">
        <v>220</v>
      </c>
      <c r="H28"/>
      <c r="I28" s="1"/>
    </row>
    <row r="29" spans="1:12" x14ac:dyDescent="0.2">
      <c r="H29"/>
      <c r="I29" s="1"/>
    </row>
    <row r="30" spans="1:12" x14ac:dyDescent="0.2">
      <c r="A30" s="11" t="s">
        <v>224</v>
      </c>
      <c r="B30" s="11" t="s">
        <v>235</v>
      </c>
      <c r="H30"/>
      <c r="I30" s="1"/>
    </row>
    <row r="31" spans="1:12" x14ac:dyDescent="0.2">
      <c r="A31" t="s">
        <v>225</v>
      </c>
      <c r="B31">
        <v>378389</v>
      </c>
      <c r="I31" s="1"/>
    </row>
    <row r="32" spans="1:12" x14ac:dyDescent="0.2">
      <c r="A32" t="s">
        <v>226</v>
      </c>
      <c r="B32">
        <v>378675</v>
      </c>
      <c r="I32" s="1"/>
    </row>
    <row r="33" spans="1:2" x14ac:dyDescent="0.2">
      <c r="A33" t="s">
        <v>227</v>
      </c>
      <c r="B33">
        <v>379893</v>
      </c>
    </row>
    <row r="34" spans="1:2" x14ac:dyDescent="0.2">
      <c r="A34" t="s">
        <v>228</v>
      </c>
      <c r="B34">
        <v>393295</v>
      </c>
    </row>
    <row r="35" spans="1:2" x14ac:dyDescent="0.2">
      <c r="A35" t="s">
        <v>229</v>
      </c>
      <c r="B35">
        <v>394254</v>
      </c>
    </row>
    <row r="36" spans="1:2" x14ac:dyDescent="0.2">
      <c r="A36" t="s">
        <v>230</v>
      </c>
      <c r="B36">
        <v>394802</v>
      </c>
    </row>
    <row r="37" spans="1:2" x14ac:dyDescent="0.2">
      <c r="A37" t="s">
        <v>231</v>
      </c>
      <c r="B37">
        <v>460798</v>
      </c>
    </row>
    <row r="38" spans="1:2" x14ac:dyDescent="0.2">
      <c r="A38" t="s">
        <v>232</v>
      </c>
      <c r="B38">
        <v>461308</v>
      </c>
    </row>
    <row r="39" spans="1:2" x14ac:dyDescent="0.2">
      <c r="A39" t="s">
        <v>233</v>
      </c>
      <c r="B39">
        <v>461808</v>
      </c>
    </row>
    <row r="40" spans="1:2" x14ac:dyDescent="0.2">
      <c r="A40" t="s">
        <v>234</v>
      </c>
      <c r="B40">
        <v>528040</v>
      </c>
    </row>
    <row r="43" spans="1:2" x14ac:dyDescent="0.2">
      <c r="A43" s="11" t="s">
        <v>221</v>
      </c>
    </row>
    <row r="44" spans="1:2" x14ac:dyDescent="0.2">
      <c r="A44" s="17">
        <v>3</v>
      </c>
    </row>
    <row r="45" spans="1:2" x14ac:dyDescent="0.2">
      <c r="A45" s="17">
        <v>4</v>
      </c>
    </row>
    <row r="46" spans="1:2" x14ac:dyDescent="0.2">
      <c r="A46" s="17">
        <v>5</v>
      </c>
    </row>
    <row r="47" spans="1:2" x14ac:dyDescent="0.2">
      <c r="A47" s="17">
        <v>5.0999999999999996</v>
      </c>
    </row>
    <row r="48" spans="1:2" x14ac:dyDescent="0.2">
      <c r="A48" s="17"/>
    </row>
  </sheetData>
  <mergeCells count="1">
    <mergeCell ref="I11:L11"/>
  </mergeCells>
  <conditionalFormatting sqref="F2">
    <cfRule type="cellIs" dxfId="58" priority="26" operator="greaterThanOrEqual">
      <formula>1709</formula>
    </cfRule>
    <cfRule type="cellIs" dxfId="57" priority="27" operator="lessThan">
      <formula>1709</formula>
    </cfRule>
  </conditionalFormatting>
  <conditionalFormatting sqref="F9">
    <cfRule type="cellIs" dxfId="56" priority="23" operator="greaterThanOrEqual">
      <formula>461808</formula>
    </cfRule>
    <cfRule type="cellIs" dxfId="55" priority="25" operator="lessThanOrEqual">
      <formula>461308</formula>
    </cfRule>
  </conditionalFormatting>
  <conditionalFormatting sqref="B38">
    <cfRule type="cellIs" dxfId="54" priority="24" operator="greaterThan">
      <formula>461308</formula>
    </cfRule>
  </conditionalFormatting>
  <conditionalFormatting sqref="F8">
    <cfRule type="cellIs" dxfId="53" priority="21" operator="greaterThanOrEqual">
      <formula>5.1</formula>
    </cfRule>
    <cfRule type="cellIs" dxfId="52" priority="22" operator="lessThanOrEqual">
      <formula>5</formula>
    </cfRule>
  </conditionalFormatting>
  <conditionalFormatting sqref="B11">
    <cfRule type="cellIs" dxfId="51" priority="17" operator="equal">
      <formula>0</formula>
    </cfRule>
    <cfRule type="cellIs" dxfId="50" priority="18" operator="greaterThan">
      <formula>0</formula>
    </cfRule>
  </conditionalFormatting>
  <conditionalFormatting sqref="C11">
    <cfRule type="cellIs" dxfId="49" priority="15" operator="equal">
      <formula>0</formula>
    </cfRule>
    <cfRule type="cellIs" dxfId="48" priority="16" operator="greaterThan">
      <formula>0</formula>
    </cfRule>
  </conditionalFormatting>
  <conditionalFormatting sqref="D11">
    <cfRule type="cellIs" dxfId="47" priority="13" operator="equal">
      <formula>0</formula>
    </cfRule>
    <cfRule type="cellIs" dxfId="46" priority="14" operator="greaterThan">
      <formula>0</formula>
    </cfRule>
  </conditionalFormatting>
  <conditionalFormatting sqref="E11">
    <cfRule type="cellIs" dxfId="45" priority="11" operator="equal">
      <formula>0</formula>
    </cfRule>
    <cfRule type="cellIs" dxfId="44" priority="12" operator="greaterThan">
      <formula>0</formula>
    </cfRule>
  </conditionalFormatting>
  <conditionalFormatting sqref="B18">
    <cfRule type="cellIs" dxfId="43" priority="9" operator="lessThanOrEqual">
      <formula>0</formula>
    </cfRule>
    <cfRule type="cellIs" dxfId="42" priority="10" operator="greaterThan">
      <formula>0</formula>
    </cfRule>
  </conditionalFormatting>
  <conditionalFormatting sqref="F11">
    <cfRule type="cellIs" dxfId="41" priority="1" operator="equal">
      <formula>0</formula>
    </cfRule>
    <cfRule type="cellIs" dxfId="40" priority="2" operator="greaterThan">
      <formula>0</formula>
    </cfRule>
  </conditionalFormatting>
  <dataValidations count="3">
    <dataValidation type="list" allowBlank="1" showInputMessage="1" showErrorMessage="1" sqref="F2">
      <formula1>$B$22:$B$28</formula1>
    </dataValidation>
    <dataValidation type="list" allowBlank="1" showInputMessage="1" showErrorMessage="1" sqref="F9">
      <formula1>$B$31:$B$40</formula1>
    </dataValidation>
    <dataValidation type="list" allowBlank="1" showInputMessage="1" showErrorMessage="1" sqref="F8">
      <formula1>$A$44:$A$48</formula1>
    </dataValidation>
  </dataValidations>
  <hyperlinks>
    <hyperlink ref="C24" r:id="rId1"/>
    <hyperlink ref="C25" r:id="rId2"/>
  </hyperlinks>
  <pageMargins left="0.7" right="0.7" top="0.75" bottom="0.75" header="0.3" footer="0.3"/>
  <pageSetup paperSize="9"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7" r:id="rId6" name="Check Box 3">
              <controlPr defaultSize="0" autoFill="0" autoLine="0" autoPict="0">
                <anchor moveWithCells="1">
                  <from>
                    <xdr:col>2</xdr:col>
                    <xdr:colOff>466725</xdr:colOff>
                    <xdr:row>0</xdr:row>
                    <xdr:rowOff>171450</xdr:rowOff>
                  </from>
                  <to>
                    <xdr:col>2</xdr:col>
                    <xdr:colOff>771525</xdr:colOff>
                    <xdr:row>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7" name="Check Box 6">
              <controlPr defaultSize="0" autoFill="0" autoLine="0" autoPict="0">
                <anchor moveWithCells="1">
                  <from>
                    <xdr:col>4</xdr:col>
                    <xdr:colOff>447675</xdr:colOff>
                    <xdr:row>0</xdr:row>
                    <xdr:rowOff>161925</xdr:rowOff>
                  </from>
                  <to>
                    <xdr:col>4</xdr:col>
                    <xdr:colOff>752475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8" name="Check Box 7">
              <controlPr defaultSize="0" autoFill="0" autoLine="0" autoPict="0">
                <anchor moveWithCells="1">
                  <from>
                    <xdr:col>1</xdr:col>
                    <xdr:colOff>457200</xdr:colOff>
                    <xdr:row>13</xdr:row>
                    <xdr:rowOff>161925</xdr:rowOff>
                  </from>
                  <to>
                    <xdr:col>1</xdr:col>
                    <xdr:colOff>762000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9" name="Check Box 8">
              <controlPr defaultSize="0" autoFill="0" autoLine="0" autoPict="0">
                <anchor moveWithCells="1">
                  <from>
                    <xdr:col>1</xdr:col>
                    <xdr:colOff>457200</xdr:colOff>
                    <xdr:row>14</xdr:row>
                    <xdr:rowOff>161925</xdr:rowOff>
                  </from>
                  <to>
                    <xdr:col>1</xdr:col>
                    <xdr:colOff>762000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0" name="Check Box 9">
              <controlPr defaultSize="0" autoFill="0" autoLine="0" autoPict="0">
                <anchor moveWithCells="1">
                  <from>
                    <xdr:col>1</xdr:col>
                    <xdr:colOff>457200</xdr:colOff>
                    <xdr:row>15</xdr:row>
                    <xdr:rowOff>161925</xdr:rowOff>
                  </from>
                  <to>
                    <xdr:col>1</xdr:col>
                    <xdr:colOff>762000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1" name="Check Box 10">
              <controlPr defaultSize="0" autoFill="0" autoLine="0" autoPict="0">
                <anchor moveWithCells="1">
                  <from>
                    <xdr:col>3</xdr:col>
                    <xdr:colOff>180975</xdr:colOff>
                    <xdr:row>0</xdr:row>
                    <xdr:rowOff>161925</xdr:rowOff>
                  </from>
                  <to>
                    <xdr:col>3</xdr:col>
                    <xdr:colOff>485775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8" r:id="rId12" name="Check Box 24">
              <controlPr defaultSize="0" autoFill="0" autoLine="0" autoPict="0">
                <anchor moveWithCells="1">
                  <from>
                    <xdr:col>1</xdr:col>
                    <xdr:colOff>476250</xdr:colOff>
                    <xdr:row>2</xdr:row>
                    <xdr:rowOff>161925</xdr:rowOff>
                  </from>
                  <to>
                    <xdr:col>1</xdr:col>
                    <xdr:colOff>781050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9" r:id="rId13" name="Check Box 25">
              <controlPr defaultSize="0" autoFill="0" autoLine="0" autoPict="0">
                <anchor moveWithCells="1">
                  <from>
                    <xdr:col>1</xdr:col>
                    <xdr:colOff>476250</xdr:colOff>
                    <xdr:row>3</xdr:row>
                    <xdr:rowOff>161925</xdr:rowOff>
                  </from>
                  <to>
                    <xdr:col>1</xdr:col>
                    <xdr:colOff>781050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0" r:id="rId14" name="Check Box 26">
              <controlPr defaultSize="0" autoFill="0" autoLine="0" autoPict="0">
                <anchor moveWithCells="1">
                  <from>
                    <xdr:col>1</xdr:col>
                    <xdr:colOff>476250</xdr:colOff>
                    <xdr:row>0</xdr:row>
                    <xdr:rowOff>161925</xdr:rowOff>
                  </from>
                  <to>
                    <xdr:col>1</xdr:col>
                    <xdr:colOff>781050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0" r:id="rId15" name="Check Box 36">
              <controlPr defaultSize="0" autoFill="0" autoLine="0" autoPict="0">
                <anchor moveWithCells="1">
                  <from>
                    <xdr:col>1</xdr:col>
                    <xdr:colOff>476250</xdr:colOff>
                    <xdr:row>4</xdr:row>
                    <xdr:rowOff>161925</xdr:rowOff>
                  </from>
                  <to>
                    <xdr:col>1</xdr:col>
                    <xdr:colOff>781050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1" r:id="rId16" name="Check Box 37">
              <controlPr defaultSize="0" autoFill="0" autoLine="0" autoPict="0">
                <anchor moveWithCells="1">
                  <from>
                    <xdr:col>1</xdr:col>
                    <xdr:colOff>476250</xdr:colOff>
                    <xdr:row>7</xdr:row>
                    <xdr:rowOff>161925</xdr:rowOff>
                  </from>
                  <to>
                    <xdr:col>1</xdr:col>
                    <xdr:colOff>781050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5" r:id="rId17" name="Check Box 41">
              <controlPr defaultSize="0" autoFill="0" autoLine="0" autoPict="0">
                <anchor moveWithCells="1">
                  <from>
                    <xdr:col>2</xdr:col>
                    <xdr:colOff>457200</xdr:colOff>
                    <xdr:row>7</xdr:row>
                    <xdr:rowOff>180975</xdr:rowOff>
                  </from>
                  <to>
                    <xdr:col>2</xdr:col>
                    <xdr:colOff>762000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0" r:id="rId18" name="Check Box 46">
              <controlPr defaultSize="0" autoFill="0" autoLine="0" autoPict="0">
                <anchor moveWithCells="1">
                  <from>
                    <xdr:col>1</xdr:col>
                    <xdr:colOff>466725</xdr:colOff>
                    <xdr:row>8</xdr:row>
                    <xdr:rowOff>504825</xdr:rowOff>
                  </from>
                  <to>
                    <xdr:col>1</xdr:col>
                    <xdr:colOff>781050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2" r:id="rId19" name="Check Box 48">
              <controlPr defaultSize="0" autoFill="0" autoLine="0" autoPict="0">
                <anchor moveWithCells="1">
                  <from>
                    <xdr:col>2</xdr:col>
                    <xdr:colOff>447675</xdr:colOff>
                    <xdr:row>8</xdr:row>
                    <xdr:rowOff>523875</xdr:rowOff>
                  </from>
                  <to>
                    <xdr:col>2</xdr:col>
                    <xdr:colOff>781050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6" r:id="rId20" name="Check Box 52">
              <controlPr defaultSize="0" autoFill="0" autoLine="0" autoPict="0">
                <anchor moveWithCells="1">
                  <from>
                    <xdr:col>1</xdr:col>
                    <xdr:colOff>476250</xdr:colOff>
                    <xdr:row>1</xdr:row>
                    <xdr:rowOff>161925</xdr:rowOff>
                  </from>
                  <to>
                    <xdr:col>1</xdr:col>
                    <xdr:colOff>781050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9" r:id="rId21" name="Check Box 55">
              <controlPr defaultSize="0" autoFill="0" autoLine="0" autoPict="0">
                <anchor moveWithCells="1">
                  <from>
                    <xdr:col>1</xdr:col>
                    <xdr:colOff>476250</xdr:colOff>
                    <xdr:row>5</xdr:row>
                    <xdr:rowOff>685800</xdr:rowOff>
                  </from>
                  <to>
                    <xdr:col>1</xdr:col>
                    <xdr:colOff>781050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1" r:id="rId22" name="Check Box 57">
              <controlPr defaultSize="0" autoFill="0" autoLine="0" autoPict="0">
                <anchor moveWithCells="1">
                  <from>
                    <xdr:col>1</xdr:col>
                    <xdr:colOff>476250</xdr:colOff>
                    <xdr:row>6</xdr:row>
                    <xdr:rowOff>161925</xdr:rowOff>
                  </from>
                  <to>
                    <xdr:col>1</xdr:col>
                    <xdr:colOff>781050</xdr:colOff>
                    <xdr:row>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A1:P146"/>
  <sheetViews>
    <sheetView zoomScale="115" zoomScaleNormal="115" workbookViewId="0">
      <selection activeCell="G2" sqref="G2"/>
    </sheetView>
  </sheetViews>
  <sheetFormatPr defaultRowHeight="14.25" x14ac:dyDescent="0.2"/>
  <cols>
    <col min="1" max="1" width="27.25" style="27" customWidth="1"/>
    <col min="2" max="2" width="19.625" style="41" customWidth="1"/>
    <col min="3" max="3" width="27.625" style="51" customWidth="1"/>
    <col min="4" max="4" width="10.625" customWidth="1"/>
    <col min="5" max="5" width="9.125" style="51" customWidth="1"/>
    <col min="6" max="6" width="7" style="7" customWidth="1"/>
    <col min="7" max="7" width="12.25" customWidth="1"/>
    <col min="8" max="8" width="11.375" customWidth="1"/>
    <col min="9" max="9" width="12.875" customWidth="1"/>
    <col min="10" max="10" width="17.25" customWidth="1"/>
    <col min="11" max="11" width="29.375" style="28" customWidth="1"/>
    <col min="12" max="12" width="28.625" style="29" customWidth="1"/>
    <col min="13" max="13" width="18.5" customWidth="1"/>
    <col min="14" max="14" width="25.125" style="7" customWidth="1"/>
    <col min="15" max="15" width="26.375" customWidth="1"/>
    <col min="16" max="16" width="17" customWidth="1"/>
  </cols>
  <sheetData>
    <row r="1" spans="1:16" s="47" customFormat="1" ht="15" x14ac:dyDescent="0.25">
      <c r="A1" s="49" t="s">
        <v>42</v>
      </c>
      <c r="B1" s="45" t="s">
        <v>368</v>
      </c>
      <c r="C1" s="50" t="s">
        <v>271</v>
      </c>
      <c r="D1" s="47" t="s">
        <v>29</v>
      </c>
      <c r="E1" s="50" t="s">
        <v>382</v>
      </c>
      <c r="F1" s="46" t="s">
        <v>40</v>
      </c>
      <c r="G1" s="47" t="s">
        <v>19</v>
      </c>
      <c r="H1" s="47" t="s">
        <v>27</v>
      </c>
      <c r="I1" s="47" t="s">
        <v>17</v>
      </c>
      <c r="J1" s="47" t="s">
        <v>39</v>
      </c>
      <c r="K1" s="48" t="s">
        <v>32</v>
      </c>
      <c r="L1" s="48" t="s">
        <v>32</v>
      </c>
      <c r="M1" s="47" t="s">
        <v>216</v>
      </c>
      <c r="N1" s="46" t="s">
        <v>272</v>
      </c>
      <c r="O1" s="47" t="s">
        <v>272</v>
      </c>
      <c r="P1" s="47" t="s">
        <v>382</v>
      </c>
    </row>
    <row r="2" spans="1:16" x14ac:dyDescent="0.2">
      <c r="A2" s="27" t="s">
        <v>296</v>
      </c>
      <c r="B2" s="41" t="s">
        <v>272</v>
      </c>
      <c r="C2" s="51" t="s">
        <v>37</v>
      </c>
      <c r="E2" s="51" t="s">
        <v>272</v>
      </c>
      <c r="N2" s="37" t="s">
        <v>187</v>
      </c>
      <c r="O2" s="37" t="s">
        <v>37</v>
      </c>
      <c r="P2" s="58" t="s">
        <v>272</v>
      </c>
    </row>
    <row r="3" spans="1:16" x14ac:dyDescent="0.2">
      <c r="A3" s="27" t="s">
        <v>295</v>
      </c>
      <c r="B3" s="41" t="s">
        <v>42</v>
      </c>
      <c r="C3" s="51" t="s">
        <v>37</v>
      </c>
      <c r="E3" s="51" t="s">
        <v>272</v>
      </c>
      <c r="N3" s="37" t="s">
        <v>42</v>
      </c>
      <c r="O3" s="37" t="s">
        <v>269</v>
      </c>
      <c r="P3" s="58" t="s">
        <v>380</v>
      </c>
    </row>
    <row r="4" spans="1:16" ht="85.5" x14ac:dyDescent="0.2">
      <c r="A4" s="27" t="s">
        <v>294</v>
      </c>
      <c r="B4" s="41" t="s">
        <v>42</v>
      </c>
      <c r="C4" s="51" t="s">
        <v>37</v>
      </c>
      <c r="E4" s="51" t="s">
        <v>272</v>
      </c>
      <c r="K4" s="29" t="s">
        <v>41</v>
      </c>
      <c r="N4" s="37" t="s">
        <v>268</v>
      </c>
      <c r="O4" s="37" t="s">
        <v>169</v>
      </c>
      <c r="P4" s="58" t="s">
        <v>384</v>
      </c>
    </row>
    <row r="5" spans="1:16" ht="42.75" x14ac:dyDescent="0.2">
      <c r="A5" s="27" t="s">
        <v>293</v>
      </c>
      <c r="B5" s="41" t="s">
        <v>42</v>
      </c>
      <c r="C5" s="51" t="s">
        <v>37</v>
      </c>
      <c r="E5" s="51" t="s">
        <v>272</v>
      </c>
      <c r="K5" s="29" t="s">
        <v>43</v>
      </c>
      <c r="N5" s="37" t="s">
        <v>267</v>
      </c>
      <c r="O5" s="37" t="s">
        <v>270</v>
      </c>
      <c r="P5" s="58" t="s">
        <v>381</v>
      </c>
    </row>
    <row r="6" spans="1:16" x14ac:dyDescent="0.2">
      <c r="A6" s="27" t="s">
        <v>292</v>
      </c>
      <c r="B6" s="41" t="s">
        <v>42</v>
      </c>
      <c r="C6" s="51" t="s">
        <v>37</v>
      </c>
      <c r="E6" s="51" t="s">
        <v>459</v>
      </c>
      <c r="N6" s="37" t="s">
        <v>369</v>
      </c>
      <c r="O6" s="37" t="s">
        <v>370</v>
      </c>
      <c r="P6" s="58" t="s">
        <v>383</v>
      </c>
    </row>
    <row r="7" spans="1:16" s="47" customFormat="1" ht="15" x14ac:dyDescent="0.25">
      <c r="A7" s="44" t="s">
        <v>204</v>
      </c>
      <c r="B7" s="45" t="s">
        <v>368</v>
      </c>
      <c r="C7" s="50" t="s">
        <v>271</v>
      </c>
      <c r="D7" s="47" t="s">
        <v>29</v>
      </c>
      <c r="E7" s="50" t="s">
        <v>382</v>
      </c>
      <c r="F7" s="46" t="s">
        <v>40</v>
      </c>
      <c r="G7" s="47" t="s">
        <v>19</v>
      </c>
      <c r="H7" s="47" t="s">
        <v>27</v>
      </c>
      <c r="I7" s="47" t="s">
        <v>17</v>
      </c>
      <c r="J7" s="47" t="s">
        <v>39</v>
      </c>
      <c r="K7" s="48" t="s">
        <v>32</v>
      </c>
      <c r="L7" s="48" t="s">
        <v>32</v>
      </c>
      <c r="M7" s="47" t="s">
        <v>216</v>
      </c>
      <c r="N7" s="37"/>
      <c r="O7" s="37" t="s">
        <v>376</v>
      </c>
      <c r="P7" s="58" t="s">
        <v>385</v>
      </c>
    </row>
    <row r="8" spans="1:16" x14ac:dyDescent="0.2">
      <c r="A8" s="27" t="s">
        <v>305</v>
      </c>
      <c r="B8" s="41" t="s">
        <v>187</v>
      </c>
      <c r="C8" s="51" t="s">
        <v>37</v>
      </c>
      <c r="E8" s="51" t="s">
        <v>380</v>
      </c>
      <c r="N8" s="37"/>
      <c r="O8" s="37" t="s">
        <v>371</v>
      </c>
      <c r="P8" s="58" t="s">
        <v>386</v>
      </c>
    </row>
    <row r="9" spans="1:16" x14ac:dyDescent="0.2">
      <c r="A9" s="27" t="s">
        <v>55</v>
      </c>
      <c r="B9" s="41" t="s">
        <v>187</v>
      </c>
      <c r="C9" s="51" t="s">
        <v>37</v>
      </c>
      <c r="E9" s="51" t="s">
        <v>380</v>
      </c>
      <c r="K9" s="28" t="s">
        <v>387</v>
      </c>
      <c r="N9" s="37"/>
      <c r="O9" s="37" t="s">
        <v>377</v>
      </c>
      <c r="P9" s="58" t="s">
        <v>388</v>
      </c>
    </row>
    <row r="10" spans="1:16" x14ac:dyDescent="0.2">
      <c r="A10" s="27" t="s">
        <v>57</v>
      </c>
      <c r="B10" s="41" t="s">
        <v>187</v>
      </c>
      <c r="C10" s="51" t="s">
        <v>272</v>
      </c>
      <c r="E10" s="51" t="s">
        <v>272</v>
      </c>
      <c r="N10" s="37"/>
      <c r="O10" s="37"/>
      <c r="P10" s="58" t="s">
        <v>449</v>
      </c>
    </row>
    <row r="11" spans="1:16" x14ac:dyDescent="0.2">
      <c r="A11" s="27" t="s">
        <v>61</v>
      </c>
      <c r="B11" s="41" t="s">
        <v>187</v>
      </c>
      <c r="C11" s="51" t="s">
        <v>272</v>
      </c>
      <c r="E11" s="51" t="s">
        <v>272</v>
      </c>
      <c r="P11" s="57" t="s">
        <v>423</v>
      </c>
    </row>
    <row r="12" spans="1:16" x14ac:dyDescent="0.2">
      <c r="A12" s="27" t="s">
        <v>62</v>
      </c>
      <c r="B12" s="41" t="s">
        <v>187</v>
      </c>
      <c r="C12" s="51" t="s">
        <v>272</v>
      </c>
      <c r="E12" s="51" t="s">
        <v>272</v>
      </c>
      <c r="P12" s="57" t="s">
        <v>422</v>
      </c>
    </row>
    <row r="13" spans="1:16" x14ac:dyDescent="0.2">
      <c r="A13" s="27" t="s">
        <v>64</v>
      </c>
      <c r="B13" s="41" t="s">
        <v>187</v>
      </c>
      <c r="C13" s="51" t="s">
        <v>37</v>
      </c>
      <c r="E13" s="51" t="s">
        <v>380</v>
      </c>
      <c r="P13" s="57" t="s">
        <v>450</v>
      </c>
    </row>
    <row r="14" spans="1:16" x14ac:dyDescent="0.2">
      <c r="A14" s="27" t="s">
        <v>66</v>
      </c>
      <c r="B14" s="41" t="s">
        <v>187</v>
      </c>
      <c r="C14" s="51" t="s">
        <v>37</v>
      </c>
      <c r="E14" s="51" t="s">
        <v>380</v>
      </c>
      <c r="P14" s="57" t="s">
        <v>451</v>
      </c>
    </row>
    <row r="15" spans="1:16" x14ac:dyDescent="0.2">
      <c r="A15" s="27" t="s">
        <v>69</v>
      </c>
      <c r="B15" s="41" t="s">
        <v>187</v>
      </c>
      <c r="C15" s="51" t="s">
        <v>272</v>
      </c>
      <c r="E15" s="51" t="s">
        <v>272</v>
      </c>
      <c r="P15" s="57" t="s">
        <v>452</v>
      </c>
    </row>
    <row r="16" spans="1:16" x14ac:dyDescent="0.2">
      <c r="A16" s="27" t="s">
        <v>70</v>
      </c>
      <c r="B16" s="41" t="s">
        <v>187</v>
      </c>
      <c r="C16" s="51" t="s">
        <v>272</v>
      </c>
      <c r="E16" s="51" t="s">
        <v>272</v>
      </c>
      <c r="P16" s="57" t="s">
        <v>453</v>
      </c>
    </row>
    <row r="17" spans="1:16" x14ac:dyDescent="0.2">
      <c r="A17" s="27" t="s">
        <v>71</v>
      </c>
      <c r="B17" s="41" t="s">
        <v>187</v>
      </c>
      <c r="C17" s="51" t="s">
        <v>37</v>
      </c>
      <c r="E17" s="51" t="s">
        <v>388</v>
      </c>
      <c r="P17" s="57" t="s">
        <v>454</v>
      </c>
    </row>
    <row r="18" spans="1:16" x14ac:dyDescent="0.2">
      <c r="A18" s="27" t="s">
        <v>74</v>
      </c>
      <c r="B18" s="41" t="s">
        <v>187</v>
      </c>
      <c r="C18" s="51" t="s">
        <v>272</v>
      </c>
      <c r="E18" s="51" t="s">
        <v>272</v>
      </c>
      <c r="P18" s="57" t="s">
        <v>455</v>
      </c>
    </row>
    <row r="19" spans="1:16" x14ac:dyDescent="0.2">
      <c r="A19" s="27" t="s">
        <v>75</v>
      </c>
      <c r="B19" s="41" t="s">
        <v>187</v>
      </c>
      <c r="C19" s="51" t="s">
        <v>272</v>
      </c>
      <c r="E19" s="51" t="s">
        <v>272</v>
      </c>
      <c r="P19" s="57" t="s">
        <v>456</v>
      </c>
    </row>
    <row r="20" spans="1:16" x14ac:dyDescent="0.2">
      <c r="A20" s="27" t="s">
        <v>76</v>
      </c>
      <c r="B20" s="41" t="s">
        <v>187</v>
      </c>
      <c r="C20" s="51" t="s">
        <v>272</v>
      </c>
      <c r="E20" s="51" t="s">
        <v>272</v>
      </c>
      <c r="P20" s="57" t="s">
        <v>457</v>
      </c>
    </row>
    <row r="21" spans="1:16" x14ac:dyDescent="0.2">
      <c r="A21" s="27" t="s">
        <v>77</v>
      </c>
      <c r="B21" s="41" t="s">
        <v>187</v>
      </c>
      <c r="C21" s="51" t="s">
        <v>272</v>
      </c>
      <c r="E21" s="51" t="s">
        <v>272</v>
      </c>
      <c r="P21" s="59" t="s">
        <v>458</v>
      </c>
    </row>
    <row r="22" spans="1:16" s="47" customFormat="1" ht="15" x14ac:dyDescent="0.25">
      <c r="A22" s="44" t="s">
        <v>291</v>
      </c>
      <c r="B22" s="45" t="s">
        <v>368</v>
      </c>
      <c r="C22" s="50" t="s">
        <v>271</v>
      </c>
      <c r="D22" s="47" t="s">
        <v>29</v>
      </c>
      <c r="E22" s="50" t="s">
        <v>382</v>
      </c>
      <c r="F22" s="46" t="s">
        <v>40</v>
      </c>
      <c r="G22" s="47" t="s">
        <v>19</v>
      </c>
      <c r="H22" s="47" t="s">
        <v>27</v>
      </c>
      <c r="I22" s="47" t="s">
        <v>17</v>
      </c>
      <c r="J22" s="47" t="s">
        <v>39</v>
      </c>
      <c r="K22" s="48" t="s">
        <v>32</v>
      </c>
      <c r="L22" s="48" t="s">
        <v>32</v>
      </c>
      <c r="M22" s="47" t="s">
        <v>216</v>
      </c>
      <c r="N22" s="46"/>
      <c r="P22" s="47" t="s">
        <v>459</v>
      </c>
    </row>
    <row r="23" spans="1:16" x14ac:dyDescent="0.2">
      <c r="A23" s="27" t="s">
        <v>78</v>
      </c>
      <c r="B23" s="41" t="s">
        <v>187</v>
      </c>
      <c r="C23" s="51" t="s">
        <v>272</v>
      </c>
      <c r="E23" s="51" t="s">
        <v>380</v>
      </c>
      <c r="P23" s="60" t="s">
        <v>451</v>
      </c>
    </row>
    <row r="24" spans="1:16" x14ac:dyDescent="0.2">
      <c r="A24" s="27" t="s">
        <v>80</v>
      </c>
      <c r="B24" s="41" t="s">
        <v>187</v>
      </c>
      <c r="C24" s="51" t="s">
        <v>272</v>
      </c>
      <c r="E24" s="51" t="s">
        <v>380</v>
      </c>
      <c r="P24" s="60" t="s">
        <v>460</v>
      </c>
    </row>
    <row r="25" spans="1:16" x14ac:dyDescent="0.2">
      <c r="A25" s="27" t="s">
        <v>83</v>
      </c>
      <c r="B25" s="41" t="s">
        <v>187</v>
      </c>
      <c r="C25" s="51" t="s">
        <v>37</v>
      </c>
      <c r="E25" s="51" t="s">
        <v>380</v>
      </c>
      <c r="K25" s="29"/>
    </row>
    <row r="26" spans="1:16" ht="42.75" x14ac:dyDescent="0.2">
      <c r="A26" s="27" t="s">
        <v>57</v>
      </c>
      <c r="B26" s="41" t="s">
        <v>187</v>
      </c>
      <c r="C26" s="51" t="s">
        <v>37</v>
      </c>
      <c r="E26" s="51" t="s">
        <v>380</v>
      </c>
      <c r="K26" s="29" t="s">
        <v>31</v>
      </c>
      <c r="L26" s="29" t="s">
        <v>33</v>
      </c>
    </row>
    <row r="27" spans="1:16" x14ac:dyDescent="0.2">
      <c r="A27" s="27" t="s">
        <v>88</v>
      </c>
      <c r="B27" s="41" t="s">
        <v>187</v>
      </c>
      <c r="C27" s="51" t="s">
        <v>272</v>
      </c>
      <c r="E27" s="51" t="s">
        <v>380</v>
      </c>
      <c r="K27" s="29"/>
    </row>
    <row r="28" spans="1:16" x14ac:dyDescent="0.2">
      <c r="A28" s="27" t="s">
        <v>89</v>
      </c>
      <c r="B28" s="41" t="s">
        <v>187</v>
      </c>
      <c r="C28" s="51" t="s">
        <v>37</v>
      </c>
      <c r="E28" s="51" t="s">
        <v>380</v>
      </c>
      <c r="K28" s="29"/>
    </row>
    <row r="29" spans="1:16" x14ac:dyDescent="0.2">
      <c r="A29" s="27" t="s">
        <v>90</v>
      </c>
      <c r="B29" s="41" t="s">
        <v>187</v>
      </c>
      <c r="C29" s="51" t="s">
        <v>37</v>
      </c>
      <c r="E29" s="51" t="s">
        <v>380</v>
      </c>
      <c r="K29" s="29"/>
    </row>
    <row r="30" spans="1:16" x14ac:dyDescent="0.2">
      <c r="A30" s="27" t="s">
        <v>92</v>
      </c>
      <c r="B30" s="41" t="s">
        <v>187</v>
      </c>
      <c r="C30" s="51" t="s">
        <v>37</v>
      </c>
      <c r="E30" s="51" t="s">
        <v>380</v>
      </c>
      <c r="K30" s="29"/>
    </row>
    <row r="31" spans="1:16" x14ac:dyDescent="0.2">
      <c r="A31" s="27" t="s">
        <v>93</v>
      </c>
      <c r="B31" s="41" t="s">
        <v>187</v>
      </c>
      <c r="C31" s="51" t="s">
        <v>272</v>
      </c>
      <c r="E31" s="51" t="s">
        <v>380</v>
      </c>
      <c r="K31" s="29"/>
    </row>
    <row r="32" spans="1:16" x14ac:dyDescent="0.2">
      <c r="A32" s="27" t="s">
        <v>94</v>
      </c>
      <c r="B32" s="41" t="s">
        <v>187</v>
      </c>
      <c r="C32" s="51" t="s">
        <v>272</v>
      </c>
      <c r="E32" s="51" t="s">
        <v>380</v>
      </c>
      <c r="K32" s="29"/>
    </row>
    <row r="33" spans="1:14" x14ac:dyDescent="0.2">
      <c r="A33" s="27" t="s">
        <v>95</v>
      </c>
      <c r="B33" s="41" t="s">
        <v>187</v>
      </c>
      <c r="C33" s="51" t="s">
        <v>272</v>
      </c>
      <c r="E33" s="51" t="s">
        <v>380</v>
      </c>
      <c r="K33" s="29"/>
    </row>
    <row r="34" spans="1:14" s="47" customFormat="1" ht="15" x14ac:dyDescent="0.25">
      <c r="A34" s="44" t="s">
        <v>205</v>
      </c>
      <c r="B34" s="45" t="s">
        <v>368</v>
      </c>
      <c r="C34" s="50" t="s">
        <v>271</v>
      </c>
      <c r="D34" s="47" t="s">
        <v>29</v>
      </c>
      <c r="E34" s="50" t="s">
        <v>382</v>
      </c>
      <c r="F34" s="46" t="s">
        <v>40</v>
      </c>
      <c r="G34" s="47" t="s">
        <v>19</v>
      </c>
      <c r="H34" s="47" t="s">
        <v>27</v>
      </c>
      <c r="I34" s="47" t="s">
        <v>17</v>
      </c>
      <c r="J34" s="47" t="s">
        <v>39</v>
      </c>
      <c r="K34" s="48" t="s">
        <v>32</v>
      </c>
      <c r="L34" s="48" t="s">
        <v>32</v>
      </c>
      <c r="M34" s="47" t="s">
        <v>216</v>
      </c>
      <c r="N34" s="46"/>
    </row>
    <row r="35" spans="1:14" x14ac:dyDescent="0.2">
      <c r="A35" s="27" t="s">
        <v>97</v>
      </c>
      <c r="B35" s="41" t="s">
        <v>187</v>
      </c>
      <c r="C35" s="51" t="s">
        <v>272</v>
      </c>
    </row>
    <row r="36" spans="1:14" x14ac:dyDescent="0.2">
      <c r="A36" s="27" t="s">
        <v>98</v>
      </c>
      <c r="B36" s="41" t="s">
        <v>187</v>
      </c>
      <c r="C36" s="51" t="s">
        <v>272</v>
      </c>
      <c r="K36" s="28" t="s">
        <v>36</v>
      </c>
    </row>
    <row r="37" spans="1:14" x14ac:dyDescent="0.2">
      <c r="A37" s="27" t="s">
        <v>102</v>
      </c>
      <c r="B37" s="41" t="s">
        <v>187</v>
      </c>
      <c r="C37" s="51" t="s">
        <v>272</v>
      </c>
      <c r="K37" s="28" t="s">
        <v>38</v>
      </c>
    </row>
    <row r="38" spans="1:14" x14ac:dyDescent="0.2">
      <c r="A38" s="27" t="s">
        <v>104</v>
      </c>
      <c r="B38" s="41" t="s">
        <v>187</v>
      </c>
      <c r="C38" s="51" t="s">
        <v>272</v>
      </c>
    </row>
    <row r="39" spans="1:14" x14ac:dyDescent="0.2">
      <c r="A39" s="27" t="s">
        <v>108</v>
      </c>
      <c r="B39" s="41" t="s">
        <v>187</v>
      </c>
      <c r="C39" s="51" t="s">
        <v>272</v>
      </c>
    </row>
    <row r="40" spans="1:14" x14ac:dyDescent="0.2">
      <c r="A40" s="27" t="s">
        <v>110</v>
      </c>
      <c r="B40" s="41" t="s">
        <v>187</v>
      </c>
      <c r="C40" s="51" t="s">
        <v>272</v>
      </c>
    </row>
    <row r="41" spans="1:14" x14ac:dyDescent="0.2">
      <c r="A41" s="27" t="s">
        <v>112</v>
      </c>
      <c r="B41" s="41" t="s">
        <v>187</v>
      </c>
      <c r="C41" s="51" t="s">
        <v>272</v>
      </c>
    </row>
    <row r="42" spans="1:14" s="47" customFormat="1" ht="15" x14ac:dyDescent="0.25">
      <c r="A42" s="44" t="s">
        <v>206</v>
      </c>
      <c r="B42" s="45" t="s">
        <v>368</v>
      </c>
      <c r="C42" s="50" t="s">
        <v>271</v>
      </c>
      <c r="D42" s="47" t="s">
        <v>29</v>
      </c>
      <c r="E42" s="50" t="s">
        <v>382</v>
      </c>
      <c r="F42" s="46" t="s">
        <v>40</v>
      </c>
      <c r="G42" s="47" t="s">
        <v>19</v>
      </c>
      <c r="H42" s="47" t="s">
        <v>27</v>
      </c>
      <c r="I42" s="47" t="s">
        <v>17</v>
      </c>
      <c r="J42" s="47" t="s">
        <v>39</v>
      </c>
      <c r="K42" s="48" t="s">
        <v>32</v>
      </c>
      <c r="L42" s="48" t="s">
        <v>32</v>
      </c>
      <c r="M42" s="47" t="s">
        <v>216</v>
      </c>
      <c r="N42" s="46"/>
    </row>
    <row r="43" spans="1:14" x14ac:dyDescent="0.2">
      <c r="A43" s="27" t="s">
        <v>390</v>
      </c>
      <c r="B43" s="41" t="s">
        <v>187</v>
      </c>
      <c r="C43" s="51" t="s">
        <v>37</v>
      </c>
      <c r="E43" s="51" t="s">
        <v>388</v>
      </c>
    </row>
    <row r="44" spans="1:14" x14ac:dyDescent="0.2">
      <c r="A44" s="27" t="s">
        <v>319</v>
      </c>
      <c r="B44" s="41" t="s">
        <v>187</v>
      </c>
      <c r="C44" s="51" t="s">
        <v>37</v>
      </c>
      <c r="E44" s="51" t="s">
        <v>388</v>
      </c>
    </row>
    <row r="45" spans="1:14" x14ac:dyDescent="0.2">
      <c r="A45" s="27" t="s">
        <v>320</v>
      </c>
      <c r="B45" s="41" t="s">
        <v>187</v>
      </c>
      <c r="C45" s="51" t="s">
        <v>37</v>
      </c>
      <c r="E45" s="51" t="s">
        <v>388</v>
      </c>
    </row>
    <row r="46" spans="1:14" x14ac:dyDescent="0.2">
      <c r="A46" s="27" t="s">
        <v>322</v>
      </c>
      <c r="B46" s="41" t="s">
        <v>187</v>
      </c>
      <c r="C46" s="51" t="s">
        <v>272</v>
      </c>
    </row>
    <row r="47" spans="1:14" x14ac:dyDescent="0.2">
      <c r="A47" s="27" t="s">
        <v>321</v>
      </c>
      <c r="B47" s="41" t="s">
        <v>187</v>
      </c>
      <c r="C47" s="51" t="s">
        <v>272</v>
      </c>
    </row>
    <row r="48" spans="1:14" x14ac:dyDescent="0.2">
      <c r="A48" s="27" t="s">
        <v>323</v>
      </c>
      <c r="B48" s="41" t="s">
        <v>187</v>
      </c>
      <c r="C48" s="51" t="s">
        <v>272</v>
      </c>
    </row>
    <row r="49" spans="1:14" s="47" customFormat="1" ht="15" x14ac:dyDescent="0.25">
      <c r="A49" s="44" t="s">
        <v>318</v>
      </c>
      <c r="B49" s="45" t="s">
        <v>368</v>
      </c>
      <c r="C49" s="50" t="s">
        <v>271</v>
      </c>
      <c r="D49" s="47" t="s">
        <v>29</v>
      </c>
      <c r="E49" s="50" t="s">
        <v>382</v>
      </c>
      <c r="F49" s="46" t="s">
        <v>40</v>
      </c>
      <c r="G49" s="47" t="s">
        <v>19</v>
      </c>
      <c r="H49" s="47" t="s">
        <v>27</v>
      </c>
      <c r="I49" s="47" t="s">
        <v>17</v>
      </c>
      <c r="J49" s="47" t="s">
        <v>39</v>
      </c>
      <c r="K49" s="48" t="s">
        <v>32</v>
      </c>
      <c r="L49" s="48" t="s">
        <v>32</v>
      </c>
      <c r="M49" s="47" t="s">
        <v>216</v>
      </c>
      <c r="N49" s="46"/>
    </row>
    <row r="50" spans="1:14" ht="28.5" x14ac:dyDescent="0.2">
      <c r="A50" s="27" t="s">
        <v>329</v>
      </c>
      <c r="B50" s="41" t="s">
        <v>187</v>
      </c>
      <c r="C50" s="51" t="s">
        <v>272</v>
      </c>
    </row>
    <row r="51" spans="1:14" x14ac:dyDescent="0.2">
      <c r="A51" s="27" t="s">
        <v>330</v>
      </c>
      <c r="B51" s="41" t="s">
        <v>187</v>
      </c>
      <c r="C51" s="51" t="s">
        <v>272</v>
      </c>
    </row>
    <row r="52" spans="1:14" x14ac:dyDescent="0.2">
      <c r="A52" s="27" t="s">
        <v>331</v>
      </c>
      <c r="B52" s="41" t="s">
        <v>187</v>
      </c>
      <c r="C52" s="51" t="s">
        <v>272</v>
      </c>
    </row>
    <row r="53" spans="1:14" x14ac:dyDescent="0.2">
      <c r="A53" s="27" t="s">
        <v>332</v>
      </c>
      <c r="B53" s="41" t="s">
        <v>187</v>
      </c>
      <c r="C53" s="51" t="s">
        <v>37</v>
      </c>
    </row>
    <row r="54" spans="1:14" x14ac:dyDescent="0.2">
      <c r="A54" s="27" t="s">
        <v>333</v>
      </c>
      <c r="B54" s="41" t="s">
        <v>187</v>
      </c>
      <c r="C54" s="51" t="s">
        <v>272</v>
      </c>
    </row>
    <row r="55" spans="1:14" x14ac:dyDescent="0.2">
      <c r="A55" s="27" t="s">
        <v>334</v>
      </c>
      <c r="B55" s="41" t="s">
        <v>187</v>
      </c>
      <c r="C55" s="51" t="s">
        <v>272</v>
      </c>
    </row>
    <row r="56" spans="1:14" x14ac:dyDescent="0.2">
      <c r="A56" s="27" t="s">
        <v>335</v>
      </c>
      <c r="B56" s="41" t="s">
        <v>187</v>
      </c>
      <c r="C56" s="51" t="s">
        <v>37</v>
      </c>
    </row>
    <row r="57" spans="1:14" x14ac:dyDescent="0.2">
      <c r="A57" s="27" t="s">
        <v>336</v>
      </c>
      <c r="B57" s="41" t="s">
        <v>187</v>
      </c>
      <c r="C57" s="51" t="s">
        <v>37</v>
      </c>
    </row>
    <row r="58" spans="1:14" x14ac:dyDescent="0.2">
      <c r="A58" s="27" t="s">
        <v>337</v>
      </c>
      <c r="B58" s="41" t="s">
        <v>187</v>
      </c>
      <c r="C58" s="51" t="s">
        <v>37</v>
      </c>
    </row>
    <row r="59" spans="1:14" x14ac:dyDescent="0.2">
      <c r="A59" s="27" t="s">
        <v>338</v>
      </c>
      <c r="B59" s="41" t="s">
        <v>187</v>
      </c>
      <c r="C59" s="51" t="s">
        <v>37</v>
      </c>
    </row>
    <row r="60" spans="1:14" x14ac:dyDescent="0.2">
      <c r="A60" s="27" t="s">
        <v>339</v>
      </c>
      <c r="B60" s="41" t="s">
        <v>187</v>
      </c>
      <c r="C60" s="51" t="s">
        <v>272</v>
      </c>
    </row>
    <row r="61" spans="1:14" x14ac:dyDescent="0.2">
      <c r="A61" s="27" t="s">
        <v>340</v>
      </c>
      <c r="B61" s="41" t="s">
        <v>187</v>
      </c>
      <c r="C61" s="51" t="s">
        <v>272</v>
      </c>
    </row>
    <row r="62" spans="1:14" ht="28.5" x14ac:dyDescent="0.2">
      <c r="A62" s="27" t="s">
        <v>341</v>
      </c>
      <c r="B62" s="41" t="s">
        <v>187</v>
      </c>
      <c r="C62" s="51" t="s">
        <v>272</v>
      </c>
    </row>
    <row r="63" spans="1:14" ht="57" x14ac:dyDescent="0.2">
      <c r="A63" s="27" t="s">
        <v>342</v>
      </c>
      <c r="B63" s="41" t="s">
        <v>187</v>
      </c>
      <c r="C63" s="51" t="s">
        <v>272</v>
      </c>
      <c r="K63" s="29" t="s">
        <v>44</v>
      </c>
      <c r="L63" s="29" t="s">
        <v>45</v>
      </c>
    </row>
    <row r="64" spans="1:14" ht="57" x14ac:dyDescent="0.2">
      <c r="A64" s="27" t="s">
        <v>343</v>
      </c>
      <c r="B64" s="41" t="s">
        <v>187</v>
      </c>
      <c r="C64" s="51" t="s">
        <v>272</v>
      </c>
      <c r="K64" s="29" t="s">
        <v>46</v>
      </c>
    </row>
    <row r="65" spans="1:14" s="47" customFormat="1" ht="15" x14ac:dyDescent="0.25">
      <c r="A65" s="44" t="s">
        <v>208</v>
      </c>
      <c r="B65" s="45" t="s">
        <v>368</v>
      </c>
      <c r="C65" s="50" t="s">
        <v>271</v>
      </c>
      <c r="D65" s="47" t="s">
        <v>29</v>
      </c>
      <c r="E65" s="50" t="s">
        <v>382</v>
      </c>
      <c r="F65" s="46" t="s">
        <v>40</v>
      </c>
      <c r="G65" s="47" t="s">
        <v>19</v>
      </c>
      <c r="H65" s="47" t="s">
        <v>27</v>
      </c>
      <c r="I65" s="47" t="s">
        <v>17</v>
      </c>
      <c r="J65" s="47" t="s">
        <v>39</v>
      </c>
      <c r="K65" s="48" t="s">
        <v>32</v>
      </c>
      <c r="L65" s="48" t="s">
        <v>32</v>
      </c>
      <c r="M65" s="47" t="s">
        <v>216</v>
      </c>
      <c r="N65" s="46"/>
    </row>
    <row r="66" spans="1:14" x14ac:dyDescent="0.2">
      <c r="A66" s="27" t="s">
        <v>138</v>
      </c>
      <c r="B66" s="41" t="s">
        <v>187</v>
      </c>
      <c r="C66" s="51" t="s">
        <v>272</v>
      </c>
    </row>
    <row r="67" spans="1:14" x14ac:dyDescent="0.2">
      <c r="A67" s="27" t="s">
        <v>139</v>
      </c>
      <c r="B67" s="41" t="s">
        <v>187</v>
      </c>
      <c r="C67" s="51" t="s">
        <v>272</v>
      </c>
    </row>
    <row r="68" spans="1:14" x14ac:dyDescent="0.2">
      <c r="A68" s="27" t="s">
        <v>140</v>
      </c>
      <c r="B68" s="41" t="s">
        <v>187</v>
      </c>
      <c r="C68" s="51" t="s">
        <v>272</v>
      </c>
    </row>
    <row r="69" spans="1:14" x14ac:dyDescent="0.2">
      <c r="A69" s="27" t="s">
        <v>141</v>
      </c>
      <c r="B69" s="41" t="s">
        <v>187</v>
      </c>
      <c r="C69" s="51" t="s">
        <v>272</v>
      </c>
    </row>
    <row r="70" spans="1:14" s="47" customFormat="1" ht="15" x14ac:dyDescent="0.25">
      <c r="A70" s="44" t="s">
        <v>209</v>
      </c>
      <c r="B70" s="45" t="s">
        <v>368</v>
      </c>
      <c r="C70" s="50" t="s">
        <v>271</v>
      </c>
      <c r="D70" s="47" t="s">
        <v>29</v>
      </c>
      <c r="E70" s="50" t="s">
        <v>382</v>
      </c>
      <c r="F70" s="46" t="s">
        <v>40</v>
      </c>
      <c r="G70" s="47" t="s">
        <v>19</v>
      </c>
      <c r="H70" s="47" t="s">
        <v>27</v>
      </c>
      <c r="I70" s="47" t="s">
        <v>17</v>
      </c>
      <c r="J70" s="47" t="s">
        <v>39</v>
      </c>
      <c r="K70" s="48" t="s">
        <v>32</v>
      </c>
      <c r="L70" s="48" t="s">
        <v>32</v>
      </c>
      <c r="M70" s="47" t="s">
        <v>216</v>
      </c>
      <c r="N70" s="46"/>
    </row>
    <row r="71" spans="1:14" x14ac:dyDescent="0.2">
      <c r="A71" s="27" t="s">
        <v>142</v>
      </c>
      <c r="B71" s="41" t="s">
        <v>187</v>
      </c>
      <c r="C71" s="51" t="s">
        <v>272</v>
      </c>
      <c r="K71" s="29"/>
    </row>
    <row r="72" spans="1:14" x14ac:dyDescent="0.2">
      <c r="A72" s="27" t="s">
        <v>344</v>
      </c>
      <c r="B72" s="41" t="s">
        <v>187</v>
      </c>
      <c r="C72" s="51" t="s">
        <v>272</v>
      </c>
      <c r="K72" s="29"/>
    </row>
    <row r="73" spans="1:14" x14ac:dyDescent="0.2">
      <c r="A73" s="27" t="s">
        <v>348</v>
      </c>
      <c r="B73" s="41" t="s">
        <v>187</v>
      </c>
      <c r="C73" s="51" t="s">
        <v>272</v>
      </c>
      <c r="K73" s="29"/>
    </row>
    <row r="74" spans="1:14" ht="28.5" x14ac:dyDescent="0.2">
      <c r="A74" s="27" t="s">
        <v>349</v>
      </c>
      <c r="B74" s="41" t="s">
        <v>187</v>
      </c>
      <c r="C74" s="51" t="s">
        <v>272</v>
      </c>
      <c r="K74" s="29" t="s">
        <v>34</v>
      </c>
      <c r="L74" s="29" t="s">
        <v>35</v>
      </c>
    </row>
    <row r="75" spans="1:14" x14ac:dyDescent="0.2">
      <c r="A75" s="27" t="s">
        <v>350</v>
      </c>
      <c r="B75" s="41" t="s">
        <v>187</v>
      </c>
      <c r="C75" s="51" t="s">
        <v>272</v>
      </c>
      <c r="K75" s="29"/>
    </row>
    <row r="76" spans="1:14" ht="42.75" x14ac:dyDescent="0.2">
      <c r="A76" s="27" t="s">
        <v>351</v>
      </c>
      <c r="B76" s="41" t="s">
        <v>187</v>
      </c>
      <c r="C76" s="51" t="s">
        <v>272</v>
      </c>
      <c r="K76" s="29" t="s">
        <v>47</v>
      </c>
      <c r="L76" s="29" t="s">
        <v>48</v>
      </c>
    </row>
    <row r="77" spans="1:14" x14ac:dyDescent="0.2">
      <c r="A77" s="27" t="s">
        <v>352</v>
      </c>
      <c r="B77" s="41" t="s">
        <v>187</v>
      </c>
      <c r="C77" s="51" t="s">
        <v>272</v>
      </c>
      <c r="K77" s="29"/>
    </row>
    <row r="78" spans="1:14" ht="28.5" x14ac:dyDescent="0.2">
      <c r="A78" s="27" t="s">
        <v>353</v>
      </c>
      <c r="B78" s="41" t="s">
        <v>187</v>
      </c>
      <c r="C78" s="51" t="s">
        <v>272</v>
      </c>
      <c r="K78" s="29" t="s">
        <v>49</v>
      </c>
      <c r="L78" s="29" t="s">
        <v>35</v>
      </c>
    </row>
    <row r="79" spans="1:14" x14ac:dyDescent="0.2">
      <c r="A79" s="27" t="s">
        <v>354</v>
      </c>
      <c r="B79" s="41" t="s">
        <v>187</v>
      </c>
      <c r="C79" s="51" t="s">
        <v>272</v>
      </c>
      <c r="K79" s="29"/>
    </row>
    <row r="80" spans="1:14" x14ac:dyDescent="0.2">
      <c r="A80" s="27" t="s">
        <v>355</v>
      </c>
      <c r="B80" s="41" t="s">
        <v>187</v>
      </c>
      <c r="C80" s="51" t="s">
        <v>272</v>
      </c>
      <c r="K80" s="29"/>
    </row>
    <row r="81" spans="1:14" s="47" customFormat="1" ht="15" x14ac:dyDescent="0.25">
      <c r="A81" s="44" t="s">
        <v>210</v>
      </c>
      <c r="B81" s="45" t="s">
        <v>368</v>
      </c>
      <c r="C81" s="50" t="s">
        <v>271</v>
      </c>
      <c r="D81" s="47" t="s">
        <v>29</v>
      </c>
      <c r="E81" s="50" t="s">
        <v>382</v>
      </c>
      <c r="F81" s="46" t="s">
        <v>40</v>
      </c>
      <c r="G81" s="47" t="s">
        <v>19</v>
      </c>
      <c r="H81" s="47" t="s">
        <v>27</v>
      </c>
      <c r="I81" s="47" t="s">
        <v>17</v>
      </c>
      <c r="J81" s="47" t="s">
        <v>39</v>
      </c>
      <c r="K81" s="48" t="s">
        <v>32</v>
      </c>
      <c r="L81" s="48" t="s">
        <v>32</v>
      </c>
      <c r="M81" s="47" t="s">
        <v>216</v>
      </c>
      <c r="N81" s="46"/>
    </row>
    <row r="82" spans="1:14" x14ac:dyDescent="0.2">
      <c r="A82" s="27" t="s">
        <v>356</v>
      </c>
      <c r="B82" s="41" t="s">
        <v>187</v>
      </c>
      <c r="C82" s="51" t="s">
        <v>272</v>
      </c>
    </row>
    <row r="83" spans="1:14" x14ac:dyDescent="0.2">
      <c r="A83" s="27" t="s">
        <v>357</v>
      </c>
      <c r="B83" s="41" t="s">
        <v>187</v>
      </c>
      <c r="C83" s="51" t="s">
        <v>272</v>
      </c>
    </row>
    <row r="84" spans="1:14" x14ac:dyDescent="0.2">
      <c r="A84" s="27" t="s">
        <v>358</v>
      </c>
      <c r="B84" s="41" t="s">
        <v>187</v>
      </c>
      <c r="C84" s="51" t="s">
        <v>272</v>
      </c>
    </row>
    <row r="85" spans="1:14" s="47" customFormat="1" ht="15" x14ac:dyDescent="0.25">
      <c r="A85" s="44" t="s">
        <v>211</v>
      </c>
      <c r="B85" s="45" t="s">
        <v>368</v>
      </c>
      <c r="C85" s="50" t="s">
        <v>271</v>
      </c>
      <c r="D85" s="47" t="s">
        <v>29</v>
      </c>
      <c r="E85" s="50" t="s">
        <v>382</v>
      </c>
      <c r="F85" s="46" t="s">
        <v>40</v>
      </c>
      <c r="G85" s="47" t="s">
        <v>19</v>
      </c>
      <c r="H85" s="47" t="s">
        <v>27</v>
      </c>
      <c r="I85" s="47" t="s">
        <v>17</v>
      </c>
      <c r="J85" s="47" t="s">
        <v>39</v>
      </c>
      <c r="K85" s="48" t="s">
        <v>32</v>
      </c>
      <c r="L85" s="48" t="s">
        <v>32</v>
      </c>
      <c r="M85" s="47" t="s">
        <v>216</v>
      </c>
      <c r="N85" s="46"/>
    </row>
    <row r="86" spans="1:14" ht="28.5" x14ac:dyDescent="0.2">
      <c r="A86" s="27" t="s">
        <v>359</v>
      </c>
      <c r="B86" s="41" t="s">
        <v>187</v>
      </c>
      <c r="C86" s="51" t="s">
        <v>272</v>
      </c>
    </row>
    <row r="87" spans="1:14" x14ac:dyDescent="0.2">
      <c r="A87" s="27" t="s">
        <v>360</v>
      </c>
      <c r="B87" s="41" t="s">
        <v>187</v>
      </c>
      <c r="C87" s="51" t="s">
        <v>272</v>
      </c>
    </row>
    <row r="88" spans="1:14" x14ac:dyDescent="0.2">
      <c r="A88" s="27" t="s">
        <v>361</v>
      </c>
      <c r="B88" s="41" t="s">
        <v>187</v>
      </c>
      <c r="C88" s="51" t="s">
        <v>272</v>
      </c>
    </row>
    <row r="89" spans="1:14" x14ac:dyDescent="0.2">
      <c r="A89" s="27" t="s">
        <v>362</v>
      </c>
      <c r="B89" s="41" t="s">
        <v>187</v>
      </c>
      <c r="C89" s="51" t="s">
        <v>272</v>
      </c>
    </row>
    <row r="90" spans="1:14" x14ac:dyDescent="0.2">
      <c r="A90" s="27" t="s">
        <v>363</v>
      </c>
      <c r="B90" s="41" t="s">
        <v>187</v>
      </c>
      <c r="C90" s="51" t="s">
        <v>272</v>
      </c>
    </row>
    <row r="91" spans="1:14" x14ac:dyDescent="0.2">
      <c r="A91" s="27" t="s">
        <v>364</v>
      </c>
      <c r="B91" s="41" t="s">
        <v>187</v>
      </c>
      <c r="C91" s="51" t="s">
        <v>272</v>
      </c>
    </row>
    <row r="92" spans="1:14" x14ac:dyDescent="0.2">
      <c r="A92" s="27" t="s">
        <v>365</v>
      </c>
      <c r="B92" s="41" t="s">
        <v>187</v>
      </c>
      <c r="C92" s="51" t="s">
        <v>272</v>
      </c>
    </row>
    <row r="93" spans="1:14" x14ac:dyDescent="0.2">
      <c r="A93" s="27" t="s">
        <v>365</v>
      </c>
      <c r="B93" s="41" t="s">
        <v>187</v>
      </c>
      <c r="C93" s="51" t="s">
        <v>272</v>
      </c>
    </row>
    <row r="94" spans="1:14" x14ac:dyDescent="0.2">
      <c r="A94" s="27" t="s">
        <v>366</v>
      </c>
      <c r="B94" s="41" t="s">
        <v>187</v>
      </c>
      <c r="C94" s="51" t="s">
        <v>272</v>
      </c>
    </row>
    <row r="95" spans="1:14" x14ac:dyDescent="0.2">
      <c r="A95" s="27" t="s">
        <v>367</v>
      </c>
      <c r="B95" s="41" t="s">
        <v>187</v>
      </c>
      <c r="C95" s="51" t="s">
        <v>272</v>
      </c>
    </row>
    <row r="96" spans="1:14" s="47" customFormat="1" ht="15" x14ac:dyDescent="0.25">
      <c r="A96" s="44" t="s">
        <v>184</v>
      </c>
      <c r="B96" s="45" t="s">
        <v>368</v>
      </c>
      <c r="C96" s="50" t="s">
        <v>271</v>
      </c>
      <c r="D96" s="47" t="s">
        <v>29</v>
      </c>
      <c r="E96" s="50" t="s">
        <v>382</v>
      </c>
      <c r="F96" s="46" t="s">
        <v>40</v>
      </c>
      <c r="G96" s="47" t="s">
        <v>19</v>
      </c>
      <c r="H96" s="47" t="s">
        <v>27</v>
      </c>
      <c r="I96" s="47" t="s">
        <v>17</v>
      </c>
      <c r="J96" s="47" t="s">
        <v>39</v>
      </c>
      <c r="K96" s="48" t="s">
        <v>32</v>
      </c>
      <c r="L96" s="48" t="s">
        <v>32</v>
      </c>
      <c r="M96" s="47" t="s">
        <v>216</v>
      </c>
      <c r="N96" s="46"/>
    </row>
    <row r="97" spans="1:15" x14ac:dyDescent="0.2">
      <c r="A97" s="27" t="s">
        <v>242</v>
      </c>
      <c r="B97" s="41" t="s">
        <v>272</v>
      </c>
      <c r="C97" s="51" t="s">
        <v>272</v>
      </c>
    </row>
    <row r="98" spans="1:15" x14ac:dyDescent="0.2">
      <c r="A98" s="27" t="s">
        <v>243</v>
      </c>
      <c r="B98" s="41" t="s">
        <v>272</v>
      </c>
      <c r="C98" s="51" t="s">
        <v>37</v>
      </c>
      <c r="E98" s="51" t="s">
        <v>380</v>
      </c>
    </row>
    <row r="99" spans="1:15" x14ac:dyDescent="0.2">
      <c r="A99" s="27" t="s">
        <v>244</v>
      </c>
      <c r="B99" s="41" t="s">
        <v>272</v>
      </c>
      <c r="C99" s="51" t="s">
        <v>272</v>
      </c>
    </row>
    <row r="100" spans="1:15" x14ac:dyDescent="0.2">
      <c r="A100" s="27" t="s">
        <v>245</v>
      </c>
      <c r="B100" s="41" t="s">
        <v>272</v>
      </c>
      <c r="C100" s="51" t="s">
        <v>272</v>
      </c>
    </row>
    <row r="101" spans="1:15" x14ac:dyDescent="0.2">
      <c r="A101" s="27" t="s">
        <v>246</v>
      </c>
      <c r="B101" s="41" t="s">
        <v>272</v>
      </c>
      <c r="C101" s="51" t="s">
        <v>272</v>
      </c>
    </row>
    <row r="102" spans="1:15" x14ac:dyDescent="0.2">
      <c r="A102" s="27" t="s">
        <v>247</v>
      </c>
      <c r="B102" s="41" t="s">
        <v>272</v>
      </c>
      <c r="C102" s="51" t="s">
        <v>272</v>
      </c>
    </row>
    <row r="103" spans="1:15" x14ac:dyDescent="0.2">
      <c r="A103" s="27" t="s">
        <v>266</v>
      </c>
      <c r="B103" s="41" t="s">
        <v>272</v>
      </c>
      <c r="C103" s="51" t="s">
        <v>272</v>
      </c>
    </row>
    <row r="104" spans="1:15" s="47" customFormat="1" ht="15" x14ac:dyDescent="0.25">
      <c r="A104" s="43" t="s">
        <v>289</v>
      </c>
      <c r="B104" s="45" t="s">
        <v>368</v>
      </c>
      <c r="C104" s="50" t="s">
        <v>271</v>
      </c>
      <c r="D104" s="47" t="s">
        <v>29</v>
      </c>
      <c r="E104" s="50" t="s">
        <v>382</v>
      </c>
      <c r="F104" s="46" t="s">
        <v>40</v>
      </c>
      <c r="G104" s="47" t="s">
        <v>19</v>
      </c>
      <c r="H104" s="47" t="s">
        <v>27</v>
      </c>
      <c r="I104" s="47" t="s">
        <v>17</v>
      </c>
      <c r="J104" s="47" t="s">
        <v>39</v>
      </c>
      <c r="K104" s="48" t="s">
        <v>32</v>
      </c>
      <c r="L104" s="48" t="s">
        <v>32</v>
      </c>
      <c r="M104" s="47" t="s">
        <v>216</v>
      </c>
      <c r="N104" s="46"/>
    </row>
    <row r="105" spans="1:15" x14ac:dyDescent="0.2">
      <c r="A105" s="27" t="s">
        <v>26</v>
      </c>
      <c r="B105" s="41" t="s">
        <v>272</v>
      </c>
      <c r="C105" s="51" t="s">
        <v>371</v>
      </c>
      <c r="O105" s="7"/>
    </row>
    <row r="106" spans="1:15" x14ac:dyDescent="0.2">
      <c r="A106" s="27" t="s">
        <v>374</v>
      </c>
      <c r="B106" s="41" t="s">
        <v>272</v>
      </c>
      <c r="C106" s="51" t="s">
        <v>376</v>
      </c>
    </row>
    <row r="107" spans="1:15" x14ac:dyDescent="0.2">
      <c r="A107" s="27" t="s">
        <v>290</v>
      </c>
      <c r="B107" s="41" t="s">
        <v>272</v>
      </c>
      <c r="C107" s="51" t="s">
        <v>376</v>
      </c>
    </row>
    <row r="108" spans="1:15" x14ac:dyDescent="0.2">
      <c r="A108" s="27" t="s">
        <v>372</v>
      </c>
      <c r="B108" s="41" t="s">
        <v>272</v>
      </c>
      <c r="C108" s="51" t="s">
        <v>376</v>
      </c>
    </row>
    <row r="109" spans="1:15" x14ac:dyDescent="0.2">
      <c r="A109" s="27" t="s">
        <v>373</v>
      </c>
      <c r="B109" s="41" t="s">
        <v>272</v>
      </c>
      <c r="C109" s="51" t="s">
        <v>376</v>
      </c>
    </row>
    <row r="110" spans="1:15" x14ac:dyDescent="0.2">
      <c r="A110" s="27" t="s">
        <v>288</v>
      </c>
      <c r="B110" s="41" t="s">
        <v>272</v>
      </c>
      <c r="C110" s="51" t="s">
        <v>37</v>
      </c>
    </row>
    <row r="111" spans="1:15" x14ac:dyDescent="0.2">
      <c r="A111" s="27" t="s">
        <v>287</v>
      </c>
      <c r="B111" s="41" t="s">
        <v>272</v>
      </c>
      <c r="C111" s="51" t="s">
        <v>37</v>
      </c>
    </row>
    <row r="112" spans="1:15" x14ac:dyDescent="0.2">
      <c r="A112" s="27" t="s">
        <v>375</v>
      </c>
      <c r="B112" s="41" t="s">
        <v>272</v>
      </c>
      <c r="C112" s="51" t="s">
        <v>376</v>
      </c>
    </row>
    <row r="113" spans="1:14" s="47" customFormat="1" ht="15" x14ac:dyDescent="0.25">
      <c r="A113" s="43" t="s">
        <v>378</v>
      </c>
      <c r="B113" s="45" t="s">
        <v>368</v>
      </c>
      <c r="C113" s="50" t="s">
        <v>271</v>
      </c>
      <c r="D113" s="47" t="s">
        <v>29</v>
      </c>
      <c r="E113" s="50" t="s">
        <v>382</v>
      </c>
      <c r="F113" s="46" t="s">
        <v>40</v>
      </c>
      <c r="G113" s="47" t="s">
        <v>19</v>
      </c>
      <c r="H113" s="47" t="s">
        <v>27</v>
      </c>
      <c r="I113" s="47" t="s">
        <v>17</v>
      </c>
      <c r="J113" s="47" t="s">
        <v>39</v>
      </c>
      <c r="K113" s="48" t="s">
        <v>32</v>
      </c>
      <c r="L113" s="48" t="s">
        <v>32</v>
      </c>
      <c r="M113" s="47" t="s">
        <v>216</v>
      </c>
      <c r="N113" s="46"/>
    </row>
    <row r="114" spans="1:14" x14ac:dyDescent="0.2">
      <c r="A114" s="27" t="s">
        <v>298</v>
      </c>
      <c r="B114" s="41" t="s">
        <v>272</v>
      </c>
      <c r="C114" s="51" t="s">
        <v>377</v>
      </c>
    </row>
    <row r="115" spans="1:14" x14ac:dyDescent="0.2">
      <c r="A115" s="27" t="s">
        <v>299</v>
      </c>
      <c r="B115" s="41" t="s">
        <v>272</v>
      </c>
      <c r="C115" s="51" t="s">
        <v>377</v>
      </c>
      <c r="E115" s="51" t="s">
        <v>380</v>
      </c>
    </row>
    <row r="116" spans="1:14" ht="28.5" x14ac:dyDescent="0.2">
      <c r="A116" s="27" t="s">
        <v>297</v>
      </c>
      <c r="B116" s="41" t="s">
        <v>272</v>
      </c>
      <c r="C116" s="51" t="s">
        <v>377</v>
      </c>
    </row>
    <row r="117" spans="1:14" s="47" customFormat="1" ht="15" x14ac:dyDescent="0.25">
      <c r="A117" s="49" t="s">
        <v>408</v>
      </c>
      <c r="B117" s="45" t="s">
        <v>368</v>
      </c>
      <c r="C117" s="50" t="s">
        <v>271</v>
      </c>
      <c r="D117" s="47" t="s">
        <v>29</v>
      </c>
      <c r="E117" s="50" t="s">
        <v>382</v>
      </c>
      <c r="F117" s="46" t="s">
        <v>40</v>
      </c>
      <c r="G117" s="47" t="s">
        <v>19</v>
      </c>
      <c r="H117" s="47" t="s">
        <v>27</v>
      </c>
      <c r="I117" s="47" t="s">
        <v>17</v>
      </c>
      <c r="J117" s="47" t="s">
        <v>39</v>
      </c>
      <c r="K117" s="48" t="s">
        <v>32</v>
      </c>
      <c r="L117" s="48" t="s">
        <v>32</v>
      </c>
      <c r="M117" s="47" t="s">
        <v>216</v>
      </c>
      <c r="N117" s="46"/>
    </row>
    <row r="118" spans="1:14" x14ac:dyDescent="0.2">
      <c r="A118" s="27" t="s">
        <v>405</v>
      </c>
      <c r="B118" s="41" t="s">
        <v>272</v>
      </c>
      <c r="C118" s="51" t="s">
        <v>37</v>
      </c>
      <c r="E118" s="51" t="s">
        <v>384</v>
      </c>
    </row>
    <row r="119" spans="1:14" x14ac:dyDescent="0.2">
      <c r="A119" s="27" t="s">
        <v>406</v>
      </c>
      <c r="B119" s="41" t="s">
        <v>272</v>
      </c>
      <c r="C119" s="51" t="s">
        <v>37</v>
      </c>
    </row>
    <row r="120" spans="1:14" x14ac:dyDescent="0.2">
      <c r="A120" s="27" t="s">
        <v>407</v>
      </c>
      <c r="B120" s="41" t="s">
        <v>272</v>
      </c>
      <c r="C120" s="51" t="s">
        <v>37</v>
      </c>
      <c r="E120" s="51" t="s">
        <v>385</v>
      </c>
    </row>
    <row r="121" spans="1:14" x14ac:dyDescent="0.2">
      <c r="A121" s="27" t="s">
        <v>409</v>
      </c>
      <c r="B121" s="41" t="s">
        <v>272</v>
      </c>
      <c r="C121" s="51" t="s">
        <v>37</v>
      </c>
      <c r="E121" s="51" t="s">
        <v>385</v>
      </c>
    </row>
    <row r="122" spans="1:14" s="47" customFormat="1" ht="15" x14ac:dyDescent="0.25">
      <c r="A122" s="49" t="s">
        <v>391</v>
      </c>
      <c r="B122" s="45" t="s">
        <v>368</v>
      </c>
      <c r="C122" s="50" t="s">
        <v>271</v>
      </c>
      <c r="D122" s="47" t="s">
        <v>29</v>
      </c>
      <c r="E122" s="50" t="s">
        <v>382</v>
      </c>
      <c r="F122" s="46" t="s">
        <v>40</v>
      </c>
      <c r="G122" s="47" t="s">
        <v>19</v>
      </c>
      <c r="H122" s="47" t="s">
        <v>27</v>
      </c>
      <c r="I122" s="47" t="s">
        <v>17</v>
      </c>
      <c r="J122" s="47" t="s">
        <v>39</v>
      </c>
      <c r="K122" s="48" t="s">
        <v>32</v>
      </c>
      <c r="L122" s="48" t="s">
        <v>32</v>
      </c>
      <c r="M122" s="47" t="s">
        <v>216</v>
      </c>
      <c r="N122" s="46"/>
    </row>
    <row r="123" spans="1:14" x14ac:dyDescent="0.2">
      <c r="A123" s="27" t="s">
        <v>392</v>
      </c>
      <c r="B123" s="41" t="s">
        <v>272</v>
      </c>
      <c r="C123" s="51" t="s">
        <v>37</v>
      </c>
    </row>
    <row r="124" spans="1:14" x14ac:dyDescent="0.2">
      <c r="A124" s="27" t="s">
        <v>393</v>
      </c>
      <c r="B124" s="41" t="s">
        <v>272</v>
      </c>
      <c r="C124" s="51" t="s">
        <v>37</v>
      </c>
    </row>
    <row r="125" spans="1:14" x14ac:dyDescent="0.2">
      <c r="A125" s="27" t="s">
        <v>394</v>
      </c>
      <c r="B125" s="41" t="s">
        <v>272</v>
      </c>
      <c r="C125" s="51" t="s">
        <v>37</v>
      </c>
    </row>
    <row r="126" spans="1:14" s="47" customFormat="1" ht="15" x14ac:dyDescent="0.25">
      <c r="A126" s="49" t="s">
        <v>300</v>
      </c>
      <c r="B126" s="45" t="s">
        <v>368</v>
      </c>
      <c r="C126" s="50" t="s">
        <v>271</v>
      </c>
      <c r="D126" s="47" t="s">
        <v>29</v>
      </c>
      <c r="E126" s="50" t="s">
        <v>382</v>
      </c>
      <c r="F126" s="46" t="s">
        <v>40</v>
      </c>
      <c r="G126" s="47" t="s">
        <v>19</v>
      </c>
      <c r="H126" s="47" t="s">
        <v>27</v>
      </c>
      <c r="I126" s="47" t="s">
        <v>17</v>
      </c>
      <c r="J126" s="47" t="s">
        <v>39</v>
      </c>
      <c r="K126" s="48" t="s">
        <v>32</v>
      </c>
      <c r="L126" s="48" t="s">
        <v>32</v>
      </c>
      <c r="M126" s="47" t="s">
        <v>216</v>
      </c>
      <c r="N126" s="46"/>
    </row>
    <row r="127" spans="1:14" x14ac:dyDescent="0.2">
      <c r="A127" s="27" t="s">
        <v>420</v>
      </c>
      <c r="B127" s="41" t="s">
        <v>272</v>
      </c>
      <c r="C127" s="51" t="s">
        <v>37</v>
      </c>
    </row>
    <row r="128" spans="1:14" x14ac:dyDescent="0.2">
      <c r="A128" s="27" t="s">
        <v>421</v>
      </c>
      <c r="B128" s="41" t="s">
        <v>272</v>
      </c>
      <c r="C128" s="51" t="s">
        <v>37</v>
      </c>
    </row>
    <row r="129" spans="1:14" s="47" customFormat="1" ht="15" x14ac:dyDescent="0.25">
      <c r="A129" s="49" t="s">
        <v>395</v>
      </c>
      <c r="B129" s="45" t="s">
        <v>368</v>
      </c>
      <c r="C129" s="50" t="s">
        <v>271</v>
      </c>
      <c r="D129" s="47" t="s">
        <v>29</v>
      </c>
      <c r="E129" s="50" t="s">
        <v>382</v>
      </c>
      <c r="F129" s="46" t="s">
        <v>40</v>
      </c>
      <c r="G129" s="47" t="s">
        <v>19</v>
      </c>
      <c r="H129" s="47" t="s">
        <v>27</v>
      </c>
      <c r="I129" s="47" t="s">
        <v>17</v>
      </c>
      <c r="J129" s="47" t="s">
        <v>39</v>
      </c>
      <c r="K129" s="48" t="s">
        <v>32</v>
      </c>
      <c r="L129" s="48" t="s">
        <v>32</v>
      </c>
      <c r="M129" s="47" t="s">
        <v>216</v>
      </c>
      <c r="N129" s="46"/>
    </row>
    <row r="130" spans="1:14" x14ac:dyDescent="0.2">
      <c r="A130" s="27" t="s">
        <v>396</v>
      </c>
      <c r="B130" s="41" t="s">
        <v>272</v>
      </c>
      <c r="C130" s="51" t="s">
        <v>37</v>
      </c>
      <c r="E130" s="51" t="s">
        <v>388</v>
      </c>
    </row>
    <row r="131" spans="1:14" x14ac:dyDescent="0.2">
      <c r="A131" s="27" t="s">
        <v>397</v>
      </c>
      <c r="B131" s="41" t="s">
        <v>272</v>
      </c>
      <c r="C131" s="51" t="s">
        <v>37</v>
      </c>
      <c r="E131" s="51" t="s">
        <v>388</v>
      </c>
    </row>
    <row r="132" spans="1:14" s="47" customFormat="1" ht="15" x14ac:dyDescent="0.25">
      <c r="A132" s="49" t="s">
        <v>398</v>
      </c>
      <c r="B132" s="45" t="s">
        <v>368</v>
      </c>
      <c r="C132" s="50" t="s">
        <v>271</v>
      </c>
      <c r="D132" s="47" t="s">
        <v>29</v>
      </c>
      <c r="E132" s="50" t="s">
        <v>382</v>
      </c>
      <c r="F132" s="46" t="s">
        <v>40</v>
      </c>
      <c r="G132" s="47" t="s">
        <v>19</v>
      </c>
      <c r="H132" s="47" t="s">
        <v>27</v>
      </c>
      <c r="I132" s="47" t="s">
        <v>17</v>
      </c>
      <c r="J132" s="47" t="s">
        <v>39</v>
      </c>
      <c r="K132" s="48" t="s">
        <v>32</v>
      </c>
      <c r="L132" s="48" t="s">
        <v>32</v>
      </c>
      <c r="M132" s="47" t="s">
        <v>216</v>
      </c>
      <c r="N132" s="46"/>
    </row>
    <row r="133" spans="1:14" x14ac:dyDescent="0.2">
      <c r="A133" s="27" t="s">
        <v>399</v>
      </c>
      <c r="B133" s="41" t="s">
        <v>272</v>
      </c>
      <c r="C133" s="51" t="s">
        <v>37</v>
      </c>
      <c r="E133" s="51" t="s">
        <v>380</v>
      </c>
    </row>
    <row r="134" spans="1:14" x14ac:dyDescent="0.2">
      <c r="A134" s="27" t="s">
        <v>400</v>
      </c>
      <c r="B134" s="41" t="s">
        <v>272</v>
      </c>
      <c r="C134" s="51" t="s">
        <v>37</v>
      </c>
      <c r="E134" s="51" t="s">
        <v>380</v>
      </c>
    </row>
    <row r="135" spans="1:14" ht="28.5" x14ac:dyDescent="0.2">
      <c r="A135" s="27" t="s">
        <v>401</v>
      </c>
      <c r="B135" s="41" t="s">
        <v>272</v>
      </c>
      <c r="C135" s="51" t="s">
        <v>37</v>
      </c>
      <c r="E135" s="51" t="s">
        <v>380</v>
      </c>
    </row>
    <row r="136" spans="1:14" x14ac:dyDescent="0.2">
      <c r="A136" s="27" t="s">
        <v>402</v>
      </c>
      <c r="B136" s="41" t="s">
        <v>272</v>
      </c>
      <c r="C136" s="51" t="s">
        <v>37</v>
      </c>
      <c r="E136" s="51" t="s">
        <v>380</v>
      </c>
    </row>
    <row r="137" spans="1:14" x14ac:dyDescent="0.2">
      <c r="A137" s="27" t="s">
        <v>403</v>
      </c>
      <c r="B137" s="41" t="s">
        <v>272</v>
      </c>
      <c r="C137" s="51" t="s">
        <v>37</v>
      </c>
      <c r="E137" s="51" t="s">
        <v>380</v>
      </c>
    </row>
    <row r="138" spans="1:14" x14ac:dyDescent="0.2">
      <c r="A138" s="27" t="s">
        <v>404</v>
      </c>
      <c r="B138" s="41" t="s">
        <v>272</v>
      </c>
      <c r="C138" s="51" t="s">
        <v>37</v>
      </c>
      <c r="E138" s="51" t="s">
        <v>380</v>
      </c>
    </row>
    <row r="139" spans="1:14" x14ac:dyDescent="0.2">
      <c r="A139" s="27" t="s">
        <v>410</v>
      </c>
      <c r="B139" s="41" t="s">
        <v>272</v>
      </c>
      <c r="C139" s="51" t="s">
        <v>37</v>
      </c>
      <c r="E139" s="51" t="s">
        <v>272</v>
      </c>
    </row>
    <row r="140" spans="1:14" x14ac:dyDescent="0.2">
      <c r="A140" s="27" t="s">
        <v>411</v>
      </c>
      <c r="B140" s="41" t="s">
        <v>272</v>
      </c>
      <c r="C140" s="51" t="s">
        <v>37</v>
      </c>
      <c r="E140" s="51" t="s">
        <v>272</v>
      </c>
    </row>
    <row r="141" spans="1:14" x14ac:dyDescent="0.2">
      <c r="A141" s="27" t="s">
        <v>424</v>
      </c>
      <c r="B141" s="41" t="s">
        <v>272</v>
      </c>
      <c r="C141" s="51" t="s">
        <v>37</v>
      </c>
      <c r="E141" s="51" t="s">
        <v>383</v>
      </c>
    </row>
    <row r="142" spans="1:14" x14ac:dyDescent="0.2">
      <c r="A142" s="27" t="s">
        <v>425</v>
      </c>
      <c r="B142" s="41" t="s">
        <v>272</v>
      </c>
      <c r="C142" s="51" t="s">
        <v>37</v>
      </c>
      <c r="E142" s="51" t="s">
        <v>381</v>
      </c>
    </row>
    <row r="143" spans="1:14" x14ac:dyDescent="0.2">
      <c r="A143" s="27" t="s">
        <v>426</v>
      </c>
      <c r="B143" s="41" t="s">
        <v>272</v>
      </c>
      <c r="C143" s="51" t="s">
        <v>37</v>
      </c>
      <c r="E143" s="51" t="s">
        <v>422</v>
      </c>
    </row>
    <row r="144" spans="1:14" x14ac:dyDescent="0.2">
      <c r="A144" s="27" t="s">
        <v>427</v>
      </c>
      <c r="B144" s="41" t="s">
        <v>272</v>
      </c>
      <c r="C144" s="51" t="s">
        <v>37</v>
      </c>
      <c r="E144" s="51" t="s">
        <v>423</v>
      </c>
    </row>
    <row r="145" spans="1:5" x14ac:dyDescent="0.2">
      <c r="A145" s="27" t="s">
        <v>428</v>
      </c>
      <c r="B145" s="41" t="s">
        <v>272</v>
      </c>
      <c r="C145" s="51" t="s">
        <v>37</v>
      </c>
      <c r="E145" s="51" t="s">
        <v>449</v>
      </c>
    </row>
    <row r="146" spans="1:5" x14ac:dyDescent="0.2">
      <c r="A146" s="27" t="s">
        <v>434</v>
      </c>
      <c r="B146" s="41" t="s">
        <v>272</v>
      </c>
      <c r="C146" s="51" t="s">
        <v>37</v>
      </c>
      <c r="E146" s="51" t="s">
        <v>272</v>
      </c>
    </row>
  </sheetData>
  <dataValidations count="6">
    <dataValidation type="list" allowBlank="1" showInputMessage="1" showErrorMessage="1" sqref="B2:B6 B105:B112 B35:B41 B66:B69 B123:B125 B82:B84 B50:B64 B71:B80 B43:B48 B23:B33 B8:B21 B97:B103 B86:B95 B114:B116 B133:B154 B127:B128 B130:B131 B118:B121">
      <formula1>$N$1:$N$6</formula1>
    </dataValidation>
    <dataValidation type="list" allowBlank="1" showInputMessage="1" showErrorMessage="1" sqref="C303:C1048576">
      <formula1>$O$2:$O$105</formula1>
    </dataValidation>
    <dataValidation type="list" allowBlank="1" showInputMessage="1" showErrorMessage="1" sqref="B155:B1048576">
      <formula1>$N$2:$N$105</formula1>
    </dataValidation>
    <dataValidation type="list" allowBlank="1" showInputMessage="1" showErrorMessage="1" sqref="C123:C125 C114:C116 C43:C48 C105:C112 C97:C103 C86:C95 C82:C84 C71:C80 C66:C69 C50:C64 C23:C33 C35:C41 C2:C6 C8:C21 C127:C128 C118:C121 C130:C131 C133:C302">
      <formula1>$O$1:$O$9</formula1>
    </dataValidation>
    <dataValidation type="list" allowBlank="1" showInputMessage="1" showErrorMessage="1" sqref="E133:E154 E3:E6 E8:E21 E35:E41 E123:E125 E50:E64 E66:E69 E71:E80 E82:E84 E86:E95 E97:E103 E105:E112 E114:E116 E43:E48 E127:E128 E130:E131 E118:E121 E23:E33">
      <formula1>$P$2:$P$24</formula1>
    </dataValidation>
    <dataValidation type="list" allowBlank="1" showInputMessage="1" showErrorMessage="1" sqref="E2">
      <formula1>$P$2:$P$24</formula1>
    </dataValidation>
  </dataValidations>
  <hyperlinks>
    <hyperlink ref="A7" location="Firewalls!A1" display="Firewalls"/>
    <hyperlink ref="A22" location="RouterSwitchWifi!A1" display="Routers, Switches and WIFI"/>
    <hyperlink ref="A34" location="Scanners!A1" display="Scanners"/>
    <hyperlink ref="A42" location="VirtualizationAndCloud!A1" display="VirtualizationAndCloud"/>
    <hyperlink ref="A49" location="Managementsystems!A1" display="ManagementSystems"/>
    <hyperlink ref="A65" location="OT!A1" display="OT"/>
    <hyperlink ref="A70" location="LoadBalancers!A1" display="LoadBalancers"/>
    <hyperlink ref="A81" location="IPS!A1" display="IPS"/>
    <hyperlink ref="A85" location="Syslogs!A1" display="Syslogs"/>
    <hyperlink ref="A96" location="Storage!A1" display="Storage"/>
    <hyperlink ref="A104" location="Databases!A1" display="DataBases"/>
    <hyperlink ref="A113" location="LegacySystems!A1" display="Legacy Systems"/>
  </hyperlink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6" id="{91CB481E-E07B-48A3-A3F2-F2A110D7F533}">
            <xm:f>Firewalls!$C$2&gt;0</xm:f>
            <x14:dxf>
              <fill>
                <patternFill>
                  <bgColor theme="4" tint="0.39994506668294322"/>
                </patternFill>
              </fill>
            </x14:dxf>
          </x14:cfRule>
          <xm:sqref>A8</xm:sqref>
        </x14:conditionalFormatting>
        <x14:conditionalFormatting xmlns:xm="http://schemas.microsoft.com/office/excel/2006/main">
          <x14:cfRule type="expression" priority="114" id="{01921FF8-8E46-4CEF-88CA-FE2A0542654A}">
            <xm:f>SUM(Firewalls!$C$3:$C$6)&gt;0</xm:f>
            <x14:dxf>
              <fill>
                <patternFill>
                  <bgColor theme="4" tint="0.39994506668294322"/>
                </patternFill>
              </fill>
            </x14:dxf>
          </x14:cfRule>
          <xm:sqref>A9</xm:sqref>
        </x14:conditionalFormatting>
        <x14:conditionalFormatting xmlns:xm="http://schemas.microsoft.com/office/excel/2006/main">
          <x14:cfRule type="expression" priority="109" id="{4395080D-10FD-4541-88D3-3E1934E96A61}">
            <xm:f>SUM(Firewalls!$C$7:$C$9)&gt;0</xm:f>
            <x14:dxf>
              <fill>
                <patternFill>
                  <bgColor theme="4" tint="0.39994506668294322"/>
                </patternFill>
              </fill>
            </x14:dxf>
          </x14:cfRule>
          <xm:sqref>A10</xm:sqref>
        </x14:conditionalFormatting>
        <x14:conditionalFormatting xmlns:xm="http://schemas.microsoft.com/office/excel/2006/main">
          <x14:cfRule type="expression" priority="108" id="{8856BF88-3151-4C57-ACBF-CFA16419C1E7}">
            <xm:f>Firewalls!$C$10&gt;0</xm:f>
            <x14:dxf>
              <fill>
                <patternFill>
                  <bgColor theme="4" tint="0.39994506668294322"/>
                </patternFill>
              </fill>
            </x14:dxf>
          </x14:cfRule>
          <xm:sqref>A11</xm:sqref>
        </x14:conditionalFormatting>
        <x14:conditionalFormatting xmlns:xm="http://schemas.microsoft.com/office/excel/2006/main">
          <x14:cfRule type="expression" priority="106" id="{A6A15001-9905-431C-84F6-8BC20B2640F5}">
            <xm:f>Firewalls!$C$11&gt;0</xm:f>
            <x14:dxf>
              <fill>
                <patternFill>
                  <bgColor theme="4" tint="0.39994506668294322"/>
                </patternFill>
              </fill>
            </x14:dxf>
          </x14:cfRule>
          <xm:sqref>A12</xm:sqref>
        </x14:conditionalFormatting>
        <x14:conditionalFormatting xmlns:xm="http://schemas.microsoft.com/office/excel/2006/main">
          <x14:cfRule type="expression" priority="105" id="{1D9CB070-851D-44AF-AD9A-1523CF9DD5A9}">
            <xm:f>SUM(Firewalls!$C$12:$C$13)&gt;0</xm:f>
            <x14:dxf>
              <fill>
                <patternFill>
                  <bgColor theme="4" tint="0.39994506668294322"/>
                </patternFill>
              </fill>
            </x14:dxf>
          </x14:cfRule>
          <xm:sqref>A13</xm:sqref>
        </x14:conditionalFormatting>
        <x14:conditionalFormatting xmlns:xm="http://schemas.microsoft.com/office/excel/2006/main">
          <x14:cfRule type="expression" priority="103" id="{50AD9130-9A90-4125-9A3C-723938F80AC9}">
            <xm:f>SUM(Firewalls!$C$14:$C$17)&gt;0</xm:f>
            <x14:dxf>
              <fill>
                <patternFill>
                  <bgColor theme="4" tint="0.39994506668294322"/>
                </patternFill>
              </fill>
            </x14:dxf>
          </x14:cfRule>
          <xm:sqref>A14</xm:sqref>
        </x14:conditionalFormatting>
        <x14:conditionalFormatting xmlns:xm="http://schemas.microsoft.com/office/excel/2006/main">
          <x14:cfRule type="expression" priority="102" id="{20D511E4-B90C-47F1-9F03-F085D76DEBBC}">
            <xm:f>Firewalls!$C$18&gt;0</xm:f>
            <x14:dxf>
              <fill>
                <patternFill>
                  <bgColor theme="4" tint="0.39994506668294322"/>
                </patternFill>
              </fill>
            </x14:dxf>
          </x14:cfRule>
          <xm:sqref>A15</xm:sqref>
        </x14:conditionalFormatting>
        <x14:conditionalFormatting xmlns:xm="http://schemas.microsoft.com/office/excel/2006/main">
          <x14:cfRule type="expression" priority="99" id="{75389814-98BB-47B2-A738-CC985835B4B9}">
            <xm:f>SUM(Firewalls!$C$20:$C$21)&gt;0</xm:f>
            <x14:dxf>
              <fill>
                <patternFill>
                  <bgColor theme="4" tint="0.39994506668294322"/>
                </patternFill>
              </fill>
            </x14:dxf>
          </x14:cfRule>
          <xm:sqref>A17</xm:sqref>
        </x14:conditionalFormatting>
        <x14:conditionalFormatting xmlns:xm="http://schemas.microsoft.com/office/excel/2006/main">
          <x14:cfRule type="expression" priority="97" id="{89D160BB-D72B-41DE-B91D-D5519DB951F8}">
            <xm:f>Firewalls!$C$23&gt;0</xm:f>
            <x14:dxf>
              <fill>
                <patternFill>
                  <bgColor theme="4" tint="0.39994506668294322"/>
                </patternFill>
              </fill>
            </x14:dxf>
          </x14:cfRule>
          <xm:sqref>A19</xm:sqref>
        </x14:conditionalFormatting>
        <x14:conditionalFormatting xmlns:xm="http://schemas.microsoft.com/office/excel/2006/main">
          <x14:cfRule type="expression" priority="96" id="{B1EDAD10-FCA6-4606-A5BF-251E2E2ED30A}">
            <xm:f>Firewalls!$C$25&gt;0</xm:f>
            <x14:dxf>
              <fill>
                <patternFill>
                  <bgColor theme="4" tint="0.39994506668294322"/>
                </patternFill>
              </fill>
            </x14:dxf>
          </x14:cfRule>
          <xm:sqref>A21</xm:sqref>
        </x14:conditionalFormatting>
        <x14:conditionalFormatting xmlns:xm="http://schemas.microsoft.com/office/excel/2006/main">
          <x14:cfRule type="expression" priority="95" id="{2E26D2FB-BFA6-432C-8AFC-8CF3836D16A5}">
            <xm:f>Firewalls!$C$24&gt;0</xm:f>
            <x14:dxf>
              <fill>
                <patternFill>
                  <bgColor theme="4" tint="0.39994506668294322"/>
                </patternFill>
              </fill>
            </x14:dxf>
          </x14:cfRule>
          <xm:sqref>A20</xm:sqref>
        </x14:conditionalFormatting>
        <x14:conditionalFormatting xmlns:xm="http://schemas.microsoft.com/office/excel/2006/main">
          <x14:cfRule type="expression" priority="120" id="{279F6ED6-7F48-46E9-8E76-B36361E7084C}">
            <xm:f>Firewalls!$E$29&gt;0</xm:f>
            <x14:dxf>
              <fill>
                <patternFill>
                  <bgColor theme="4" tint="0.39994506668294322"/>
                </patternFill>
              </fill>
            </x14:dxf>
          </x14:cfRule>
          <xm:sqref>A16</xm:sqref>
        </x14:conditionalFormatting>
        <x14:conditionalFormatting xmlns:xm="http://schemas.microsoft.com/office/excel/2006/main">
          <x14:cfRule type="expression" priority="93" id="{75F81664-1845-4F27-9C12-D15DD1F57A78}">
            <xm:f>RouterSwitchWifi!$C$2&gt;0</xm:f>
            <x14:dxf>
              <fill>
                <patternFill>
                  <bgColor theme="4"/>
                </patternFill>
              </fill>
            </x14:dxf>
          </x14:cfRule>
          <xm:sqref>A23</xm:sqref>
        </x14:conditionalFormatting>
        <x14:conditionalFormatting xmlns:xm="http://schemas.microsoft.com/office/excel/2006/main">
          <x14:cfRule type="expression" priority="92" id="{1C6B69E3-B7C2-4D06-AFAC-856DD204FA6E}">
            <xm:f>SUM(RouterSwitchWifi!$C$3:$C$4)&gt;0</xm:f>
            <x14:dxf>
              <fill>
                <patternFill>
                  <bgColor theme="4"/>
                </patternFill>
              </fill>
            </x14:dxf>
          </x14:cfRule>
          <xm:sqref>A24</xm:sqref>
        </x14:conditionalFormatting>
        <x14:conditionalFormatting xmlns:xm="http://schemas.microsoft.com/office/excel/2006/main">
          <x14:cfRule type="expression" priority="91" id="{D67D1791-BA2E-494B-9FDB-CD0232FACC26}">
            <xm:f>RouterSwitchWifi!$C$5&gt;0</xm:f>
            <x14:dxf>
              <fill>
                <patternFill>
                  <bgColor theme="4"/>
                </patternFill>
              </fill>
            </x14:dxf>
          </x14:cfRule>
          <xm:sqref>A25</xm:sqref>
        </x14:conditionalFormatting>
        <x14:conditionalFormatting xmlns:xm="http://schemas.microsoft.com/office/excel/2006/main">
          <x14:cfRule type="expression" priority="90" id="{3EB16B1F-FBEB-4092-BD2D-39E2CB5D3666}">
            <xm:f>SUM(RouterSwitchWifi!$C$6:$C$8)&gt;0</xm:f>
            <x14:dxf>
              <fill>
                <patternFill>
                  <bgColor theme="4"/>
                </patternFill>
              </fill>
            </x14:dxf>
          </x14:cfRule>
          <xm:sqref>A26</xm:sqref>
        </x14:conditionalFormatting>
        <x14:conditionalFormatting xmlns:xm="http://schemas.microsoft.com/office/excel/2006/main">
          <x14:cfRule type="expression" priority="88" id="{9DC2F4CE-76A3-4107-9246-17A3F5C92364}">
            <xm:f>RouterSwitchWifi!$C$9&gt;0</xm:f>
            <x14:dxf>
              <fill>
                <patternFill>
                  <bgColor theme="4"/>
                </patternFill>
              </fill>
            </x14:dxf>
          </x14:cfRule>
          <xm:sqref>A27</xm:sqref>
        </x14:conditionalFormatting>
        <x14:conditionalFormatting xmlns:xm="http://schemas.microsoft.com/office/excel/2006/main">
          <x14:cfRule type="expression" priority="86" id="{90D19A72-0594-4DDB-9782-D2DC6D85F7A3}">
            <xm:f>RouterSwitchWifi!$C$10&gt;0</xm:f>
            <x14:dxf>
              <fill>
                <patternFill>
                  <bgColor theme="4"/>
                </patternFill>
              </fill>
            </x14:dxf>
          </x14:cfRule>
          <xm:sqref>A28</xm:sqref>
        </x14:conditionalFormatting>
        <x14:conditionalFormatting xmlns:xm="http://schemas.microsoft.com/office/excel/2006/main">
          <x14:cfRule type="expression" priority="85" id="{CFD56D63-6DDA-47DD-BA54-984F63B4D720}">
            <xm:f>RouterSwitchWifi!$C$11&gt;0</xm:f>
            <x14:dxf>
              <fill>
                <patternFill>
                  <bgColor theme="4"/>
                </patternFill>
              </fill>
            </x14:dxf>
          </x14:cfRule>
          <xm:sqref>A29</xm:sqref>
        </x14:conditionalFormatting>
        <x14:conditionalFormatting xmlns:xm="http://schemas.microsoft.com/office/excel/2006/main">
          <x14:cfRule type="expression" priority="84" id="{82BB5686-A6CA-45C4-A5E8-EAA11115198C}">
            <xm:f>RouterSwitchWifi!$C$12&gt;0</xm:f>
            <x14:dxf>
              <fill>
                <patternFill>
                  <bgColor theme="4"/>
                </patternFill>
              </fill>
            </x14:dxf>
          </x14:cfRule>
          <xm:sqref>A30</xm:sqref>
        </x14:conditionalFormatting>
        <x14:conditionalFormatting xmlns:xm="http://schemas.microsoft.com/office/excel/2006/main">
          <x14:cfRule type="expression" priority="83" id="{12B43509-D8D7-47A2-9978-7E9843D07561}">
            <xm:f>RouterSwitchWifi!$C$13&gt;0</xm:f>
            <x14:dxf>
              <fill>
                <patternFill>
                  <bgColor theme="4"/>
                </patternFill>
              </fill>
            </x14:dxf>
          </x14:cfRule>
          <xm:sqref>A31</xm:sqref>
        </x14:conditionalFormatting>
        <x14:conditionalFormatting xmlns:xm="http://schemas.microsoft.com/office/excel/2006/main">
          <x14:cfRule type="expression" priority="82" id="{2A7C16DF-0A78-433A-A96A-90CEAF730749}">
            <xm:f>RouterSwitchWifi!$C$14&gt;0</xm:f>
            <x14:dxf>
              <fill>
                <patternFill>
                  <bgColor theme="4"/>
                </patternFill>
              </fill>
            </x14:dxf>
          </x14:cfRule>
          <xm:sqref>A32</xm:sqref>
        </x14:conditionalFormatting>
        <x14:conditionalFormatting xmlns:xm="http://schemas.microsoft.com/office/excel/2006/main">
          <x14:cfRule type="expression" priority="81" id="{6129988F-2A5F-4459-A10B-BBC75304B61B}">
            <xm:f>RouterSwitchWifi!$C$15&gt;0</xm:f>
            <x14:dxf>
              <fill>
                <patternFill>
                  <bgColor theme="4"/>
                </patternFill>
              </fill>
            </x14:dxf>
          </x14:cfRule>
          <xm:sqref>A33</xm:sqref>
        </x14:conditionalFormatting>
        <x14:conditionalFormatting xmlns:xm="http://schemas.microsoft.com/office/excel/2006/main">
          <x14:cfRule type="expression" priority="79" id="{8226D189-FFAD-4E80-BEE9-A062956D90CE}">
            <xm:f>SUM(Scanners!$C$2:$C$3)&gt;0</xm:f>
            <x14:dxf>
              <fill>
                <patternFill>
                  <bgColor theme="4"/>
                </patternFill>
              </fill>
            </x14:dxf>
          </x14:cfRule>
          <xm:sqref>A35</xm:sqref>
        </x14:conditionalFormatting>
        <x14:conditionalFormatting xmlns:xm="http://schemas.microsoft.com/office/excel/2006/main">
          <x14:cfRule type="expression" priority="77" id="{5D66ADB6-1981-4FDE-B866-F82ECDA91236}">
            <xm:f>Scanners!C4&gt;0</xm:f>
            <x14:dxf>
              <fill>
                <patternFill>
                  <bgColor theme="4"/>
                </patternFill>
              </fill>
            </x14:dxf>
          </x14:cfRule>
          <xm:sqref>A36:A37 A39</xm:sqref>
        </x14:conditionalFormatting>
        <x14:conditionalFormatting xmlns:xm="http://schemas.microsoft.com/office/excel/2006/main">
          <x14:cfRule type="expression" priority="75" id="{276D7884-85F3-41A9-804D-8542F470EFA0}">
            <xm:f>SUM(Scanners!C6:C8)&gt;0</xm:f>
            <x14:dxf>
              <fill>
                <patternFill>
                  <bgColor theme="4"/>
                </patternFill>
              </fill>
            </x14:dxf>
          </x14:cfRule>
          <xm:sqref>A38</xm:sqref>
        </x14:conditionalFormatting>
        <x14:conditionalFormatting xmlns:xm="http://schemas.microsoft.com/office/excel/2006/main">
          <x14:cfRule type="expression" priority="73" id="{F698F078-CED4-4929-8923-44B46E1683B6}">
            <xm:f>Scanners!C9&gt;0</xm:f>
            <x14:dxf>
              <fill>
                <patternFill>
                  <bgColor theme="4"/>
                </patternFill>
              </fill>
            </x14:dxf>
          </x14:cfRule>
          <xm:sqref>A40:A41</xm:sqref>
        </x14:conditionalFormatting>
        <x14:conditionalFormatting xmlns:xm="http://schemas.microsoft.com/office/excel/2006/main">
          <x14:cfRule type="expression" priority="69" id="{3252E009-8909-4A41-A048-D4A677E67546}">
            <xm:f>VirtualizationAndCloud!$C2&gt;0</xm:f>
            <x14:dxf>
              <fill>
                <patternFill>
                  <bgColor theme="4"/>
                </patternFill>
              </fill>
            </x14:dxf>
          </x14:cfRule>
          <xm:sqref>A43:A48</xm:sqref>
        </x14:conditionalFormatting>
        <x14:conditionalFormatting xmlns:xm="http://schemas.microsoft.com/office/excel/2006/main">
          <x14:cfRule type="expression" priority="63" id="{9521C6E6-106D-4827-9A11-F1245F7CE946}">
            <xm:f>Managementsystems!$C2&gt;0</xm:f>
            <x14:dxf>
              <fill>
                <patternFill>
                  <bgColor theme="4"/>
                </patternFill>
              </fill>
            </x14:dxf>
          </x14:cfRule>
          <xm:sqref>A50:A64</xm:sqref>
        </x14:conditionalFormatting>
        <x14:conditionalFormatting xmlns:xm="http://schemas.microsoft.com/office/excel/2006/main">
          <x14:cfRule type="expression" priority="48" id="{926F34AE-E643-4AC6-A517-8B135C028DB8}">
            <xm:f>OT!$C2&gt;0</xm:f>
            <x14:dxf>
              <fill>
                <patternFill>
                  <bgColor theme="4"/>
                </patternFill>
              </fill>
            </x14:dxf>
          </x14:cfRule>
          <xm:sqref>A66:A69</xm:sqref>
        </x14:conditionalFormatting>
        <x14:conditionalFormatting xmlns:xm="http://schemas.microsoft.com/office/excel/2006/main">
          <x14:cfRule type="expression" priority="44" id="{D6962036-4E37-4DDD-95AD-3E6D86998CFB}">
            <xm:f>LoadBalancers!$C2&gt;0</xm:f>
            <x14:dxf>
              <fill>
                <patternFill>
                  <bgColor theme="4"/>
                </patternFill>
              </fill>
            </x14:dxf>
          </x14:cfRule>
          <xm:sqref>A71:A80</xm:sqref>
        </x14:conditionalFormatting>
        <x14:conditionalFormatting xmlns:xm="http://schemas.microsoft.com/office/excel/2006/main">
          <x14:cfRule type="expression" priority="29" id="{00508814-8617-4172-9E03-C9AE02EC676C}">
            <xm:f>IPS!$C2&gt;0</xm:f>
            <x14:dxf>
              <fill>
                <patternFill>
                  <bgColor theme="4"/>
                </patternFill>
              </fill>
            </x14:dxf>
          </x14:cfRule>
          <xm:sqref>A82:A84</xm:sqref>
        </x14:conditionalFormatting>
        <x14:conditionalFormatting xmlns:xm="http://schemas.microsoft.com/office/excel/2006/main">
          <x14:cfRule type="expression" priority="27" id="{60C74113-9791-435D-B409-917637A1DF25}">
            <xm:f>Syslogs!$C2&gt;0</xm:f>
            <x14:dxf>
              <fill>
                <patternFill>
                  <bgColor theme="4"/>
                </patternFill>
              </fill>
            </x14:dxf>
          </x14:cfRule>
          <xm:sqref>A86:A95</xm:sqref>
        </x14:conditionalFormatting>
        <x14:conditionalFormatting xmlns:xm="http://schemas.microsoft.com/office/excel/2006/main">
          <x14:cfRule type="expression" priority="17" id="{C496DD47-C6DB-451D-820B-EFB71A391BF0}">
            <xm:f>Databases!$C2&gt;0</xm:f>
            <x14:dxf>
              <fill>
                <patternFill>
                  <bgColor theme="4"/>
                </patternFill>
              </fill>
            </x14:dxf>
          </x14:cfRule>
          <xm:sqref>A105:A112</xm:sqref>
        </x14:conditionalFormatting>
        <x14:conditionalFormatting xmlns:xm="http://schemas.microsoft.com/office/excel/2006/main">
          <x14:cfRule type="expression" priority="9" id="{C760F334-98C7-4B81-A5C7-B03101E34C03}">
            <xm:f>Storage!$C2&gt;0</xm:f>
            <x14:dxf>
              <fill>
                <patternFill>
                  <bgColor theme="4"/>
                </patternFill>
              </fill>
            </x14:dxf>
          </x14:cfRule>
          <xm:sqref>A97:A103</xm:sqref>
        </x14:conditionalFormatting>
        <x14:conditionalFormatting xmlns:xm="http://schemas.microsoft.com/office/excel/2006/main">
          <x14:cfRule type="expression" priority="2" id="{8D51119A-DD1B-48B6-BBA6-FD97A133CD37}">
            <xm:f>LegacySystems!$C2&gt;0</xm:f>
            <x14:dxf>
              <fill>
                <patternFill>
                  <bgColor theme="4"/>
                </patternFill>
              </fill>
            </x14:dxf>
          </x14:cfRule>
          <xm:sqref>A114:A116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Firewalls!$G$2:$G$15</xm:f>
          </x14:formula1>
          <xm:sqref>A8:A21</xm:sqref>
        </x14:dataValidation>
        <x14:dataValidation type="list" allowBlank="1" showInputMessage="1" showErrorMessage="1">
          <x14:formula1>
            <xm:f>RouterSwitchWifi!$G$2:$G$12</xm:f>
          </x14:formula1>
          <xm:sqref>A23:A33</xm:sqref>
        </x14:dataValidation>
        <x14:dataValidation type="list" allowBlank="1" showInputMessage="1" showErrorMessage="1">
          <x14:formula1>
            <xm:f>Scanners!$G$2:$G$8</xm:f>
          </x14:formula1>
          <xm:sqref>A35:A41</xm:sqref>
        </x14:dataValidation>
        <x14:dataValidation type="list" allowBlank="1" showInputMessage="1" showErrorMessage="1">
          <x14:formula1>
            <xm:f>VirtualizationAndCloud!$G$2:$G$7</xm:f>
          </x14:formula1>
          <xm:sqref>A43:A48</xm:sqref>
        </x14:dataValidation>
        <x14:dataValidation type="list" allowBlank="1" showInputMessage="1" showErrorMessage="1">
          <x14:formula1>
            <xm:f>Managementsystems!$G$2:$G$16</xm:f>
          </x14:formula1>
          <xm:sqref>A50:A64</xm:sqref>
        </x14:dataValidation>
        <x14:dataValidation type="list" allowBlank="1" showInputMessage="1" showErrorMessage="1">
          <x14:formula1>
            <xm:f>OT!$G$2:$G$5</xm:f>
          </x14:formula1>
          <xm:sqref>A66:A69</xm:sqref>
        </x14:dataValidation>
        <x14:dataValidation type="list" allowBlank="1" showInputMessage="1" showErrorMessage="1">
          <x14:formula1>
            <xm:f>LoadBalancers!$G$2:$G$11</xm:f>
          </x14:formula1>
          <xm:sqref>A71:A80</xm:sqref>
        </x14:dataValidation>
        <x14:dataValidation type="list" allowBlank="1" showInputMessage="1" showErrorMessage="1">
          <x14:formula1>
            <xm:f>IPS!$G$2:$G$4</xm:f>
          </x14:formula1>
          <xm:sqref>A82:A84</xm:sqref>
        </x14:dataValidation>
        <x14:dataValidation type="list" allowBlank="1" showInputMessage="1" showErrorMessage="1">
          <x14:formula1>
            <xm:f>Syslogs!$G$2:$G$11</xm:f>
          </x14:formula1>
          <xm:sqref>A86:A95</xm:sqref>
        </x14:dataValidation>
        <x14:dataValidation type="list" allowBlank="1" showInputMessage="1" showErrorMessage="1">
          <x14:formula1>
            <xm:f>Storage!$G$2:$G$8</xm:f>
          </x14:formula1>
          <xm:sqref>A97:A103</xm:sqref>
        </x14:dataValidation>
        <x14:dataValidation type="list" allowBlank="1" showInputMessage="1" showErrorMessage="1">
          <x14:formula1>
            <xm:f>Databases!$G$2:$G$9</xm:f>
          </x14:formula1>
          <xm:sqref>A105:A112</xm:sqref>
        </x14:dataValidation>
        <x14:dataValidation type="list" allowBlank="1" showInputMessage="1" showErrorMessage="1">
          <x14:formula1>
            <xm:f>LegacySystems!$G$2:$G$4</xm:f>
          </x14:formula1>
          <xm:sqref>A114:A116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I100"/>
  <sheetViews>
    <sheetView topLeftCell="A4" zoomScale="130" zoomScaleNormal="130" workbookViewId="0">
      <selection activeCell="D14" sqref="D14"/>
    </sheetView>
  </sheetViews>
  <sheetFormatPr defaultRowHeight="14.25" x14ac:dyDescent="0.2"/>
  <cols>
    <col min="1" max="1" width="28.625" style="5" customWidth="1"/>
    <col min="2" max="2" width="32.75" style="3" customWidth="1"/>
    <col min="3" max="3" width="18.5" style="38" customWidth="1"/>
    <col min="4" max="4" width="13.375" customWidth="1"/>
    <col min="5" max="5" width="19" customWidth="1"/>
    <col min="7" max="7" width="18.625" style="1" customWidth="1"/>
    <col min="8" max="8" width="9" style="39"/>
    <col min="9" max="9" width="16.25" style="39" customWidth="1"/>
  </cols>
  <sheetData>
    <row r="1" spans="1:9" s="4" customFormat="1" ht="15" x14ac:dyDescent="0.25">
      <c r="A1" s="13" t="s">
        <v>50</v>
      </c>
      <c r="B1" s="14" t="s">
        <v>52</v>
      </c>
      <c r="C1" s="26" t="s">
        <v>304</v>
      </c>
      <c r="D1" s="11" t="s">
        <v>53</v>
      </c>
      <c r="E1" s="11" t="s">
        <v>54</v>
      </c>
      <c r="F1"/>
      <c r="G1" s="25" t="str">
        <f t="array" aca="1" ref="G1" ca="1">INDIRECT("A"&amp;SMALL(IF(LEN($A$1:$A$25)=0,"",ROW($1:$25)),ROW(A1)))</f>
        <v>Company</v>
      </c>
      <c r="H1" s="39" t="s">
        <v>302</v>
      </c>
      <c r="I1" s="39" t="s">
        <v>301</v>
      </c>
    </row>
    <row r="2" spans="1:9" x14ac:dyDescent="0.2">
      <c r="A2" s="5" t="s">
        <v>305</v>
      </c>
      <c r="B2" s="3" t="s">
        <v>51</v>
      </c>
      <c r="C2" s="7">
        <v>0</v>
      </c>
      <c r="G2" s="21" t="str">
        <f t="array" aca="1" ref="G2" ca="1">INDIRECT("A"&amp;SMALL(IF(LEN($A$1:$A$25)=0,"",ROW($1:$25)),ROW(A2)))</f>
        <v>Blue Coat</v>
      </c>
      <c r="H2" s="39">
        <v>1</v>
      </c>
      <c r="I2" s="39">
        <v>0</v>
      </c>
    </row>
    <row r="3" spans="1:9" x14ac:dyDescent="0.2">
      <c r="A3" s="126" t="s">
        <v>55</v>
      </c>
      <c r="B3" s="3" t="s">
        <v>307</v>
      </c>
      <c r="C3" s="7">
        <v>0</v>
      </c>
      <c r="G3" s="21" t="str">
        <f t="array" aca="1" ref="G3" ca="1">INDIRECT("A"&amp;SMALL(IF(LEN($A$1:$A$25)=0,"",ROW($1:$25)),ROW(A3)))</f>
        <v>Check Point</v>
      </c>
      <c r="H3" s="39" t="s">
        <v>303</v>
      </c>
      <c r="I3" s="39">
        <v>1</v>
      </c>
    </row>
    <row r="4" spans="1:9" x14ac:dyDescent="0.2">
      <c r="A4" s="126"/>
      <c r="B4" s="3" t="s">
        <v>60</v>
      </c>
      <c r="C4" s="7">
        <v>0</v>
      </c>
      <c r="G4" s="21" t="str">
        <f t="array" aca="1" ref="G4" ca="1">INDIRECT("A"&amp;SMALL(IF(LEN($A$1:$A$25)=0,"",ROW($1:$25)),ROW(A4)))</f>
        <v xml:space="preserve">Cisco </v>
      </c>
      <c r="H4" s="39">
        <v>100</v>
      </c>
      <c r="I4" s="39">
        <v>2</v>
      </c>
    </row>
    <row r="5" spans="1:9" x14ac:dyDescent="0.2">
      <c r="A5" s="126"/>
      <c r="B5" s="3" t="s">
        <v>306</v>
      </c>
      <c r="C5" s="7">
        <v>0</v>
      </c>
      <c r="G5" s="21" t="str">
        <f t="array" aca="1" ref="G5" ca="1">INDIRECT("A"&amp;SMALL(IF(LEN($A$1:$A$25)=0,"",ROW($1:$25)),ROW(A5)))</f>
        <v xml:space="preserve">Dell </v>
      </c>
      <c r="I5" s="39">
        <v>3</v>
      </c>
    </row>
    <row r="6" spans="1:9" x14ac:dyDescent="0.2">
      <c r="A6" s="126"/>
      <c r="B6" s="3" t="s">
        <v>56</v>
      </c>
      <c r="C6" s="7">
        <v>0</v>
      </c>
      <c r="G6" s="21" t="str">
        <f t="array" aca="1" ref="G6" ca="1">INDIRECT("A"&amp;SMALL(IF(LEN($A$1:$A$25)=0,"",ROW($1:$25)),ROW(A6)))</f>
        <v>Forcepoint</v>
      </c>
      <c r="I6" s="39">
        <v>4</v>
      </c>
    </row>
    <row r="7" spans="1:9" x14ac:dyDescent="0.2">
      <c r="A7" s="127" t="s">
        <v>57</v>
      </c>
      <c r="B7" s="3" t="s">
        <v>58</v>
      </c>
      <c r="C7" s="7">
        <v>0</v>
      </c>
      <c r="G7" s="21" t="str">
        <f t="array" aca="1" ref="G7" ca="1">INDIRECT("A"&amp;SMALL(IF(LEN($A$1:$A$25)=0,"",ROW($1:$25)),ROW(A7)))</f>
        <v xml:space="preserve">Fortinet </v>
      </c>
      <c r="I7" s="39">
        <v>5</v>
      </c>
    </row>
    <row r="8" spans="1:9" x14ac:dyDescent="0.2">
      <c r="A8" s="127"/>
      <c r="B8" s="3" t="s">
        <v>162</v>
      </c>
      <c r="C8" s="7">
        <v>0</v>
      </c>
      <c r="G8" s="21" t="str">
        <f t="array" aca="1" ref="G8" ca="1">INDIRECT("A"&amp;SMALL(IF(LEN($A$1:$A$25)=0,"",ROW($1:$25)),ROW(A8)))</f>
        <v>Juniper</v>
      </c>
      <c r="I8" s="39">
        <v>6</v>
      </c>
    </row>
    <row r="9" spans="1:9" x14ac:dyDescent="0.2">
      <c r="A9" s="127"/>
      <c r="B9" s="3" t="s">
        <v>59</v>
      </c>
      <c r="C9" s="7">
        <v>0</v>
      </c>
      <c r="G9" s="21" t="str">
        <f t="array" aca="1" ref="G9" ca="1">INDIRECT("A"&amp;SMALL(IF(LEN($A$1:$A$25)=0,"",ROW($1:$25)),ROW(A9)))</f>
        <v xml:space="preserve">Linux </v>
      </c>
      <c r="I9" s="39">
        <v>7</v>
      </c>
    </row>
    <row r="10" spans="1:9" x14ac:dyDescent="0.2">
      <c r="A10" s="5" t="s">
        <v>61</v>
      </c>
      <c r="B10" s="3" t="s">
        <v>308</v>
      </c>
      <c r="C10" s="7">
        <v>0</v>
      </c>
      <c r="G10" s="21" t="str">
        <f t="array" aca="1" ref="G10" ca="1">INDIRECT("A"&amp;SMALL(IF(LEN($A$1:$A$25)=0,"",ROW($1:$25)),ROW(A10)))</f>
        <v xml:space="preserve">McAfee </v>
      </c>
      <c r="I10" s="39">
        <v>8</v>
      </c>
    </row>
    <row r="11" spans="1:9" x14ac:dyDescent="0.2">
      <c r="A11" s="5" t="s">
        <v>62</v>
      </c>
      <c r="B11" s="3" t="s">
        <v>63</v>
      </c>
      <c r="C11" s="7">
        <v>0</v>
      </c>
      <c r="G11" s="21" t="str">
        <f t="array" aca="1" ref="G11" ca="1">INDIRECT("A"&amp;SMALL(IF(LEN($A$1:$A$25)=0,"",ROW($1:$25)),ROW(A11)))</f>
        <v>Palo Alto Networks</v>
      </c>
      <c r="I11" s="39">
        <v>9</v>
      </c>
    </row>
    <row r="12" spans="1:9" x14ac:dyDescent="0.2">
      <c r="A12" s="127" t="s">
        <v>64</v>
      </c>
      <c r="B12" s="3" t="s">
        <v>309</v>
      </c>
      <c r="C12" s="7">
        <v>0</v>
      </c>
      <c r="G12" s="21" t="str">
        <f t="array" aca="1" ref="G12" ca="1">INDIRECT("A"&amp;SMALL(IF(LEN($A$1:$A$25)=0,"",ROW($1:$25)),ROW(A12)))</f>
        <v>Sidewinder G2</v>
      </c>
      <c r="I12" s="39">
        <v>10</v>
      </c>
    </row>
    <row r="13" spans="1:9" ht="28.5" x14ac:dyDescent="0.2">
      <c r="A13" s="127"/>
      <c r="B13" s="3" t="s">
        <v>65</v>
      </c>
      <c r="C13" s="7">
        <v>0</v>
      </c>
      <c r="G13" s="21" t="str">
        <f t="array" aca="1" ref="G13" ca="1">INDIRECT("A"&amp;SMALL(IF(LEN($A$1:$A$25)=0,"",ROW($1:$25)),ROW(A13)))</f>
        <v xml:space="preserve">Sophos </v>
      </c>
      <c r="I13" s="39">
        <v>11</v>
      </c>
    </row>
    <row r="14" spans="1:9" x14ac:dyDescent="0.2">
      <c r="A14" s="127" t="s">
        <v>66</v>
      </c>
      <c r="B14" s="3" t="s">
        <v>310</v>
      </c>
      <c r="C14" s="7">
        <v>0</v>
      </c>
      <c r="G14" s="21" t="str">
        <f t="array" aca="1" ref="G14" ca="1">INDIRECT("A"&amp;SMALL(IF(LEN($A$1:$A$25)=0,"",ROW($1:$25)),ROW(A14)))</f>
        <v xml:space="preserve">VMware </v>
      </c>
      <c r="I14" s="39">
        <v>12</v>
      </c>
    </row>
    <row r="15" spans="1:9" ht="28.5" x14ac:dyDescent="0.2">
      <c r="A15" s="127"/>
      <c r="B15" s="3" t="s">
        <v>67</v>
      </c>
      <c r="C15" s="7">
        <v>0</v>
      </c>
      <c r="G15" s="21" t="str">
        <f t="array" aca="1" ref="G15" ca="1">INDIRECT("A"&amp;SMALL(IF(LEN($A$1:$A$25)=0,"",ROW($1:$25)),ROW(A15)))</f>
        <v xml:space="preserve">Firewalls </v>
      </c>
      <c r="I15" s="39">
        <v>13</v>
      </c>
    </row>
    <row r="16" spans="1:9" x14ac:dyDescent="0.2">
      <c r="A16" s="127"/>
      <c r="B16" s="3" t="s">
        <v>311</v>
      </c>
      <c r="C16" s="7">
        <v>0</v>
      </c>
      <c r="I16" s="39">
        <v>14</v>
      </c>
    </row>
    <row r="17" spans="1:9" ht="28.5" x14ac:dyDescent="0.2">
      <c r="A17" s="127"/>
      <c r="B17" s="3" t="s">
        <v>68</v>
      </c>
      <c r="C17" s="7">
        <v>0</v>
      </c>
      <c r="I17" s="39">
        <v>15</v>
      </c>
    </row>
    <row r="18" spans="1:9" x14ac:dyDescent="0.2">
      <c r="A18" s="5" t="s">
        <v>69</v>
      </c>
      <c r="B18" s="3" t="s">
        <v>313</v>
      </c>
      <c r="C18" s="7">
        <v>0</v>
      </c>
      <c r="I18" s="39">
        <v>16</v>
      </c>
    </row>
    <row r="19" spans="1:9" x14ac:dyDescent="0.2">
      <c r="A19" s="5" t="s">
        <v>70</v>
      </c>
      <c r="B19" s="3" t="s">
        <v>312</v>
      </c>
      <c r="C19" s="7">
        <v>0</v>
      </c>
      <c r="I19" s="39">
        <v>17</v>
      </c>
    </row>
    <row r="20" spans="1:9" x14ac:dyDescent="0.2">
      <c r="A20" s="127" t="s">
        <v>71</v>
      </c>
      <c r="B20" s="3" t="s">
        <v>72</v>
      </c>
      <c r="C20" s="7">
        <v>0</v>
      </c>
      <c r="I20" s="39">
        <v>18</v>
      </c>
    </row>
    <row r="21" spans="1:9" x14ac:dyDescent="0.2">
      <c r="A21" s="127"/>
      <c r="B21" s="3" t="s">
        <v>73</v>
      </c>
      <c r="C21" s="7">
        <v>0</v>
      </c>
      <c r="I21" s="39">
        <v>19</v>
      </c>
    </row>
    <row r="22" spans="1:9" x14ac:dyDescent="0.2">
      <c r="A22" s="5" t="s">
        <v>74</v>
      </c>
      <c r="B22" s="3" t="s">
        <v>314</v>
      </c>
      <c r="C22" s="7">
        <v>0</v>
      </c>
      <c r="I22" s="39">
        <v>20</v>
      </c>
    </row>
    <row r="23" spans="1:9" x14ac:dyDescent="0.2">
      <c r="A23" s="5" t="s">
        <v>75</v>
      </c>
      <c r="B23" s="3" t="s">
        <v>315</v>
      </c>
      <c r="C23" s="7">
        <v>0</v>
      </c>
      <c r="I23" s="39">
        <v>21</v>
      </c>
    </row>
    <row r="24" spans="1:9" x14ac:dyDescent="0.2">
      <c r="A24" s="5" t="s">
        <v>76</v>
      </c>
      <c r="B24" s="3" t="s">
        <v>316</v>
      </c>
      <c r="C24" s="7">
        <v>0</v>
      </c>
      <c r="I24" s="39">
        <v>22</v>
      </c>
    </row>
    <row r="25" spans="1:9" ht="28.5" x14ac:dyDescent="0.2">
      <c r="A25" s="5" t="s">
        <v>77</v>
      </c>
      <c r="B25" s="3" t="s">
        <v>158</v>
      </c>
      <c r="C25" s="7">
        <v>0</v>
      </c>
      <c r="I25" s="39">
        <v>23</v>
      </c>
    </row>
    <row r="26" spans="1:9" x14ac:dyDescent="0.2">
      <c r="I26" s="39">
        <v>24</v>
      </c>
    </row>
    <row r="27" spans="1:9" x14ac:dyDescent="0.2">
      <c r="I27" s="39">
        <v>25</v>
      </c>
    </row>
    <row r="28" spans="1:9" x14ac:dyDescent="0.2">
      <c r="I28" s="39">
        <v>26</v>
      </c>
    </row>
    <row r="29" spans="1:9" x14ac:dyDescent="0.2">
      <c r="E29" s="7"/>
      <c r="I29" s="39">
        <v>27</v>
      </c>
    </row>
    <row r="30" spans="1:9" x14ac:dyDescent="0.2">
      <c r="I30" s="39">
        <v>28</v>
      </c>
    </row>
    <row r="31" spans="1:9" x14ac:dyDescent="0.2">
      <c r="I31" s="39">
        <v>29</v>
      </c>
    </row>
    <row r="32" spans="1:9" x14ac:dyDescent="0.2">
      <c r="I32" s="39">
        <v>30</v>
      </c>
    </row>
    <row r="33" spans="9:9" x14ac:dyDescent="0.2">
      <c r="I33" s="39">
        <v>31</v>
      </c>
    </row>
    <row r="34" spans="9:9" x14ac:dyDescent="0.2">
      <c r="I34" s="39">
        <v>32</v>
      </c>
    </row>
    <row r="35" spans="9:9" x14ac:dyDescent="0.2">
      <c r="I35" s="39">
        <v>33</v>
      </c>
    </row>
    <row r="36" spans="9:9" x14ac:dyDescent="0.2">
      <c r="I36" s="39">
        <v>34</v>
      </c>
    </row>
    <row r="37" spans="9:9" x14ac:dyDescent="0.2">
      <c r="I37" s="39">
        <v>35</v>
      </c>
    </row>
    <row r="38" spans="9:9" x14ac:dyDescent="0.2">
      <c r="I38" s="39">
        <v>36</v>
      </c>
    </row>
    <row r="39" spans="9:9" x14ac:dyDescent="0.2">
      <c r="I39" s="39">
        <v>37</v>
      </c>
    </row>
    <row r="40" spans="9:9" x14ac:dyDescent="0.2">
      <c r="I40" s="39">
        <v>38</v>
      </c>
    </row>
    <row r="41" spans="9:9" x14ac:dyDescent="0.2">
      <c r="I41" s="39">
        <v>39</v>
      </c>
    </row>
    <row r="42" spans="9:9" x14ac:dyDescent="0.2">
      <c r="I42" s="39">
        <v>40</v>
      </c>
    </row>
    <row r="43" spans="9:9" x14ac:dyDescent="0.2">
      <c r="I43" s="39">
        <v>41</v>
      </c>
    </row>
    <row r="44" spans="9:9" x14ac:dyDescent="0.2">
      <c r="I44" s="39">
        <v>42</v>
      </c>
    </row>
    <row r="45" spans="9:9" x14ac:dyDescent="0.2">
      <c r="I45" s="39">
        <v>43</v>
      </c>
    </row>
    <row r="46" spans="9:9" x14ac:dyDescent="0.2">
      <c r="I46" s="39">
        <v>44</v>
      </c>
    </row>
    <row r="47" spans="9:9" x14ac:dyDescent="0.2">
      <c r="I47" s="39">
        <v>45</v>
      </c>
    </row>
    <row r="48" spans="9:9" x14ac:dyDescent="0.2">
      <c r="I48" s="39">
        <v>46</v>
      </c>
    </row>
    <row r="49" spans="9:9" x14ac:dyDescent="0.2">
      <c r="I49" s="39">
        <v>47</v>
      </c>
    </row>
    <row r="50" spans="9:9" x14ac:dyDescent="0.2">
      <c r="I50" s="39">
        <v>48</v>
      </c>
    </row>
    <row r="51" spans="9:9" x14ac:dyDescent="0.2">
      <c r="I51" s="39">
        <v>49</v>
      </c>
    </row>
    <row r="52" spans="9:9" x14ac:dyDescent="0.2">
      <c r="I52" s="39">
        <v>50</v>
      </c>
    </row>
    <row r="53" spans="9:9" x14ac:dyDescent="0.2">
      <c r="I53" s="39">
        <v>51</v>
      </c>
    </row>
    <row r="54" spans="9:9" x14ac:dyDescent="0.2">
      <c r="I54" s="39">
        <v>52</v>
      </c>
    </row>
    <row r="55" spans="9:9" x14ac:dyDescent="0.2">
      <c r="I55" s="39">
        <v>53</v>
      </c>
    </row>
    <row r="56" spans="9:9" x14ac:dyDescent="0.2">
      <c r="I56" s="39">
        <v>54</v>
      </c>
    </row>
    <row r="57" spans="9:9" x14ac:dyDescent="0.2">
      <c r="I57" s="39">
        <v>55</v>
      </c>
    </row>
    <row r="58" spans="9:9" x14ac:dyDescent="0.2">
      <c r="I58" s="39">
        <v>56</v>
      </c>
    </row>
    <row r="59" spans="9:9" x14ac:dyDescent="0.2">
      <c r="I59" s="39">
        <v>57</v>
      </c>
    </row>
    <row r="60" spans="9:9" x14ac:dyDescent="0.2">
      <c r="I60" s="39">
        <v>58</v>
      </c>
    </row>
    <row r="61" spans="9:9" x14ac:dyDescent="0.2">
      <c r="I61" s="39">
        <v>59</v>
      </c>
    </row>
    <row r="62" spans="9:9" x14ac:dyDescent="0.2">
      <c r="I62" s="39">
        <v>60</v>
      </c>
    </row>
    <row r="63" spans="9:9" x14ac:dyDescent="0.2">
      <c r="I63" s="39">
        <v>61</v>
      </c>
    </row>
    <row r="64" spans="9:9" x14ac:dyDescent="0.2">
      <c r="I64" s="39">
        <v>62</v>
      </c>
    </row>
    <row r="65" spans="9:9" x14ac:dyDescent="0.2">
      <c r="I65" s="39">
        <v>63</v>
      </c>
    </row>
    <row r="66" spans="9:9" x14ac:dyDescent="0.2">
      <c r="I66" s="39">
        <v>64</v>
      </c>
    </row>
    <row r="67" spans="9:9" x14ac:dyDescent="0.2">
      <c r="I67" s="39">
        <v>65</v>
      </c>
    </row>
    <row r="68" spans="9:9" x14ac:dyDescent="0.2">
      <c r="I68" s="39">
        <v>66</v>
      </c>
    </row>
    <row r="69" spans="9:9" x14ac:dyDescent="0.2">
      <c r="I69" s="39">
        <v>67</v>
      </c>
    </row>
    <row r="70" spans="9:9" x14ac:dyDescent="0.2">
      <c r="I70" s="39">
        <v>68</v>
      </c>
    </row>
    <row r="71" spans="9:9" x14ac:dyDescent="0.2">
      <c r="I71" s="39">
        <v>69</v>
      </c>
    </row>
    <row r="72" spans="9:9" x14ac:dyDescent="0.2">
      <c r="I72" s="39">
        <v>70</v>
      </c>
    </row>
    <row r="73" spans="9:9" x14ac:dyDescent="0.2">
      <c r="I73" s="39">
        <v>71</v>
      </c>
    </row>
    <row r="74" spans="9:9" x14ac:dyDescent="0.2">
      <c r="I74" s="39">
        <v>72</v>
      </c>
    </row>
    <row r="75" spans="9:9" x14ac:dyDescent="0.2">
      <c r="I75" s="39">
        <v>73</v>
      </c>
    </row>
    <row r="76" spans="9:9" x14ac:dyDescent="0.2">
      <c r="I76" s="39">
        <v>74</v>
      </c>
    </row>
    <row r="77" spans="9:9" x14ac:dyDescent="0.2">
      <c r="I77" s="39">
        <v>75</v>
      </c>
    </row>
    <row r="78" spans="9:9" x14ac:dyDescent="0.2">
      <c r="I78" s="39">
        <v>76</v>
      </c>
    </row>
    <row r="79" spans="9:9" x14ac:dyDescent="0.2">
      <c r="I79" s="39">
        <v>77</v>
      </c>
    </row>
    <row r="80" spans="9:9" x14ac:dyDescent="0.2">
      <c r="I80" s="39">
        <v>78</v>
      </c>
    </row>
    <row r="81" spans="9:9" x14ac:dyDescent="0.2">
      <c r="I81" s="39">
        <v>79</v>
      </c>
    </row>
    <row r="82" spans="9:9" x14ac:dyDescent="0.2">
      <c r="I82" s="39">
        <v>80</v>
      </c>
    </row>
    <row r="83" spans="9:9" x14ac:dyDescent="0.2">
      <c r="I83" s="39">
        <v>81</v>
      </c>
    </row>
    <row r="84" spans="9:9" x14ac:dyDescent="0.2">
      <c r="I84" s="39">
        <v>82</v>
      </c>
    </row>
    <row r="85" spans="9:9" x14ac:dyDescent="0.2">
      <c r="I85" s="39">
        <v>83</v>
      </c>
    </row>
    <row r="86" spans="9:9" x14ac:dyDescent="0.2">
      <c r="I86" s="39">
        <v>84</v>
      </c>
    </row>
    <row r="87" spans="9:9" x14ac:dyDescent="0.2">
      <c r="I87" s="39">
        <v>85</v>
      </c>
    </row>
    <row r="88" spans="9:9" x14ac:dyDescent="0.2">
      <c r="I88" s="39">
        <v>86</v>
      </c>
    </row>
    <row r="89" spans="9:9" x14ac:dyDescent="0.2">
      <c r="I89" s="39">
        <v>87</v>
      </c>
    </row>
    <row r="90" spans="9:9" x14ac:dyDescent="0.2">
      <c r="I90" s="39">
        <v>88</v>
      </c>
    </row>
    <row r="91" spans="9:9" x14ac:dyDescent="0.2">
      <c r="I91" s="39">
        <v>89</v>
      </c>
    </row>
    <row r="92" spans="9:9" x14ac:dyDescent="0.2">
      <c r="I92" s="39">
        <v>90</v>
      </c>
    </row>
    <row r="93" spans="9:9" x14ac:dyDescent="0.2">
      <c r="I93" s="39">
        <v>91</v>
      </c>
    </row>
    <row r="94" spans="9:9" x14ac:dyDescent="0.2">
      <c r="I94" s="39">
        <v>92</v>
      </c>
    </row>
    <row r="95" spans="9:9" x14ac:dyDescent="0.2">
      <c r="I95" s="39">
        <v>93</v>
      </c>
    </row>
    <row r="96" spans="9:9" x14ac:dyDescent="0.2">
      <c r="I96" s="39">
        <v>94</v>
      </c>
    </row>
    <row r="97" spans="9:9" x14ac:dyDescent="0.2">
      <c r="I97" s="39">
        <v>95</v>
      </c>
    </row>
    <row r="98" spans="9:9" x14ac:dyDescent="0.2">
      <c r="I98" s="39">
        <v>96</v>
      </c>
    </row>
    <row r="99" spans="9:9" x14ac:dyDescent="0.2">
      <c r="I99" s="39">
        <v>97</v>
      </c>
    </row>
    <row r="100" spans="9:9" x14ac:dyDescent="0.2">
      <c r="I100" s="39">
        <v>98</v>
      </c>
    </row>
  </sheetData>
  <mergeCells count="5">
    <mergeCell ref="A3:A6"/>
    <mergeCell ref="A7:A9"/>
    <mergeCell ref="A12:A13"/>
    <mergeCell ref="A14:A17"/>
    <mergeCell ref="A20:A21"/>
  </mergeCells>
  <dataValidations count="1">
    <dataValidation type="list" allowBlank="1" showInputMessage="1" showErrorMessage="1" sqref="E29 C2:C25">
      <formula1>INDIRECT("$I$"&amp;$H$2+1&amp;":$I$"&amp;$H$4+1)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I100"/>
  <sheetViews>
    <sheetView zoomScale="115" zoomScaleNormal="115" workbookViewId="0">
      <selection activeCell="C8" sqref="C8"/>
    </sheetView>
  </sheetViews>
  <sheetFormatPr defaultRowHeight="14.25" x14ac:dyDescent="0.2"/>
  <cols>
    <col min="1" max="1" width="28.625" style="5" customWidth="1"/>
    <col min="2" max="2" width="32.75" style="3" customWidth="1"/>
    <col min="3" max="3" width="18.5" style="38" customWidth="1"/>
    <col min="7" max="7" width="18.625" style="1" customWidth="1"/>
    <col min="8" max="8" width="9" style="39"/>
    <col min="9" max="9" width="16.25" style="39" customWidth="1"/>
  </cols>
  <sheetData>
    <row r="1" spans="1:9" s="4" customFormat="1" ht="15" x14ac:dyDescent="0.25">
      <c r="A1" s="13" t="s">
        <v>50</v>
      </c>
      <c r="B1" s="14" t="s">
        <v>52</v>
      </c>
      <c r="C1" s="26" t="s">
        <v>304</v>
      </c>
      <c r="D1" s="11" t="s">
        <v>53</v>
      </c>
      <c r="E1" s="11" t="s">
        <v>54</v>
      </c>
      <c r="G1" s="21" t="str">
        <f t="array" aca="1" ref="G1" ca="1">INDIRECT("A"&amp;SMALL(IF(LEN($A$1:$A$25)=0,"",ROW($1:$25)),ROW(A1)))</f>
        <v>Company</v>
      </c>
      <c r="H1" s="39" t="s">
        <v>302</v>
      </c>
      <c r="I1" s="39" t="s">
        <v>301</v>
      </c>
    </row>
    <row r="2" spans="1:9" x14ac:dyDescent="0.2">
      <c r="A2" s="5" t="s">
        <v>78</v>
      </c>
      <c r="B2" s="3" t="s">
        <v>79</v>
      </c>
      <c r="C2" s="7">
        <v>0</v>
      </c>
      <c r="G2" s="21" t="str">
        <f t="array" aca="1" ref="G2" ca="1">INDIRECT("A"&amp;SMALL(IF(LEN($A$1:$A$25)=0,"",ROW($1:$25)),ROW(A2)))</f>
        <v>Aruba Networks</v>
      </c>
      <c r="H2" s="39">
        <v>1</v>
      </c>
      <c r="I2" s="39">
        <v>0</v>
      </c>
    </row>
    <row r="3" spans="1:9" x14ac:dyDescent="0.2">
      <c r="A3" s="127" t="s">
        <v>80</v>
      </c>
      <c r="B3" s="3" t="s">
        <v>81</v>
      </c>
      <c r="C3" s="7">
        <v>0</v>
      </c>
      <c r="G3" s="21" t="str">
        <f t="array" aca="1" ref="G3" ca="1">INDIRECT("A"&amp;SMALL(IF(LEN($A$1:$A$25)=0,"",ROW($1:$25)),ROW(A3)))</f>
        <v xml:space="preserve">Avaya </v>
      </c>
      <c r="H3" s="39" t="s">
        <v>303</v>
      </c>
      <c r="I3" s="39">
        <v>1</v>
      </c>
    </row>
    <row r="4" spans="1:9" x14ac:dyDescent="0.2">
      <c r="A4" s="127"/>
      <c r="B4" s="3" t="s">
        <v>82</v>
      </c>
      <c r="C4" s="7">
        <v>0</v>
      </c>
      <c r="G4" s="21" t="str">
        <f t="array" aca="1" ref="G4" ca="1">INDIRECT("A"&amp;SMALL(IF(LEN($A$1:$A$25)=0,"",ROW($1:$25)),ROW(A4)))</f>
        <v xml:space="preserve">Brocade </v>
      </c>
      <c r="H4" s="39">
        <v>100</v>
      </c>
      <c r="I4" s="39">
        <v>2</v>
      </c>
    </row>
    <row r="5" spans="1:9" x14ac:dyDescent="0.2">
      <c r="A5" s="5" t="s">
        <v>83</v>
      </c>
      <c r="B5" s="3" t="s">
        <v>84</v>
      </c>
      <c r="C5" s="7">
        <v>0</v>
      </c>
      <c r="G5" s="21" t="str">
        <f t="array" aca="1" ref="G5" ca="1">INDIRECT("A"&amp;SMALL(IF(LEN($A$1:$A$25)=0,"",ROW($1:$25)),ROW(A5)))</f>
        <v xml:space="preserve">Cisco </v>
      </c>
      <c r="I5" s="39">
        <v>3</v>
      </c>
    </row>
    <row r="6" spans="1:9" x14ac:dyDescent="0.2">
      <c r="A6" s="127" t="s">
        <v>57</v>
      </c>
      <c r="B6" s="3" t="s">
        <v>85</v>
      </c>
      <c r="C6" s="7">
        <v>0</v>
      </c>
      <c r="G6" s="21" t="str">
        <f t="array" aca="1" ref="G6" ca="1">INDIRECT("A"&amp;SMALL(IF(LEN($A$1:$A$25)=0,"",ROW($1:$25)),ROW(A6)))</f>
        <v>Enterasys</v>
      </c>
      <c r="I6" s="39">
        <v>4</v>
      </c>
    </row>
    <row r="7" spans="1:9" x14ac:dyDescent="0.2">
      <c r="A7" s="127"/>
      <c r="B7" s="3" t="s">
        <v>86</v>
      </c>
      <c r="C7" s="7">
        <v>0</v>
      </c>
      <c r="G7" s="21" t="str">
        <f t="array" aca="1" ref="G7" ca="1">INDIRECT("A"&amp;SMALL(IF(LEN($A$1:$A$25)=0,"",ROW($1:$25)),ROW(A7)))</f>
        <v>Extreme Networks</v>
      </c>
      <c r="I7" s="39">
        <v>5</v>
      </c>
    </row>
    <row r="8" spans="1:9" x14ac:dyDescent="0.2">
      <c r="A8" s="127"/>
      <c r="B8" s="3" t="s">
        <v>87</v>
      </c>
      <c r="C8" s="7">
        <v>0</v>
      </c>
      <c r="G8" s="21" t="str">
        <f t="array" aca="1" ref="G8" ca="1">INDIRECT("A"&amp;SMALL(IF(LEN($A$1:$A$25)=0,"",ROW($1:$25)),ROW(A8)))</f>
        <v>Juniper Networks</v>
      </c>
      <c r="I8" s="39">
        <v>6</v>
      </c>
    </row>
    <row r="9" spans="1:9" x14ac:dyDescent="0.2">
      <c r="A9" s="5" t="s">
        <v>88</v>
      </c>
      <c r="B9" s="3" t="s">
        <v>81</v>
      </c>
      <c r="C9" s="7">
        <v>0</v>
      </c>
      <c r="G9" s="21" t="str">
        <f t="array" aca="1" ref="G9" ca="1">INDIRECT("A"&amp;SMALL(IF(LEN($A$1:$A$25)=0,"",ROW($1:$25)),ROW(A9)))</f>
        <v>HP ProCurve</v>
      </c>
      <c r="I9" s="39">
        <v>7</v>
      </c>
    </row>
    <row r="10" spans="1:9" x14ac:dyDescent="0.2">
      <c r="A10" s="5" t="s">
        <v>89</v>
      </c>
      <c r="B10" s="3" t="s">
        <v>81</v>
      </c>
      <c r="C10" s="7">
        <v>0</v>
      </c>
      <c r="G10" s="21" t="str">
        <f t="array" aca="1" ref="G10" ca="1">INDIRECT("A"&amp;SMALL(IF(LEN($A$1:$A$25)=0,"",ROW($1:$25)),ROW(A10)))</f>
        <v xml:space="preserve">H3C </v>
      </c>
      <c r="I10" s="39">
        <v>8</v>
      </c>
    </row>
    <row r="11" spans="1:9" x14ac:dyDescent="0.2">
      <c r="A11" s="5" t="s">
        <v>90</v>
      </c>
      <c r="B11" s="3" t="s">
        <v>91</v>
      </c>
      <c r="C11" s="7">
        <v>0</v>
      </c>
      <c r="G11" s="21" t="str">
        <f t="array" aca="1" ref="G11" ca="1">INDIRECT("A"&amp;SMALL(IF(LEN($A$1:$A$25)=0,"",ROW($1:$25)),ROW(A11)))</f>
        <v>Nortel</v>
      </c>
      <c r="I11" s="39">
        <v>9</v>
      </c>
    </row>
    <row r="12" spans="1:9" x14ac:dyDescent="0.2">
      <c r="A12" s="5" t="s">
        <v>92</v>
      </c>
      <c r="B12" s="3" t="s">
        <v>81</v>
      </c>
      <c r="C12" s="7">
        <v>0</v>
      </c>
      <c r="G12" s="21" t="str">
        <f t="array" aca="1" ref="G12" ca="1">INDIRECT("A"&amp;SMALL(IF(LEN($A$1:$A$25)=0,"",ROW($1:$25)),ROW(A12)))</f>
        <v xml:space="preserve">Vyatta </v>
      </c>
      <c r="I12" s="39">
        <v>10</v>
      </c>
    </row>
    <row r="13" spans="1:9" x14ac:dyDescent="0.2">
      <c r="A13" s="5" t="s">
        <v>93</v>
      </c>
      <c r="B13" s="3" t="s">
        <v>81</v>
      </c>
      <c r="C13" s="7">
        <v>0</v>
      </c>
      <c r="G13" s="21"/>
      <c r="I13" s="39">
        <v>11</v>
      </c>
    </row>
    <row r="14" spans="1:9" x14ac:dyDescent="0.2">
      <c r="A14" s="5" t="s">
        <v>94</v>
      </c>
      <c r="B14" s="3" t="s">
        <v>96</v>
      </c>
      <c r="C14" s="7">
        <v>0</v>
      </c>
      <c r="G14" s="21"/>
      <c r="I14" s="39">
        <v>12</v>
      </c>
    </row>
    <row r="15" spans="1:9" x14ac:dyDescent="0.2">
      <c r="A15" s="5" t="s">
        <v>95</v>
      </c>
      <c r="B15" s="3" t="s">
        <v>81</v>
      </c>
      <c r="C15" s="7">
        <v>0</v>
      </c>
      <c r="G15" s="21"/>
      <c r="I15" s="39">
        <v>13</v>
      </c>
    </row>
    <row r="16" spans="1:9" x14ac:dyDescent="0.2">
      <c r="C16" s="7"/>
      <c r="I16" s="39">
        <v>14</v>
      </c>
    </row>
    <row r="17" spans="3:9" x14ac:dyDescent="0.2">
      <c r="C17" s="7"/>
      <c r="I17" s="39">
        <v>15</v>
      </c>
    </row>
    <row r="18" spans="3:9" x14ac:dyDescent="0.2">
      <c r="C18" s="7"/>
      <c r="I18" s="39">
        <v>16</v>
      </c>
    </row>
    <row r="19" spans="3:9" x14ac:dyDescent="0.2">
      <c r="C19" s="7"/>
      <c r="I19" s="39">
        <v>17</v>
      </c>
    </row>
    <row r="20" spans="3:9" x14ac:dyDescent="0.2">
      <c r="C20" s="7"/>
      <c r="I20" s="39">
        <v>18</v>
      </c>
    </row>
    <row r="21" spans="3:9" x14ac:dyDescent="0.2">
      <c r="C21" s="7"/>
      <c r="I21" s="39">
        <v>19</v>
      </c>
    </row>
    <row r="22" spans="3:9" x14ac:dyDescent="0.2">
      <c r="C22" s="7"/>
      <c r="I22" s="39">
        <v>20</v>
      </c>
    </row>
    <row r="23" spans="3:9" x14ac:dyDescent="0.2">
      <c r="C23" s="7"/>
      <c r="I23" s="39">
        <v>21</v>
      </c>
    </row>
    <row r="24" spans="3:9" x14ac:dyDescent="0.2">
      <c r="C24" s="7"/>
      <c r="I24" s="39">
        <v>22</v>
      </c>
    </row>
    <row r="25" spans="3:9" x14ac:dyDescent="0.2">
      <c r="C25" s="7"/>
      <c r="I25" s="39">
        <v>23</v>
      </c>
    </row>
    <row r="26" spans="3:9" x14ac:dyDescent="0.2">
      <c r="I26" s="39">
        <v>24</v>
      </c>
    </row>
    <row r="27" spans="3:9" x14ac:dyDescent="0.2">
      <c r="I27" s="39">
        <v>25</v>
      </c>
    </row>
    <row r="28" spans="3:9" x14ac:dyDescent="0.2">
      <c r="I28" s="39">
        <v>26</v>
      </c>
    </row>
    <row r="29" spans="3:9" x14ac:dyDescent="0.2">
      <c r="I29" s="39">
        <v>27</v>
      </c>
    </row>
    <row r="30" spans="3:9" x14ac:dyDescent="0.2">
      <c r="I30" s="39">
        <v>28</v>
      </c>
    </row>
    <row r="31" spans="3:9" x14ac:dyDescent="0.2">
      <c r="I31" s="39">
        <v>29</v>
      </c>
    </row>
    <row r="32" spans="3:9" x14ac:dyDescent="0.2">
      <c r="I32" s="39">
        <v>30</v>
      </c>
    </row>
    <row r="33" spans="9:9" x14ac:dyDescent="0.2">
      <c r="I33" s="39">
        <v>31</v>
      </c>
    </row>
    <row r="34" spans="9:9" x14ac:dyDescent="0.2">
      <c r="I34" s="39">
        <v>32</v>
      </c>
    </row>
    <row r="35" spans="9:9" x14ac:dyDescent="0.2">
      <c r="I35" s="39">
        <v>33</v>
      </c>
    </row>
    <row r="36" spans="9:9" x14ac:dyDescent="0.2">
      <c r="I36" s="39">
        <v>34</v>
      </c>
    </row>
    <row r="37" spans="9:9" x14ac:dyDescent="0.2">
      <c r="I37" s="39">
        <v>35</v>
      </c>
    </row>
    <row r="38" spans="9:9" x14ac:dyDescent="0.2">
      <c r="I38" s="39">
        <v>36</v>
      </c>
    </row>
    <row r="39" spans="9:9" x14ac:dyDescent="0.2">
      <c r="I39" s="39">
        <v>37</v>
      </c>
    </row>
    <row r="40" spans="9:9" x14ac:dyDescent="0.2">
      <c r="I40" s="39">
        <v>38</v>
      </c>
    </row>
    <row r="41" spans="9:9" x14ac:dyDescent="0.2">
      <c r="I41" s="39">
        <v>39</v>
      </c>
    </row>
    <row r="42" spans="9:9" x14ac:dyDescent="0.2">
      <c r="I42" s="39">
        <v>40</v>
      </c>
    </row>
    <row r="43" spans="9:9" x14ac:dyDescent="0.2">
      <c r="I43" s="39">
        <v>41</v>
      </c>
    </row>
    <row r="44" spans="9:9" x14ac:dyDescent="0.2">
      <c r="I44" s="39">
        <v>42</v>
      </c>
    </row>
    <row r="45" spans="9:9" x14ac:dyDescent="0.2">
      <c r="I45" s="39">
        <v>43</v>
      </c>
    </row>
    <row r="46" spans="9:9" x14ac:dyDescent="0.2">
      <c r="I46" s="39">
        <v>44</v>
      </c>
    </row>
    <row r="47" spans="9:9" x14ac:dyDescent="0.2">
      <c r="I47" s="39">
        <v>45</v>
      </c>
    </row>
    <row r="48" spans="9:9" x14ac:dyDescent="0.2">
      <c r="I48" s="39">
        <v>46</v>
      </c>
    </row>
    <row r="49" spans="9:9" x14ac:dyDescent="0.2">
      <c r="I49" s="39">
        <v>47</v>
      </c>
    </row>
    <row r="50" spans="9:9" x14ac:dyDescent="0.2">
      <c r="I50" s="39">
        <v>48</v>
      </c>
    </row>
    <row r="51" spans="9:9" x14ac:dyDescent="0.2">
      <c r="I51" s="39">
        <v>49</v>
      </c>
    </row>
    <row r="52" spans="9:9" x14ac:dyDescent="0.2">
      <c r="I52" s="39">
        <v>50</v>
      </c>
    </row>
    <row r="53" spans="9:9" x14ac:dyDescent="0.2">
      <c r="I53" s="39">
        <v>51</v>
      </c>
    </row>
    <row r="54" spans="9:9" x14ac:dyDescent="0.2">
      <c r="I54" s="39">
        <v>52</v>
      </c>
    </row>
    <row r="55" spans="9:9" x14ac:dyDescent="0.2">
      <c r="I55" s="39">
        <v>53</v>
      </c>
    </row>
    <row r="56" spans="9:9" x14ac:dyDescent="0.2">
      <c r="I56" s="39">
        <v>54</v>
      </c>
    </row>
    <row r="57" spans="9:9" x14ac:dyDescent="0.2">
      <c r="I57" s="39">
        <v>55</v>
      </c>
    </row>
    <row r="58" spans="9:9" x14ac:dyDescent="0.2">
      <c r="I58" s="39">
        <v>56</v>
      </c>
    </row>
    <row r="59" spans="9:9" x14ac:dyDescent="0.2">
      <c r="I59" s="39">
        <v>57</v>
      </c>
    </row>
    <row r="60" spans="9:9" x14ac:dyDescent="0.2">
      <c r="I60" s="39">
        <v>58</v>
      </c>
    </row>
    <row r="61" spans="9:9" x14ac:dyDescent="0.2">
      <c r="I61" s="39">
        <v>59</v>
      </c>
    </row>
    <row r="62" spans="9:9" x14ac:dyDescent="0.2">
      <c r="I62" s="39">
        <v>60</v>
      </c>
    </row>
    <row r="63" spans="9:9" x14ac:dyDescent="0.2">
      <c r="I63" s="39">
        <v>61</v>
      </c>
    </row>
    <row r="64" spans="9:9" x14ac:dyDescent="0.2">
      <c r="I64" s="39">
        <v>62</v>
      </c>
    </row>
    <row r="65" spans="9:9" x14ac:dyDescent="0.2">
      <c r="I65" s="39">
        <v>63</v>
      </c>
    </row>
    <row r="66" spans="9:9" x14ac:dyDescent="0.2">
      <c r="I66" s="39">
        <v>64</v>
      </c>
    </row>
    <row r="67" spans="9:9" x14ac:dyDescent="0.2">
      <c r="I67" s="39">
        <v>65</v>
      </c>
    </row>
    <row r="68" spans="9:9" x14ac:dyDescent="0.2">
      <c r="I68" s="39">
        <v>66</v>
      </c>
    </row>
    <row r="69" spans="9:9" x14ac:dyDescent="0.2">
      <c r="I69" s="39">
        <v>67</v>
      </c>
    </row>
    <row r="70" spans="9:9" x14ac:dyDescent="0.2">
      <c r="I70" s="39">
        <v>68</v>
      </c>
    </row>
    <row r="71" spans="9:9" x14ac:dyDescent="0.2">
      <c r="I71" s="39">
        <v>69</v>
      </c>
    </row>
    <row r="72" spans="9:9" x14ac:dyDescent="0.2">
      <c r="I72" s="39">
        <v>70</v>
      </c>
    </row>
    <row r="73" spans="9:9" x14ac:dyDescent="0.2">
      <c r="I73" s="39">
        <v>71</v>
      </c>
    </row>
    <row r="74" spans="9:9" x14ac:dyDescent="0.2">
      <c r="I74" s="39">
        <v>72</v>
      </c>
    </row>
    <row r="75" spans="9:9" x14ac:dyDescent="0.2">
      <c r="I75" s="39">
        <v>73</v>
      </c>
    </row>
    <row r="76" spans="9:9" x14ac:dyDescent="0.2">
      <c r="I76" s="39">
        <v>74</v>
      </c>
    </row>
    <row r="77" spans="9:9" x14ac:dyDescent="0.2">
      <c r="I77" s="39">
        <v>75</v>
      </c>
    </row>
    <row r="78" spans="9:9" x14ac:dyDescent="0.2">
      <c r="I78" s="39">
        <v>76</v>
      </c>
    </row>
    <row r="79" spans="9:9" x14ac:dyDescent="0.2">
      <c r="I79" s="39">
        <v>77</v>
      </c>
    </row>
    <row r="80" spans="9:9" x14ac:dyDescent="0.2">
      <c r="I80" s="39">
        <v>78</v>
      </c>
    </row>
    <row r="81" spans="9:9" x14ac:dyDescent="0.2">
      <c r="I81" s="39">
        <v>79</v>
      </c>
    </row>
    <row r="82" spans="9:9" x14ac:dyDescent="0.2">
      <c r="I82" s="39">
        <v>80</v>
      </c>
    </row>
    <row r="83" spans="9:9" x14ac:dyDescent="0.2">
      <c r="I83" s="39">
        <v>81</v>
      </c>
    </row>
    <row r="84" spans="9:9" x14ac:dyDescent="0.2">
      <c r="I84" s="39">
        <v>82</v>
      </c>
    </row>
    <row r="85" spans="9:9" x14ac:dyDescent="0.2">
      <c r="I85" s="39">
        <v>83</v>
      </c>
    </row>
    <row r="86" spans="9:9" x14ac:dyDescent="0.2">
      <c r="I86" s="39">
        <v>84</v>
      </c>
    </row>
    <row r="87" spans="9:9" x14ac:dyDescent="0.2">
      <c r="I87" s="39">
        <v>85</v>
      </c>
    </row>
    <row r="88" spans="9:9" x14ac:dyDescent="0.2">
      <c r="I88" s="39">
        <v>86</v>
      </c>
    </row>
    <row r="89" spans="9:9" x14ac:dyDescent="0.2">
      <c r="I89" s="39">
        <v>87</v>
      </c>
    </row>
    <row r="90" spans="9:9" x14ac:dyDescent="0.2">
      <c r="I90" s="39">
        <v>88</v>
      </c>
    </row>
    <row r="91" spans="9:9" x14ac:dyDescent="0.2">
      <c r="I91" s="39">
        <v>89</v>
      </c>
    </row>
    <row r="92" spans="9:9" x14ac:dyDescent="0.2">
      <c r="I92" s="39">
        <v>90</v>
      </c>
    </row>
    <row r="93" spans="9:9" x14ac:dyDescent="0.2">
      <c r="I93" s="39">
        <v>91</v>
      </c>
    </row>
    <row r="94" spans="9:9" x14ac:dyDescent="0.2">
      <c r="I94" s="39">
        <v>92</v>
      </c>
    </row>
    <row r="95" spans="9:9" x14ac:dyDescent="0.2">
      <c r="I95" s="39">
        <v>93</v>
      </c>
    </row>
    <row r="96" spans="9:9" x14ac:dyDescent="0.2">
      <c r="I96" s="39">
        <v>94</v>
      </c>
    </row>
    <row r="97" spans="9:9" x14ac:dyDescent="0.2">
      <c r="I97" s="39">
        <v>95</v>
      </c>
    </row>
    <row r="98" spans="9:9" x14ac:dyDescent="0.2">
      <c r="I98" s="39">
        <v>96</v>
      </c>
    </row>
    <row r="99" spans="9:9" x14ac:dyDescent="0.2">
      <c r="I99" s="39">
        <v>97</v>
      </c>
    </row>
    <row r="100" spans="9:9" x14ac:dyDescent="0.2">
      <c r="I100" s="39">
        <v>98</v>
      </c>
    </row>
  </sheetData>
  <mergeCells count="2">
    <mergeCell ref="A3:A4"/>
    <mergeCell ref="A6:A8"/>
  </mergeCells>
  <dataValidations count="1">
    <dataValidation type="list" allowBlank="1" showInputMessage="1" showErrorMessage="1" sqref="C2:C25">
      <formula1>INDIRECT("$I$"&amp;$H$2+1&amp;":$I$"&amp;$H$4+1)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A1:I25"/>
  <sheetViews>
    <sheetView zoomScale="115" zoomScaleNormal="115" workbookViewId="0">
      <selection activeCell="D20" sqref="D20"/>
    </sheetView>
  </sheetViews>
  <sheetFormatPr defaultRowHeight="14.25" x14ac:dyDescent="0.2"/>
  <cols>
    <col min="1" max="1" width="25.5" customWidth="1"/>
    <col min="2" max="2" width="26.375" customWidth="1"/>
    <col min="3" max="3" width="18.5" style="38" customWidth="1"/>
    <col min="7" max="7" width="18.625" style="1" customWidth="1"/>
    <col min="8" max="8" width="9" style="39"/>
    <col min="9" max="9" width="16.25" style="39" customWidth="1"/>
  </cols>
  <sheetData>
    <row r="1" spans="1:9" x14ac:dyDescent="0.2">
      <c r="A1" s="13" t="s">
        <v>50</v>
      </c>
      <c r="B1" s="14" t="s">
        <v>52</v>
      </c>
      <c r="C1" s="26" t="s">
        <v>304</v>
      </c>
      <c r="D1" s="11" t="s">
        <v>53</v>
      </c>
      <c r="E1" s="11" t="s">
        <v>54</v>
      </c>
      <c r="G1" s="21" t="str">
        <f t="array" aca="1" ref="G1" ca="1">INDIRECT("A"&amp;SMALL(IF(LEN($A$1:$A$25)=0,"",ROW($1:$25)),ROW(A1)))</f>
        <v>Company</v>
      </c>
      <c r="H1" s="39" t="s">
        <v>302</v>
      </c>
      <c r="I1" s="39" t="s">
        <v>301</v>
      </c>
    </row>
    <row r="2" spans="1:9" x14ac:dyDescent="0.2">
      <c r="A2" s="126" t="s">
        <v>97</v>
      </c>
      <c r="B2" t="s">
        <v>99</v>
      </c>
      <c r="C2" s="7">
        <v>0</v>
      </c>
      <c r="G2" s="21" t="str">
        <f t="array" aca="1" ref="G2" ca="1">INDIRECT("A"&amp;SMALL(IF(LEN($A$1:$A$25)=0,"",ROW($1:$25)),ROW(A2)))</f>
        <v>IBM Security</v>
      </c>
      <c r="H2" s="39">
        <v>1</v>
      </c>
      <c r="I2" s="39">
        <v>0</v>
      </c>
    </row>
    <row r="3" spans="1:9" x14ac:dyDescent="0.2">
      <c r="A3" s="126"/>
      <c r="B3" t="s">
        <v>100</v>
      </c>
      <c r="C3" s="7">
        <v>0</v>
      </c>
      <c r="G3" s="21" t="str">
        <f t="array" aca="1" ref="G3" ca="1">INDIRECT("A"&amp;SMALL(IF(LEN($A$1:$A$25)=0,"",ROW($1:$25)),ROW(A3)))</f>
        <v xml:space="preserve">Qualys </v>
      </c>
      <c r="H3" s="39" t="s">
        <v>303</v>
      </c>
      <c r="I3" s="39">
        <v>1</v>
      </c>
    </row>
    <row r="4" spans="1:9" x14ac:dyDescent="0.2">
      <c r="A4" t="s">
        <v>98</v>
      </c>
      <c r="B4" t="s">
        <v>101</v>
      </c>
      <c r="C4" s="7">
        <v>0</v>
      </c>
      <c r="G4" s="21" t="str">
        <f t="array" aca="1" ref="G4" ca="1">INDIRECT("A"&amp;SMALL(IF(LEN($A$1:$A$25)=0,"",ROW($1:$25)),ROW(A4)))</f>
        <v xml:space="preserve">Rapid7 </v>
      </c>
      <c r="H4" s="39">
        <v>10</v>
      </c>
      <c r="I4" s="39">
        <v>2</v>
      </c>
    </row>
    <row r="5" spans="1:9" x14ac:dyDescent="0.2">
      <c r="A5" t="s">
        <v>102</v>
      </c>
      <c r="B5" t="s">
        <v>103</v>
      </c>
      <c r="C5" s="7">
        <v>0</v>
      </c>
      <c r="G5" s="21" t="str">
        <f t="array" aca="1" ref="G5" ca="1">INDIRECT("A"&amp;SMALL(IF(LEN($A$1:$A$25)=0,"",ROW($1:$25)),ROW(A5)))</f>
        <v>Tenable Network</v>
      </c>
      <c r="I5" s="39">
        <v>3</v>
      </c>
    </row>
    <row r="6" spans="1:9" x14ac:dyDescent="0.2">
      <c r="A6" s="126" t="s">
        <v>104</v>
      </c>
      <c r="B6" t="s">
        <v>105</v>
      </c>
      <c r="C6" s="7">
        <v>0</v>
      </c>
      <c r="G6" s="21" t="str">
        <f t="array" aca="1" ref="G6" ca="1">INDIRECT("A"&amp;SMALL(IF(LEN($A$1:$A$25)=0,"",ROW($1:$25)),ROW(A6)))</f>
        <v xml:space="preserve">Tripwire </v>
      </c>
      <c r="I6" s="39">
        <v>4</v>
      </c>
    </row>
    <row r="7" spans="1:9" x14ac:dyDescent="0.2">
      <c r="A7" s="126"/>
      <c r="B7" t="s">
        <v>106</v>
      </c>
      <c r="C7" s="7">
        <v>0</v>
      </c>
      <c r="G7" s="21" t="str">
        <f t="array" aca="1" ref="G7" ca="1">INDIRECT("A"&amp;SMALL(IF(LEN($A$1:$A$25)=0,"",ROW($1:$25)),ROW(A7)))</f>
        <v xml:space="preserve">WhiteHat </v>
      </c>
      <c r="I7" s="39">
        <v>5</v>
      </c>
    </row>
    <row r="8" spans="1:9" x14ac:dyDescent="0.2">
      <c r="A8" s="126"/>
      <c r="B8" t="s">
        <v>107</v>
      </c>
      <c r="C8" s="7">
        <v>0</v>
      </c>
      <c r="G8" s="21" t="str">
        <f t="array" aca="1" ref="G8" ca="1">INDIRECT("A"&amp;SMALL(IF(LEN($A$1:$A$25)=0,"",ROW($1:$25)),ROW(A8)))</f>
        <v xml:space="preserve">Blacklists </v>
      </c>
      <c r="I8" s="39">
        <v>6</v>
      </c>
    </row>
    <row r="9" spans="1:9" x14ac:dyDescent="0.2">
      <c r="A9" t="s">
        <v>108</v>
      </c>
      <c r="B9" t="s">
        <v>109</v>
      </c>
      <c r="C9" s="7">
        <v>0</v>
      </c>
      <c r="G9" s="21"/>
      <c r="I9" s="39">
        <v>7</v>
      </c>
    </row>
    <row r="10" spans="1:9" x14ac:dyDescent="0.2">
      <c r="A10" t="s">
        <v>110</v>
      </c>
      <c r="B10" t="s">
        <v>111</v>
      </c>
      <c r="C10" s="7">
        <v>0</v>
      </c>
      <c r="G10" s="21"/>
      <c r="I10" s="39">
        <v>8</v>
      </c>
    </row>
    <row r="11" spans="1:9" x14ac:dyDescent="0.2">
      <c r="A11" t="s">
        <v>112</v>
      </c>
      <c r="C11" s="7"/>
      <c r="G11" s="21"/>
      <c r="I11" s="39">
        <v>9</v>
      </c>
    </row>
    <row r="12" spans="1:9" x14ac:dyDescent="0.2">
      <c r="C12" s="7"/>
      <c r="G12" s="21"/>
      <c r="I12" s="39">
        <v>10</v>
      </c>
    </row>
    <row r="13" spans="1:9" x14ac:dyDescent="0.2">
      <c r="C13" s="7"/>
      <c r="G13" s="21"/>
    </row>
    <row r="14" spans="1:9" x14ac:dyDescent="0.2">
      <c r="C14" s="7"/>
      <c r="G14" s="21"/>
    </row>
    <row r="15" spans="1:9" x14ac:dyDescent="0.2">
      <c r="C15" s="7"/>
      <c r="G15" s="21"/>
    </row>
    <row r="16" spans="1:9" x14ac:dyDescent="0.2">
      <c r="C16" s="7"/>
    </row>
    <row r="17" spans="3:3" x14ac:dyDescent="0.2">
      <c r="C17" s="7"/>
    </row>
    <row r="18" spans="3:3" x14ac:dyDescent="0.2">
      <c r="C18" s="7"/>
    </row>
    <row r="19" spans="3:3" x14ac:dyDescent="0.2">
      <c r="C19" s="7"/>
    </row>
    <row r="20" spans="3:3" x14ac:dyDescent="0.2">
      <c r="C20" s="7"/>
    </row>
    <row r="21" spans="3:3" x14ac:dyDescent="0.2">
      <c r="C21" s="7"/>
    </row>
    <row r="22" spans="3:3" x14ac:dyDescent="0.2">
      <c r="C22" s="7"/>
    </row>
    <row r="23" spans="3:3" x14ac:dyDescent="0.2">
      <c r="C23" s="7"/>
    </row>
    <row r="24" spans="3:3" x14ac:dyDescent="0.2">
      <c r="C24" s="7"/>
    </row>
    <row r="25" spans="3:3" x14ac:dyDescent="0.2">
      <c r="C25" s="7"/>
    </row>
  </sheetData>
  <mergeCells count="2">
    <mergeCell ref="A2:A3"/>
    <mergeCell ref="A6:A8"/>
  </mergeCells>
  <conditionalFormatting sqref="C34">
    <cfRule type="expression" priority="2">
      <formula>SUM($B$2:$B$3)&gt;0</formula>
    </cfRule>
  </conditionalFormatting>
  <conditionalFormatting sqref="A36">
    <cfRule type="expression" dxfId="2" priority="1">
      <formula>$C$4&gt;0</formula>
    </cfRule>
  </conditionalFormatting>
  <dataValidations count="1">
    <dataValidation type="list" allowBlank="1" showInputMessage="1" showErrorMessage="1" sqref="C2:C25">
      <formula1>INDIRECT("$I$"&amp;$H$2+1&amp;":$I$"&amp;$H$4+1)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:I25"/>
  <sheetViews>
    <sheetView zoomScale="115" zoomScaleNormal="115" workbookViewId="0">
      <selection activeCell="C15" sqref="C15"/>
    </sheetView>
  </sheetViews>
  <sheetFormatPr defaultRowHeight="14.25" x14ac:dyDescent="0.2"/>
  <cols>
    <col min="1" max="1" width="25.5" customWidth="1"/>
    <col min="2" max="2" width="26.375" customWidth="1"/>
    <col min="3" max="3" width="18.5" style="38" customWidth="1"/>
    <col min="7" max="7" width="41.375" style="1" customWidth="1"/>
    <col min="8" max="8" width="9" style="39"/>
    <col min="9" max="9" width="16.25" style="39" customWidth="1"/>
  </cols>
  <sheetData>
    <row r="1" spans="1:9" ht="15" x14ac:dyDescent="0.25">
      <c r="A1" s="13" t="s">
        <v>50</v>
      </c>
      <c r="B1" s="14" t="s">
        <v>52</v>
      </c>
      <c r="C1" s="26" t="s">
        <v>304</v>
      </c>
      <c r="D1" s="11" t="s">
        <v>53</v>
      </c>
      <c r="E1" s="11" t="s">
        <v>54</v>
      </c>
      <c r="G1" s="25" t="str">
        <f t="array" aca="1" ref="G1" ca="1">INDIRECT("A"&amp;SMALL(IF(LEN($A$1:$A$25)=0,"",ROW($1:$25)),ROW(A1)))</f>
        <v>Company</v>
      </c>
      <c r="H1" s="42" t="s">
        <v>302</v>
      </c>
      <c r="I1" s="42" t="s">
        <v>301</v>
      </c>
    </row>
    <row r="2" spans="1:9" x14ac:dyDescent="0.2">
      <c r="A2" s="36" t="s">
        <v>116</v>
      </c>
      <c r="B2" t="s">
        <v>389</v>
      </c>
      <c r="C2" s="7">
        <v>0</v>
      </c>
      <c r="G2" s="21" t="str">
        <f t="shared" ref="G2:G7" si="0">CONCATENATE(A2," ",B2)</f>
        <v>Vmware ESX</v>
      </c>
      <c r="H2" s="39">
        <v>1</v>
      </c>
      <c r="I2" s="39">
        <v>0</v>
      </c>
    </row>
    <row r="3" spans="1:9" x14ac:dyDescent="0.2">
      <c r="A3" s="36" t="s">
        <v>116</v>
      </c>
      <c r="B3" t="s">
        <v>241</v>
      </c>
      <c r="C3" s="7">
        <v>0</v>
      </c>
      <c r="G3" s="21" t="str">
        <f t="shared" si="0"/>
        <v>Vmware vSphere Vcenter</v>
      </c>
      <c r="H3" s="39" t="s">
        <v>303</v>
      </c>
      <c r="I3" s="39">
        <v>1</v>
      </c>
    </row>
    <row r="4" spans="1:9" x14ac:dyDescent="0.2">
      <c r="A4" s="36" t="s">
        <v>116</v>
      </c>
      <c r="B4" t="s">
        <v>117</v>
      </c>
      <c r="C4" s="7">
        <v>0</v>
      </c>
      <c r="G4" s="21" t="str">
        <f t="shared" si="0"/>
        <v>Vmware NSX</v>
      </c>
      <c r="H4" s="39">
        <v>10</v>
      </c>
      <c r="I4" s="39">
        <v>2</v>
      </c>
    </row>
    <row r="5" spans="1:9" x14ac:dyDescent="0.2">
      <c r="A5" t="s">
        <v>114</v>
      </c>
      <c r="B5" t="s">
        <v>115</v>
      </c>
      <c r="C5" s="7">
        <v>0</v>
      </c>
      <c r="G5" s="21" t="str">
        <f t="shared" si="0"/>
        <v>Amazon  Web Services</v>
      </c>
      <c r="I5" s="39">
        <v>3</v>
      </c>
    </row>
    <row r="6" spans="1:9" x14ac:dyDescent="0.2">
      <c r="A6" t="s">
        <v>57</v>
      </c>
      <c r="B6" t="s">
        <v>118</v>
      </c>
      <c r="C6" s="7">
        <v>0</v>
      </c>
      <c r="G6" s="21" t="str">
        <f t="shared" si="0"/>
        <v>Cisco  ACI</v>
      </c>
      <c r="I6" s="39">
        <v>4</v>
      </c>
    </row>
    <row r="7" spans="1:9" x14ac:dyDescent="0.2">
      <c r="A7" t="s">
        <v>113</v>
      </c>
      <c r="B7" t="s">
        <v>119</v>
      </c>
      <c r="C7" s="7">
        <v>0</v>
      </c>
      <c r="G7" s="21" t="str">
        <f t="shared" si="0"/>
        <v xml:space="preserve">Microsoft  Azure </v>
      </c>
      <c r="I7" s="39">
        <v>5</v>
      </c>
    </row>
    <row r="8" spans="1:9" x14ac:dyDescent="0.2">
      <c r="C8" s="7"/>
      <c r="G8" s="21"/>
      <c r="I8" s="39">
        <v>6</v>
      </c>
    </row>
    <row r="9" spans="1:9" x14ac:dyDescent="0.2">
      <c r="C9" s="7"/>
      <c r="G9" s="21"/>
      <c r="I9" s="39">
        <v>7</v>
      </c>
    </row>
    <row r="10" spans="1:9" x14ac:dyDescent="0.2">
      <c r="C10" s="7"/>
      <c r="G10" s="21"/>
      <c r="I10" s="39">
        <v>8</v>
      </c>
    </row>
    <row r="11" spans="1:9" x14ac:dyDescent="0.2">
      <c r="C11" s="7"/>
      <c r="G11" s="21"/>
      <c r="I11" s="39">
        <v>9</v>
      </c>
    </row>
    <row r="12" spans="1:9" x14ac:dyDescent="0.2">
      <c r="C12" s="7"/>
      <c r="G12" s="21"/>
      <c r="I12" s="39">
        <v>10</v>
      </c>
    </row>
    <row r="13" spans="1:9" x14ac:dyDescent="0.2">
      <c r="C13" s="7"/>
      <c r="G13" s="21"/>
    </row>
    <row r="14" spans="1:9" x14ac:dyDescent="0.2">
      <c r="C14" s="7"/>
      <c r="G14" s="21"/>
    </row>
    <row r="15" spans="1:9" x14ac:dyDescent="0.2">
      <c r="C15" s="7"/>
      <c r="G15" s="21"/>
    </row>
    <row r="16" spans="1:9" x14ac:dyDescent="0.2">
      <c r="C16" s="7"/>
    </row>
    <row r="17" spans="3:3" x14ac:dyDescent="0.2">
      <c r="C17" s="7"/>
    </row>
    <row r="18" spans="3:3" x14ac:dyDescent="0.2">
      <c r="C18" s="7"/>
    </row>
    <row r="19" spans="3:3" x14ac:dyDescent="0.2">
      <c r="C19" s="7"/>
    </row>
    <row r="20" spans="3:3" x14ac:dyDescent="0.2">
      <c r="C20" s="7"/>
    </row>
    <row r="21" spans="3:3" x14ac:dyDescent="0.2">
      <c r="C21" s="7"/>
    </row>
    <row r="22" spans="3:3" x14ac:dyDescent="0.2">
      <c r="C22" s="7"/>
    </row>
    <row r="23" spans="3:3" x14ac:dyDescent="0.2">
      <c r="C23" s="7"/>
    </row>
    <row r="24" spans="3:3" x14ac:dyDescent="0.2">
      <c r="C24" s="7"/>
    </row>
    <row r="25" spans="3:3" x14ac:dyDescent="0.2">
      <c r="C25" s="7"/>
    </row>
  </sheetData>
  <conditionalFormatting sqref="A43">
    <cfRule type="expression" priority="1">
      <formula>$C$2</formula>
    </cfRule>
  </conditionalFormatting>
  <dataValidations count="1">
    <dataValidation type="list" allowBlank="1" showInputMessage="1" showErrorMessage="1" sqref="C2:C25">
      <formula1>INDIRECT("$I$"&amp;$H$2+1&amp;":$I$"&amp;$H$4+1)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A1:I25"/>
  <sheetViews>
    <sheetView workbookViewId="0">
      <selection activeCell="C20" sqref="C20"/>
    </sheetView>
  </sheetViews>
  <sheetFormatPr defaultRowHeight="14.25" x14ac:dyDescent="0.2"/>
  <cols>
    <col min="1" max="1" width="25.5" customWidth="1"/>
    <col min="2" max="2" width="28.375" customWidth="1"/>
    <col min="3" max="3" width="18.5" style="38" customWidth="1"/>
    <col min="7" max="7" width="45.5" style="1" customWidth="1"/>
    <col min="8" max="8" width="9" style="39"/>
    <col min="9" max="9" width="16.25" style="39" customWidth="1"/>
  </cols>
  <sheetData>
    <row r="1" spans="1:9" ht="15" x14ac:dyDescent="0.25">
      <c r="A1" s="13" t="s">
        <v>50</v>
      </c>
      <c r="B1" s="14" t="s">
        <v>52</v>
      </c>
      <c r="C1" s="26" t="s">
        <v>304</v>
      </c>
      <c r="D1" s="11" t="s">
        <v>53</v>
      </c>
      <c r="E1" s="11" t="s">
        <v>54</v>
      </c>
      <c r="G1" s="25" t="str">
        <f t="array" aca="1" ref="G1" ca="1">INDIRECT("A"&amp;SMALL(IF(LEN($A$1:$A$25)=0,"",ROW($1:$25)),ROW(A1)))</f>
        <v>Company</v>
      </c>
      <c r="H1" s="42" t="s">
        <v>302</v>
      </c>
      <c r="I1" s="42" t="s">
        <v>301</v>
      </c>
    </row>
    <row r="2" spans="1:9" x14ac:dyDescent="0.2">
      <c r="A2" t="s">
        <v>326</v>
      </c>
      <c r="B2" t="s">
        <v>121</v>
      </c>
      <c r="C2" s="7">
        <v>0</v>
      </c>
      <c r="G2" s="21" t="str">
        <f>CONCATENATE(A2," ",B2)</f>
        <v>BMC BladeLogic Network Automation</v>
      </c>
      <c r="H2" s="39">
        <v>1</v>
      </c>
      <c r="I2" s="39">
        <v>0</v>
      </c>
    </row>
    <row r="3" spans="1:9" x14ac:dyDescent="0.2">
      <c r="A3" t="s">
        <v>325</v>
      </c>
      <c r="B3" t="s">
        <v>120</v>
      </c>
      <c r="C3" s="7">
        <v>0</v>
      </c>
      <c r="G3" s="21" t="str">
        <f t="shared" ref="G3:G20" si="0">CONCATENATE(A3," ",B3)</f>
        <v xml:space="preserve">Forescout Forescout </v>
      </c>
      <c r="H3" s="39" t="s">
        <v>303</v>
      </c>
      <c r="I3" s="39">
        <v>1</v>
      </c>
    </row>
    <row r="4" spans="1:9" x14ac:dyDescent="0.2">
      <c r="A4" t="s">
        <v>242</v>
      </c>
      <c r="B4" t="s">
        <v>122</v>
      </c>
      <c r="C4" s="7">
        <v>0</v>
      </c>
      <c r="G4" s="21" t="str">
        <f t="shared" si="0"/>
        <v>HPE Network Automation</v>
      </c>
      <c r="H4" s="39">
        <v>10</v>
      </c>
      <c r="I4" s="39">
        <v>2</v>
      </c>
    </row>
    <row r="5" spans="1:9" x14ac:dyDescent="0.2">
      <c r="A5" s="34" t="s">
        <v>245</v>
      </c>
      <c r="B5" t="s">
        <v>124</v>
      </c>
      <c r="C5" s="7">
        <v>0</v>
      </c>
      <c r="G5" s="21" t="str">
        <f t="shared" si="0"/>
        <v xml:space="preserve">IBM BigFix </v>
      </c>
      <c r="I5" s="39">
        <v>3</v>
      </c>
    </row>
    <row r="6" spans="1:9" x14ac:dyDescent="0.2">
      <c r="A6" s="34" t="s">
        <v>245</v>
      </c>
      <c r="B6" t="s">
        <v>125</v>
      </c>
      <c r="C6" s="7">
        <v>0</v>
      </c>
      <c r="G6" s="21" t="str">
        <f t="shared" si="0"/>
        <v>IBM z/OS</v>
      </c>
      <c r="I6" s="39">
        <v>4</v>
      </c>
    </row>
    <row r="7" spans="1:9" x14ac:dyDescent="0.2">
      <c r="A7" t="s">
        <v>327</v>
      </c>
      <c r="B7" t="s">
        <v>126</v>
      </c>
      <c r="C7" s="7">
        <v>0</v>
      </c>
      <c r="G7" s="21" t="str">
        <f t="shared" si="0"/>
        <v>McAfee ePolicy Orchestrator</v>
      </c>
      <c r="I7" s="39">
        <v>5</v>
      </c>
    </row>
    <row r="8" spans="1:9" x14ac:dyDescent="0.2">
      <c r="A8" s="34" t="s">
        <v>328</v>
      </c>
      <c r="B8" t="s">
        <v>127</v>
      </c>
      <c r="C8" s="7">
        <v>0</v>
      </c>
      <c r="G8" s="21" t="str">
        <f t="shared" si="0"/>
        <v xml:space="preserve">Microsoft SCCM </v>
      </c>
      <c r="I8" s="39">
        <v>6</v>
      </c>
    </row>
    <row r="9" spans="1:9" x14ac:dyDescent="0.2">
      <c r="A9" s="34" t="s">
        <v>328</v>
      </c>
      <c r="B9" t="s">
        <v>128</v>
      </c>
      <c r="C9" s="7">
        <v>0</v>
      </c>
      <c r="G9" s="21" t="str">
        <f t="shared" si="0"/>
        <v xml:space="preserve">Microsoft WSUS </v>
      </c>
      <c r="I9" s="39">
        <v>7</v>
      </c>
    </row>
    <row r="10" spans="1:9" x14ac:dyDescent="0.2">
      <c r="A10" s="34" t="s">
        <v>328</v>
      </c>
      <c r="B10" t="s">
        <v>132</v>
      </c>
      <c r="C10" s="7">
        <v>0</v>
      </c>
      <c r="G10" s="21" t="str">
        <f t="shared" si="0"/>
        <v>Microsoft Active Directory</v>
      </c>
      <c r="I10" s="39">
        <v>8</v>
      </c>
    </row>
    <row r="11" spans="1:9" x14ac:dyDescent="0.2">
      <c r="A11" t="s">
        <v>324</v>
      </c>
      <c r="B11" t="s">
        <v>129</v>
      </c>
      <c r="C11" s="7">
        <v>0</v>
      </c>
      <c r="G11" s="21" t="str">
        <f t="shared" si="0"/>
        <v xml:space="preserve">Symantec Altiris </v>
      </c>
      <c r="I11" s="39">
        <v>9</v>
      </c>
    </row>
    <row r="12" spans="1:9" x14ac:dyDescent="0.2">
      <c r="A12" t="s">
        <v>130</v>
      </c>
      <c r="B12" t="s">
        <v>131</v>
      </c>
      <c r="C12" s="7">
        <v>0</v>
      </c>
      <c r="G12" s="21" t="str">
        <f t="shared" si="0"/>
        <v>Trend Micro Deep Security</v>
      </c>
      <c r="I12" s="39">
        <v>10</v>
      </c>
    </row>
    <row r="13" spans="1:9" x14ac:dyDescent="0.2">
      <c r="A13" t="s">
        <v>30</v>
      </c>
      <c r="B13" t="s">
        <v>133</v>
      </c>
      <c r="C13" s="7">
        <v>0</v>
      </c>
      <c r="G13" s="21" t="str">
        <f t="shared" si="0"/>
        <v xml:space="preserve">Cisco CiscoWorks </v>
      </c>
    </row>
    <row r="14" spans="1:9" x14ac:dyDescent="0.2">
      <c r="A14" t="s">
        <v>134</v>
      </c>
      <c r="B14" t="s">
        <v>135</v>
      </c>
      <c r="C14" s="7">
        <v>0</v>
      </c>
      <c r="G14" s="21" t="str">
        <f t="shared" si="0"/>
        <v>HP Software &amp; Solutions (OpenView)</v>
      </c>
    </row>
    <row r="15" spans="1:9" x14ac:dyDescent="0.2">
      <c r="A15" t="s">
        <v>317</v>
      </c>
      <c r="B15" t="s">
        <v>136</v>
      </c>
      <c r="C15" s="7">
        <v>0</v>
      </c>
      <c r="G15" s="21" t="str">
        <f t="shared" si="0"/>
        <v xml:space="preserve">Portnox Portnox </v>
      </c>
    </row>
    <row r="16" spans="1:9" x14ac:dyDescent="0.2">
      <c r="A16" t="s">
        <v>324</v>
      </c>
      <c r="B16" t="s">
        <v>137</v>
      </c>
      <c r="C16" s="7">
        <v>0</v>
      </c>
      <c r="G16" s="21" t="str">
        <f t="shared" si="0"/>
        <v>Symantec Symantec Endpoint Management</v>
      </c>
    </row>
    <row r="17" spans="3:7" x14ac:dyDescent="0.2">
      <c r="C17" s="7"/>
      <c r="G17" s="21" t="str">
        <f t="shared" si="0"/>
        <v xml:space="preserve"> </v>
      </c>
    </row>
    <row r="18" spans="3:7" x14ac:dyDescent="0.2">
      <c r="C18" s="7"/>
      <c r="G18" s="21" t="str">
        <f t="shared" si="0"/>
        <v xml:space="preserve"> </v>
      </c>
    </row>
    <row r="19" spans="3:7" x14ac:dyDescent="0.2">
      <c r="C19" s="7"/>
      <c r="G19" s="21" t="str">
        <f t="shared" si="0"/>
        <v xml:space="preserve"> </v>
      </c>
    </row>
    <row r="20" spans="3:7" x14ac:dyDescent="0.2">
      <c r="C20" s="7"/>
      <c r="G20" s="21" t="str">
        <f t="shared" si="0"/>
        <v xml:space="preserve"> </v>
      </c>
    </row>
    <row r="21" spans="3:7" x14ac:dyDescent="0.2">
      <c r="C21" s="7"/>
    </row>
    <row r="22" spans="3:7" x14ac:dyDescent="0.2">
      <c r="C22" s="7"/>
    </row>
    <row r="23" spans="3:7" x14ac:dyDescent="0.2">
      <c r="C23" s="7"/>
    </row>
    <row r="24" spans="3:7" x14ac:dyDescent="0.2">
      <c r="C24" s="7"/>
    </row>
    <row r="25" spans="3:7" x14ac:dyDescent="0.2">
      <c r="C25" s="7"/>
    </row>
  </sheetData>
  <dataValidations count="1">
    <dataValidation type="list" allowBlank="1" showInputMessage="1" showErrorMessage="1" sqref="C2:C25">
      <formula1>INDIRECT("$I$"&amp;$H$2+1&amp;":$I$"&amp;$H$4+1)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:I25"/>
  <sheetViews>
    <sheetView zoomScale="115" zoomScaleNormal="115" workbookViewId="0">
      <selection activeCell="C5" sqref="C5"/>
    </sheetView>
  </sheetViews>
  <sheetFormatPr defaultRowHeight="14.25" x14ac:dyDescent="0.2"/>
  <cols>
    <col min="1" max="1" width="25.5" customWidth="1"/>
    <col min="2" max="2" width="26.375" customWidth="1"/>
    <col min="3" max="3" width="18.5" style="38" customWidth="1"/>
    <col min="7" max="7" width="18.625" style="1" customWidth="1"/>
    <col min="8" max="8" width="9" style="39"/>
    <col min="9" max="9" width="16.25" style="39" customWidth="1"/>
  </cols>
  <sheetData>
    <row r="1" spans="1:9" ht="15" x14ac:dyDescent="0.25">
      <c r="A1" s="13" t="s">
        <v>50</v>
      </c>
      <c r="B1" s="14" t="s">
        <v>52</v>
      </c>
      <c r="C1" s="26" t="s">
        <v>304</v>
      </c>
      <c r="D1" s="11" t="s">
        <v>53</v>
      </c>
      <c r="E1" s="11" t="s">
        <v>54</v>
      </c>
      <c r="F1" s="11"/>
      <c r="G1" s="25" t="str">
        <f t="array" aca="1" ref="G1" ca="1">INDIRECT("A"&amp;SMALL(IF(LEN($A$1:$A$25)=0,"",ROW($1:$25)),ROW(A1)))</f>
        <v>Company</v>
      </c>
      <c r="H1" s="42" t="s">
        <v>302</v>
      </c>
      <c r="I1" s="42" t="s">
        <v>301</v>
      </c>
    </row>
    <row r="2" spans="1:9" x14ac:dyDescent="0.2">
      <c r="A2" t="s">
        <v>138</v>
      </c>
      <c r="C2" s="7">
        <v>0</v>
      </c>
      <c r="G2" s="21" t="str">
        <f t="array" aca="1" ref="G2" ca="1">INDIRECT("A"&amp;SMALL(IF(LEN($A$1:$A$25)=0,"",ROW($1:$25)),ROW(A2)))</f>
        <v>Claroty</v>
      </c>
      <c r="H2" s="39">
        <v>1</v>
      </c>
      <c r="I2" s="39">
        <v>0</v>
      </c>
    </row>
    <row r="3" spans="1:9" x14ac:dyDescent="0.2">
      <c r="A3" t="s">
        <v>139</v>
      </c>
      <c r="C3" s="7">
        <v>0</v>
      </c>
      <c r="G3" s="21" t="str">
        <f t="array" aca="1" ref="G3" ca="1">INDIRECT("A"&amp;SMALL(IF(LEN($A$1:$A$25)=0,"",ROW($1:$25)),ROW(A3)))</f>
        <v xml:space="preserve">CyberX </v>
      </c>
      <c r="H3" s="39" t="s">
        <v>303</v>
      </c>
      <c r="I3" s="39">
        <v>1</v>
      </c>
    </row>
    <row r="4" spans="1:9" x14ac:dyDescent="0.2">
      <c r="A4" t="s">
        <v>140</v>
      </c>
      <c r="C4" s="7">
        <v>0</v>
      </c>
      <c r="G4" s="21" t="str">
        <f t="array" aca="1" ref="G4" ca="1">INDIRECT("A"&amp;SMALL(IF(LEN($A$1:$A$25)=0,"",ROW($1:$25)),ROW(A4)))</f>
        <v xml:space="preserve">Indegy </v>
      </c>
      <c r="H4" s="39">
        <v>10</v>
      </c>
      <c r="I4" s="39">
        <v>2</v>
      </c>
    </row>
    <row r="5" spans="1:9" x14ac:dyDescent="0.2">
      <c r="A5" t="s">
        <v>141</v>
      </c>
      <c r="C5" s="7">
        <v>0</v>
      </c>
      <c r="G5" s="21" t="str">
        <f t="array" aca="1" ref="G5" ca="1">INDIRECT("A"&amp;SMALL(IF(LEN($A$1:$A$25)=0,"",ROW($1:$25)),ROW(A5)))</f>
        <v>SecurityMatters</v>
      </c>
      <c r="I5" s="39">
        <v>3</v>
      </c>
    </row>
    <row r="6" spans="1:9" x14ac:dyDescent="0.2">
      <c r="C6" s="7"/>
      <c r="G6" s="21"/>
      <c r="I6" s="39">
        <v>4</v>
      </c>
    </row>
    <row r="7" spans="1:9" x14ac:dyDescent="0.2">
      <c r="C7" s="7"/>
      <c r="G7" s="21"/>
      <c r="I7" s="39">
        <v>5</v>
      </c>
    </row>
    <row r="8" spans="1:9" x14ac:dyDescent="0.2">
      <c r="C8" s="7"/>
      <c r="G8" s="21"/>
      <c r="I8" s="39">
        <v>6</v>
      </c>
    </row>
    <row r="9" spans="1:9" x14ac:dyDescent="0.2">
      <c r="C9" s="7"/>
      <c r="G9" s="21"/>
      <c r="I9" s="39">
        <v>7</v>
      </c>
    </row>
    <row r="10" spans="1:9" x14ac:dyDescent="0.2">
      <c r="C10" s="7"/>
      <c r="G10" s="21"/>
      <c r="I10" s="39">
        <v>8</v>
      </c>
    </row>
    <row r="11" spans="1:9" x14ac:dyDescent="0.2">
      <c r="C11" s="7"/>
      <c r="G11" s="21"/>
      <c r="I11" s="39">
        <v>9</v>
      </c>
    </row>
    <row r="12" spans="1:9" x14ac:dyDescent="0.2">
      <c r="C12" s="7"/>
      <c r="G12" s="21"/>
      <c r="I12" s="39">
        <v>10</v>
      </c>
    </row>
    <row r="13" spans="1:9" x14ac:dyDescent="0.2">
      <c r="C13" s="7"/>
      <c r="G13" s="21"/>
    </row>
    <row r="14" spans="1:9" x14ac:dyDescent="0.2">
      <c r="C14" s="7"/>
      <c r="G14" s="21"/>
    </row>
    <row r="15" spans="1:9" x14ac:dyDescent="0.2">
      <c r="C15" s="7"/>
      <c r="G15" s="21"/>
    </row>
    <row r="16" spans="1:9" x14ac:dyDescent="0.2">
      <c r="C16" s="7"/>
    </row>
    <row r="17" spans="3:3" x14ac:dyDescent="0.2">
      <c r="C17" s="7"/>
    </row>
    <row r="18" spans="3:3" x14ac:dyDescent="0.2">
      <c r="C18" s="7"/>
    </row>
    <row r="19" spans="3:3" x14ac:dyDescent="0.2">
      <c r="C19" s="7"/>
    </row>
    <row r="20" spans="3:3" x14ac:dyDescent="0.2">
      <c r="C20" s="7"/>
    </row>
    <row r="21" spans="3:3" x14ac:dyDescent="0.2">
      <c r="C21" s="7"/>
    </row>
    <row r="22" spans="3:3" x14ac:dyDescent="0.2">
      <c r="C22" s="7"/>
    </row>
    <row r="23" spans="3:3" x14ac:dyDescent="0.2">
      <c r="C23" s="7"/>
    </row>
    <row r="24" spans="3:3" x14ac:dyDescent="0.2">
      <c r="C24" s="7"/>
    </row>
    <row r="25" spans="3:3" x14ac:dyDescent="0.2">
      <c r="C25" s="7"/>
    </row>
  </sheetData>
  <dataValidations count="1">
    <dataValidation type="list" allowBlank="1" showInputMessage="1" showErrorMessage="1" sqref="C2:C25">
      <formula1>INDIRECT("$I$"&amp;$H$2+1&amp;":$I$"&amp;$H$4+1)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A1:I25"/>
  <sheetViews>
    <sheetView zoomScale="130" zoomScaleNormal="130" workbookViewId="0">
      <selection activeCell="C2" sqref="C2:C11"/>
    </sheetView>
  </sheetViews>
  <sheetFormatPr defaultRowHeight="14.25" x14ac:dyDescent="0.2"/>
  <cols>
    <col min="1" max="1" width="25.5" customWidth="1"/>
    <col min="2" max="2" width="26.375" customWidth="1"/>
    <col min="3" max="3" width="18.5" style="38" customWidth="1"/>
    <col min="7" max="7" width="25.5" style="1" customWidth="1"/>
    <col min="8" max="8" width="9" style="39"/>
    <col min="9" max="9" width="16.25" style="39" customWidth="1"/>
  </cols>
  <sheetData>
    <row r="1" spans="1:9" ht="15" x14ac:dyDescent="0.25">
      <c r="A1" s="13" t="s">
        <v>50</v>
      </c>
      <c r="B1" s="14" t="s">
        <v>52</v>
      </c>
      <c r="C1" s="26" t="s">
        <v>304</v>
      </c>
      <c r="D1" s="11" t="s">
        <v>53</v>
      </c>
      <c r="E1" s="11" t="s">
        <v>54</v>
      </c>
      <c r="G1" s="25" t="s">
        <v>50</v>
      </c>
      <c r="H1" s="42" t="s">
        <v>302</v>
      </c>
      <c r="I1" s="42" t="s">
        <v>301</v>
      </c>
    </row>
    <row r="2" spans="1:9" x14ac:dyDescent="0.2">
      <c r="A2" t="s">
        <v>142</v>
      </c>
      <c r="C2" s="7">
        <v>0</v>
      </c>
      <c r="G2" s="21" t="str">
        <f t="shared" ref="G2:G15" si="0">CONCATENATE(A2,B2)</f>
        <v xml:space="preserve">A10 Networks </v>
      </c>
      <c r="H2" s="39">
        <v>1</v>
      </c>
      <c r="I2" s="39">
        <v>0</v>
      </c>
    </row>
    <row r="3" spans="1:9" x14ac:dyDescent="0.2">
      <c r="A3" t="s">
        <v>83</v>
      </c>
      <c r="B3" t="s">
        <v>346</v>
      </c>
      <c r="C3" s="7">
        <v>0</v>
      </c>
      <c r="G3" s="21" t="str">
        <f t="shared" si="0"/>
        <v>Brocade ADX</v>
      </c>
      <c r="H3" s="39" t="s">
        <v>303</v>
      </c>
      <c r="I3" s="39">
        <v>1</v>
      </c>
    </row>
    <row r="4" spans="1:9" x14ac:dyDescent="0.2">
      <c r="A4" s="34" t="s">
        <v>57</v>
      </c>
      <c r="B4" t="s">
        <v>347</v>
      </c>
      <c r="C4" s="7">
        <v>0</v>
      </c>
      <c r="G4" s="21" t="str">
        <f t="shared" si="0"/>
        <v>Cisco CSS</v>
      </c>
      <c r="H4" s="39">
        <v>10</v>
      </c>
      <c r="I4" s="39">
        <v>2</v>
      </c>
    </row>
    <row r="5" spans="1:9" x14ac:dyDescent="0.2">
      <c r="A5" s="34" t="s">
        <v>57</v>
      </c>
      <c r="B5" t="s">
        <v>143</v>
      </c>
      <c r="C5" s="7">
        <v>0</v>
      </c>
      <c r="G5" s="21" t="str">
        <f t="shared" si="0"/>
        <v>Cisco ACE</v>
      </c>
      <c r="I5" s="39">
        <v>3</v>
      </c>
    </row>
    <row r="6" spans="1:9" x14ac:dyDescent="0.2">
      <c r="A6" t="s">
        <v>144</v>
      </c>
      <c r="B6" t="s">
        <v>145</v>
      </c>
      <c r="C6" s="7">
        <v>0</v>
      </c>
      <c r="G6" s="21" t="str">
        <f t="shared" si="0"/>
        <v xml:space="preserve">Citrix NetScaler </v>
      </c>
      <c r="I6" s="39">
        <v>4</v>
      </c>
    </row>
    <row r="7" spans="1:9" x14ac:dyDescent="0.2">
      <c r="A7" t="s">
        <v>146</v>
      </c>
      <c r="B7" t="s">
        <v>147</v>
      </c>
      <c r="C7" s="7">
        <v>0</v>
      </c>
      <c r="G7" s="21" t="str">
        <f t="shared" si="0"/>
        <v>F5 BIG-IP</v>
      </c>
      <c r="I7" s="39">
        <v>5</v>
      </c>
    </row>
    <row r="8" spans="1:9" x14ac:dyDescent="0.2">
      <c r="A8" t="s">
        <v>148</v>
      </c>
      <c r="B8" t="s">
        <v>149</v>
      </c>
      <c r="C8" s="7">
        <v>0</v>
      </c>
      <c r="G8" s="21" t="str">
        <f t="shared" si="0"/>
        <v xml:space="preserve">Pulse SecurevTM </v>
      </c>
      <c r="I8" s="39">
        <v>6</v>
      </c>
    </row>
    <row r="9" spans="1:9" x14ac:dyDescent="0.2">
      <c r="A9" s="34" t="s">
        <v>150</v>
      </c>
      <c r="B9" t="s">
        <v>151</v>
      </c>
      <c r="C9" s="7">
        <v>0</v>
      </c>
      <c r="G9" s="21" t="str">
        <f t="shared" si="0"/>
        <v xml:space="preserve">Radware Alteon </v>
      </c>
      <c r="I9" s="39">
        <v>7</v>
      </c>
    </row>
    <row r="10" spans="1:9" x14ac:dyDescent="0.2">
      <c r="A10" s="34" t="s">
        <v>150</v>
      </c>
      <c r="B10" t="s">
        <v>152</v>
      </c>
      <c r="C10" s="7">
        <v>0</v>
      </c>
      <c r="G10" s="21" t="str">
        <f t="shared" si="0"/>
        <v xml:space="preserve">Radware AppDirector </v>
      </c>
      <c r="I10" s="39">
        <v>8</v>
      </c>
    </row>
    <row r="11" spans="1:9" x14ac:dyDescent="0.2">
      <c r="A11" s="34" t="s">
        <v>150</v>
      </c>
      <c r="B11" t="s">
        <v>153</v>
      </c>
      <c r="C11" s="7">
        <v>0</v>
      </c>
      <c r="G11" s="21" t="str">
        <f t="shared" si="0"/>
        <v xml:space="preserve">Radware WSD </v>
      </c>
      <c r="I11" s="39">
        <v>9</v>
      </c>
    </row>
    <row r="12" spans="1:9" x14ac:dyDescent="0.2">
      <c r="C12" s="7"/>
      <c r="G12" s="21" t="str">
        <f t="shared" si="0"/>
        <v/>
      </c>
      <c r="I12" s="39">
        <v>10</v>
      </c>
    </row>
    <row r="13" spans="1:9" x14ac:dyDescent="0.2">
      <c r="C13" s="7"/>
      <c r="G13" s="21" t="str">
        <f t="shared" si="0"/>
        <v/>
      </c>
    </row>
    <row r="14" spans="1:9" x14ac:dyDescent="0.2">
      <c r="C14" s="7"/>
      <c r="G14" s="21" t="str">
        <f t="shared" si="0"/>
        <v/>
      </c>
    </row>
    <row r="15" spans="1:9" x14ac:dyDescent="0.2">
      <c r="C15" s="7"/>
      <c r="G15" s="21" t="str">
        <f t="shared" si="0"/>
        <v/>
      </c>
    </row>
    <row r="16" spans="1:9" x14ac:dyDescent="0.2">
      <c r="C16" s="7"/>
    </row>
    <row r="17" spans="3:3" x14ac:dyDescent="0.2">
      <c r="C17" s="7"/>
    </row>
    <row r="18" spans="3:3" x14ac:dyDescent="0.2">
      <c r="C18" s="7"/>
    </row>
    <row r="19" spans="3:3" x14ac:dyDescent="0.2">
      <c r="C19" s="7"/>
    </row>
    <row r="20" spans="3:3" x14ac:dyDescent="0.2">
      <c r="C20" s="7"/>
    </row>
    <row r="21" spans="3:3" x14ac:dyDescent="0.2">
      <c r="C21" s="7"/>
    </row>
    <row r="22" spans="3:3" x14ac:dyDescent="0.2">
      <c r="C22" s="7"/>
    </row>
    <row r="23" spans="3:3" x14ac:dyDescent="0.2">
      <c r="C23" s="7"/>
    </row>
    <row r="24" spans="3:3" x14ac:dyDescent="0.2">
      <c r="C24" s="7"/>
    </row>
    <row r="25" spans="3:3" x14ac:dyDescent="0.2">
      <c r="C25" s="7"/>
    </row>
  </sheetData>
  <dataValidations count="1">
    <dataValidation type="list" allowBlank="1" showInputMessage="1" showErrorMessage="1" sqref="C2:C25">
      <formula1>INDIRECT("$I$"&amp;$H$2+1&amp;":$I$"&amp;$H$4+1)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A1:I25"/>
  <sheetViews>
    <sheetView zoomScale="145" zoomScaleNormal="145" workbookViewId="0">
      <selection activeCell="C2" sqref="C2:C4"/>
    </sheetView>
  </sheetViews>
  <sheetFormatPr defaultRowHeight="14.25" x14ac:dyDescent="0.2"/>
  <cols>
    <col min="1" max="1" width="25.5" customWidth="1"/>
    <col min="2" max="2" width="26.375" customWidth="1"/>
    <col min="3" max="3" width="18.5" style="38" customWidth="1"/>
    <col min="7" max="7" width="34.375" style="1" customWidth="1"/>
    <col min="8" max="8" width="9" style="39"/>
    <col min="9" max="9" width="16.25" style="39" customWidth="1"/>
  </cols>
  <sheetData>
    <row r="1" spans="1:9" ht="15" x14ac:dyDescent="0.25">
      <c r="A1" s="13" t="s">
        <v>50</v>
      </c>
      <c r="B1" s="14" t="s">
        <v>52</v>
      </c>
      <c r="C1" s="26" t="s">
        <v>304</v>
      </c>
      <c r="D1" s="11" t="s">
        <v>53</v>
      </c>
      <c r="E1" s="11" t="s">
        <v>54</v>
      </c>
      <c r="G1" s="25" t="str">
        <f t="array" aca="1" ref="G1" ca="1">INDIRECT("A"&amp;SMALL(IF(LEN($A$1:$A$25)=0,"",ROW($1:$25)),ROW(A1)))</f>
        <v>Company</v>
      </c>
      <c r="H1" s="42" t="s">
        <v>302</v>
      </c>
      <c r="I1" s="42" t="s">
        <v>301</v>
      </c>
    </row>
    <row r="2" spans="1:9" x14ac:dyDescent="0.2">
      <c r="A2" t="s">
        <v>154</v>
      </c>
      <c r="B2" t="s">
        <v>155</v>
      </c>
      <c r="C2" s="7">
        <v>0</v>
      </c>
      <c r="G2" s="21" t="str">
        <f>CONCATENATE(A2,B2)</f>
        <v xml:space="preserve">Trend Micro (HP) TippingPoint </v>
      </c>
      <c r="H2" s="39">
        <v>1</v>
      </c>
      <c r="I2" s="39">
        <v>0</v>
      </c>
    </row>
    <row r="3" spans="1:9" x14ac:dyDescent="0.2">
      <c r="A3" t="s">
        <v>70</v>
      </c>
      <c r="B3" t="s">
        <v>157</v>
      </c>
      <c r="C3" s="7">
        <v>0</v>
      </c>
      <c r="G3" s="21" t="str">
        <f>CONCATENATE(A3,B3)</f>
        <v xml:space="preserve">McAfee IPS </v>
      </c>
      <c r="H3" s="39" t="s">
        <v>303</v>
      </c>
      <c r="I3" s="39">
        <v>1</v>
      </c>
    </row>
    <row r="4" spans="1:9" x14ac:dyDescent="0.2">
      <c r="A4" t="s">
        <v>123</v>
      </c>
      <c r="B4" t="s">
        <v>156</v>
      </c>
      <c r="C4" s="7">
        <v>0</v>
      </c>
      <c r="G4" s="21" t="str">
        <f>CONCATENATE(A4,B4)</f>
        <v xml:space="preserve">IBM Proventia G </v>
      </c>
      <c r="H4" s="39">
        <v>10</v>
      </c>
      <c r="I4" s="39">
        <v>2</v>
      </c>
    </row>
    <row r="5" spans="1:9" x14ac:dyDescent="0.2">
      <c r="C5" s="7"/>
      <c r="G5" s="21"/>
      <c r="I5" s="39">
        <v>3</v>
      </c>
    </row>
    <row r="6" spans="1:9" x14ac:dyDescent="0.2">
      <c r="C6" s="7"/>
      <c r="G6" s="21"/>
      <c r="I6" s="39">
        <v>4</v>
      </c>
    </row>
    <row r="7" spans="1:9" x14ac:dyDescent="0.2">
      <c r="C7" s="7"/>
      <c r="G7" s="21"/>
      <c r="I7" s="39">
        <v>5</v>
      </c>
    </row>
    <row r="8" spans="1:9" x14ac:dyDescent="0.2">
      <c r="C8" s="7"/>
      <c r="G8" s="21"/>
      <c r="I8" s="39">
        <v>6</v>
      </c>
    </row>
    <row r="9" spans="1:9" x14ac:dyDescent="0.2">
      <c r="C9" s="7"/>
      <c r="G9" s="21"/>
      <c r="I9" s="39">
        <v>7</v>
      </c>
    </row>
    <row r="10" spans="1:9" x14ac:dyDescent="0.2">
      <c r="C10" s="7"/>
      <c r="G10" s="21"/>
      <c r="I10" s="39">
        <v>8</v>
      </c>
    </row>
    <row r="11" spans="1:9" x14ac:dyDescent="0.2">
      <c r="C11" s="7"/>
      <c r="G11" s="21"/>
      <c r="I11" s="39">
        <v>9</v>
      </c>
    </row>
    <row r="12" spans="1:9" x14ac:dyDescent="0.2">
      <c r="C12" s="7"/>
      <c r="G12" s="21"/>
      <c r="I12" s="39">
        <v>10</v>
      </c>
    </row>
    <row r="13" spans="1:9" x14ac:dyDescent="0.2">
      <c r="C13" s="7"/>
      <c r="G13" s="21"/>
    </row>
    <row r="14" spans="1:9" x14ac:dyDescent="0.2">
      <c r="C14" s="7"/>
      <c r="G14" s="21"/>
    </row>
    <row r="15" spans="1:9" x14ac:dyDescent="0.2">
      <c r="C15" s="7"/>
      <c r="G15" s="21"/>
    </row>
    <row r="16" spans="1:9" x14ac:dyDescent="0.2">
      <c r="C16" s="7"/>
    </row>
    <row r="17" spans="3:3" x14ac:dyDescent="0.2">
      <c r="C17" s="7"/>
    </row>
    <row r="18" spans="3:3" x14ac:dyDescent="0.2">
      <c r="C18" s="7"/>
    </row>
    <row r="19" spans="3:3" x14ac:dyDescent="0.2">
      <c r="C19" s="7"/>
    </row>
    <row r="20" spans="3:3" x14ac:dyDescent="0.2">
      <c r="C20" s="7"/>
    </row>
    <row r="21" spans="3:3" x14ac:dyDescent="0.2">
      <c r="C21" s="7"/>
    </row>
    <row r="22" spans="3:3" x14ac:dyDescent="0.2">
      <c r="C22" s="7"/>
    </row>
    <row r="23" spans="3:3" x14ac:dyDescent="0.2">
      <c r="C23" s="7"/>
    </row>
    <row r="24" spans="3:3" x14ac:dyDescent="0.2">
      <c r="C24" s="7"/>
    </row>
    <row r="25" spans="3:3" x14ac:dyDescent="0.2">
      <c r="C25" s="7"/>
    </row>
  </sheetData>
  <conditionalFormatting sqref="A81">
    <cfRule type="expression" dxfId="1" priority="1">
      <formula>$C2&gt;0</formula>
    </cfRule>
  </conditionalFormatting>
  <dataValidations count="1">
    <dataValidation type="list" allowBlank="1" showInputMessage="1" showErrorMessage="1" sqref="C2:C25">
      <formula1>INDIRECT("$I$"&amp;$H$2+1&amp;":$I$"&amp;$H$4+1)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A1:I25"/>
  <sheetViews>
    <sheetView topLeftCell="B1" zoomScale="145" zoomScaleNormal="145" workbookViewId="0">
      <selection activeCell="C10" sqref="C10"/>
    </sheetView>
  </sheetViews>
  <sheetFormatPr defaultRowHeight="14.25" x14ac:dyDescent="0.2"/>
  <cols>
    <col min="1" max="1" width="32" customWidth="1"/>
    <col min="2" max="2" width="26.375" customWidth="1"/>
    <col min="3" max="3" width="18.5" style="38" customWidth="1"/>
    <col min="7" max="7" width="38.625" style="1" customWidth="1"/>
    <col min="8" max="8" width="9" style="39"/>
    <col min="9" max="9" width="16.25" style="39" customWidth="1"/>
  </cols>
  <sheetData>
    <row r="1" spans="1:9" ht="15" x14ac:dyDescent="0.25">
      <c r="A1" s="13" t="s">
        <v>50</v>
      </c>
      <c r="B1" s="14" t="s">
        <v>52</v>
      </c>
      <c r="C1" s="26" t="s">
        <v>304</v>
      </c>
      <c r="D1" s="11" t="s">
        <v>53</v>
      </c>
      <c r="E1" s="11" t="s">
        <v>54</v>
      </c>
      <c r="G1" s="25" t="str">
        <f>A1</f>
        <v>Company</v>
      </c>
      <c r="H1" s="42" t="s">
        <v>302</v>
      </c>
      <c r="I1" s="42" t="s">
        <v>301</v>
      </c>
    </row>
    <row r="2" spans="1:9" x14ac:dyDescent="0.2">
      <c r="A2" t="s">
        <v>55</v>
      </c>
      <c r="B2" t="s">
        <v>159</v>
      </c>
      <c r="C2" s="7">
        <v>0</v>
      </c>
      <c r="G2" s="21" t="str">
        <f>CONCATENATE(A2," ",B2)</f>
        <v>Check Point  FireWall-1 (R75 and higher)</v>
      </c>
      <c r="H2" s="39">
        <v>1</v>
      </c>
      <c r="I2" s="39">
        <v>0</v>
      </c>
    </row>
    <row r="3" spans="1:9" x14ac:dyDescent="0.2">
      <c r="A3" s="34" t="s">
        <v>30</v>
      </c>
      <c r="B3" t="s">
        <v>160</v>
      </c>
      <c r="C3" s="7">
        <v>0</v>
      </c>
      <c r="G3" s="21" t="str">
        <f t="shared" ref="G3:G14" si="0">CONCATENATE(A3," ",B3)</f>
        <v>Cisco Firepower</v>
      </c>
      <c r="H3" s="39" t="s">
        <v>303</v>
      </c>
      <c r="I3" s="39">
        <v>1</v>
      </c>
    </row>
    <row r="4" spans="1:9" x14ac:dyDescent="0.2">
      <c r="A4" s="34" t="s">
        <v>30</v>
      </c>
      <c r="B4" t="s">
        <v>161</v>
      </c>
      <c r="C4" s="7">
        <v>0</v>
      </c>
      <c r="G4" s="21" t="str">
        <f t="shared" si="0"/>
        <v>Cisco IOS</v>
      </c>
      <c r="H4" s="39">
        <v>10</v>
      </c>
      <c r="I4" s="39">
        <v>2</v>
      </c>
    </row>
    <row r="5" spans="1:9" x14ac:dyDescent="0.2">
      <c r="A5" s="34" t="s">
        <v>30</v>
      </c>
      <c r="B5" t="s">
        <v>162</v>
      </c>
      <c r="C5" s="7">
        <v>0</v>
      </c>
      <c r="G5" s="21" t="str">
        <f t="shared" si="0"/>
        <v>Cisco PIX/ASA/FWSM</v>
      </c>
      <c r="I5" s="39">
        <v>3</v>
      </c>
    </row>
    <row r="6" spans="1:9" x14ac:dyDescent="0.2">
      <c r="A6" t="s">
        <v>62</v>
      </c>
      <c r="B6" t="s">
        <v>163</v>
      </c>
      <c r="C6" s="7">
        <v>0</v>
      </c>
      <c r="G6" s="21" t="str">
        <f t="shared" si="0"/>
        <v>Forcepoint (StoneGate)</v>
      </c>
      <c r="I6" s="39">
        <v>4</v>
      </c>
    </row>
    <row r="7" spans="1:9" x14ac:dyDescent="0.2">
      <c r="A7" t="s">
        <v>345</v>
      </c>
      <c r="B7" t="s">
        <v>164</v>
      </c>
      <c r="C7" s="7">
        <v>0</v>
      </c>
      <c r="G7" s="21" t="str">
        <f t="shared" si="0"/>
        <v>Fortinet FortiGate</v>
      </c>
      <c r="I7" s="39">
        <v>5</v>
      </c>
    </row>
    <row r="8" spans="1:9" x14ac:dyDescent="0.2">
      <c r="A8" s="34" t="s">
        <v>90</v>
      </c>
      <c r="B8" t="s">
        <v>165</v>
      </c>
      <c r="C8" s="7">
        <v>0</v>
      </c>
      <c r="G8" s="21" t="str">
        <f t="shared" si="0"/>
        <v>Juniper Networks Junos</v>
      </c>
      <c r="I8" s="39">
        <v>6</v>
      </c>
    </row>
    <row r="9" spans="1:9" x14ac:dyDescent="0.2">
      <c r="A9" s="34" t="s">
        <v>90</v>
      </c>
      <c r="B9" t="s">
        <v>166</v>
      </c>
      <c r="C9" s="7">
        <v>0</v>
      </c>
      <c r="G9" s="21" t="str">
        <f t="shared" si="0"/>
        <v>Juniper Networks NetScreen</v>
      </c>
      <c r="I9" s="39">
        <v>7</v>
      </c>
    </row>
    <row r="10" spans="1:9" x14ac:dyDescent="0.2">
      <c r="A10" t="s">
        <v>167</v>
      </c>
      <c r="B10" t="s">
        <v>168</v>
      </c>
      <c r="C10" s="7">
        <v>0</v>
      </c>
      <c r="G10" s="21" t="str">
        <f t="shared" si="0"/>
        <v>McAfee Enterprise (Sidewinder)</v>
      </c>
      <c r="I10" s="39">
        <v>8</v>
      </c>
    </row>
    <row r="11" spans="1:9" x14ac:dyDescent="0.2">
      <c r="A11" t="s">
        <v>71</v>
      </c>
      <c r="C11" s="7"/>
      <c r="G11" s="21" t="str">
        <f t="shared" si="0"/>
        <v xml:space="preserve">Palo Alto Networks </v>
      </c>
      <c r="I11" s="39">
        <v>9</v>
      </c>
    </row>
    <row r="12" spans="1:9" x14ac:dyDescent="0.2">
      <c r="C12" s="7"/>
      <c r="G12" s="21" t="str">
        <f t="shared" si="0"/>
        <v xml:space="preserve"> </v>
      </c>
      <c r="I12" s="39">
        <v>10</v>
      </c>
    </row>
    <row r="13" spans="1:9" x14ac:dyDescent="0.2">
      <c r="C13" s="7"/>
      <c r="G13" s="21" t="str">
        <f t="shared" si="0"/>
        <v xml:space="preserve"> </v>
      </c>
    </row>
    <row r="14" spans="1:9" x14ac:dyDescent="0.2">
      <c r="C14" s="7"/>
      <c r="G14" s="21" t="str">
        <f t="shared" si="0"/>
        <v xml:space="preserve"> </v>
      </c>
    </row>
    <row r="15" spans="1:9" x14ac:dyDescent="0.2">
      <c r="C15" s="7"/>
      <c r="G15" s="21"/>
    </row>
    <row r="16" spans="1:9" x14ac:dyDescent="0.2">
      <c r="C16" s="7"/>
    </row>
    <row r="17" spans="3:3" x14ac:dyDescent="0.2">
      <c r="C17" s="7"/>
    </row>
    <row r="18" spans="3:3" x14ac:dyDescent="0.2">
      <c r="C18" s="7"/>
    </row>
    <row r="19" spans="3:3" x14ac:dyDescent="0.2">
      <c r="C19" s="7"/>
    </row>
    <row r="20" spans="3:3" x14ac:dyDescent="0.2">
      <c r="C20" s="7"/>
    </row>
    <row r="21" spans="3:3" x14ac:dyDescent="0.2">
      <c r="C21" s="7"/>
    </row>
    <row r="22" spans="3:3" x14ac:dyDescent="0.2">
      <c r="C22" s="7"/>
    </row>
    <row r="23" spans="3:3" x14ac:dyDescent="0.2">
      <c r="C23" s="7"/>
    </row>
    <row r="24" spans="3:3" x14ac:dyDescent="0.2">
      <c r="C24" s="7"/>
    </row>
    <row r="25" spans="3:3" x14ac:dyDescent="0.2">
      <c r="C25" s="7"/>
    </row>
  </sheetData>
  <conditionalFormatting sqref="A85">
    <cfRule type="expression" priority="1">
      <formula>$C2&gt;0</formula>
    </cfRule>
  </conditionalFormatting>
  <dataValidations count="1">
    <dataValidation type="list" allowBlank="1" showInputMessage="1" showErrorMessage="1" sqref="C2:C25">
      <formula1>INDIRECT("$I$"&amp;$H$2+1&amp;":$I$"&amp;$H$4+1)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A1:I25"/>
  <sheetViews>
    <sheetView zoomScale="130" zoomScaleNormal="130" workbookViewId="0">
      <selection activeCell="B22" sqref="B22"/>
    </sheetView>
  </sheetViews>
  <sheetFormatPr defaultRowHeight="14.25" x14ac:dyDescent="0.2"/>
  <cols>
    <col min="1" max="1" width="32" customWidth="1"/>
    <col min="2" max="2" width="26.375" customWidth="1"/>
    <col min="3" max="3" width="18.5" style="38" customWidth="1"/>
    <col min="7" max="7" width="18.625" style="1" customWidth="1"/>
    <col min="8" max="8" width="9" style="39"/>
    <col min="9" max="9" width="16.25" style="39" customWidth="1"/>
  </cols>
  <sheetData>
    <row r="1" spans="1:9" ht="15" x14ac:dyDescent="0.25">
      <c r="A1" s="13" t="s">
        <v>50</v>
      </c>
      <c r="B1" s="14" t="s">
        <v>52</v>
      </c>
      <c r="C1" s="26" t="s">
        <v>304</v>
      </c>
      <c r="D1" s="11" t="s">
        <v>53</v>
      </c>
      <c r="E1" s="11" t="s">
        <v>54</v>
      </c>
      <c r="G1" s="25" t="str">
        <f t="array" aca="1" ref="G1" ca="1">INDIRECT("A"&amp;SMALL(IF(LEN($A$1:$A$25)=0,"",ROW($1:$25)),ROW(A1)))</f>
        <v>Company</v>
      </c>
      <c r="H1" s="42" t="s">
        <v>302</v>
      </c>
      <c r="I1" s="42" t="s">
        <v>301</v>
      </c>
    </row>
    <row r="2" spans="1:9" x14ac:dyDescent="0.2">
      <c r="A2" t="s">
        <v>242</v>
      </c>
      <c r="C2" s="7">
        <v>0</v>
      </c>
      <c r="G2" s="21" t="str">
        <f t="array" aca="1" ref="G2" ca="1">INDIRECT("A"&amp;SMALL(IF(LEN($A$1:$A$25)=0,"",ROW($1:$25)),ROW(A2)))</f>
        <v>HPE</v>
      </c>
      <c r="H2" s="39">
        <v>1</v>
      </c>
      <c r="I2" s="39">
        <v>0</v>
      </c>
    </row>
    <row r="3" spans="1:9" x14ac:dyDescent="0.2">
      <c r="A3" t="s">
        <v>243</v>
      </c>
      <c r="B3" t="s">
        <v>379</v>
      </c>
      <c r="C3" s="7">
        <v>0</v>
      </c>
      <c r="G3" s="21" t="str">
        <f t="array" aca="1" ref="G3" ca="1">INDIRECT("A"&amp;SMALL(IF(LEN($A$1:$A$25)=0,"",ROW($1:$25)),ROW(A3)))</f>
        <v>NetApp</v>
      </c>
      <c r="H3" s="39" t="s">
        <v>303</v>
      </c>
      <c r="I3" s="39">
        <v>1</v>
      </c>
    </row>
    <row r="4" spans="1:9" x14ac:dyDescent="0.2">
      <c r="A4" t="s">
        <v>244</v>
      </c>
      <c r="C4" s="7">
        <v>0</v>
      </c>
      <c r="G4" s="21" t="str">
        <f t="array" aca="1" ref="G4" ca="1">INDIRECT("A"&amp;SMALL(IF(LEN($A$1:$A$25)=0,"",ROW($1:$25)),ROW(A4)))</f>
        <v>Dell EMC</v>
      </c>
      <c r="H4" s="39">
        <v>10</v>
      </c>
      <c r="I4" s="39">
        <v>2</v>
      </c>
    </row>
    <row r="5" spans="1:9" x14ac:dyDescent="0.2">
      <c r="A5" t="s">
        <v>245</v>
      </c>
      <c r="C5" s="7">
        <v>0</v>
      </c>
      <c r="G5" s="21" t="str">
        <f t="array" aca="1" ref="G5" ca="1">INDIRECT("A"&amp;SMALL(IF(LEN($A$1:$A$25)=0,"",ROW($1:$25)),ROW(A5)))</f>
        <v>IBM</v>
      </c>
      <c r="I5" s="39">
        <v>3</v>
      </c>
    </row>
    <row r="6" spans="1:9" x14ac:dyDescent="0.2">
      <c r="A6" t="s">
        <v>246</v>
      </c>
      <c r="C6" s="7">
        <v>0</v>
      </c>
      <c r="G6" s="21" t="str">
        <f t="array" aca="1" ref="G6" ca="1">INDIRECT("A"&amp;SMALL(IF(LEN($A$1:$A$25)=0,"",ROW($1:$25)),ROW(A6)))</f>
        <v>Synology</v>
      </c>
      <c r="I6" s="39">
        <v>4</v>
      </c>
    </row>
    <row r="7" spans="1:9" x14ac:dyDescent="0.2">
      <c r="A7" t="s">
        <v>247</v>
      </c>
      <c r="C7" s="7">
        <v>0</v>
      </c>
      <c r="G7" s="21" t="str">
        <f t="array" aca="1" ref="G7" ca="1">INDIRECT("A"&amp;SMALL(IF(LEN($A$1:$A$25)=0,"",ROW($1:$25)),ROW(A7)))</f>
        <v>QNAP</v>
      </c>
      <c r="I7" s="39">
        <v>5</v>
      </c>
    </row>
    <row r="8" spans="1:9" x14ac:dyDescent="0.2">
      <c r="A8" t="s">
        <v>266</v>
      </c>
      <c r="C8" s="7">
        <v>0</v>
      </c>
      <c r="G8" s="21" t="str">
        <f t="array" aca="1" ref="G8" ca="1">INDIRECT("A"&amp;SMALL(IF(LEN($A$1:$A$25)=0,"",ROW($1:$25)),ROW(A8)))</f>
        <v>Other…</v>
      </c>
      <c r="I8" s="39">
        <v>6</v>
      </c>
    </row>
    <row r="9" spans="1:9" x14ac:dyDescent="0.2">
      <c r="C9" s="7"/>
      <c r="G9" s="21"/>
      <c r="I9" s="39">
        <v>7</v>
      </c>
    </row>
    <row r="10" spans="1:9" x14ac:dyDescent="0.2">
      <c r="C10" s="7"/>
      <c r="G10" s="21"/>
      <c r="I10" s="39">
        <v>8</v>
      </c>
    </row>
    <row r="11" spans="1:9" x14ac:dyDescent="0.2">
      <c r="C11" s="7"/>
      <c r="G11" s="21"/>
      <c r="I11" s="39">
        <v>9</v>
      </c>
    </row>
    <row r="12" spans="1:9" x14ac:dyDescent="0.2">
      <c r="C12" s="7"/>
      <c r="G12" s="21"/>
      <c r="I12" s="39">
        <v>10</v>
      </c>
    </row>
    <row r="13" spans="1:9" x14ac:dyDescent="0.2">
      <c r="C13" s="7"/>
      <c r="G13" s="21"/>
    </row>
    <row r="14" spans="1:9" x14ac:dyDescent="0.2">
      <c r="C14" s="7"/>
      <c r="G14" s="21"/>
    </row>
    <row r="15" spans="1:9" x14ac:dyDescent="0.2">
      <c r="C15" s="7"/>
      <c r="G15" s="21"/>
    </row>
    <row r="16" spans="1:9" x14ac:dyDescent="0.2">
      <c r="C16" s="7"/>
    </row>
    <row r="17" spans="3:3" x14ac:dyDescent="0.2">
      <c r="C17" s="7"/>
    </row>
    <row r="18" spans="3:3" x14ac:dyDescent="0.2">
      <c r="C18" s="7"/>
    </row>
    <row r="19" spans="3:3" x14ac:dyDescent="0.2">
      <c r="C19" s="7"/>
    </row>
    <row r="20" spans="3:3" x14ac:dyDescent="0.2">
      <c r="C20" s="7"/>
    </row>
    <row r="21" spans="3:3" x14ac:dyDescent="0.2">
      <c r="C21" s="7"/>
    </row>
    <row r="22" spans="3:3" x14ac:dyDescent="0.2">
      <c r="C22" s="7"/>
    </row>
    <row r="23" spans="3:3" x14ac:dyDescent="0.2">
      <c r="C23" s="7"/>
    </row>
    <row r="24" spans="3:3" x14ac:dyDescent="0.2">
      <c r="C24" s="7"/>
    </row>
    <row r="25" spans="3:3" x14ac:dyDescent="0.2">
      <c r="C25" s="7"/>
    </row>
  </sheetData>
  <dataValidations count="1">
    <dataValidation type="list" allowBlank="1" showInputMessage="1" showErrorMessage="1" sqref="C2:C25">
      <formula1>INDIRECT("$I$"&amp;$H$2+1&amp;":$I$"&amp;$H$4+1)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A1:I25"/>
  <sheetViews>
    <sheetView workbookViewId="0">
      <selection activeCell="C8" sqref="C8"/>
    </sheetView>
  </sheetViews>
  <sheetFormatPr defaultRowHeight="14.25" x14ac:dyDescent="0.2"/>
  <cols>
    <col min="1" max="1" width="32" customWidth="1"/>
    <col min="2" max="2" width="26.375" customWidth="1"/>
    <col min="3" max="3" width="18.5" style="38" customWidth="1"/>
    <col min="7" max="7" width="18.625" style="1" customWidth="1"/>
    <col min="8" max="8" width="9" style="39"/>
    <col min="9" max="9" width="16.25" style="39" customWidth="1"/>
  </cols>
  <sheetData>
    <row r="1" spans="1:9" ht="15" x14ac:dyDescent="0.25">
      <c r="A1" s="13" t="s">
        <v>50</v>
      </c>
      <c r="B1" s="14" t="s">
        <v>52</v>
      </c>
      <c r="C1" s="26" t="s">
        <v>304</v>
      </c>
      <c r="D1" s="11" t="s">
        <v>53</v>
      </c>
      <c r="E1" s="11" t="s">
        <v>54</v>
      </c>
      <c r="G1" s="25" t="str">
        <f t="array" aca="1" ref="G1" ca="1">INDIRECT("A"&amp;SMALL(IF(LEN($A$1:$A$25)=0,"",ROW($1:$25)),ROW(A1)))</f>
        <v>Company</v>
      </c>
      <c r="H1" s="42" t="s">
        <v>302</v>
      </c>
      <c r="I1" s="42" t="s">
        <v>301</v>
      </c>
    </row>
    <row r="2" spans="1:9" x14ac:dyDescent="0.2">
      <c r="A2" t="s">
        <v>26</v>
      </c>
      <c r="C2" s="7">
        <v>0</v>
      </c>
      <c r="G2" s="21" t="str">
        <f t="array" aca="1" ref="G2" ca="1">INDIRECT("A"&amp;SMALL(IF(LEN($A$1:$A$25)=0,"",ROW($1:$25)),ROW(A2)))</f>
        <v>Oracle</v>
      </c>
      <c r="H2" s="39">
        <v>1</v>
      </c>
      <c r="I2" s="39">
        <v>0</v>
      </c>
    </row>
    <row r="3" spans="1:9" x14ac:dyDescent="0.2">
      <c r="A3" t="s">
        <v>374</v>
      </c>
      <c r="C3" s="7">
        <v>0</v>
      </c>
      <c r="G3" s="21" t="str">
        <f t="array" aca="1" ref="G3" ca="1">INDIRECT("A"&amp;SMALL(IF(LEN($A$1:$A$25)=0,"",ROW($1:$25)),ROW(A3)))</f>
        <v>Microsoft SQL Server</v>
      </c>
      <c r="H3" s="39" t="s">
        <v>303</v>
      </c>
      <c r="I3" s="39">
        <v>1</v>
      </c>
    </row>
    <row r="4" spans="1:9" x14ac:dyDescent="0.2">
      <c r="A4" t="s">
        <v>290</v>
      </c>
      <c r="C4" s="7">
        <v>0</v>
      </c>
      <c r="G4" s="21" t="str">
        <f t="array" aca="1" ref="G4" ca="1">INDIRECT("A"&amp;SMALL(IF(LEN($A$1:$A$25)=0,"",ROW($1:$25)),ROW(A4)))</f>
        <v>MySQL</v>
      </c>
      <c r="H4" s="39">
        <v>10</v>
      </c>
      <c r="I4" s="39">
        <v>2</v>
      </c>
    </row>
    <row r="5" spans="1:9" x14ac:dyDescent="0.2">
      <c r="A5" t="s">
        <v>372</v>
      </c>
      <c r="C5" s="7">
        <v>0</v>
      </c>
      <c r="G5" s="21" t="str">
        <f t="array" aca="1" ref="G5" ca="1">INDIRECT("A"&amp;SMALL(IF(LEN($A$1:$A$25)=0,"",ROW($1:$25)),ROW(A5)))</f>
        <v>DB2</v>
      </c>
      <c r="I5" s="39">
        <v>3</v>
      </c>
    </row>
    <row r="6" spans="1:9" x14ac:dyDescent="0.2">
      <c r="A6" t="s">
        <v>373</v>
      </c>
      <c r="C6" s="7">
        <v>0</v>
      </c>
      <c r="G6" s="21" t="str">
        <f t="array" aca="1" ref="G6" ca="1">INDIRECT("A"&amp;SMALL(IF(LEN($A$1:$A$25)=0,"",ROW($1:$25)),ROW(A6)))</f>
        <v>Informix/DRDA</v>
      </c>
      <c r="I6" s="39">
        <v>4</v>
      </c>
    </row>
    <row r="7" spans="1:9" x14ac:dyDescent="0.2">
      <c r="A7" t="s">
        <v>288</v>
      </c>
      <c r="C7" s="7">
        <v>0</v>
      </c>
      <c r="G7" s="21" t="str">
        <f t="array" aca="1" ref="G7" ca="1">INDIRECT("A"&amp;SMALL(IF(LEN($A$1:$A$25)=0,"",ROW($1:$25)),ROW(A7)))</f>
        <v>PostgreSQL</v>
      </c>
      <c r="I7" s="39">
        <v>5</v>
      </c>
    </row>
    <row r="8" spans="1:9" x14ac:dyDescent="0.2">
      <c r="A8" t="s">
        <v>287</v>
      </c>
      <c r="C8" s="7">
        <v>0</v>
      </c>
      <c r="G8" s="21" t="str">
        <f t="array" aca="1" ref="G8" ca="1">INDIRECT("A"&amp;SMALL(IF(LEN($A$1:$A$25)=0,"",ROW($1:$25)),ROW(A8)))</f>
        <v>MongoDB</v>
      </c>
      <c r="I8" s="39">
        <v>6</v>
      </c>
    </row>
    <row r="9" spans="1:9" x14ac:dyDescent="0.2">
      <c r="A9" t="s">
        <v>375</v>
      </c>
      <c r="C9" s="7"/>
      <c r="G9" s="21" t="str">
        <f t="array" aca="1" ref="G9" ca="1">INDIRECT("A"&amp;SMALL(IF(LEN($A$1:$A$25)=0,"",ROW($1:$25)),ROW(A9)))</f>
        <v>Sybase</v>
      </c>
      <c r="I9" s="39">
        <v>7</v>
      </c>
    </row>
    <row r="10" spans="1:9" x14ac:dyDescent="0.2">
      <c r="C10" s="7"/>
      <c r="G10" s="21"/>
      <c r="I10" s="39">
        <v>8</v>
      </c>
    </row>
    <row r="11" spans="1:9" x14ac:dyDescent="0.2">
      <c r="C11" s="7"/>
      <c r="G11" s="21"/>
      <c r="I11" s="39">
        <v>9</v>
      </c>
    </row>
    <row r="12" spans="1:9" x14ac:dyDescent="0.2">
      <c r="C12" s="7"/>
      <c r="G12" s="21"/>
      <c r="I12" s="39">
        <v>10</v>
      </c>
    </row>
    <row r="13" spans="1:9" x14ac:dyDescent="0.2">
      <c r="C13" s="7"/>
      <c r="G13" s="21"/>
    </row>
    <row r="14" spans="1:9" x14ac:dyDescent="0.2">
      <c r="C14" s="7"/>
      <c r="G14" s="21"/>
    </row>
    <row r="15" spans="1:9" x14ac:dyDescent="0.2">
      <c r="C15" s="7"/>
      <c r="G15" s="21"/>
    </row>
    <row r="16" spans="1:9" x14ac:dyDescent="0.2">
      <c r="C16" s="7"/>
    </row>
    <row r="17" spans="3:3" x14ac:dyDescent="0.2">
      <c r="C17" s="7"/>
    </row>
    <row r="18" spans="3:3" x14ac:dyDescent="0.2">
      <c r="C18" s="7"/>
    </row>
    <row r="19" spans="3:3" x14ac:dyDescent="0.2">
      <c r="C19" s="7"/>
    </row>
    <row r="20" spans="3:3" x14ac:dyDescent="0.2">
      <c r="C20" s="7"/>
    </row>
    <row r="21" spans="3:3" x14ac:dyDescent="0.2">
      <c r="C21" s="7"/>
    </row>
    <row r="22" spans="3:3" x14ac:dyDescent="0.2">
      <c r="C22" s="7"/>
    </row>
    <row r="23" spans="3:3" x14ac:dyDescent="0.2">
      <c r="C23" s="7"/>
    </row>
    <row r="24" spans="3:3" x14ac:dyDescent="0.2">
      <c r="C24" s="7"/>
    </row>
    <row r="25" spans="3:3" x14ac:dyDescent="0.2">
      <c r="C25" s="7"/>
    </row>
  </sheetData>
  <dataValidations count="1">
    <dataValidation type="list" allowBlank="1" showInputMessage="1" showErrorMessage="1" sqref="C2:C25">
      <formula1>INDIRECT("$I$"&amp;$H$2+1&amp;":$I$"&amp;$H$4+1)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A1:I25"/>
  <sheetViews>
    <sheetView workbookViewId="0">
      <selection activeCell="F30" sqref="F30"/>
    </sheetView>
  </sheetViews>
  <sheetFormatPr defaultRowHeight="14.25" x14ac:dyDescent="0.2"/>
  <cols>
    <col min="1" max="1" width="32" customWidth="1"/>
    <col min="2" max="2" width="26.375" customWidth="1"/>
    <col min="3" max="3" width="18.5" style="38" customWidth="1"/>
    <col min="7" max="7" width="29.875" style="1" customWidth="1"/>
    <col min="8" max="8" width="9" style="39"/>
    <col min="9" max="9" width="16.25" style="39" customWidth="1"/>
  </cols>
  <sheetData>
    <row r="1" spans="1:9" ht="15" x14ac:dyDescent="0.25">
      <c r="A1" s="13" t="s">
        <v>50</v>
      </c>
      <c r="B1" s="14" t="s">
        <v>52</v>
      </c>
      <c r="C1" s="26" t="s">
        <v>304</v>
      </c>
      <c r="D1" s="11" t="s">
        <v>53</v>
      </c>
      <c r="E1" s="11" t="s">
        <v>54</v>
      </c>
      <c r="G1" s="25" t="str">
        <f t="array" aca="1" ref="G1" ca="1">INDIRECT("A"&amp;SMALL(IF(LEN($A$1:$A$25)=0,"",ROW($1:$25)),ROW(A1)))</f>
        <v>Company</v>
      </c>
      <c r="H1" s="42" t="s">
        <v>302</v>
      </c>
      <c r="I1" s="42" t="s">
        <v>301</v>
      </c>
    </row>
    <row r="2" spans="1:9" x14ac:dyDescent="0.2">
      <c r="A2" s="27" t="s">
        <v>298</v>
      </c>
      <c r="C2" s="7">
        <v>0</v>
      </c>
      <c r="G2" s="21" t="str">
        <f t="array" aca="1" ref="G2" ca="1">INDIRECT("A"&amp;SMALL(IF(LEN($A$1:$A$25)=0,"",ROW($1:$25)),ROW(A2)))</f>
        <v>IBM iSeries (AS400) for OS400</v>
      </c>
      <c r="H2" s="39">
        <v>1</v>
      </c>
      <c r="I2" s="39">
        <v>0</v>
      </c>
    </row>
    <row r="3" spans="1:9" x14ac:dyDescent="0.2">
      <c r="A3" s="27" t="s">
        <v>299</v>
      </c>
      <c r="C3" s="7">
        <v>0</v>
      </c>
      <c r="G3" s="21" t="str">
        <f t="array" aca="1" ref="G3" ca="1">INDIRECT("A"&amp;SMALL(IF(LEN($A$1:$A$25)=0,"",ROW($1:$25)),ROW(A3)))</f>
        <v>Unix systems</v>
      </c>
      <c r="H3" s="39" t="s">
        <v>303</v>
      </c>
      <c r="I3" s="39">
        <v>1</v>
      </c>
    </row>
    <row r="4" spans="1:9" x14ac:dyDescent="0.2">
      <c r="A4" s="27" t="s">
        <v>297</v>
      </c>
      <c r="C4" s="7">
        <v>0</v>
      </c>
      <c r="G4" s="21" t="str">
        <f t="array" aca="1" ref="G4" ca="1">INDIRECT("A"&amp;SMALL(IF(LEN($A$1:$A$25)=0,"",ROW($1:$25)),ROW(A4)))</f>
        <v>HP's Alpha/Vax(DECVax) for VMS</v>
      </c>
      <c r="H4" s="39">
        <v>10</v>
      </c>
      <c r="I4" s="39">
        <v>2</v>
      </c>
    </row>
    <row r="5" spans="1:9" x14ac:dyDescent="0.2">
      <c r="A5" s="27"/>
      <c r="C5" s="7"/>
      <c r="G5" s="21"/>
      <c r="I5" s="39">
        <v>3</v>
      </c>
    </row>
    <row r="6" spans="1:9" x14ac:dyDescent="0.2">
      <c r="A6" s="27"/>
      <c r="C6" s="7"/>
      <c r="G6" s="21"/>
      <c r="I6" s="39">
        <v>4</v>
      </c>
    </row>
    <row r="7" spans="1:9" x14ac:dyDescent="0.2">
      <c r="C7" s="7"/>
      <c r="G7" s="21"/>
      <c r="I7" s="39">
        <v>5</v>
      </c>
    </row>
    <row r="8" spans="1:9" x14ac:dyDescent="0.2">
      <c r="C8" s="7"/>
      <c r="G8" s="21"/>
      <c r="I8" s="39">
        <v>6</v>
      </c>
    </row>
    <row r="9" spans="1:9" x14ac:dyDescent="0.2">
      <c r="C9" s="7"/>
      <c r="G9" s="21"/>
      <c r="I9" s="39">
        <v>7</v>
      </c>
    </row>
    <row r="10" spans="1:9" x14ac:dyDescent="0.2">
      <c r="C10" s="7"/>
      <c r="G10" s="21"/>
      <c r="I10" s="39">
        <v>8</v>
      </c>
    </row>
    <row r="11" spans="1:9" x14ac:dyDescent="0.2">
      <c r="C11" s="7"/>
      <c r="G11" s="21"/>
      <c r="I11" s="39">
        <v>9</v>
      </c>
    </row>
    <row r="12" spans="1:9" x14ac:dyDescent="0.2">
      <c r="C12" s="7"/>
      <c r="G12" s="21"/>
      <c r="I12" s="39">
        <v>10</v>
      </c>
    </row>
    <row r="13" spans="1:9" x14ac:dyDescent="0.2">
      <c r="C13" s="7"/>
      <c r="G13" s="21"/>
    </row>
    <row r="14" spans="1:9" x14ac:dyDescent="0.2">
      <c r="C14" s="7"/>
      <c r="G14" s="21"/>
    </row>
    <row r="15" spans="1:9" x14ac:dyDescent="0.2">
      <c r="C15" s="7"/>
      <c r="G15" s="21"/>
    </row>
    <row r="16" spans="1:9" x14ac:dyDescent="0.2">
      <c r="C16" s="7"/>
    </row>
    <row r="17" spans="3:3" x14ac:dyDescent="0.2">
      <c r="C17" s="7"/>
    </row>
    <row r="18" spans="3:3" x14ac:dyDescent="0.2">
      <c r="C18" s="7"/>
    </row>
    <row r="19" spans="3:3" x14ac:dyDescent="0.2">
      <c r="C19" s="7"/>
    </row>
    <row r="20" spans="3:3" x14ac:dyDescent="0.2">
      <c r="C20" s="7"/>
    </row>
    <row r="21" spans="3:3" x14ac:dyDescent="0.2">
      <c r="C21" s="7"/>
    </row>
    <row r="22" spans="3:3" x14ac:dyDescent="0.2">
      <c r="C22" s="7"/>
    </row>
    <row r="23" spans="3:3" x14ac:dyDescent="0.2">
      <c r="C23" s="7"/>
    </row>
    <row r="24" spans="3:3" x14ac:dyDescent="0.2">
      <c r="C24" s="7"/>
    </row>
    <row r="25" spans="3:3" x14ac:dyDescent="0.2">
      <c r="C25" s="7"/>
    </row>
  </sheetData>
  <conditionalFormatting sqref="A113">
    <cfRule type="expression" dxfId="0" priority="1">
      <formula>$C2&gt;0</formula>
    </cfRule>
  </conditionalFormatting>
  <dataValidations count="1">
    <dataValidation type="list" allowBlank="1" showInputMessage="1" showErrorMessage="1" sqref="C2:C25">
      <formula1>INDIRECT("$I$"&amp;$H$2+1&amp;":$I$"&amp;$H$4+1)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J2:K23"/>
  <sheetViews>
    <sheetView workbookViewId="0">
      <selection activeCell="K30" sqref="K30"/>
    </sheetView>
  </sheetViews>
  <sheetFormatPr defaultRowHeight="14.25" x14ac:dyDescent="0.2"/>
  <cols>
    <col min="10" max="10" width="24" customWidth="1"/>
    <col min="11" max="11" width="63" customWidth="1"/>
  </cols>
  <sheetData>
    <row r="2" spans="10:11" x14ac:dyDescent="0.2">
      <c r="J2" s="11" t="s">
        <v>189</v>
      </c>
      <c r="K2" s="11"/>
    </row>
    <row r="3" spans="10:11" x14ac:dyDescent="0.2">
      <c r="J3" t="s">
        <v>187</v>
      </c>
      <c r="K3" s="2" t="s">
        <v>188</v>
      </c>
    </row>
    <row r="4" spans="10:11" x14ac:dyDescent="0.2">
      <c r="J4" t="s">
        <v>191</v>
      </c>
      <c r="K4" s="2" t="s">
        <v>190</v>
      </c>
    </row>
    <row r="7" spans="10:11" x14ac:dyDescent="0.2">
      <c r="J7" s="11" t="s">
        <v>194</v>
      </c>
      <c r="K7" s="11"/>
    </row>
    <row r="8" spans="10:11" x14ac:dyDescent="0.2">
      <c r="J8" t="s">
        <v>195</v>
      </c>
      <c r="K8" s="2" t="s">
        <v>192</v>
      </c>
    </row>
    <row r="9" spans="10:11" x14ac:dyDescent="0.2">
      <c r="J9" t="s">
        <v>187</v>
      </c>
      <c r="K9" s="2" t="s">
        <v>193</v>
      </c>
    </row>
    <row r="12" spans="10:11" x14ac:dyDescent="0.2">
      <c r="J12" s="20" t="s">
        <v>216</v>
      </c>
      <c r="K12" s="20"/>
    </row>
    <row r="13" spans="10:11" x14ac:dyDescent="0.2">
      <c r="J13" t="s">
        <v>277</v>
      </c>
      <c r="K13" t="s">
        <v>278</v>
      </c>
    </row>
    <row r="17" spans="10:11" x14ac:dyDescent="0.2">
      <c r="J17" s="11" t="s">
        <v>445</v>
      </c>
      <c r="K17" s="11"/>
    </row>
    <row r="18" spans="10:11" x14ac:dyDescent="0.2">
      <c r="J18" t="s">
        <v>448</v>
      </c>
      <c r="K18" t="s">
        <v>446</v>
      </c>
    </row>
    <row r="19" spans="10:11" x14ac:dyDescent="0.2">
      <c r="J19" t="s">
        <v>447</v>
      </c>
      <c r="K19" t="s">
        <v>446</v>
      </c>
    </row>
    <row r="21" spans="10:11" x14ac:dyDescent="0.2">
      <c r="J21" s="11" t="s">
        <v>187</v>
      </c>
      <c r="K21" s="11"/>
    </row>
    <row r="22" spans="10:11" x14ac:dyDescent="0.2">
      <c r="J22" t="s">
        <v>448</v>
      </c>
      <c r="K22" t="s">
        <v>446</v>
      </c>
    </row>
    <row r="23" spans="10:11" x14ac:dyDescent="0.2">
      <c r="J23" t="s">
        <v>447</v>
      </c>
      <c r="K23" t="s">
        <v>446</v>
      </c>
    </row>
  </sheetData>
  <hyperlinks>
    <hyperlink ref="K3" r:id="rId1"/>
    <hyperlink ref="K4" r:id="rId2"/>
    <hyperlink ref="K8" r:id="rId3"/>
    <hyperlink ref="K9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J2:K14"/>
  <sheetViews>
    <sheetView workbookViewId="0"/>
  </sheetViews>
  <sheetFormatPr defaultRowHeight="14.25" x14ac:dyDescent="0.2"/>
  <cols>
    <col min="10" max="10" width="24" customWidth="1"/>
    <col min="11" max="11" width="63" customWidth="1"/>
  </cols>
  <sheetData>
    <row r="2" spans="10:11" x14ac:dyDescent="0.2">
      <c r="J2" s="11" t="s">
        <v>189</v>
      </c>
      <c r="K2" s="11"/>
    </row>
    <row r="3" spans="10:11" x14ac:dyDescent="0.2">
      <c r="J3" t="s">
        <v>197</v>
      </c>
      <c r="K3" s="2" t="s">
        <v>196</v>
      </c>
    </row>
    <row r="4" spans="10:11" x14ac:dyDescent="0.2">
      <c r="K4" s="2"/>
    </row>
    <row r="7" spans="10:11" x14ac:dyDescent="0.2">
      <c r="J7" s="11" t="s">
        <v>194</v>
      </c>
      <c r="K7" s="11"/>
    </row>
    <row r="8" spans="10:11" x14ac:dyDescent="0.2">
      <c r="J8" t="s">
        <v>195</v>
      </c>
      <c r="K8" s="2" t="s">
        <v>176</v>
      </c>
    </row>
    <row r="9" spans="10:11" x14ac:dyDescent="0.2">
      <c r="K9" s="2"/>
    </row>
    <row r="11" spans="10:11" x14ac:dyDescent="0.2">
      <c r="J11" s="20" t="s">
        <v>216</v>
      </c>
      <c r="K11" s="20"/>
    </row>
    <row r="12" spans="10:11" x14ac:dyDescent="0.2">
      <c r="J12" s="128" t="s">
        <v>273</v>
      </c>
      <c r="K12" t="s">
        <v>276</v>
      </c>
    </row>
    <row r="13" spans="10:11" x14ac:dyDescent="0.2">
      <c r="J13" s="128"/>
      <c r="K13" t="s">
        <v>274</v>
      </c>
    </row>
    <row r="14" spans="10:11" x14ac:dyDescent="0.2">
      <c r="J14" s="128"/>
      <c r="K14" t="s">
        <v>275</v>
      </c>
    </row>
  </sheetData>
  <mergeCells count="1">
    <mergeCell ref="J12:J14"/>
  </mergeCells>
  <hyperlinks>
    <hyperlink ref="K8" r:id="rId1"/>
  </hyperlinks>
  <pageMargins left="0.7" right="0.7" top="0.75" bottom="0.75" header="0.3" footer="0.3"/>
  <pageSetup paperSize="9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J2:K16"/>
  <sheetViews>
    <sheetView workbookViewId="0">
      <selection activeCell="K26" sqref="K26"/>
    </sheetView>
  </sheetViews>
  <sheetFormatPr defaultRowHeight="14.25" x14ac:dyDescent="0.2"/>
  <cols>
    <col min="10" max="10" width="24" customWidth="1"/>
    <col min="11" max="11" width="63" customWidth="1"/>
  </cols>
  <sheetData>
    <row r="2" spans="10:11" x14ac:dyDescent="0.2">
      <c r="J2" s="11" t="s">
        <v>189</v>
      </c>
      <c r="K2" s="11"/>
    </row>
    <row r="3" spans="10:11" x14ac:dyDescent="0.2">
      <c r="J3" t="s">
        <v>197</v>
      </c>
      <c r="K3" s="2" t="s">
        <v>198</v>
      </c>
    </row>
    <row r="4" spans="10:11" x14ac:dyDescent="0.2">
      <c r="K4" s="2"/>
    </row>
    <row r="7" spans="10:11" x14ac:dyDescent="0.2">
      <c r="J7" s="11" t="s">
        <v>194</v>
      </c>
      <c r="K7" s="11"/>
    </row>
    <row r="8" spans="10:11" x14ac:dyDescent="0.2">
      <c r="J8" t="s">
        <v>195</v>
      </c>
      <c r="K8" s="2" t="s">
        <v>199</v>
      </c>
    </row>
    <row r="9" spans="10:11" x14ac:dyDescent="0.2">
      <c r="K9" s="2"/>
    </row>
    <row r="10" spans="10:11" x14ac:dyDescent="0.2">
      <c r="J10" s="11" t="s">
        <v>439</v>
      </c>
      <c r="K10" s="56" t="s">
        <v>440</v>
      </c>
    </row>
    <row r="11" spans="10:11" x14ac:dyDescent="0.2">
      <c r="J11" t="s">
        <v>436</v>
      </c>
      <c r="K11" t="s">
        <v>437</v>
      </c>
    </row>
    <row r="12" spans="10:11" x14ac:dyDescent="0.2">
      <c r="J12" t="s">
        <v>27</v>
      </c>
      <c r="K12" t="s">
        <v>438</v>
      </c>
    </row>
    <row r="14" spans="10:11" x14ac:dyDescent="0.2">
      <c r="J14" s="11" t="s">
        <v>443</v>
      </c>
      <c r="K14" s="56" t="s">
        <v>444</v>
      </c>
    </row>
    <row r="15" spans="10:11" x14ac:dyDescent="0.2">
      <c r="J15" t="s">
        <v>436</v>
      </c>
      <c r="K15" t="s">
        <v>441</v>
      </c>
    </row>
    <row r="16" spans="10:11" x14ac:dyDescent="0.2">
      <c r="J16" t="s">
        <v>27</v>
      </c>
      <c r="K16" t="s">
        <v>442</v>
      </c>
    </row>
  </sheetData>
  <hyperlinks>
    <hyperlink ref="K3" r:id="rId1"/>
    <hyperlink ref="K10" r:id="rId2"/>
  </hyperlinks>
  <pageMargins left="0.7" right="0.7" top="0.75" bottom="0.75" header="0.3" footer="0.3"/>
  <pageSetup paperSize="9"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A1:B3"/>
  <sheetViews>
    <sheetView workbookViewId="0">
      <selection activeCell="D13" sqref="D13"/>
    </sheetView>
  </sheetViews>
  <sheetFormatPr defaultRowHeight="14.25" x14ac:dyDescent="0.2"/>
  <cols>
    <col min="1" max="1" width="30" style="18" customWidth="1"/>
    <col min="2" max="2" width="25.875" style="18" customWidth="1"/>
    <col min="3" max="16384" width="9" style="18"/>
  </cols>
  <sheetData>
    <row r="1" spans="1:2" x14ac:dyDescent="0.2">
      <c r="A1" s="19" t="s">
        <v>3</v>
      </c>
      <c r="B1" s="19" t="s">
        <v>254</v>
      </c>
    </row>
    <row r="2" spans="1:2" x14ac:dyDescent="0.2">
      <c r="A2" s="18" t="s">
        <v>37</v>
      </c>
      <c r="B2" s="18" t="s">
        <v>253</v>
      </c>
    </row>
    <row r="3" spans="1:2" x14ac:dyDescent="0.2">
      <c r="A3" s="18" t="s">
        <v>255</v>
      </c>
      <c r="B3" s="18" t="s">
        <v>256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422D50-F38D-4390-AA6A-E82BA7FE78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21</vt:i4>
      </vt:variant>
    </vt:vector>
  </HeadingPairs>
  <TitlesOfParts>
    <vt:vector size="21" baseType="lpstr">
      <vt:lpstr>Help</vt:lpstr>
      <vt:lpstr>Menu</vt:lpstr>
      <vt:lpstr>Tools</vt:lpstr>
      <vt:lpstr>PreAudit</vt:lpstr>
      <vt:lpstr>Permissions</vt:lpstr>
      <vt:lpstr>Firewalls</vt:lpstr>
      <vt:lpstr>RouterSwitchWifi</vt:lpstr>
      <vt:lpstr>Scanners</vt:lpstr>
      <vt:lpstr>VirtualizationAndCloud</vt:lpstr>
      <vt:lpstr>Managementsystems</vt:lpstr>
      <vt:lpstr>OT</vt:lpstr>
      <vt:lpstr>LoadBalancers</vt:lpstr>
      <vt:lpstr>IPS</vt:lpstr>
      <vt:lpstr>Syslogs</vt:lpstr>
      <vt:lpstr>Storage</vt:lpstr>
      <vt:lpstr>Databases</vt:lpstr>
      <vt:lpstr>LegacySystems</vt:lpstr>
      <vt:lpstr>Skybox</vt:lpstr>
      <vt:lpstr>Nessus</vt:lpstr>
      <vt:lpstr>Runecast</vt:lpstr>
      <vt:lpstr>FYO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omer</cp:lastModifiedBy>
  <dcterms:created xsi:type="dcterms:W3CDTF">2019-12-29T12:21:57Z</dcterms:created>
  <dcterms:modified xsi:type="dcterms:W3CDTF">2020-01-20T11:32:28Z</dcterms:modified>
</cp:coreProperties>
</file>