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berAuditPS2020\"/>
    </mc:Choice>
  </mc:AlternateContent>
  <bookViews>
    <workbookView xWindow="0" yWindow="0" windowWidth="28800" windowHeight="12330"/>
  </bookViews>
  <sheets>
    <sheet name="חישוב רמת הסיכון" sheetId="1" r:id="rId1"/>
    <sheet name="חישוב רמת ההשקע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E6" i="1"/>
  <c r="D6" i="1"/>
  <c r="E5" i="1"/>
  <c r="D5" i="1"/>
  <c r="D4" i="1"/>
  <c r="E3" i="1"/>
  <c r="D3" i="1"/>
</calcChain>
</file>

<file path=xl/comments1.xml><?xml version="1.0" encoding="utf-8"?>
<comments xmlns="http://schemas.openxmlformats.org/spreadsheetml/2006/main">
  <authors>
    <author>Omerf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Omerf:</t>
        </r>
        <r>
          <rPr>
            <sz val="9"/>
            <color indexed="81"/>
            <rFont val="Tahoma"/>
            <family val="2"/>
          </rPr>
          <t xml:space="preserve">
הסבירות למימוש התרחיש, הנגזרת מיכולות יריב הייחוס והערכה כוללת של מוכנות הגוף, למול התרחיש שהוגדר, להתמודדות עם שלושת אבני היסוד של תקיפת סייבר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Omerf:</t>
        </r>
        <r>
          <rPr>
            <sz val="9"/>
            <color indexed="81"/>
            <rFont val="Tahoma"/>
            <family val="2"/>
          </rPr>
          <t xml:space="preserve">
חומרת הנזק הצפוי באם יתממש התרחיש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Omerf:</t>
        </r>
        <r>
          <rPr>
            <sz val="9"/>
            <color indexed="81"/>
            <rFont val="Tahoma"/>
            <family val="2"/>
          </rPr>
          <t xml:space="preserve">
איכות מנגנוני ותהליכי ניטור ואיתור בתהליכים/רכיבים על פני 
                           התרחיש ואיכות הטיפול באירועים חריגים
</t>
        </r>
      </text>
    </comment>
  </commentList>
</comments>
</file>

<file path=xl/sharedStrings.xml><?xml version="1.0" encoding="utf-8"?>
<sst xmlns="http://schemas.openxmlformats.org/spreadsheetml/2006/main" count="69" uniqueCount="61">
  <si>
    <t>יכולות יריב הייחוס</t>
  </si>
  <si>
    <t xml:space="preserve">משך מניעת השרות, קיום תחליפים היכולים לתת מענה וזמן ההתאוששות הדרוש בעת מימוש התרחיש </t>
  </si>
  <si>
    <t>הערכת יכולות איתור, ניטור ואופן טיפול באירועים</t>
  </si>
  <si>
    <t>הסבירות למימוש התרחיש (Probability)</t>
  </si>
  <si>
    <t xml:space="preserve">חומרת הנזק לאחר מימוש התרחיש (Impact)
</t>
  </si>
  <si>
    <t>איכות מנגנוני איתור, התרעה וטיפול (Detection)</t>
  </si>
  <si>
    <t>חומרת הממצאים נמוכה מאד</t>
  </si>
  <si>
    <t>חומרת הממצאים נמוכה</t>
  </si>
  <si>
    <t>חומרת הממצאים בינונית</t>
  </si>
  <si>
    <t>חומרת הממצאים גבוהה</t>
  </si>
  <si>
    <t>חומרת הממצאים גבוהה מאד</t>
  </si>
  <si>
    <t>זניחה</t>
  </si>
  <si>
    <t>קצרה</t>
  </si>
  <si>
    <t>בינונית עם תחליפים</t>
  </si>
  <si>
    <t>בינונית ללא תחליפים / ממושכת עם תחליפים</t>
  </si>
  <si>
    <t>ממושכת ללא תחליפים</t>
  </si>
  <si>
    <t>ניטור מרכזי מלא, איתור בזמן אמת וטיפול אפקטיבי</t>
  </si>
  <si>
    <t>ניטור מרכזי מלא, איתור בזמן אמת, ללא טיפול אפקטיבי</t>
  </si>
  <si>
    <t>ניטור מרכזי מלא/חלקי, איתור אוחר, טיפול אפקטיבי</t>
  </si>
  <si>
    <t>ניטור מרכזי/חלקי, איתור אוחר, ללא טיפול אפקטיבי</t>
  </si>
  <si>
    <t>ללא יכולות ניטור / ניטור בהגדרות ברירת מחדל</t>
  </si>
  <si>
    <t>נושא</t>
  </si>
  <si>
    <t>הסבר</t>
  </si>
  <si>
    <t>ציון</t>
  </si>
  <si>
    <t>ערך (יש לבחור מרשימה)</t>
  </si>
  <si>
    <t>רמת סיכון למימוש התרחיש</t>
  </si>
  <si>
    <t>טווח ערכי המכפלה (Probability*Impact*Detection)</t>
  </si>
  <si>
    <t>קריטית</t>
  </si>
  <si>
    <t>גבוהה</t>
  </si>
  <si>
    <t>בינונית</t>
  </si>
  <si>
    <t>נמוכה</t>
  </si>
  <si>
    <t>1-24</t>
  </si>
  <si>
    <t>הערכה כוללת לאבני היסוד של התקיפה:
חדירה לרשת/התפשטות /ביסוס/מימוש התקיפה</t>
  </si>
  <si>
    <t>80-125</t>
  </si>
  <si>
    <t>25-44</t>
  </si>
  <si>
    <t>45-79</t>
  </si>
  <si>
    <t>חישוב רמת הסיכון (P*I*D)</t>
  </si>
  <si>
    <t>דירוג</t>
  </si>
  <si>
    <t xml:space="preserve">דרך החישוב </t>
  </si>
  <si>
    <t>השקעה</t>
  </si>
  <si>
    <t>מערכות הפעלה ועדכוני אבטחה</t>
  </si>
  <si>
    <t>בהתאם לכמות מערכות EOL והקושי בביצוע עדכוני אבטחה</t>
  </si>
  <si>
    <t>מעט</t>
  </si>
  <si>
    <t>חוקים והגדרות חומת אש</t>
  </si>
  <si>
    <t>בהתאם לכמות הרכיבים והחוקים שנדרש לטייב ומורכבות הקשחת מערכות</t>
  </si>
  <si>
    <t>בינוני</t>
  </si>
  <si>
    <t>הקשחות ציודי תקשורת</t>
  </si>
  <si>
    <t>בהתאם לכמות ציודי התקשורת</t>
  </si>
  <si>
    <t>רבה</t>
  </si>
  <si>
    <t>הגדרות ותחזוקת דומיין ומדיניות ארגונית</t>
  </si>
  <si>
    <t>בהתאם לכמות וסוג המשתמשים והקבוצות השונות הקיימים בארגון</t>
  </si>
  <si>
    <t>סיסמאות חלשות</t>
  </si>
  <si>
    <t xml:space="preserve">בהתאם לכמות וסוג המשתמשים והמערכות הקיימות בארגון </t>
  </si>
  <si>
    <t>הקשחות בסיסי נתונים</t>
  </si>
  <si>
    <t>בהתאם לכמות וסוגי בסיסי הנתונים</t>
  </si>
  <si>
    <t>הקשחות תשתית וירטואלית</t>
  </si>
  <si>
    <t>בהתייחס למצב הקיים לעומת המצב הרצוי</t>
  </si>
  <si>
    <t>מידע רגיש נגיש ברשת הפנימית</t>
  </si>
  <si>
    <t>בהתאם לסוג וכמות המידע שנמצא ברשת</t>
  </si>
  <si>
    <t>ניטור, בקרה ותגובה לאירועי אבטחת מידע</t>
  </si>
  <si>
    <t>ציון משוקלל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</si>
</sst>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4"/>
      <color theme="1"/>
      <name val="Arial"/>
      <family val="2"/>
      <charset val="177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4"/>
      <name val="Arial"/>
      <family val="2"/>
      <charset val="177"/>
      <scheme val="minor"/>
    </font>
    <font>
      <sz val="14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Border="1" applyAlignment="1">
      <alignment horizontal="right" vertical="center" wrapText="1" readingOrder="2"/>
    </xf>
    <xf numFmtId="0" fontId="1" fillId="2" borderId="1" xfId="1" applyBorder="1" applyAlignment="1">
      <alignment horizontal="center" vertical="center" wrapText="1" readingOrder="2"/>
    </xf>
    <xf numFmtId="0" fontId="1" fillId="4" borderId="1" xfId="3" applyBorder="1" applyAlignment="1">
      <alignment horizontal="right" vertical="center" wrapText="1" readingOrder="2"/>
    </xf>
    <xf numFmtId="0" fontId="1" fillId="4" borderId="1" xfId="3" applyBorder="1" applyAlignment="1">
      <alignment horizontal="center" vertical="center" wrapText="1" readingOrder="2"/>
    </xf>
    <xf numFmtId="0" fontId="1" fillId="5" borderId="1" xfId="4" applyBorder="1" applyAlignment="1">
      <alignment horizontal="right" vertical="center" wrapText="1" readingOrder="2"/>
    </xf>
    <xf numFmtId="0" fontId="1" fillId="5" borderId="1" xfId="4" applyBorder="1" applyAlignment="1">
      <alignment horizontal="center" vertical="center" wrapText="1" readingOrder="2"/>
    </xf>
    <xf numFmtId="0" fontId="9" fillId="9" borderId="1" xfId="0" applyFont="1" applyFill="1" applyBorder="1" applyAlignment="1">
      <alignment horizontal="center" vertical="center" wrapText="1" readingOrder="2"/>
    </xf>
    <xf numFmtId="0" fontId="10" fillId="10" borderId="1" xfId="0" applyFont="1" applyFill="1" applyBorder="1" applyAlignment="1">
      <alignment horizontal="center" vertical="center" wrapText="1" readingOrder="2"/>
    </xf>
    <xf numFmtId="49" fontId="11" fillId="0" borderId="1" xfId="0" applyNumberFormat="1" applyFont="1" applyBorder="1" applyAlignment="1">
      <alignment horizontal="center" vertical="center" wrapText="1" readingOrder="2"/>
    </xf>
    <xf numFmtId="0" fontId="10" fillId="11" borderId="1" xfId="0" applyFont="1" applyFill="1" applyBorder="1" applyAlignment="1">
      <alignment horizontal="center" vertical="center" wrapText="1" readingOrder="2"/>
    </xf>
    <xf numFmtId="0" fontId="10" fillId="12" borderId="1" xfId="0" applyFont="1" applyFill="1" applyBorder="1" applyAlignment="1">
      <alignment horizontal="center" vertical="center" wrapText="1" readingOrder="2"/>
    </xf>
    <xf numFmtId="0" fontId="10" fillId="13" borderId="1" xfId="0" applyFont="1" applyFill="1" applyBorder="1" applyAlignment="1">
      <alignment horizontal="center" vertical="center" wrapText="1" readingOrder="2"/>
    </xf>
    <xf numFmtId="0" fontId="13" fillId="0" borderId="0" xfId="0" applyFont="1"/>
    <xf numFmtId="0" fontId="13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7" fillId="8" borderId="0" xfId="7" applyFont="1"/>
    <xf numFmtId="0" fontId="7" fillId="8" borderId="0" xfId="7" applyFont="1" applyAlignment="1">
      <alignment horizontal="center"/>
    </xf>
    <xf numFmtId="0" fontId="14" fillId="7" borderId="1" xfId="6" applyFont="1" applyBorder="1"/>
    <xf numFmtId="0" fontId="14" fillId="5" borderId="1" xfId="4" applyFont="1" applyBorder="1"/>
    <xf numFmtId="0" fontId="14" fillId="3" borderId="1" xfId="2" applyFont="1" applyBorder="1"/>
    <xf numFmtId="0" fontId="14" fillId="14" borderId="1" xfId="5" applyFont="1" applyFill="1" applyBorder="1"/>
    <xf numFmtId="0" fontId="6" fillId="0" borderId="0" xfId="0" applyFont="1"/>
    <xf numFmtId="0" fontId="8" fillId="8" borderId="1" xfId="7" applyFont="1" applyBorder="1"/>
    <xf numFmtId="0" fontId="8" fillId="8" borderId="1" xfId="7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8" fillId="3" borderId="1" xfId="2" applyFont="1" applyBorder="1" applyAlignment="1">
      <alignment horizontal="center"/>
    </xf>
    <xf numFmtId="0" fontId="8" fillId="3" borderId="1" xfId="2" applyFont="1" applyBorder="1" applyAlignment="1">
      <alignment horizontal="center" wrapText="1"/>
    </xf>
    <xf numFmtId="0" fontId="12" fillId="0" borderId="1" xfId="0" applyFont="1" applyBorder="1" applyAlignment="1">
      <alignment horizontal="right" vertical="center" wrapText="1" readingOrder="2"/>
    </xf>
    <xf numFmtId="0" fontId="8" fillId="2" borderId="1" xfId="1" applyFont="1" applyBorder="1" applyAlignment="1">
      <alignment horizontal="right" vertical="center" wrapText="1"/>
    </xf>
    <xf numFmtId="0" fontId="8" fillId="4" borderId="1" xfId="3" applyFont="1" applyBorder="1" applyAlignment="1">
      <alignment horizontal="right" vertical="center" wrapText="1"/>
    </xf>
    <xf numFmtId="0" fontId="8" fillId="5" borderId="1" xfId="4" applyFont="1" applyBorder="1" applyAlignment="1">
      <alignment horizontal="right" vertical="center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8" fillId="15" borderId="1" xfId="6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 wrapText="1"/>
    </xf>
    <xf numFmtId="1" fontId="12" fillId="15" borderId="1" xfId="6" applyNumberFormat="1" applyFont="1" applyFill="1" applyBorder="1" applyAlignment="1">
      <alignment horizontal="center"/>
    </xf>
    <xf numFmtId="0" fontId="8" fillId="2" borderId="1" xfId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/>
    </xf>
  </cellXfs>
  <cellStyles count="8">
    <cellStyle name="60% - הדגשה5" xfId="7" builtinId="48"/>
    <cellStyle name="Normal" xfId="0" builtinId="0"/>
    <cellStyle name="הדגשה2" xfId="1" builtinId="33"/>
    <cellStyle name="הדגשה3" xfId="6" builtinId="37"/>
    <cellStyle name="הדגשה4" xfId="2" builtinId="41"/>
    <cellStyle name="הדגשה5" xfId="3" builtinId="45"/>
    <cellStyle name="הדגשה6" xfId="4" builtinId="49"/>
    <cellStyle name="רע" xfId="5" builtinId="27"/>
  </cellStyles>
  <dxfs count="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חישוב רמת הסיכון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'חישוב רמת הסיכון'!$A$3:$A$6</c:f>
              <c:strCache>
                <c:ptCount val="4"/>
                <c:pt idx="0">
                  <c:v>הסבירות למימוש התרחיש (Probability)</c:v>
                </c:pt>
                <c:pt idx="2">
                  <c:v>חומרת הנזק לאחר מימוש התרחיש (Impact)
</c:v>
                </c:pt>
                <c:pt idx="3">
                  <c:v>איכות מנגנוני איתור, התרעה וטיפול (Detection)</c:v>
                </c:pt>
              </c:strCache>
            </c:strRef>
          </c:cat>
          <c:val>
            <c:numRef>
              <c:f>'חישוב רמת הסיכון'!$E$3:$E$6</c:f>
              <c:numCache>
                <c:formatCode>General</c:formatCode>
                <c:ptCount val="4"/>
                <c:pt idx="0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50C-80FA-D4612C58F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3063248"/>
        <c:axId val="323063904"/>
        <c:axId val="0"/>
      </c:bar3DChart>
      <c:catAx>
        <c:axId val="3230632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3063904"/>
        <c:crosses val="autoZero"/>
        <c:auto val="1"/>
        <c:lblAlgn val="ctr"/>
        <c:lblOffset val="100"/>
        <c:noMultiLvlLbl val="0"/>
      </c:catAx>
      <c:valAx>
        <c:axId val="323063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2306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הערכת</a:t>
            </a:r>
            <a:r>
              <a:rPr lang="he-IL" baseline="0"/>
              <a:t> רמת ההשקעה לתיקון ממצאי הביקורת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'חישוב רמת ההשקעה'!$A$2:$A$10</c:f>
              <c:strCache>
                <c:ptCount val="9"/>
                <c:pt idx="0">
                  <c:v>מערכות הפעלה ועדכוני אבטחה</c:v>
                </c:pt>
                <c:pt idx="1">
                  <c:v>חוקים והגדרות חומת אש</c:v>
                </c:pt>
                <c:pt idx="2">
                  <c:v>הקשחות ציודי תקשורת</c:v>
                </c:pt>
                <c:pt idx="3">
                  <c:v>הגדרות ותחזוקת דומיין ומדיניות ארגונית</c:v>
                </c:pt>
                <c:pt idx="4">
                  <c:v>סיסמאות חלשות</c:v>
                </c:pt>
                <c:pt idx="5">
                  <c:v>הקשחות בסיסי נתונים</c:v>
                </c:pt>
                <c:pt idx="6">
                  <c:v>הקשחות תשתית וירטואלית</c:v>
                </c:pt>
                <c:pt idx="7">
                  <c:v>מידע רגיש נגיש ברשת הפנימית</c:v>
                </c:pt>
                <c:pt idx="8">
                  <c:v>ניטור, בקרה ותגובה לאירועי אבטחת מידע</c:v>
                </c:pt>
              </c:strCache>
            </c:strRef>
          </c:cat>
          <c:val>
            <c:numRef>
              <c:f>'חישוב רמת ההשקעה'!$B$2:$B$10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B-4FF7-B224-57AD4836F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232288"/>
        <c:axId val="587234912"/>
        <c:axId val="0"/>
      </c:bar3DChart>
      <c:catAx>
        <c:axId val="5872322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7234912"/>
        <c:crosses val="autoZero"/>
        <c:auto val="1"/>
        <c:lblAlgn val="ctr"/>
        <c:lblOffset val="100"/>
        <c:noMultiLvlLbl val="0"/>
      </c:catAx>
      <c:valAx>
        <c:axId val="587234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72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110536</xdr:colOff>
      <xdr:row>7</xdr:row>
      <xdr:rowOff>91214</xdr:rowOff>
    </xdr:from>
    <xdr:to>
      <xdr:col>5</xdr:col>
      <xdr:colOff>471334</xdr:colOff>
      <xdr:row>10</xdr:row>
      <xdr:rowOff>50457</xdr:rowOff>
    </xdr:to>
    <xdr:sp macro="" textlink="">
      <xdr:nvSpPr>
        <xdr:cNvPr id="4" name="הסבר מלבני מעוגל 3"/>
        <xdr:cNvSpPr/>
      </xdr:nvSpPr>
      <xdr:spPr>
        <a:xfrm rot="20086315">
          <a:off x="11233970891" y="2977289"/>
          <a:ext cx="1399023" cy="664093"/>
        </a:xfrm>
        <a:prstGeom prst="wedgeRoundRectCallout">
          <a:avLst>
            <a:gd name="adj1" fmla="val 251907"/>
            <a:gd name="adj2" fmla="val -20993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ctr" rtl="1"/>
          <a:r>
            <a:rPr lang="he-IL" sz="1100">
              <a:solidFill>
                <a:schemeClr val="tx1"/>
              </a:solidFill>
            </a:rPr>
            <a:t>לחיצה</a:t>
          </a:r>
          <a:r>
            <a:rPr lang="he-IL" sz="1100" baseline="0">
              <a:solidFill>
                <a:schemeClr val="tx1"/>
              </a:solidFill>
            </a:rPr>
            <a:t> על השורה תפתח רשימה של אפשרויות בחירה</a:t>
          </a:r>
          <a:endParaRPr lang="he-IL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133351</xdr:colOff>
      <xdr:row>10</xdr:row>
      <xdr:rowOff>9525</xdr:rowOff>
    </xdr:from>
    <xdr:to>
      <xdr:col>3</xdr:col>
      <xdr:colOff>1600201</xdr:colOff>
      <xdr:row>28</xdr:row>
      <xdr:rowOff>171450</xdr:rowOff>
    </xdr:to>
    <xdr:graphicFrame macro="">
      <xdr:nvGraphicFramePr>
        <xdr:cNvPr id="11" name="תרשים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8</xdr:row>
      <xdr:rowOff>114301</xdr:rowOff>
    </xdr:from>
    <xdr:to>
      <xdr:col>8</xdr:col>
      <xdr:colOff>581024</xdr:colOff>
      <xdr:row>20</xdr:row>
      <xdr:rowOff>114301</xdr:rowOff>
    </xdr:to>
    <xdr:sp macro="" textlink="">
      <xdr:nvSpPr>
        <xdr:cNvPr id="3" name="TextBox 2"/>
        <xdr:cNvSpPr txBox="1"/>
      </xdr:nvSpPr>
      <xdr:spPr>
        <a:xfrm rot="21067374">
          <a:off x="11230079776" y="1943101"/>
          <a:ext cx="3962400" cy="2286000"/>
        </a:xfrm>
        <a:prstGeom prst="rect">
          <a:avLst/>
        </a:prstGeom>
        <a:ln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wrap="square" rtlCol="1" anchor="t"/>
        <a:lstStyle/>
        <a:p>
          <a:pPr algn="r" rtl="1"/>
          <a:r>
            <a:rPr lang="he-IL" sz="1400"/>
            <a:t>טבלת הערכת רמת ההשקע</a:t>
          </a:r>
          <a:r>
            <a:rPr lang="he-IL" sz="1400" baseline="0"/>
            <a:t>ה הנדרשת לצורך טיפול בממצאים שהתגלו במהלך הביקורת</a:t>
          </a:r>
        </a:p>
        <a:p>
          <a:pPr algn="r" rtl="1"/>
          <a:endParaRPr lang="he-IL" sz="1400" baseline="0"/>
        </a:p>
        <a:p>
          <a:pPr algn="r" rtl="1"/>
          <a:r>
            <a:rPr lang="he-IL" sz="1400" baseline="0"/>
            <a:t>החישוב מתבסס על היחסים בין:</a:t>
          </a:r>
        </a:p>
        <a:p>
          <a:pPr algn="r" rtl="1"/>
          <a:r>
            <a:rPr lang="he-IL" sz="1400" baseline="0"/>
            <a:t>1. כמות המערכות שנדרש לטפל בהן</a:t>
          </a:r>
        </a:p>
        <a:p>
          <a:pPr algn="r" rtl="1"/>
          <a:r>
            <a:rPr lang="he-IL" sz="1400" baseline="0"/>
            <a:t>2. כמות המשתמשים בארגון</a:t>
          </a:r>
        </a:p>
        <a:p>
          <a:pPr algn="r" rtl="1"/>
          <a:r>
            <a:rPr lang="he-IL" sz="1400" baseline="0"/>
            <a:t>3. מורכבות הטיפול בממצא</a:t>
          </a:r>
        </a:p>
        <a:p>
          <a:pPr algn="r" rtl="1"/>
          <a:r>
            <a:rPr lang="he-IL" sz="1400" baseline="0"/>
            <a:t>4. עלויות רכישה של מוצרים הנדרשים</a:t>
          </a:r>
        </a:p>
        <a:p>
          <a:pPr algn="r" rtl="1"/>
          <a:r>
            <a:rPr lang="he-IL" sz="1400" baseline="0"/>
            <a:t>5. יכולות הארגון לטפל בממצא בעצמו</a:t>
          </a:r>
        </a:p>
        <a:p>
          <a:pPr algn="r" rtl="1"/>
          <a:r>
            <a:rPr lang="he-IL" sz="1400" baseline="0"/>
            <a:t>6. זמינות ספקי שירות לטיפול בממצאים</a:t>
          </a:r>
        </a:p>
        <a:p>
          <a:pPr algn="r" rtl="1"/>
          <a:endParaRPr lang="he-IL" sz="1100"/>
        </a:p>
      </xdr:txBody>
    </xdr:sp>
    <xdr:clientData/>
  </xdr:twoCellAnchor>
  <xdr:twoCellAnchor>
    <xdr:from>
      <xdr:col>0</xdr:col>
      <xdr:colOff>752475</xdr:colOff>
      <xdr:row>12</xdr:row>
      <xdr:rowOff>161925</xdr:rowOff>
    </xdr:from>
    <xdr:to>
      <xdr:col>2</xdr:col>
      <xdr:colOff>4781550</xdr:colOff>
      <xdr:row>35</xdr:row>
      <xdr:rowOff>76200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4"/>
  <sheetViews>
    <sheetView rightToLeft="1" tabSelected="1" workbookViewId="0">
      <selection activeCell="B12" sqref="A12:B15"/>
    </sheetView>
  </sheetViews>
  <sheetFormatPr defaultRowHeight="14.25" x14ac:dyDescent="0.2"/>
  <cols>
    <col min="1" max="1" width="55.125" customWidth="1"/>
    <col min="2" max="2" width="46" style="1" customWidth="1"/>
    <col min="3" max="3" width="59.625" customWidth="1"/>
    <col min="4" max="4" width="21.25" style="4" customWidth="1"/>
    <col min="5" max="5" width="13.625" customWidth="1"/>
    <col min="7" max="7" width="31.625" customWidth="1"/>
  </cols>
  <sheetData>
    <row r="2" spans="1:5" ht="18" x14ac:dyDescent="0.25">
      <c r="A2" s="33" t="s">
        <v>21</v>
      </c>
      <c r="B2" s="34" t="s">
        <v>22</v>
      </c>
      <c r="C2" s="33" t="s">
        <v>24</v>
      </c>
      <c r="D2" s="33" t="s">
        <v>23</v>
      </c>
      <c r="E2" s="33" t="s">
        <v>60</v>
      </c>
    </row>
    <row r="3" spans="1:5" ht="18" x14ac:dyDescent="0.2">
      <c r="A3" s="45" t="s">
        <v>3</v>
      </c>
      <c r="B3" s="35" t="s">
        <v>0</v>
      </c>
      <c r="C3" s="36" t="s">
        <v>6</v>
      </c>
      <c r="D3" s="43">
        <f>VLOOKUP(C3,A18:B22,2,0)</f>
        <v>1</v>
      </c>
      <c r="E3" s="46">
        <f>SUM(D3:D4)/2</f>
        <v>2</v>
      </c>
    </row>
    <row r="4" spans="1:5" ht="69" customHeight="1" x14ac:dyDescent="0.2">
      <c r="A4" s="45"/>
      <c r="B4" s="35" t="s">
        <v>32</v>
      </c>
      <c r="C4" s="36" t="s">
        <v>8</v>
      </c>
      <c r="D4" s="43">
        <f>VLOOKUP(C4,A18:B22,2,0)</f>
        <v>3</v>
      </c>
      <c r="E4" s="46"/>
    </row>
    <row r="5" spans="1:5" ht="54" x14ac:dyDescent="0.25">
      <c r="A5" s="37" t="s">
        <v>4</v>
      </c>
      <c r="B5" s="35" t="s">
        <v>1</v>
      </c>
      <c r="C5" s="37" t="s">
        <v>13</v>
      </c>
      <c r="D5" s="43">
        <f>VLOOKUP(C5,A24:B28,2,0)</f>
        <v>3</v>
      </c>
      <c r="E5" s="32">
        <f>D5</f>
        <v>3</v>
      </c>
    </row>
    <row r="6" spans="1:5" ht="36" x14ac:dyDescent="0.25">
      <c r="A6" s="38" t="s">
        <v>5</v>
      </c>
      <c r="B6" s="35" t="s">
        <v>2</v>
      </c>
      <c r="C6" s="38" t="s">
        <v>17</v>
      </c>
      <c r="D6" s="43">
        <f>VLOOKUP(C6,A30:B34,2,0)</f>
        <v>2</v>
      </c>
      <c r="E6" s="32">
        <f>D6</f>
        <v>2</v>
      </c>
    </row>
    <row r="7" spans="1:5" ht="18" x14ac:dyDescent="0.25">
      <c r="A7" s="39"/>
      <c r="B7" s="40"/>
      <c r="C7" s="41" t="s">
        <v>36</v>
      </c>
      <c r="D7" s="44">
        <f>SUM(D3:D4)/2*D5*D6</f>
        <v>12</v>
      </c>
    </row>
    <row r="8" spans="1:5" ht="18" x14ac:dyDescent="0.25">
      <c r="A8" s="39"/>
      <c r="B8" s="40"/>
      <c r="C8" s="41" t="s">
        <v>25</v>
      </c>
      <c r="D8" s="42" t="str">
        <f>IF(D7&lt;25,"נמוכה",IF(D7&lt;45,"בינונית",IF(D7&lt;79,"גבוהה",IF(D7&lt;=125,"קריטית"))))</f>
        <v>נמוכה</v>
      </c>
    </row>
    <row r="9" spans="1:5" ht="23.25" x14ac:dyDescent="0.35">
      <c r="A9" s="19"/>
      <c r="B9" s="20"/>
      <c r="C9" s="20"/>
      <c r="D9" s="21"/>
    </row>
    <row r="11" spans="1:5" ht="15" x14ac:dyDescent="0.2">
      <c r="A11" s="13" t="s">
        <v>25</v>
      </c>
      <c r="B11" s="13" t="s">
        <v>26</v>
      </c>
    </row>
    <row r="12" spans="1:5" ht="15" x14ac:dyDescent="0.2">
      <c r="A12" s="14" t="s">
        <v>27</v>
      </c>
      <c r="B12" s="15" t="s">
        <v>33</v>
      </c>
    </row>
    <row r="13" spans="1:5" ht="15" x14ac:dyDescent="0.2">
      <c r="A13" s="16" t="s">
        <v>28</v>
      </c>
      <c r="B13" s="15" t="s">
        <v>35</v>
      </c>
    </row>
    <row r="14" spans="1:5" ht="15" x14ac:dyDescent="0.2">
      <c r="A14" s="17" t="s">
        <v>29</v>
      </c>
      <c r="B14" s="15" t="s">
        <v>34</v>
      </c>
    </row>
    <row r="15" spans="1:5" ht="15" x14ac:dyDescent="0.2">
      <c r="A15" s="18" t="s">
        <v>30</v>
      </c>
      <c r="B15" s="15" t="s">
        <v>31</v>
      </c>
    </row>
    <row r="16" spans="1:5" x14ac:dyDescent="0.2">
      <c r="B16"/>
    </row>
    <row r="17" spans="1:2" x14ac:dyDescent="0.2">
      <c r="A17" s="2"/>
      <c r="B17" s="3"/>
    </row>
    <row r="18" spans="1:2" x14ac:dyDescent="0.2">
      <c r="A18" s="7" t="s">
        <v>6</v>
      </c>
      <c r="B18" s="8">
        <v>1</v>
      </c>
    </row>
    <row r="19" spans="1:2" x14ac:dyDescent="0.2">
      <c r="A19" s="7" t="s">
        <v>7</v>
      </c>
      <c r="B19" s="8">
        <v>2</v>
      </c>
    </row>
    <row r="20" spans="1:2" x14ac:dyDescent="0.2">
      <c r="A20" s="7" t="s">
        <v>8</v>
      </c>
      <c r="B20" s="8">
        <v>3</v>
      </c>
    </row>
    <row r="21" spans="1:2" x14ac:dyDescent="0.2">
      <c r="A21" s="7" t="s">
        <v>9</v>
      </c>
      <c r="B21" s="8">
        <v>4</v>
      </c>
    </row>
    <row r="22" spans="1:2" x14ac:dyDescent="0.2">
      <c r="A22" s="7" t="s">
        <v>10</v>
      </c>
      <c r="B22" s="8">
        <v>5</v>
      </c>
    </row>
    <row r="23" spans="1:2" x14ac:dyDescent="0.2">
      <c r="A23" s="5"/>
      <c r="B23" s="6"/>
    </row>
    <row r="24" spans="1:2" x14ac:dyDescent="0.2">
      <c r="A24" s="9" t="s">
        <v>11</v>
      </c>
      <c r="B24" s="10">
        <v>1</v>
      </c>
    </row>
    <row r="25" spans="1:2" x14ac:dyDescent="0.2">
      <c r="A25" s="9" t="s">
        <v>12</v>
      </c>
      <c r="B25" s="10">
        <v>2</v>
      </c>
    </row>
    <row r="26" spans="1:2" x14ac:dyDescent="0.2">
      <c r="A26" s="9" t="s">
        <v>13</v>
      </c>
      <c r="B26" s="10">
        <v>3</v>
      </c>
    </row>
    <row r="27" spans="1:2" x14ac:dyDescent="0.2">
      <c r="A27" s="9" t="s">
        <v>14</v>
      </c>
      <c r="B27" s="10">
        <v>4</v>
      </c>
    </row>
    <row r="28" spans="1:2" x14ac:dyDescent="0.2">
      <c r="A28" s="9" t="s">
        <v>15</v>
      </c>
      <c r="B28" s="10">
        <v>5</v>
      </c>
    </row>
    <row r="29" spans="1:2" x14ac:dyDescent="0.2">
      <c r="A29" s="5"/>
      <c r="B29" s="6"/>
    </row>
    <row r="30" spans="1:2" x14ac:dyDescent="0.2">
      <c r="A30" s="11" t="s">
        <v>16</v>
      </c>
      <c r="B30" s="12">
        <v>1</v>
      </c>
    </row>
    <row r="31" spans="1:2" x14ac:dyDescent="0.2">
      <c r="A31" s="11" t="s">
        <v>17</v>
      </c>
      <c r="B31" s="12">
        <v>2</v>
      </c>
    </row>
    <row r="32" spans="1:2" x14ac:dyDescent="0.2">
      <c r="A32" s="11" t="s">
        <v>18</v>
      </c>
      <c r="B32" s="12">
        <v>3</v>
      </c>
    </row>
    <row r="33" spans="1:2" x14ac:dyDescent="0.2">
      <c r="A33" s="11" t="s">
        <v>19</v>
      </c>
      <c r="B33" s="12">
        <v>4</v>
      </c>
    </row>
    <row r="34" spans="1:2" x14ac:dyDescent="0.2">
      <c r="A34" s="11" t="s">
        <v>20</v>
      </c>
      <c r="B34" s="12">
        <v>5</v>
      </c>
    </row>
  </sheetData>
  <mergeCells count="2">
    <mergeCell ref="A3:A4"/>
    <mergeCell ref="E3:E4"/>
  </mergeCells>
  <conditionalFormatting sqref="D3:D6">
    <cfRule type="colorScale" priority="5">
      <colorScale>
        <cfvo type="num" val="1"/>
        <cfvo type="num" val="3"/>
        <cfvo type="num" val="5"/>
        <color theme="9" tint="-0.249977111117893"/>
        <color rgb="FFFFFF00"/>
        <color rgb="FFFF0000"/>
      </colorScale>
    </cfRule>
  </conditionalFormatting>
  <conditionalFormatting sqref="D8:D9">
    <cfRule type="containsText" dxfId="6" priority="3" operator="containsText" text="בינונית">
      <formula>NOT(ISERROR(SEARCH("בינונית",D8)))</formula>
    </cfRule>
  </conditionalFormatting>
  <conditionalFormatting sqref="D8:D9">
    <cfRule type="containsText" dxfId="5" priority="4" operator="containsText" text="קריטית">
      <formula>NOT(ISERROR(SEARCH("קריטית",D8)))</formula>
    </cfRule>
  </conditionalFormatting>
  <conditionalFormatting sqref="D8">
    <cfRule type="containsText" dxfId="4" priority="2" operator="containsText" text="נמוכה">
      <formula>NOT(ISERROR(SEARCH("נמוכה",D8)))</formula>
    </cfRule>
    <cfRule type="containsText" dxfId="3" priority="1" operator="containsText" text="גבוהה">
      <formula>NOT(ISERROR(SEARCH("גבוהה",D8)))</formula>
    </cfRule>
  </conditionalFormatting>
  <dataValidations count="3">
    <dataValidation type="list" allowBlank="1" showInputMessage="1" showErrorMessage="1" sqref="C3:C4">
      <formula1>$A$18:$A$22</formula1>
    </dataValidation>
    <dataValidation type="list" allowBlank="1" showInputMessage="1" showErrorMessage="1" sqref="C5">
      <formula1>$A$24:$A$28</formula1>
    </dataValidation>
    <dataValidation type="list" allowBlank="1" showInputMessage="1" showErrorMessage="1" sqref="C6">
      <formula1>$A$30:$A$34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workbookViewId="0">
      <selection activeCell="F35" sqref="F35"/>
    </sheetView>
  </sheetViews>
  <sheetFormatPr defaultRowHeight="14.25" x14ac:dyDescent="0.2"/>
  <cols>
    <col min="1" max="1" width="52.25" customWidth="1"/>
    <col min="2" max="2" width="30.375" customWidth="1"/>
    <col min="3" max="3" width="69.75" customWidth="1"/>
    <col min="7" max="7" width="13.875" customWidth="1"/>
  </cols>
  <sheetData>
    <row r="1" spans="1:7" ht="18" x14ac:dyDescent="0.25">
      <c r="A1" s="29" t="s">
        <v>21</v>
      </c>
      <c r="B1" s="30" t="s">
        <v>37</v>
      </c>
      <c r="C1" s="30" t="s">
        <v>38</v>
      </c>
      <c r="F1" s="24" t="s">
        <v>37</v>
      </c>
      <c r="G1" s="24" t="s">
        <v>39</v>
      </c>
    </row>
    <row r="2" spans="1:7" ht="18" x14ac:dyDescent="0.25">
      <c r="A2" s="31" t="s">
        <v>40</v>
      </c>
      <c r="B2" s="32">
        <v>5</v>
      </c>
      <c r="C2" s="31" t="s">
        <v>41</v>
      </c>
      <c r="F2" s="25">
        <v>1</v>
      </c>
      <c r="G2" s="25" t="s">
        <v>42</v>
      </c>
    </row>
    <row r="3" spans="1:7" ht="18" x14ac:dyDescent="0.25">
      <c r="A3" s="31" t="s">
        <v>43</v>
      </c>
      <c r="B3" s="32">
        <v>5</v>
      </c>
      <c r="C3" s="31" t="s">
        <v>44</v>
      </c>
      <c r="F3" s="26">
        <v>3</v>
      </c>
      <c r="G3" s="26" t="s">
        <v>45</v>
      </c>
    </row>
    <row r="4" spans="1:7" ht="18" x14ac:dyDescent="0.25">
      <c r="A4" s="31" t="s">
        <v>46</v>
      </c>
      <c r="B4" s="32">
        <v>1</v>
      </c>
      <c r="C4" s="31" t="s">
        <v>47</v>
      </c>
      <c r="F4" s="27">
        <v>5</v>
      </c>
      <c r="G4" s="27" t="s">
        <v>48</v>
      </c>
    </row>
    <row r="5" spans="1:7" ht="18" x14ac:dyDescent="0.25">
      <c r="A5" s="31" t="s">
        <v>49</v>
      </c>
      <c r="B5" s="32">
        <v>3</v>
      </c>
      <c r="C5" s="31" t="s">
        <v>50</v>
      </c>
      <c r="F5" s="28"/>
      <c r="G5" s="28"/>
    </row>
    <row r="6" spans="1:7" ht="18" x14ac:dyDescent="0.25">
      <c r="A6" s="31" t="s">
        <v>51</v>
      </c>
      <c r="B6" s="32">
        <v>3</v>
      </c>
      <c r="C6" s="31" t="s">
        <v>52</v>
      </c>
    </row>
    <row r="7" spans="1:7" ht="18" x14ac:dyDescent="0.25">
      <c r="A7" s="31" t="s">
        <v>53</v>
      </c>
      <c r="B7" s="32">
        <v>1</v>
      </c>
      <c r="C7" s="31" t="s">
        <v>54</v>
      </c>
    </row>
    <row r="8" spans="1:7" ht="18" x14ac:dyDescent="0.25">
      <c r="A8" s="31" t="s">
        <v>55</v>
      </c>
      <c r="B8" s="32">
        <v>3</v>
      </c>
      <c r="C8" s="31" t="s">
        <v>56</v>
      </c>
    </row>
    <row r="9" spans="1:7" ht="18" x14ac:dyDescent="0.25">
      <c r="A9" s="31" t="s">
        <v>57</v>
      </c>
      <c r="B9" s="32">
        <v>1</v>
      </c>
      <c r="C9" s="31" t="s">
        <v>58</v>
      </c>
    </row>
    <row r="10" spans="1:7" ht="18" x14ac:dyDescent="0.25">
      <c r="A10" s="31" t="s">
        <v>59</v>
      </c>
      <c r="B10" s="32">
        <v>5</v>
      </c>
      <c r="C10" s="31" t="s">
        <v>56</v>
      </c>
    </row>
    <row r="11" spans="1:7" ht="15.75" x14ac:dyDescent="0.25">
      <c r="A11" s="22"/>
      <c r="B11" s="23"/>
      <c r="C11" s="23"/>
    </row>
  </sheetData>
  <conditionalFormatting sqref="B2:B10">
    <cfRule type="cellIs" dxfId="2" priority="1" operator="equal">
      <formula>5</formula>
    </cfRule>
    <cfRule type="cellIs" dxfId="1" priority="2" operator="equal">
      <formula>3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B2:B10">
      <formula1>$F$2:$F$4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חישוב רמת הסיכון</vt:lpstr>
      <vt:lpstr>חישוב רמת ההשקעה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</dc:creator>
  <cp:lastModifiedBy>Omerf</cp:lastModifiedBy>
  <dcterms:created xsi:type="dcterms:W3CDTF">2020-05-21T08:35:12Z</dcterms:created>
  <dcterms:modified xsi:type="dcterms:W3CDTF">2020-05-21T12:30:08Z</dcterms:modified>
</cp:coreProperties>
</file>