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2" yWindow="-12" windowWidth="10248" windowHeight="7668" tabRatio="775"/>
  </bookViews>
  <sheets>
    <sheet name="summary" sheetId="90" r:id="rId1"/>
    <sheet name="รายงาน_TOT" sheetId="92" r:id="rId2"/>
    <sheet name="รายงาน_AWN" sheetId="95" r:id="rId3"/>
  </sheets>
  <definedNames>
    <definedName name="_xlnm.Print_Area" localSheetId="0">summary!$B$1:$J$23</definedName>
    <definedName name="_xlnm.Print_Area" localSheetId="2">รายงาน_AWN!$B$1:$D$24</definedName>
    <definedName name="_xlnm.Print_Area" localSheetId="1">รายงาน_TOT!$B$1:$D$22</definedName>
  </definedNames>
  <calcPr calcId="145621"/>
</workbook>
</file>

<file path=xl/calcChain.xml><?xml version="1.0" encoding="utf-8"?>
<calcChain xmlns="http://schemas.openxmlformats.org/spreadsheetml/2006/main">
  <c r="C5" i="95" l="1"/>
  <c r="C7" i="92"/>
  <c r="C5" i="92"/>
  <c r="I7" i="90"/>
  <c r="I5" i="90"/>
  <c r="D5" i="90"/>
  <c r="B2" i="95" l="1"/>
  <c r="B2" i="92"/>
  <c r="J7" i="90" l="1"/>
  <c r="D5" i="92" l="1"/>
  <c r="J5" i="90"/>
  <c r="J11" i="90" s="1"/>
  <c r="D7" i="92" l="1"/>
  <c r="D9" i="92" s="1"/>
  <c r="D5" i="95" l="1"/>
  <c r="C7" i="95"/>
  <c r="D7" i="95" s="1"/>
  <c r="E5" i="90"/>
  <c r="D11" i="95" l="1"/>
  <c r="D7" i="90"/>
  <c r="E7" i="90" s="1"/>
  <c r="E11" i="90" s="1"/>
</calcChain>
</file>

<file path=xl/sharedStrings.xml><?xml version="1.0" encoding="utf-8"?>
<sst xmlns="http://schemas.openxmlformats.org/spreadsheetml/2006/main" count="91" uniqueCount="43">
  <si>
    <t>รวมเงิน</t>
  </si>
  <si>
    <t>2. ค่าบริการสำรองความจุโครงข่าย</t>
  </si>
  <si>
    <t xml:space="preserve">   (120 บาท/Esub.)</t>
  </si>
  <si>
    <t xml:space="preserve">   (32.5 บาท/Esub.)</t>
  </si>
  <si>
    <t xml:space="preserve">    (65 บาท/Esub.)</t>
  </si>
  <si>
    <t xml:space="preserve">     (87.5 บาท/Esub.)</t>
  </si>
  <si>
    <t xml:space="preserve">1. ค่าใช้บริการข้ามโครงข่ายโทรศัพท์เคลื่อนที่ภายในประเทศ (Roaming) </t>
  </si>
  <si>
    <t>3. ค่าตอบแทนในส่วนที่เกิน 10 ล้าน Esub.</t>
  </si>
  <si>
    <t xml:space="preserve">   (140 บาท/Esub.)</t>
  </si>
  <si>
    <t>1. ค่าเช่าเครื่องและอุปกรณ์ฯ TOT  Traffic</t>
  </si>
  <si>
    <t>2.  ค่าเช่าเครื่องและอุปกรณ์ฯ AWN Traffic</t>
  </si>
  <si>
    <t>รายงานสรุปการรับ-จ่ายตามสัญญาพันธมิตรธุรกิจโทรศัพท์เคลื่อนที่ระบบ 2100 MHz</t>
  </si>
  <si>
    <t>หมายเหตุ ไม่รวมภาษีมูลค่าเพิ่ม</t>
  </si>
  <si>
    <t>(นายสมยศ     สมบัติศิรินันท์)</t>
  </si>
  <si>
    <t>………../………./…………</t>
  </si>
  <si>
    <t>(น.ส. บุณฑริกา  วัฒนสินบำรุง)</t>
  </si>
  <si>
    <t>ผจ.ปพธส.</t>
  </si>
  <si>
    <t xml:space="preserve">ผู้อนุมัติ </t>
  </si>
  <si>
    <t>รายรับ</t>
  </si>
  <si>
    <t>(ค่าตอบแทนการใช้บริการ Roaming จาก AWN)</t>
  </si>
  <si>
    <t>Equivalent Sub.</t>
  </si>
  <si>
    <t>(Esub.)</t>
  </si>
  <si>
    <t>จำนวนเงิน</t>
  </si>
  <si>
    <t>(บาท)</t>
  </si>
  <si>
    <t>รายจ่าย</t>
  </si>
  <si>
    <t>รายงานการชำระค่าเช่าเครื่องและอุปกรณ์โทรคมนาคม 2100 MHz บนโครงข่ายพันธมิตร SBN</t>
  </si>
  <si>
    <t>รายงานการเรียกเก็บค่าตอบแทนการใช้บริการข้ามโครงข่ายโทรศัพท์เคลื่อนที่ (Roaming) 2100 MHz จาก บ.AWN</t>
  </si>
  <si>
    <t xml:space="preserve">    (120 บาท/Esub.)</t>
  </si>
  <si>
    <t xml:space="preserve">     (32.5 บาท/Esub.)</t>
  </si>
  <si>
    <t>-</t>
  </si>
  <si>
    <t>(น.ส.บุณฑริกา  วัฒนสินบำรุง)</t>
  </si>
  <si>
    <t>ผู้ตรวจสอบ 2.</t>
  </si>
  <si>
    <t>ผู้ตรวจสอบ 1.</t>
  </si>
  <si>
    <t>ค่าเช่าเครื่องและอุปกรณ์โทรคมนาคม</t>
  </si>
  <si>
    <t>ค่าตอบแทนการใช้บริการ Roaming จาก AWN</t>
  </si>
  <si>
    <t>……. /…….. /……</t>
  </si>
  <si>
    <t>(ค่าเช่าเครื่องและ SBNอุปกรณ์ ฯที่ต้องจ่าย)</t>
  </si>
  <si>
    <t>....…..../…….…. /…….…</t>
  </si>
  <si>
    <t xml:space="preserve">    (140 บาท/Esub.)</t>
  </si>
  <si>
    <t xml:space="preserve">รก. ผจ.ทพธส.      </t>
  </si>
  <si>
    <t>ผส.พธส.</t>
  </si>
  <si>
    <t>(นายสุรชัย  วุฑฒิชัยพันธุ์)</t>
  </si>
  <si>
    <t>ประจำเดือนตุลาคม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</si>
</sst>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2"/>
      <color theme="1"/>
      <name val="AngsanaUPC"/>
      <family val="1"/>
    </font>
    <font>
      <sz val="14"/>
      <color theme="1"/>
      <name val="AngsanaUPC"/>
      <family val="1"/>
    </font>
    <font>
      <sz val="16"/>
      <color theme="1"/>
      <name val="AngsanaUPC"/>
      <family val="1"/>
    </font>
    <font>
      <b/>
      <sz val="16"/>
      <color theme="1"/>
      <name val="AngsanaUPC"/>
      <family val="1"/>
    </font>
    <font>
      <b/>
      <sz val="16"/>
      <name val="AngsanaUPC"/>
      <family val="1"/>
    </font>
    <font>
      <b/>
      <sz val="16"/>
      <color rgb="FFFF0000"/>
      <name val="AngsanaUPC"/>
      <family val="1"/>
    </font>
    <font>
      <sz val="16"/>
      <color rgb="FFFF0000"/>
      <name val="AngsanaUPC"/>
      <family val="1"/>
    </font>
    <font>
      <sz val="16"/>
      <color theme="0"/>
      <name val="AngsanaUPC"/>
      <family val="1"/>
    </font>
    <font>
      <sz val="14"/>
      <color theme="0"/>
      <name val="AngsanaUPC"/>
      <family val="1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" fillId="9" borderId="13" applyNumberFormat="0" applyFont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9" applyNumberFormat="0" applyAlignment="0" applyProtection="0"/>
    <xf numFmtId="0" fontId="10" fillId="7" borderId="10" applyNumberFormat="0" applyAlignment="0" applyProtection="0"/>
    <xf numFmtId="0" fontId="11" fillId="7" borderId="9" applyNumberFormat="0" applyAlignment="0" applyProtection="0"/>
    <xf numFmtId="0" fontId="12" fillId="0" borderId="11" applyNumberFormat="0" applyFill="0" applyAlignment="0" applyProtection="0"/>
    <xf numFmtId="0" fontId="13" fillId="8" borderId="12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 applyAlignment="1"/>
    <xf numFmtId="0" fontId="20" fillId="0" borderId="0" xfId="0" applyFont="1" applyAlignment="1">
      <alignment vertical="center"/>
    </xf>
    <xf numFmtId="0" fontId="24" fillId="0" borderId="4" xfId="2" applyFont="1" applyFill="1" applyBorder="1" applyAlignment="1">
      <alignment horizontal="center" wrapText="1"/>
    </xf>
    <xf numFmtId="43" fontId="23" fillId="2" borderId="0" xfId="44" applyFont="1" applyFill="1" applyBorder="1" applyAlignment="1"/>
    <xf numFmtId="0" fontId="24" fillId="2" borderId="4" xfId="2" applyFont="1" applyFill="1" applyBorder="1" applyAlignment="1">
      <alignment horizontal="center" wrapText="1"/>
    </xf>
    <xf numFmtId="43" fontId="23" fillId="2" borderId="4" xfId="44" applyFont="1" applyFill="1" applyBorder="1" applyAlignment="1"/>
    <xf numFmtId="164" fontId="20" fillId="0" borderId="0" xfId="2" applyNumberFormat="1" applyFont="1" applyFill="1" applyBorder="1" applyAlignment="1">
      <alignment horizontal="center" wrapText="1"/>
    </xf>
    <xf numFmtId="164" fontId="20" fillId="2" borderId="0" xfId="44" applyNumberFormat="1" applyFont="1" applyFill="1" applyBorder="1" applyAlignment="1">
      <alignment horizontal="center" wrapText="1"/>
    </xf>
    <xf numFmtId="0" fontId="24" fillId="2" borderId="1" xfId="2" applyFont="1" applyFill="1" applyBorder="1" applyAlignment="1">
      <alignment horizontal="center" wrapText="1"/>
    </xf>
    <xf numFmtId="0" fontId="25" fillId="0" borderId="0" xfId="0" applyFont="1"/>
    <xf numFmtId="0" fontId="18" fillId="0" borderId="0" xfId="0" applyFont="1" applyAlignment="1">
      <alignment horizontal="center"/>
    </xf>
    <xf numFmtId="0" fontId="20" fillId="0" borderId="4" xfId="0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vertical="center" wrapText="1"/>
    </xf>
    <xf numFmtId="0" fontId="20" fillId="2" borderId="5" xfId="2" applyFont="1" applyFill="1" applyBorder="1" applyAlignment="1">
      <alignment wrapText="1"/>
    </xf>
    <xf numFmtId="0" fontId="24" fillId="2" borderId="1" xfId="2" applyFont="1" applyFill="1" applyBorder="1" applyAlignment="1">
      <alignment wrapText="1"/>
    </xf>
    <xf numFmtId="0" fontId="18" fillId="0" borderId="0" xfId="0" applyFont="1" applyAlignment="1">
      <alignment horizontal="center"/>
    </xf>
    <xf numFmtId="0" fontId="20" fillId="0" borderId="0" xfId="2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wrapText="1"/>
    </xf>
    <xf numFmtId="0" fontId="24" fillId="0" borderId="1" xfId="2" applyFont="1" applyFill="1" applyBorder="1" applyAlignment="1">
      <alignment vertical="center" wrapText="1"/>
    </xf>
    <xf numFmtId="0" fontId="20" fillId="0" borderId="1" xfId="2" applyFont="1" applyFill="1" applyBorder="1" applyAlignment="1">
      <alignment vertical="center" wrapText="1"/>
    </xf>
    <xf numFmtId="0" fontId="21" fillId="2" borderId="0" xfId="2" applyFont="1" applyFill="1" applyBorder="1" applyAlignment="1">
      <alignment horizontal="center"/>
    </xf>
    <xf numFmtId="0" fontId="21" fillId="2" borderId="0" xfId="2" applyFont="1" applyFill="1" applyBorder="1" applyAlignment="1"/>
    <xf numFmtId="43" fontId="20" fillId="2" borderId="0" xfId="44" applyNumberFormat="1" applyFont="1" applyFill="1" applyBorder="1" applyAlignment="1">
      <alignment horizontal="center" vertical="center" wrapText="1"/>
    </xf>
    <xf numFmtId="164" fontId="20" fillId="2" borderId="2" xfId="1" applyNumberFormat="1" applyFont="1" applyFill="1" applyBorder="1" applyAlignment="1">
      <alignment vertical="center" wrapText="1"/>
    </xf>
    <xf numFmtId="164" fontId="20" fillId="2" borderId="5" xfId="1" applyNumberFormat="1" applyFont="1" applyFill="1" applyBorder="1" applyAlignment="1">
      <alignment wrapText="1"/>
    </xf>
    <xf numFmtId="0" fontId="20" fillId="0" borderId="5" xfId="2" applyFont="1" applyFill="1" applyBorder="1" applyAlignment="1">
      <alignment wrapText="1"/>
    </xf>
    <xf numFmtId="43" fontId="20" fillId="2" borderId="0" xfId="44" applyNumberFormat="1" applyFont="1" applyFill="1" applyBorder="1" applyAlignment="1">
      <alignment horizontal="center" wrapText="1"/>
    </xf>
    <xf numFmtId="0" fontId="20" fillId="2" borderId="4" xfId="2" applyFont="1" applyFill="1" applyBorder="1" applyAlignment="1">
      <alignment vertical="top" wrapText="1"/>
    </xf>
    <xf numFmtId="164" fontId="20" fillId="0" borderId="0" xfId="1" applyNumberFormat="1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top" wrapText="1"/>
    </xf>
    <xf numFmtId="164" fontId="20" fillId="0" borderId="5" xfId="2" applyNumberFormat="1" applyFont="1" applyFill="1" applyBorder="1" applyAlignment="1">
      <alignment horizontal="center" wrapText="1"/>
    </xf>
    <xf numFmtId="43" fontId="21" fillId="2" borderId="0" xfId="44" applyFont="1" applyFill="1" applyBorder="1" applyAlignment="1">
      <alignment vertical="center"/>
    </xf>
    <xf numFmtId="43" fontId="21" fillId="2" borderId="5" xfId="44" applyFont="1" applyFill="1" applyBorder="1" applyAlignment="1"/>
    <xf numFmtId="43" fontId="21" fillId="2" borderId="0" xfId="44" applyFont="1" applyFill="1" applyBorder="1" applyAlignment="1"/>
    <xf numFmtId="0" fontId="20" fillId="0" borderId="5" xfId="0" applyFont="1" applyBorder="1" applyAlignment="1">
      <alignment vertical="center"/>
    </xf>
    <xf numFmtId="164" fontId="21" fillId="2" borderId="0" xfId="44" applyNumberFormat="1" applyFont="1" applyFill="1" applyBorder="1" applyAlignment="1">
      <alignment horizontal="center" vertical="center" wrapText="1"/>
    </xf>
    <xf numFmtId="164" fontId="21" fillId="2" borderId="0" xfId="44" applyNumberFormat="1" applyFont="1" applyFill="1" applyBorder="1" applyAlignment="1">
      <alignment horizontal="center" wrapText="1"/>
    </xf>
    <xf numFmtId="164" fontId="21" fillId="0" borderId="0" xfId="44" applyNumberFormat="1" applyFont="1" applyFill="1" applyBorder="1" applyAlignment="1">
      <alignment horizontal="center" vertical="center" wrapText="1"/>
    </xf>
    <xf numFmtId="164" fontId="21" fillId="0" borderId="0" xfId="2" applyNumberFormat="1" applyFont="1" applyFill="1" applyBorder="1" applyAlignment="1">
      <alignment horizontal="center" wrapText="1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43" fontId="22" fillId="2" borderId="0" xfId="44" applyFont="1" applyFill="1" applyBorder="1" applyAlignment="1"/>
    <xf numFmtId="0" fontId="26" fillId="0" borderId="0" xfId="0" applyFont="1"/>
    <xf numFmtId="0" fontId="19" fillId="0" borderId="0" xfId="0" applyFont="1" applyAlignment="1">
      <alignment vertical="center"/>
    </xf>
    <xf numFmtId="0" fontId="22" fillId="34" borderId="5" xfId="2" applyFont="1" applyFill="1" applyBorder="1" applyAlignment="1">
      <alignment horizontal="right"/>
    </xf>
    <xf numFmtId="0" fontId="22" fillId="34" borderId="1" xfId="2" applyFont="1" applyFill="1" applyBorder="1" applyAlignment="1">
      <alignment horizontal="right"/>
    </xf>
    <xf numFmtId="43" fontId="21" fillId="34" borderId="3" xfId="2" applyNumberFormat="1" applyFont="1" applyFill="1" applyBorder="1" applyAlignment="1">
      <alignment horizontal="center"/>
    </xf>
    <xf numFmtId="0" fontId="21" fillId="34" borderId="3" xfId="2" applyFont="1" applyFill="1" applyBorder="1" applyAlignment="1">
      <alignment horizontal="center"/>
    </xf>
    <xf numFmtId="0" fontId="21" fillId="34" borderId="3" xfId="2" applyFont="1" applyFill="1" applyBorder="1" applyAlignment="1"/>
    <xf numFmtId="0" fontId="20" fillId="0" borderId="0" xfId="2" applyFont="1" applyFill="1" applyBorder="1" applyAlignment="1">
      <alignment wrapText="1"/>
    </xf>
    <xf numFmtId="0" fontId="20" fillId="0" borderId="0" xfId="2" applyFont="1" applyFill="1" applyBorder="1" applyAlignment="1">
      <alignment horizontal="right" wrapText="1"/>
    </xf>
    <xf numFmtId="0" fontId="20" fillId="2" borderId="4" xfId="2" applyFont="1" applyFill="1" applyBorder="1" applyAlignment="1">
      <alignment wrapText="1"/>
    </xf>
    <xf numFmtId="0" fontId="22" fillId="35" borderId="5" xfId="2" applyFont="1" applyFill="1" applyBorder="1" applyAlignment="1">
      <alignment horizontal="right"/>
    </xf>
    <xf numFmtId="0" fontId="22" fillId="35" borderId="1" xfId="2" applyFont="1" applyFill="1" applyBorder="1" applyAlignment="1">
      <alignment horizontal="right"/>
    </xf>
    <xf numFmtId="43" fontId="21" fillId="35" borderId="3" xfId="2" applyNumberFormat="1" applyFont="1" applyFill="1" applyBorder="1" applyAlignment="1">
      <alignment horizontal="center"/>
    </xf>
    <xf numFmtId="0" fontId="22" fillId="35" borderId="4" xfId="2" applyFont="1" applyFill="1" applyBorder="1" applyAlignment="1">
      <alignment horizontal="right"/>
    </xf>
    <xf numFmtId="0" fontId="21" fillId="35" borderId="1" xfId="2" applyFont="1" applyFill="1" applyBorder="1" applyAlignment="1">
      <alignment horizontal="center"/>
    </xf>
    <xf numFmtId="43" fontId="21" fillId="35" borderId="1" xfId="44" applyFont="1" applyFill="1" applyBorder="1"/>
    <xf numFmtId="43" fontId="21" fillId="35" borderId="1" xfId="44" applyNumberFormat="1" applyFont="1" applyFill="1" applyBorder="1"/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35" borderId="5" xfId="2" applyFont="1" applyFill="1" applyBorder="1" applyAlignment="1">
      <alignment horizontal="center"/>
    </xf>
    <xf numFmtId="0" fontId="20" fillId="2" borderId="0" xfId="2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top" wrapText="1"/>
    </xf>
    <xf numFmtId="0" fontId="22" fillId="35" borderId="4" xfId="2" applyFont="1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 wrapText="1"/>
    </xf>
    <xf numFmtId="0" fontId="20" fillId="0" borderId="4" xfId="2" applyFont="1" applyFill="1" applyBorder="1" applyAlignment="1">
      <alignment horizontal="left" vertical="center" wrapText="1"/>
    </xf>
    <xf numFmtId="0" fontId="21" fillId="35" borderId="1" xfId="2" applyFont="1" applyFill="1" applyBorder="1" applyAlignment="1">
      <alignment horizontal="center"/>
    </xf>
    <xf numFmtId="0" fontId="20" fillId="2" borderId="0" xfId="2" applyFont="1" applyFill="1" applyBorder="1" applyAlignment="1">
      <alignment horizontal="left" wrapText="1"/>
    </xf>
    <xf numFmtId="0" fontId="24" fillId="2" borderId="4" xfId="2" applyFont="1" applyFill="1" applyBorder="1" applyAlignment="1">
      <alignment horizontal="left" vertical="top" wrapText="1"/>
    </xf>
    <xf numFmtId="0" fontId="20" fillId="2" borderId="5" xfId="2" applyFont="1" applyFill="1" applyBorder="1" applyAlignment="1">
      <alignment horizontal="left" wrapText="1"/>
    </xf>
    <xf numFmtId="0" fontId="20" fillId="2" borderId="4" xfId="2" applyFont="1" applyFill="1" applyBorder="1" applyAlignment="1">
      <alignment horizontal="left" wrapText="1"/>
    </xf>
    <xf numFmtId="0" fontId="20" fillId="0" borderId="0" xfId="0" applyFont="1" applyAlignment="1">
      <alignment horizontal="center"/>
    </xf>
    <xf numFmtId="0" fontId="20" fillId="0" borderId="0" xfId="2" applyFont="1" applyFill="1" applyBorder="1" applyAlignment="1">
      <alignment horizontal="left" wrapText="1"/>
    </xf>
    <xf numFmtId="0" fontId="20" fillId="0" borderId="5" xfId="2" applyFont="1" applyFill="1" applyBorder="1" applyAlignment="1">
      <alignment horizontal="left" wrapText="1"/>
    </xf>
    <xf numFmtId="0" fontId="21" fillId="35" borderId="3" xfId="2" applyFont="1" applyFill="1" applyBorder="1" applyAlignment="1">
      <alignment horizontal="center"/>
    </xf>
    <xf numFmtId="0" fontId="22" fillId="35" borderId="5" xfId="2" applyFont="1" applyFill="1" applyBorder="1" applyAlignment="1">
      <alignment horizontal="left" vertical="center"/>
    </xf>
    <xf numFmtId="0" fontId="22" fillId="35" borderId="1" xfId="2" applyFont="1" applyFill="1" applyBorder="1" applyAlignment="1">
      <alignment horizontal="left" vertical="center"/>
    </xf>
    <xf numFmtId="0" fontId="22" fillId="34" borderId="5" xfId="2" applyFont="1" applyFill="1" applyBorder="1" applyAlignment="1">
      <alignment horizontal="left" vertical="center"/>
    </xf>
    <xf numFmtId="0" fontId="22" fillId="34" borderId="1" xfId="2" applyFont="1" applyFill="1" applyBorder="1" applyAlignment="1">
      <alignment horizontal="left" vertical="center"/>
    </xf>
  </cellXfs>
  <cellStyles count="45">
    <cellStyle name="20% - Accent1 2" xfId="21"/>
    <cellStyle name="20% - Accent2 2" xfId="25"/>
    <cellStyle name="20% - Accent3 2" xfId="29"/>
    <cellStyle name="20% - Accent4 2" xfId="33"/>
    <cellStyle name="20% - Accent5 2" xfId="37"/>
    <cellStyle name="20% - Accent6 2" xfId="41"/>
    <cellStyle name="40% - Accent1 2" xfId="22"/>
    <cellStyle name="40% - Accent2 2" xfId="26"/>
    <cellStyle name="40% - Accent3 2" xfId="30"/>
    <cellStyle name="40% - Accent4 2" xfId="34"/>
    <cellStyle name="40% - Accent5 2" xfId="38"/>
    <cellStyle name="40% - Accent6 2" xfId="42"/>
    <cellStyle name="60% - Accent1 2" xfId="23"/>
    <cellStyle name="60% - Accent2 2" xfId="27"/>
    <cellStyle name="60% - Accent3 2" xfId="31"/>
    <cellStyle name="60% - Accent4 2" xfId="35"/>
    <cellStyle name="60% - Accent5 2" xfId="39"/>
    <cellStyle name="60% - Accent6 2" xfId="43"/>
    <cellStyle name="Accent1 2" xfId="20"/>
    <cellStyle name="Accent2 2" xfId="24"/>
    <cellStyle name="Accent3 2" xfId="28"/>
    <cellStyle name="Accent4 2" xfId="32"/>
    <cellStyle name="Accent5 2" xfId="36"/>
    <cellStyle name="Accent6 2" xfId="40"/>
    <cellStyle name="Bad 2" xfId="10"/>
    <cellStyle name="Calculation 2" xfId="14"/>
    <cellStyle name="Check Cell 2" xfId="16"/>
    <cellStyle name="Comma" xfId="1" builtinId="3"/>
    <cellStyle name="Comma 2" xfId="44"/>
    <cellStyle name="Explanatory Text 2" xfId="18"/>
    <cellStyle name="Good 2" xfId="9"/>
    <cellStyle name="Heading 1 2" xfId="5"/>
    <cellStyle name="Heading 2 2" xfId="6"/>
    <cellStyle name="Heading 3 2" xfId="7"/>
    <cellStyle name="Heading 4 2" xfId="8"/>
    <cellStyle name="Input 2" xfId="12"/>
    <cellStyle name="Linked Cell 2" xfId="15"/>
    <cellStyle name="Neutral 2" xfId="11"/>
    <cellStyle name="Normal" xfId="0" builtinId="0"/>
    <cellStyle name="Normal 2" xfId="2"/>
    <cellStyle name="Note" xfId="4" builtinId="10" customBuiltin="1"/>
    <cellStyle name="Output 2" xfId="13"/>
    <cellStyle name="Title" xfId="3" builtinId="15" customBuiltin="1"/>
    <cellStyle name="Total 2" xfId="19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effectLst>
          <a:innerShdw blurRad="63500" dist="50800" dir="18900000">
            <a:prstClr val="black">
              <a:alpha val="50000"/>
            </a:prstClr>
          </a:innerShdw>
        </a:effectLst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J23"/>
  <sheetViews>
    <sheetView tabSelected="1" zoomScaleNormal="100" workbookViewId="0">
      <selection activeCell="D5" sqref="D5"/>
    </sheetView>
  </sheetViews>
  <sheetFormatPr defaultColWidth="8.88671875" defaultRowHeight="21.45" customHeight="1"/>
  <cols>
    <col min="1" max="1" width="1.88671875" style="2" customWidth="1"/>
    <col min="2" max="2" width="20.109375" style="2" customWidth="1"/>
    <col min="3" max="3" width="14" style="2" customWidth="1"/>
    <col min="4" max="4" width="13" style="2" customWidth="1"/>
    <col min="5" max="5" width="17.21875" style="2" customWidth="1"/>
    <col min="6" max="6" width="2.21875" style="2" customWidth="1"/>
    <col min="7" max="7" width="8.88671875" style="2"/>
    <col min="8" max="8" width="22.21875" style="2" customWidth="1"/>
    <col min="9" max="9" width="13.77734375" style="2" customWidth="1"/>
    <col min="10" max="10" width="19" style="2" customWidth="1"/>
    <col min="11" max="16384" width="8.88671875" style="2"/>
  </cols>
  <sheetData>
    <row r="1" spans="2:10" ht="27.75" customHeight="1">
      <c r="B1" s="65" t="s">
        <v>11</v>
      </c>
      <c r="C1" s="65"/>
      <c r="D1" s="65"/>
      <c r="E1" s="65"/>
      <c r="F1" s="65"/>
      <c r="G1" s="65"/>
      <c r="H1" s="65"/>
      <c r="I1" s="65"/>
      <c r="J1" s="65"/>
    </row>
    <row r="2" spans="2:10" ht="21.45" customHeight="1">
      <c r="B2" s="66" t="s">
        <v>42</v>
      </c>
      <c r="C2" s="66"/>
      <c r="D2" s="66"/>
      <c r="E2" s="66"/>
      <c r="F2" s="66"/>
      <c r="G2" s="66"/>
      <c r="H2" s="66"/>
      <c r="I2" s="66"/>
      <c r="J2" s="66"/>
    </row>
    <row r="3" spans="2:10" ht="21.45" customHeight="1">
      <c r="B3" s="67" t="s">
        <v>18</v>
      </c>
      <c r="C3" s="67"/>
      <c r="D3" s="57" t="s">
        <v>20</v>
      </c>
      <c r="E3" s="57" t="s">
        <v>22</v>
      </c>
      <c r="F3" s="37"/>
      <c r="G3" s="67" t="s">
        <v>24</v>
      </c>
      <c r="H3" s="67"/>
      <c r="I3" s="57" t="s">
        <v>20</v>
      </c>
      <c r="J3" s="57" t="s">
        <v>22</v>
      </c>
    </row>
    <row r="4" spans="2:10" ht="25.5" customHeight="1">
      <c r="B4" s="70" t="s">
        <v>19</v>
      </c>
      <c r="C4" s="70"/>
      <c r="D4" s="60" t="s">
        <v>21</v>
      </c>
      <c r="E4" s="60" t="s">
        <v>23</v>
      </c>
      <c r="G4" s="70" t="s">
        <v>36</v>
      </c>
      <c r="H4" s="70"/>
      <c r="I4" s="60" t="s">
        <v>21</v>
      </c>
      <c r="J4" s="60" t="s">
        <v>23</v>
      </c>
    </row>
    <row r="5" spans="2:10" s="4" customFormat="1" ht="51.75" customHeight="1">
      <c r="B5" s="71" t="s">
        <v>6</v>
      </c>
      <c r="C5" s="71"/>
      <c r="D5" s="40">
        <f>8323179</f>
        <v>8323179</v>
      </c>
      <c r="E5" s="34">
        <f>D5*120</f>
        <v>998781480</v>
      </c>
      <c r="G5" s="68" t="s">
        <v>9</v>
      </c>
      <c r="H5" s="68"/>
      <c r="I5" s="38">
        <f>64428</f>
        <v>64428</v>
      </c>
      <c r="J5" s="34">
        <f>I5*65</f>
        <v>4187820</v>
      </c>
    </row>
    <row r="6" spans="2:10" ht="21.45" customHeight="1">
      <c r="B6" s="72" t="s">
        <v>2</v>
      </c>
      <c r="C6" s="72"/>
      <c r="D6" s="5"/>
      <c r="E6" s="6"/>
      <c r="G6" s="69" t="s">
        <v>4</v>
      </c>
      <c r="H6" s="69"/>
      <c r="I6" s="7"/>
      <c r="J6" s="8"/>
    </row>
    <row r="7" spans="2:10" ht="27.75" customHeight="1">
      <c r="B7" s="80" t="s">
        <v>1</v>
      </c>
      <c r="C7" s="80"/>
      <c r="D7" s="41">
        <f>10^7-D5</f>
        <v>1676821</v>
      </c>
      <c r="E7" s="35">
        <f>D7*32.5</f>
        <v>54496682.5</v>
      </c>
      <c r="G7" s="76" t="s">
        <v>10</v>
      </c>
      <c r="H7" s="76"/>
      <c r="I7" s="39">
        <f>D5</f>
        <v>8323179</v>
      </c>
      <c r="J7" s="36">
        <f>I7*87.5</f>
        <v>728278162.5</v>
      </c>
    </row>
    <row r="8" spans="2:10" ht="20.25" customHeight="1">
      <c r="B8" s="72" t="s">
        <v>3</v>
      </c>
      <c r="C8" s="72"/>
      <c r="D8" s="14"/>
      <c r="E8" s="8"/>
      <c r="G8" s="77" t="s">
        <v>5</v>
      </c>
      <c r="H8" s="77"/>
      <c r="I8" s="7"/>
      <c r="J8" s="8"/>
    </row>
    <row r="9" spans="2:10" ht="27.75" customHeight="1">
      <c r="B9" s="79" t="s">
        <v>7</v>
      </c>
      <c r="C9" s="79"/>
      <c r="D9" s="9">
        <v>0</v>
      </c>
      <c r="E9" s="46">
        <v>0</v>
      </c>
      <c r="G9" s="74"/>
      <c r="H9" s="74"/>
      <c r="I9" s="10"/>
      <c r="J9" s="6"/>
    </row>
    <row r="10" spans="2:10" ht="21.45" customHeight="1">
      <c r="B10" s="72" t="s">
        <v>8</v>
      </c>
      <c r="C10" s="72"/>
      <c r="D10" s="5"/>
      <c r="E10" s="5"/>
      <c r="G10" s="75"/>
      <c r="H10" s="75"/>
      <c r="I10" s="7"/>
      <c r="J10" s="8"/>
    </row>
    <row r="11" spans="2:10" ht="21.45" customHeight="1" thickBot="1">
      <c r="B11" s="73" t="s">
        <v>0</v>
      </c>
      <c r="C11" s="73"/>
      <c r="D11" s="61"/>
      <c r="E11" s="63">
        <f>E5+E7</f>
        <v>1053278162.5</v>
      </c>
      <c r="G11" s="73" t="s">
        <v>0</v>
      </c>
      <c r="H11" s="73"/>
      <c r="I11" s="61"/>
      <c r="J11" s="62">
        <f>J5+J7</f>
        <v>732465982.5</v>
      </c>
    </row>
    <row r="12" spans="2:10" ht="7.5" customHeight="1" thickTop="1"/>
    <row r="13" spans="2:10" ht="21.45" customHeight="1">
      <c r="B13" s="48" t="s">
        <v>12</v>
      </c>
    </row>
    <row r="14" spans="2:10" s="12" customFormat="1" ht="27" customHeight="1">
      <c r="D14" s="47"/>
    </row>
    <row r="15" spans="2:10" ht="21.45" customHeight="1">
      <c r="B15" s="43" t="s">
        <v>32</v>
      </c>
      <c r="D15" s="78"/>
      <c r="E15" s="78"/>
      <c r="H15" s="43" t="s">
        <v>17</v>
      </c>
      <c r="I15" s="12"/>
    </row>
    <row r="16" spans="2:10" ht="21.45" customHeight="1">
      <c r="C16" s="43" t="s">
        <v>30</v>
      </c>
      <c r="D16" s="42"/>
      <c r="I16" s="43" t="s">
        <v>41</v>
      </c>
      <c r="J16" s="44"/>
    </row>
    <row r="17" spans="2:9" ht="21.45" customHeight="1">
      <c r="C17" s="43" t="s">
        <v>16</v>
      </c>
      <c r="D17" s="42"/>
      <c r="I17" s="43" t="s">
        <v>40</v>
      </c>
    </row>
    <row r="18" spans="2:9" ht="21.45" customHeight="1">
      <c r="C18" s="2" t="s">
        <v>35</v>
      </c>
      <c r="I18" s="2" t="s">
        <v>35</v>
      </c>
    </row>
    <row r="20" spans="2:9" ht="21.45" customHeight="1">
      <c r="B20" s="43" t="s">
        <v>31</v>
      </c>
    </row>
    <row r="21" spans="2:9" ht="21.45" customHeight="1">
      <c r="C21" s="43" t="s">
        <v>13</v>
      </c>
    </row>
    <row r="22" spans="2:9" ht="21.45" customHeight="1">
      <c r="C22" s="43" t="s">
        <v>39</v>
      </c>
    </row>
    <row r="23" spans="2:9" ht="21.45" customHeight="1">
      <c r="C23" s="2" t="s">
        <v>35</v>
      </c>
    </row>
  </sheetData>
  <mergeCells count="21">
    <mergeCell ref="D15:E15"/>
    <mergeCell ref="B9:C9"/>
    <mergeCell ref="B11:C11"/>
    <mergeCell ref="B8:C8"/>
    <mergeCell ref="B7:C7"/>
    <mergeCell ref="G11:H11"/>
    <mergeCell ref="G9:H9"/>
    <mergeCell ref="B10:C10"/>
    <mergeCell ref="G10:H10"/>
    <mergeCell ref="G7:H7"/>
    <mergeCell ref="G8:H8"/>
    <mergeCell ref="B1:J1"/>
    <mergeCell ref="B2:J2"/>
    <mergeCell ref="G3:H3"/>
    <mergeCell ref="G5:H5"/>
    <mergeCell ref="G6:H6"/>
    <mergeCell ref="B3:C3"/>
    <mergeCell ref="B4:C4"/>
    <mergeCell ref="B5:C5"/>
    <mergeCell ref="B6:C6"/>
    <mergeCell ref="G4:H4"/>
  </mergeCells>
  <printOptions horizontalCentered="1"/>
  <pageMargins left="0.19685039370078741" right="0.19685039370078741" top="0.78740157480314965" bottom="0.39370078740157483" header="0.15748031496062992" footer="0.19685039370078741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zoomScaleNormal="100" workbookViewId="0">
      <selection activeCell="D9" sqref="D9"/>
    </sheetView>
  </sheetViews>
  <sheetFormatPr defaultRowHeight="14.4"/>
  <cols>
    <col min="1" max="1" width="3" customWidth="1"/>
    <col min="2" max="2" width="42.6640625" customWidth="1"/>
    <col min="3" max="3" width="19" customWidth="1"/>
    <col min="4" max="4" width="18.6640625" customWidth="1"/>
  </cols>
  <sheetData>
    <row r="1" spans="2:9" ht="30" customHeight="1">
      <c r="B1" s="65" t="s">
        <v>25</v>
      </c>
      <c r="C1" s="65"/>
      <c r="D1" s="65"/>
      <c r="E1" s="3"/>
      <c r="F1" s="3"/>
      <c r="G1" s="3"/>
      <c r="H1" s="3"/>
      <c r="I1" s="3"/>
    </row>
    <row r="2" spans="2:9" ht="23.4">
      <c r="B2" s="65" t="str">
        <f>summary!B2</f>
        <v>ประจำเดือนตุลาคม 2562</v>
      </c>
      <c r="C2" s="65"/>
      <c r="D2" s="65"/>
      <c r="E2" s="3"/>
      <c r="F2" s="3"/>
      <c r="G2" s="3"/>
      <c r="H2" s="3"/>
      <c r="I2" s="3"/>
    </row>
    <row r="3" spans="2:9" ht="23.4">
      <c r="B3" s="82" t="s">
        <v>33</v>
      </c>
      <c r="C3" s="57" t="s">
        <v>20</v>
      </c>
      <c r="D3" s="57" t="s">
        <v>22</v>
      </c>
    </row>
    <row r="4" spans="2:9" ht="24" thickBot="1">
      <c r="B4" s="83"/>
      <c r="C4" s="58" t="s">
        <v>21</v>
      </c>
      <c r="D4" s="58" t="s">
        <v>23</v>
      </c>
    </row>
    <row r="5" spans="2:9" ht="34.5" customHeight="1" thickTop="1">
      <c r="B5" s="15" t="s">
        <v>9</v>
      </c>
      <c r="C5" s="26">
        <f>summary!I5</f>
        <v>64428</v>
      </c>
      <c r="D5" s="25">
        <f>C5*65</f>
        <v>4187820</v>
      </c>
    </row>
    <row r="6" spans="2:9" ht="23.4">
      <c r="B6" s="69" t="s">
        <v>4</v>
      </c>
      <c r="C6" s="69"/>
      <c r="D6" s="7"/>
    </row>
    <row r="7" spans="2:9" ht="25.5" customHeight="1">
      <c r="B7" s="16" t="s">
        <v>10</v>
      </c>
      <c r="C7" s="27">
        <f>summary!D5</f>
        <v>8323179</v>
      </c>
      <c r="D7" s="29">
        <f>C7*87.5</f>
        <v>728278162.5</v>
      </c>
    </row>
    <row r="8" spans="2:9" ht="24" thickBot="1">
      <c r="B8" s="20" t="s">
        <v>5</v>
      </c>
      <c r="C8" s="17"/>
      <c r="D8" s="11"/>
    </row>
    <row r="9" spans="2:9" ht="24.6" thickTop="1" thickBot="1">
      <c r="B9" s="81" t="s">
        <v>0</v>
      </c>
      <c r="C9" s="81"/>
      <c r="D9" s="59">
        <f>SUM(D5:D8)</f>
        <v>732465982.5</v>
      </c>
    </row>
    <row r="10" spans="2:9" ht="8.25" customHeight="1" thickTop="1">
      <c r="B10" s="2"/>
      <c r="C10" s="2"/>
      <c r="D10" s="2"/>
    </row>
    <row r="11" spans="2:9" ht="23.4">
      <c r="B11" s="1" t="s">
        <v>12</v>
      </c>
      <c r="E11" s="2"/>
    </row>
    <row r="12" spans="2:9" ht="23.4">
      <c r="B12" s="1"/>
      <c r="E12" s="2"/>
    </row>
    <row r="13" spans="2:9" ht="23.4">
      <c r="B13" s="44" t="s">
        <v>32</v>
      </c>
      <c r="C13" s="13" t="s">
        <v>17</v>
      </c>
      <c r="D13" s="12"/>
      <c r="E13" s="12"/>
    </row>
    <row r="14" spans="2:9" ht="23.4">
      <c r="B14" s="43" t="s">
        <v>15</v>
      </c>
      <c r="C14" s="12"/>
      <c r="D14" s="43" t="s">
        <v>41</v>
      </c>
      <c r="E14" s="2"/>
    </row>
    <row r="15" spans="2:9" ht="23.4">
      <c r="B15" s="43" t="s">
        <v>16</v>
      </c>
      <c r="D15" s="43" t="s">
        <v>40</v>
      </c>
      <c r="E15" s="2"/>
    </row>
    <row r="16" spans="2:9" ht="23.4">
      <c r="B16" s="64" t="s">
        <v>14</v>
      </c>
      <c r="D16" s="2" t="s">
        <v>37</v>
      </c>
      <c r="E16" s="13"/>
    </row>
    <row r="17" spans="2:5" ht="23.4">
      <c r="B17" s="2"/>
      <c r="E17" s="2"/>
    </row>
    <row r="18" spans="2:5" ht="23.4">
      <c r="B18" s="44" t="s">
        <v>31</v>
      </c>
      <c r="E18" s="12"/>
    </row>
    <row r="19" spans="2:5" ht="23.4">
      <c r="B19" s="43" t="s">
        <v>13</v>
      </c>
      <c r="E19" s="2"/>
    </row>
    <row r="20" spans="2:5" ht="23.4">
      <c r="B20" s="43" t="s">
        <v>39</v>
      </c>
      <c r="E20" s="2"/>
    </row>
    <row r="21" spans="2:5" ht="23.4">
      <c r="B21" s="64" t="s">
        <v>14</v>
      </c>
      <c r="E21" s="13"/>
    </row>
    <row r="22" spans="2:5" ht="23.4">
      <c r="E22" s="2"/>
    </row>
    <row r="24" spans="2:5" ht="17.399999999999999">
      <c r="B24" s="43"/>
    </row>
    <row r="25" spans="2:5" ht="17.399999999999999">
      <c r="B25" s="43"/>
    </row>
    <row r="26" spans="2:5" ht="23.4">
      <c r="B26" s="64"/>
    </row>
  </sheetData>
  <mergeCells count="5">
    <mergeCell ref="B9:C9"/>
    <mergeCell ref="B3:B4"/>
    <mergeCell ref="B1:D1"/>
    <mergeCell ref="B2:D2"/>
    <mergeCell ref="B6:C6"/>
  </mergeCells>
  <pageMargins left="0.78740157480314965" right="0.19685039370078741" top="0.78740157480314965" bottom="0.59055118110236227" header="0.31496062992125984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topLeftCell="A7" zoomScale="90" zoomScaleNormal="90" workbookViewId="0">
      <selection activeCell="C9" sqref="C9"/>
    </sheetView>
  </sheetViews>
  <sheetFormatPr defaultRowHeight="14.4"/>
  <cols>
    <col min="1" max="1" width="1.21875" customWidth="1"/>
    <col min="2" max="2" width="41.77734375" customWidth="1"/>
    <col min="3" max="3" width="21.33203125" customWidth="1"/>
    <col min="4" max="4" width="26.77734375" customWidth="1"/>
    <col min="5" max="5" width="18" customWidth="1"/>
    <col min="6" max="6" width="42.6640625" customWidth="1"/>
    <col min="7" max="7" width="15.109375" customWidth="1"/>
  </cols>
  <sheetData>
    <row r="1" spans="2:5" ht="24.9" customHeight="1">
      <c r="B1" s="65" t="s">
        <v>26</v>
      </c>
      <c r="C1" s="65"/>
      <c r="D1" s="65"/>
    </row>
    <row r="2" spans="2:5" ht="24.9" customHeight="1">
      <c r="B2" s="65" t="str">
        <f>summary!B2</f>
        <v>ประจำเดือนตุลาคม 2562</v>
      </c>
      <c r="C2" s="65"/>
      <c r="D2" s="65"/>
    </row>
    <row r="3" spans="2:5" ht="23.4">
      <c r="B3" s="84" t="s">
        <v>34</v>
      </c>
      <c r="C3" s="49" t="s">
        <v>20</v>
      </c>
      <c r="D3" s="49" t="s">
        <v>22</v>
      </c>
    </row>
    <row r="4" spans="2:5" ht="24" thickBot="1">
      <c r="B4" s="85"/>
      <c r="C4" s="50" t="s">
        <v>21</v>
      </c>
      <c r="D4" s="50" t="s">
        <v>23</v>
      </c>
    </row>
    <row r="5" spans="2:5" ht="49.5" customHeight="1" thickTop="1">
      <c r="B5" s="19" t="s">
        <v>6</v>
      </c>
      <c r="C5" s="31">
        <f>summary!D5</f>
        <v>8323179</v>
      </c>
      <c r="D5" s="25">
        <f>C5*120</f>
        <v>998781480</v>
      </c>
    </row>
    <row r="6" spans="2:5" ht="23.25" customHeight="1">
      <c r="B6" s="30" t="s">
        <v>27</v>
      </c>
      <c r="C6" s="32"/>
      <c r="D6" s="7"/>
    </row>
    <row r="7" spans="2:5" ht="25.5" customHeight="1">
      <c r="B7" s="28" t="s">
        <v>1</v>
      </c>
      <c r="C7" s="33">
        <f>(10^7)-C5</f>
        <v>1676821</v>
      </c>
      <c r="D7" s="29">
        <f>C7*32.5</f>
        <v>54496682.5</v>
      </c>
    </row>
    <row r="8" spans="2:5" ht="23.4">
      <c r="B8" s="56" t="s">
        <v>28</v>
      </c>
      <c r="C8" s="7"/>
      <c r="D8" s="7"/>
    </row>
    <row r="9" spans="2:5" ht="23.4">
      <c r="B9" s="54" t="s">
        <v>7</v>
      </c>
      <c r="C9" s="55" t="s">
        <v>29</v>
      </c>
      <c r="D9" s="55" t="s">
        <v>29</v>
      </c>
    </row>
    <row r="10" spans="2:5" ht="24" thickBot="1">
      <c r="B10" s="22" t="s">
        <v>38</v>
      </c>
      <c r="C10" s="21"/>
      <c r="D10" s="11"/>
    </row>
    <row r="11" spans="2:5" ht="24.6" thickTop="1" thickBot="1">
      <c r="B11" s="52" t="s">
        <v>0</v>
      </c>
      <c r="C11" s="53"/>
      <c r="D11" s="51">
        <f>SUM(D5:D10)</f>
        <v>1053278162.5</v>
      </c>
    </row>
    <row r="12" spans="2:5" ht="8.25" customHeight="1" thickTop="1">
      <c r="B12" s="23"/>
      <c r="C12" s="24"/>
      <c r="D12" s="23"/>
    </row>
    <row r="13" spans="2:5" ht="23.4">
      <c r="B13" s="48" t="s">
        <v>12</v>
      </c>
      <c r="E13" s="2"/>
    </row>
    <row r="14" spans="2:5" ht="23.4">
      <c r="B14" s="48"/>
      <c r="E14" s="2"/>
    </row>
    <row r="15" spans="2:5" ht="23.4">
      <c r="B15" s="44" t="s">
        <v>32</v>
      </c>
      <c r="C15" s="43" t="s">
        <v>17</v>
      </c>
      <c r="D15" s="12"/>
      <c r="E15" s="12"/>
    </row>
    <row r="16" spans="2:5" ht="23.4">
      <c r="B16" s="43" t="s">
        <v>15</v>
      </c>
      <c r="C16" s="12"/>
      <c r="D16" s="43" t="s">
        <v>41</v>
      </c>
      <c r="E16" s="2"/>
    </row>
    <row r="17" spans="2:5" ht="23.4">
      <c r="B17" s="43" t="s">
        <v>16</v>
      </c>
      <c r="D17" s="43" t="s">
        <v>40</v>
      </c>
      <c r="E17" s="2"/>
    </row>
    <row r="18" spans="2:5" ht="23.4">
      <c r="B18" s="64" t="s">
        <v>14</v>
      </c>
      <c r="D18" s="45" t="s">
        <v>14</v>
      </c>
      <c r="E18" s="43"/>
    </row>
    <row r="19" spans="2:5" ht="23.4">
      <c r="B19" s="2"/>
      <c r="E19" s="2"/>
    </row>
    <row r="20" spans="2:5" ht="23.4">
      <c r="B20" s="44" t="s">
        <v>31</v>
      </c>
      <c r="E20" s="12"/>
    </row>
    <row r="21" spans="2:5" ht="23.4">
      <c r="B21" s="43" t="s">
        <v>13</v>
      </c>
      <c r="C21" s="2"/>
      <c r="D21" s="18"/>
      <c r="E21" s="2"/>
    </row>
    <row r="22" spans="2:5" ht="23.4">
      <c r="B22" s="43" t="s">
        <v>39</v>
      </c>
      <c r="C22" s="2"/>
      <c r="D22" s="18"/>
      <c r="E22" s="2"/>
    </row>
    <row r="23" spans="2:5" ht="23.4">
      <c r="B23" s="64" t="s">
        <v>14</v>
      </c>
      <c r="C23" s="2"/>
      <c r="D23" s="2"/>
      <c r="E23" s="18"/>
    </row>
    <row r="24" spans="2:5" ht="23.4">
      <c r="E24" s="2"/>
    </row>
    <row r="25" spans="2:5" ht="17.399999999999999">
      <c r="B25" s="43"/>
    </row>
    <row r="26" spans="2:5" ht="17.399999999999999">
      <c r="B26" s="43"/>
    </row>
    <row r="27" spans="2:5" ht="23.4">
      <c r="B27" s="64"/>
    </row>
  </sheetData>
  <mergeCells count="3">
    <mergeCell ref="B1:D1"/>
    <mergeCell ref="B2:D2"/>
    <mergeCell ref="B3:B4"/>
  </mergeCells>
  <pageMargins left="0.59055118110236227" right="0.19685039370078741" top="0.78740157480314965" bottom="0.59055118110236227" header="0.31496062992125984" footer="0.19685039370078741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รายงาน_TOT</vt:lpstr>
      <vt:lpstr>รายงาน_AWN</vt:lpstr>
      <vt:lpstr>summary!Print_Area</vt:lpstr>
      <vt:lpstr>รายงาน_AWN!Print_Area</vt:lpstr>
      <vt:lpstr>รายงาน_TOT!Print_Area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Mananya Tangnitithum</dc:creator>
  <cp:lastModifiedBy>TOT</cp:lastModifiedBy>
  <cp:lastPrinted>2019-11-07T07:40:45Z</cp:lastPrinted>
  <dcterms:created xsi:type="dcterms:W3CDTF">2017-04-26T09:43:44Z</dcterms:created>
  <dcterms:modified xsi:type="dcterms:W3CDTF">2019-11-07T07:50:12Z</dcterms:modified>
</cp:coreProperties>
</file>