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thony\Documents\Stock Research\"/>
    </mc:Choice>
  </mc:AlternateContent>
  <xr:revisionPtr revIDLastSave="0" documentId="13_ncr:1_{19DD6003-36EA-4868-A155-36CB3FA21B7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pVal" sheetId="1" r:id="rId1"/>
    <sheet name="income" sheetId="2" r:id="rId2"/>
    <sheet name="cas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3" l="1"/>
  <c r="P5" i="3" s="1"/>
  <c r="U5" i="3" s="1"/>
  <c r="Z5" i="3" s="1"/>
  <c r="AE5" i="3" s="1"/>
  <c r="AJ5" i="3" s="1"/>
  <c r="J5" i="3"/>
  <c r="O5" i="3" s="1"/>
  <c r="T5" i="3" s="1"/>
  <c r="Y5" i="3" s="1"/>
  <c r="AD5" i="3" s="1"/>
  <c r="AI5" i="3" s="1"/>
  <c r="I5" i="3"/>
  <c r="N5" i="3" s="1"/>
  <c r="S5" i="3" s="1"/>
  <c r="X5" i="3" s="1"/>
  <c r="AC5" i="3" s="1"/>
  <c r="AH5" i="3" s="1"/>
  <c r="H5" i="3"/>
  <c r="M5" i="3" s="1"/>
  <c r="R5" i="3" s="1"/>
  <c r="W5" i="3" s="1"/>
  <c r="AB5" i="3" s="1"/>
  <c r="AG5" i="3" s="1"/>
  <c r="AJ5" i="2"/>
  <c r="AI5" i="2"/>
  <c r="AE5" i="2"/>
  <c r="AD5" i="2"/>
  <c r="Z5" i="2"/>
  <c r="Y5" i="2"/>
  <c r="U5" i="2"/>
  <c r="T5" i="2"/>
  <c r="P5" i="2"/>
  <c r="O5" i="2"/>
  <c r="M5" i="2"/>
  <c r="R5" i="2" s="1"/>
  <c r="W5" i="2" s="1"/>
  <c r="AB5" i="2" s="1"/>
  <c r="AG5" i="2" s="1"/>
  <c r="I5" i="2"/>
  <c r="N5" i="2" s="1"/>
  <c r="S5" i="2" s="1"/>
  <c r="X5" i="2" s="1"/>
  <c r="AC5" i="2" s="1"/>
  <c r="AH5" i="2" s="1"/>
  <c r="J5" i="2"/>
  <c r="K5" i="2"/>
  <c r="H5" i="2"/>
  <c r="AF59" i="2"/>
  <c r="AG59" i="2"/>
  <c r="AH59" i="2"/>
  <c r="AI61" i="2" s="1"/>
  <c r="AI59" i="2"/>
  <c r="AJ59" i="2"/>
  <c r="AK59" i="2"/>
  <c r="AF55" i="2"/>
  <c r="AK56" i="2" s="1"/>
  <c r="AG55" i="2"/>
  <c r="AH55" i="2"/>
  <c r="AI57" i="2" s="1"/>
  <c r="AI55" i="2"/>
  <c r="AJ55" i="2"/>
  <c r="AK55" i="2"/>
  <c r="AF52" i="2"/>
  <c r="AF53" i="2" s="1"/>
  <c r="AG52" i="2"/>
  <c r="AG53" i="2" s="1"/>
  <c r="AH52" i="2"/>
  <c r="AH53" i="2" s="1"/>
  <c r="AI52" i="2"/>
  <c r="AJ52" i="2"/>
  <c r="AK52" i="2"/>
  <c r="AK53" i="2" s="1"/>
  <c r="AI53" i="2"/>
  <c r="AJ53" i="2"/>
  <c r="AF48" i="2"/>
  <c r="AG48" i="2"/>
  <c r="AH48" i="2"/>
  <c r="AI48" i="2"/>
  <c r="AJ48" i="2"/>
  <c r="AK48" i="2"/>
  <c r="AF44" i="2"/>
  <c r="AF45" i="2" s="1"/>
  <c r="AG44" i="2"/>
  <c r="AG45" i="2" s="1"/>
  <c r="AH44" i="2"/>
  <c r="AH45" i="2" s="1"/>
  <c r="AI44" i="2"/>
  <c r="AJ44" i="2"/>
  <c r="AK44" i="2"/>
  <c r="AI45" i="2"/>
  <c r="AJ45" i="2"/>
  <c r="AK45" i="2"/>
  <c r="V35" i="2"/>
  <c r="W35" i="2"/>
  <c r="AC35" i="2"/>
  <c r="AF35" i="2"/>
  <c r="AG35" i="2"/>
  <c r="AH35" i="2"/>
  <c r="AI35" i="2"/>
  <c r="AJ35" i="2"/>
  <c r="AK35" i="2"/>
  <c r="T36" i="2"/>
  <c r="AC36" i="2"/>
  <c r="AF36" i="2"/>
  <c r="AG36" i="2"/>
  <c r="AH36" i="2"/>
  <c r="AI36" i="2"/>
  <c r="AJ36" i="2"/>
  <c r="AK36" i="2"/>
  <c r="V37" i="2"/>
  <c r="AC37" i="2"/>
  <c r="AD37" i="2"/>
  <c r="AF37" i="2"/>
  <c r="AG37" i="2"/>
  <c r="AH37" i="2"/>
  <c r="AI37" i="2"/>
  <c r="AJ37" i="2"/>
  <c r="AK37" i="2"/>
  <c r="O38" i="2"/>
  <c r="T38" i="2"/>
  <c r="V38" i="2"/>
  <c r="AC38" i="2"/>
  <c r="AD38" i="2"/>
  <c r="AF38" i="2"/>
  <c r="AG38" i="2"/>
  <c r="AH38" i="2"/>
  <c r="AI38" i="2"/>
  <c r="AJ38" i="2"/>
  <c r="AK38" i="2"/>
  <c r="AC39" i="2"/>
  <c r="AF39" i="2"/>
  <c r="AG39" i="2"/>
  <c r="AH39" i="2"/>
  <c r="AI39" i="2"/>
  <c r="AJ39" i="2"/>
  <c r="AK39" i="2"/>
  <c r="T40" i="2"/>
  <c r="AC40" i="2"/>
  <c r="AF40" i="2"/>
  <c r="AG40" i="2"/>
  <c r="AH40" i="2"/>
  <c r="AI40" i="2"/>
  <c r="AJ40" i="2"/>
  <c r="AK40" i="2"/>
  <c r="AF41" i="2"/>
  <c r="AG41" i="2"/>
  <c r="AH41" i="2"/>
  <c r="AI41" i="2"/>
  <c r="AJ41" i="2"/>
  <c r="AK41" i="2"/>
  <c r="C31" i="2"/>
  <c r="D31" i="2"/>
  <c r="E31" i="2"/>
  <c r="G31" i="2"/>
  <c r="H31" i="2"/>
  <c r="I31" i="2"/>
  <c r="J31" i="2"/>
  <c r="L31" i="2"/>
  <c r="M31" i="2"/>
  <c r="N31" i="2"/>
  <c r="O31" i="2"/>
  <c r="O41" i="2" s="1"/>
  <c r="Q31" i="2"/>
  <c r="R31" i="2"/>
  <c r="S31" i="2"/>
  <c r="T31" i="2"/>
  <c r="V31" i="2"/>
  <c r="W31" i="2"/>
  <c r="W41" i="2" s="1"/>
  <c r="X31" i="2"/>
  <c r="Y31" i="2"/>
  <c r="AA31" i="2"/>
  <c r="AB31" i="2"/>
  <c r="AC31" i="2"/>
  <c r="AC41" i="2" s="1"/>
  <c r="AD31" i="2"/>
  <c r="AF31" i="2"/>
  <c r="AF32" i="2" s="1"/>
  <c r="AF33" i="2" s="1"/>
  <c r="AG31" i="2"/>
  <c r="AG32" i="2" s="1"/>
  <c r="AG33" i="2" s="1"/>
  <c r="AH31" i="2"/>
  <c r="AH32" i="2" s="1"/>
  <c r="AH33" i="2" s="1"/>
  <c r="AI31" i="2"/>
  <c r="AJ31" i="2"/>
  <c r="AJ32" i="2" s="1"/>
  <c r="AJ33" i="2" s="1"/>
  <c r="AK31" i="2"/>
  <c r="AI32" i="2"/>
  <c r="AK32" i="2"/>
  <c r="AI33" i="2"/>
  <c r="AK33" i="2"/>
  <c r="AF23" i="2"/>
  <c r="AG23" i="2"/>
  <c r="AH23" i="2"/>
  <c r="AI23" i="2"/>
  <c r="AJ23" i="2"/>
  <c r="AK23" i="2"/>
  <c r="C21" i="2"/>
  <c r="D21" i="2"/>
  <c r="E21" i="2"/>
  <c r="G21" i="2"/>
  <c r="H21" i="2"/>
  <c r="I21" i="2"/>
  <c r="I22" i="2" s="1"/>
  <c r="J21" i="2"/>
  <c r="J22" i="2" s="1"/>
  <c r="J23" i="2" s="1"/>
  <c r="K21" i="2"/>
  <c r="L21" i="2"/>
  <c r="M21" i="2"/>
  <c r="N21" i="2"/>
  <c r="O21" i="2"/>
  <c r="Q21" i="2"/>
  <c r="R21" i="2"/>
  <c r="S21" i="2"/>
  <c r="T21" i="2"/>
  <c r="V21" i="2"/>
  <c r="V22" i="2" s="1"/>
  <c r="W21" i="2"/>
  <c r="X21" i="2"/>
  <c r="X22" i="2" s="1"/>
  <c r="X23" i="2" s="1"/>
  <c r="Y21" i="2"/>
  <c r="Y22" i="2" s="1"/>
  <c r="AA21" i="2"/>
  <c r="AB21" i="2"/>
  <c r="AC21" i="2"/>
  <c r="AC22" i="2" s="1"/>
  <c r="AD21" i="2"/>
  <c r="AF21" i="2"/>
  <c r="AF22" i="2" s="1"/>
  <c r="AG21" i="2"/>
  <c r="AG22" i="2" s="1"/>
  <c r="AH21" i="2"/>
  <c r="AH22" i="2" s="1"/>
  <c r="AI21" i="2"/>
  <c r="AJ21" i="2"/>
  <c r="AK21" i="2"/>
  <c r="AI22" i="2"/>
  <c r="AJ22" i="2"/>
  <c r="AK22" i="2"/>
  <c r="C15" i="2"/>
  <c r="C35" i="2" s="1"/>
  <c r="D15" i="2"/>
  <c r="D22" i="2" s="1"/>
  <c r="D23" i="2" s="1"/>
  <c r="E15" i="2"/>
  <c r="E37" i="2" s="1"/>
  <c r="G15" i="2"/>
  <c r="G36" i="2" s="1"/>
  <c r="H15" i="2"/>
  <c r="H16" i="2" s="1"/>
  <c r="I15" i="2"/>
  <c r="I16" i="2" s="1"/>
  <c r="J15" i="2"/>
  <c r="L15" i="2"/>
  <c r="L35" i="2" s="1"/>
  <c r="M15" i="2"/>
  <c r="M22" i="2" s="1"/>
  <c r="N15" i="2"/>
  <c r="O15" i="2"/>
  <c r="Q15" i="2"/>
  <c r="Q36" i="2" s="1"/>
  <c r="R15" i="2"/>
  <c r="R38" i="2" s="1"/>
  <c r="S15" i="2"/>
  <c r="T15" i="2"/>
  <c r="V15" i="2"/>
  <c r="V40" i="2" s="1"/>
  <c r="W15" i="2"/>
  <c r="W37" i="2" s="1"/>
  <c r="X15" i="2"/>
  <c r="Y15" i="2"/>
  <c r="Y16" i="2" s="1"/>
  <c r="AA15" i="2"/>
  <c r="AA16" i="2" s="1"/>
  <c r="AB15" i="2"/>
  <c r="AC15" i="2"/>
  <c r="AD17" i="2" s="1"/>
  <c r="AD15" i="2"/>
  <c r="AI16" i="2" s="1"/>
  <c r="AF15" i="2"/>
  <c r="AG15" i="2"/>
  <c r="AH15" i="2"/>
  <c r="AH17" i="2" s="1"/>
  <c r="AI15" i="2"/>
  <c r="AJ15" i="2"/>
  <c r="AK15" i="2"/>
  <c r="AJ69" i="2"/>
  <c r="AJ68" i="2"/>
  <c r="AJ65" i="2"/>
  <c r="AJ64" i="2"/>
  <c r="AJ61" i="2"/>
  <c r="AJ57" i="2"/>
  <c r="AJ51" i="2"/>
  <c r="AJ50" i="2"/>
  <c r="AJ47" i="2"/>
  <c r="AJ43" i="2"/>
  <c r="AJ30" i="2"/>
  <c r="AJ29" i="2"/>
  <c r="AJ28" i="2"/>
  <c r="AJ27" i="2"/>
  <c r="AJ26" i="2"/>
  <c r="AJ25" i="2"/>
  <c r="AJ20" i="2"/>
  <c r="AJ19" i="2"/>
  <c r="AJ17" i="2"/>
  <c r="AJ11" i="2"/>
  <c r="AJ13" i="2" s="1"/>
  <c r="AJ7" i="2"/>
  <c r="AJ9" i="2" s="1"/>
  <c r="AE69" i="2"/>
  <c r="AE68" i="2"/>
  <c r="AE65" i="2"/>
  <c r="AE64" i="2"/>
  <c r="AE51" i="2"/>
  <c r="AE50" i="2"/>
  <c r="AE47" i="2"/>
  <c r="AE43" i="2"/>
  <c r="AE30" i="2"/>
  <c r="AE29" i="2"/>
  <c r="AE28" i="2"/>
  <c r="AE27" i="2"/>
  <c r="AE26" i="2"/>
  <c r="AE25" i="2"/>
  <c r="AE20" i="2"/>
  <c r="AE19" i="2"/>
  <c r="AE21" i="2" s="1"/>
  <c r="AE11" i="2"/>
  <c r="AE13" i="2" s="1"/>
  <c r="AE7" i="2"/>
  <c r="Z69" i="2"/>
  <c r="Z68" i="2"/>
  <c r="Z65" i="2"/>
  <c r="Z64" i="2"/>
  <c r="Z51" i="2"/>
  <c r="Z50" i="2"/>
  <c r="Z47" i="2"/>
  <c r="Z43" i="2"/>
  <c r="Z30" i="2"/>
  <c r="Z29" i="2"/>
  <c r="Z28" i="2"/>
  <c r="Z27" i="2"/>
  <c r="Z26" i="2"/>
  <c r="Z25" i="2"/>
  <c r="Z20" i="2"/>
  <c r="Z19" i="2"/>
  <c r="Z11" i="2"/>
  <c r="Z7" i="2"/>
  <c r="U69" i="2"/>
  <c r="U68" i="2"/>
  <c r="U65" i="2"/>
  <c r="U64" i="2"/>
  <c r="U51" i="2"/>
  <c r="U50" i="2"/>
  <c r="U47" i="2"/>
  <c r="U43" i="2"/>
  <c r="U30" i="2"/>
  <c r="U29" i="2"/>
  <c r="U28" i="2"/>
  <c r="U27" i="2"/>
  <c r="U26" i="2"/>
  <c r="U25" i="2"/>
  <c r="U20" i="2"/>
  <c r="U19" i="2"/>
  <c r="U11" i="2"/>
  <c r="U13" i="2" s="1"/>
  <c r="U7" i="2"/>
  <c r="U15" i="2" s="1"/>
  <c r="P69" i="2"/>
  <c r="P68" i="2"/>
  <c r="P65" i="2"/>
  <c r="P64" i="2"/>
  <c r="P51" i="2"/>
  <c r="P50" i="2"/>
  <c r="P47" i="2"/>
  <c r="P43" i="2"/>
  <c r="P30" i="2"/>
  <c r="P29" i="2"/>
  <c r="P28" i="2"/>
  <c r="P27" i="2"/>
  <c r="P26" i="2"/>
  <c r="P25" i="2"/>
  <c r="P20" i="2"/>
  <c r="P19" i="2"/>
  <c r="P11" i="2"/>
  <c r="P13" i="2" s="1"/>
  <c r="P7" i="2"/>
  <c r="P9" i="2" s="1"/>
  <c r="K51" i="2"/>
  <c r="K50" i="2"/>
  <c r="K47" i="2"/>
  <c r="K43" i="2"/>
  <c r="K30" i="2"/>
  <c r="K29" i="2"/>
  <c r="K28" i="2"/>
  <c r="K27" i="2"/>
  <c r="K26" i="2"/>
  <c r="K25" i="2"/>
  <c r="K20" i="2"/>
  <c r="K19" i="2"/>
  <c r="K11" i="2"/>
  <c r="F51" i="2"/>
  <c r="F50" i="2"/>
  <c r="F47" i="2"/>
  <c r="F43" i="2"/>
  <c r="F30" i="2"/>
  <c r="F29" i="2"/>
  <c r="F28" i="2"/>
  <c r="F27" i="2"/>
  <c r="F26" i="2"/>
  <c r="F25" i="2"/>
  <c r="F20" i="2"/>
  <c r="F19" i="2"/>
  <c r="F11" i="2"/>
  <c r="F7" i="2"/>
  <c r="F9" i="2" s="1"/>
  <c r="K7" i="2"/>
  <c r="B31" i="2"/>
  <c r="B21" i="2"/>
  <c r="B15" i="2"/>
  <c r="B40" i="2" s="1"/>
  <c r="AI69" i="2"/>
  <c r="AH69" i="2"/>
  <c r="AD69" i="2"/>
  <c r="AC69" i="2"/>
  <c r="Y69" i="2"/>
  <c r="X69" i="2"/>
  <c r="T69" i="2"/>
  <c r="S69" i="2"/>
  <c r="O69" i="2"/>
  <c r="N69" i="2"/>
  <c r="K69" i="2"/>
  <c r="J69" i="2"/>
  <c r="I69" i="2"/>
  <c r="F69" i="2"/>
  <c r="E69" i="2"/>
  <c r="D69" i="2"/>
  <c r="AK68" i="2"/>
  <c r="AI68" i="2"/>
  <c r="AH68" i="2"/>
  <c r="AG68" i="2"/>
  <c r="AF68" i="2"/>
  <c r="AD68" i="2"/>
  <c r="AC68" i="2"/>
  <c r="AB68" i="2"/>
  <c r="AA68" i="2"/>
  <c r="Y68" i="2"/>
  <c r="X68" i="2"/>
  <c r="W68" i="2"/>
  <c r="V68" i="2"/>
  <c r="T68" i="2"/>
  <c r="S68" i="2"/>
  <c r="R68" i="2"/>
  <c r="Q68" i="2"/>
  <c r="O68" i="2"/>
  <c r="N68" i="2"/>
  <c r="M68" i="2"/>
  <c r="L68" i="2"/>
  <c r="K68" i="2"/>
  <c r="J68" i="2"/>
  <c r="I68" i="2"/>
  <c r="H68" i="2"/>
  <c r="G68" i="2"/>
  <c r="AI65" i="2"/>
  <c r="AH65" i="2"/>
  <c r="AD65" i="2"/>
  <c r="AC65" i="2"/>
  <c r="Y65" i="2"/>
  <c r="X65" i="2"/>
  <c r="T65" i="2"/>
  <c r="S65" i="2"/>
  <c r="O65" i="2"/>
  <c r="N65" i="2"/>
  <c r="K65" i="2"/>
  <c r="J65" i="2"/>
  <c r="I65" i="2"/>
  <c r="F65" i="2"/>
  <c r="E65" i="2"/>
  <c r="D65" i="2"/>
  <c r="AK64" i="2"/>
  <c r="AI64" i="2"/>
  <c r="AH64" i="2"/>
  <c r="AG64" i="2"/>
  <c r="AF64" i="2"/>
  <c r="AD64" i="2"/>
  <c r="AC64" i="2"/>
  <c r="AB64" i="2"/>
  <c r="AA64" i="2"/>
  <c r="Y64" i="2"/>
  <c r="X64" i="2"/>
  <c r="W64" i="2"/>
  <c r="V64" i="2"/>
  <c r="T64" i="2"/>
  <c r="S64" i="2"/>
  <c r="R64" i="2"/>
  <c r="Q64" i="2"/>
  <c r="O64" i="2"/>
  <c r="N64" i="2"/>
  <c r="M64" i="2"/>
  <c r="L64" i="2"/>
  <c r="K64" i="2"/>
  <c r="J64" i="2"/>
  <c r="I64" i="2"/>
  <c r="H64" i="2"/>
  <c r="G64" i="2"/>
  <c r="I17" i="2"/>
  <c r="AI13" i="2"/>
  <c r="AH13" i="2"/>
  <c r="AD13" i="2"/>
  <c r="AC13" i="2"/>
  <c r="Y13" i="2"/>
  <c r="X13" i="2"/>
  <c r="T13" i="2"/>
  <c r="S13" i="2"/>
  <c r="O13" i="2"/>
  <c r="N13" i="2"/>
  <c r="J13" i="2"/>
  <c r="I13" i="2"/>
  <c r="E13" i="2"/>
  <c r="D13" i="2"/>
  <c r="AK12" i="2"/>
  <c r="AI12" i="2"/>
  <c r="AH12" i="2"/>
  <c r="AG12" i="2"/>
  <c r="AF12" i="2"/>
  <c r="AD12" i="2"/>
  <c r="AC12" i="2"/>
  <c r="AB12" i="2"/>
  <c r="AA12" i="2"/>
  <c r="Y12" i="2"/>
  <c r="X12" i="2"/>
  <c r="W12" i="2"/>
  <c r="V12" i="2"/>
  <c r="T12" i="2"/>
  <c r="S12" i="2"/>
  <c r="R12" i="2"/>
  <c r="Q12" i="2"/>
  <c r="O12" i="2"/>
  <c r="N12" i="2"/>
  <c r="M12" i="2"/>
  <c r="L12" i="2"/>
  <c r="J12" i="2"/>
  <c r="I12" i="2"/>
  <c r="H12" i="2"/>
  <c r="G12" i="2"/>
  <c r="AI9" i="2"/>
  <c r="AH9" i="2"/>
  <c r="AD9" i="2"/>
  <c r="AC9" i="2"/>
  <c r="Y9" i="2"/>
  <c r="X9" i="2"/>
  <c r="T9" i="2"/>
  <c r="S9" i="2"/>
  <c r="O9" i="2"/>
  <c r="N9" i="2"/>
  <c r="J9" i="2"/>
  <c r="I9" i="2"/>
  <c r="E9" i="2"/>
  <c r="D9" i="2"/>
  <c r="AI8" i="2"/>
  <c r="AH8" i="2"/>
  <c r="AG8" i="2"/>
  <c r="AD8" i="2"/>
  <c r="AC8" i="2"/>
  <c r="AB8" i="2"/>
  <c r="Y8" i="2"/>
  <c r="X8" i="2"/>
  <c r="W8" i="2"/>
  <c r="T8" i="2"/>
  <c r="S8" i="2"/>
  <c r="R8" i="2"/>
  <c r="O8" i="2"/>
  <c r="N8" i="2"/>
  <c r="M8" i="2"/>
  <c r="I8" i="2"/>
  <c r="J8" i="2"/>
  <c r="H8" i="2"/>
  <c r="AK8" i="2"/>
  <c r="AF8" i="2"/>
  <c r="AA8" i="2"/>
  <c r="V8" i="2"/>
  <c r="Q8" i="2"/>
  <c r="L8" i="2"/>
  <c r="G8" i="2"/>
  <c r="A41" i="2"/>
  <c r="A40" i="2"/>
  <c r="A39" i="2"/>
  <c r="A38" i="2"/>
  <c r="A37" i="2"/>
  <c r="A36" i="2"/>
  <c r="A35" i="2"/>
  <c r="E8" i="1"/>
  <c r="E15" i="1" s="1"/>
  <c r="B41" i="2" l="1"/>
  <c r="B22" i="2"/>
  <c r="B35" i="2"/>
  <c r="B36" i="2"/>
  <c r="B37" i="2"/>
  <c r="B38" i="2"/>
  <c r="B39" i="2"/>
  <c r="G37" i="2"/>
  <c r="G40" i="2"/>
  <c r="G35" i="2"/>
  <c r="G16" i="2"/>
  <c r="G38" i="2"/>
  <c r="G41" i="2"/>
  <c r="G39" i="2"/>
  <c r="G22" i="2"/>
  <c r="F21" i="2"/>
  <c r="C36" i="2"/>
  <c r="C39" i="2"/>
  <c r="C40" i="2"/>
  <c r="C37" i="2"/>
  <c r="C22" i="2"/>
  <c r="D17" i="2"/>
  <c r="C41" i="2"/>
  <c r="C38" i="2"/>
  <c r="F31" i="2"/>
  <c r="D41" i="2"/>
  <c r="D37" i="2"/>
  <c r="D38" i="2"/>
  <c r="F15" i="2"/>
  <c r="F38" i="2" s="1"/>
  <c r="D39" i="2"/>
  <c r="D35" i="2"/>
  <c r="D32" i="2"/>
  <c r="D36" i="2"/>
  <c r="D40" i="2"/>
  <c r="F13" i="2"/>
  <c r="E38" i="2"/>
  <c r="E39" i="2"/>
  <c r="K12" i="2"/>
  <c r="E41" i="2"/>
  <c r="E17" i="2"/>
  <c r="E22" i="2"/>
  <c r="E35" i="2"/>
  <c r="E36" i="2"/>
  <c r="E40" i="2"/>
  <c r="H36" i="2"/>
  <c r="H39" i="2"/>
  <c r="H37" i="2"/>
  <c r="H38" i="2"/>
  <c r="H40" i="2"/>
  <c r="M16" i="2"/>
  <c r="H22" i="2"/>
  <c r="H41" i="2"/>
  <c r="H35" i="2"/>
  <c r="I32" i="2"/>
  <c r="I44" i="2" s="1"/>
  <c r="I33" i="2"/>
  <c r="I39" i="2"/>
  <c r="I36" i="2"/>
  <c r="I35" i="2"/>
  <c r="I40" i="2"/>
  <c r="I38" i="2"/>
  <c r="I37" i="2"/>
  <c r="I41" i="2"/>
  <c r="J17" i="2"/>
  <c r="I23" i="2"/>
  <c r="J41" i="2"/>
  <c r="J16" i="2"/>
  <c r="J38" i="2"/>
  <c r="J37" i="2"/>
  <c r="J36" i="2"/>
  <c r="J39" i="2"/>
  <c r="J40" i="2"/>
  <c r="J32" i="2"/>
  <c r="J35" i="2"/>
  <c r="K31" i="2"/>
  <c r="K15" i="2"/>
  <c r="K40" i="2" s="1"/>
  <c r="K13" i="2"/>
  <c r="L40" i="2"/>
  <c r="L38" i="2"/>
  <c r="L37" i="2"/>
  <c r="L16" i="2"/>
  <c r="L39" i="2"/>
  <c r="L36" i="2"/>
  <c r="L22" i="2"/>
  <c r="L41" i="2"/>
  <c r="M37" i="2"/>
  <c r="M23" i="2"/>
  <c r="M32" i="2"/>
  <c r="M41" i="2"/>
  <c r="M36" i="2"/>
  <c r="M40" i="2"/>
  <c r="M39" i="2"/>
  <c r="M35" i="2"/>
  <c r="M38" i="2"/>
  <c r="N17" i="2"/>
  <c r="N35" i="2"/>
  <c r="N38" i="2"/>
  <c r="N41" i="2"/>
  <c r="N16" i="2"/>
  <c r="N40" i="2"/>
  <c r="N39" i="2"/>
  <c r="N36" i="2"/>
  <c r="N37" i="2"/>
  <c r="N22" i="2"/>
  <c r="O17" i="2"/>
  <c r="P21" i="2"/>
  <c r="O39" i="2"/>
  <c r="O36" i="2"/>
  <c r="P12" i="2"/>
  <c r="O35" i="2"/>
  <c r="O40" i="2"/>
  <c r="O37" i="2"/>
  <c r="O22" i="2"/>
  <c r="R40" i="2"/>
  <c r="R37" i="2"/>
  <c r="R39" i="2"/>
  <c r="R35" i="2"/>
  <c r="R41" i="2"/>
  <c r="R36" i="2"/>
  <c r="R22" i="2"/>
  <c r="R23" i="2" s="1"/>
  <c r="S41" i="2"/>
  <c r="U21" i="2"/>
  <c r="U22" i="2" s="1"/>
  <c r="S36" i="2"/>
  <c r="S38" i="2"/>
  <c r="S22" i="2"/>
  <c r="S32" i="2" s="1"/>
  <c r="S33" i="2" s="1"/>
  <c r="S40" i="2"/>
  <c r="X16" i="2"/>
  <c r="S23" i="2"/>
  <c r="S39" i="2"/>
  <c r="S35" i="2"/>
  <c r="S37" i="2"/>
  <c r="S17" i="2"/>
  <c r="U31" i="2"/>
  <c r="U41" i="2" s="1"/>
  <c r="T41" i="2"/>
  <c r="T35" i="2"/>
  <c r="T22" i="2"/>
  <c r="T23" i="2" s="1"/>
  <c r="T37" i="2"/>
  <c r="T17" i="2"/>
  <c r="T39" i="2"/>
  <c r="T32" i="2"/>
  <c r="P31" i="2"/>
  <c r="Q39" i="2"/>
  <c r="Q22" i="2"/>
  <c r="Q23" i="2" s="1"/>
  <c r="P15" i="2"/>
  <c r="U16" i="2" s="1"/>
  <c r="Q32" i="2"/>
  <c r="Q37" i="2"/>
  <c r="Q40" i="2"/>
  <c r="P8" i="2"/>
  <c r="Q41" i="2"/>
  <c r="Q35" i="2"/>
  <c r="Q38" i="2"/>
  <c r="V32" i="2"/>
  <c r="V41" i="2"/>
  <c r="V36" i="2"/>
  <c r="V39" i="2"/>
  <c r="V16" i="2"/>
  <c r="V33" i="2"/>
  <c r="V44" i="2"/>
  <c r="U17" i="2"/>
  <c r="U40" i="2"/>
  <c r="U36" i="2"/>
  <c r="U39" i="2"/>
  <c r="U35" i="2"/>
  <c r="U38" i="2"/>
  <c r="U37" i="2"/>
  <c r="V23" i="2"/>
  <c r="Z8" i="2"/>
  <c r="AA39" i="2"/>
  <c r="AA35" i="2"/>
  <c r="AA38" i="2"/>
  <c r="AA40" i="2"/>
  <c r="AA22" i="2"/>
  <c r="AA36" i="2"/>
  <c r="AF16" i="2"/>
  <c r="AA41" i="2"/>
  <c r="AA37" i="2"/>
  <c r="Z21" i="2"/>
  <c r="W38" i="2"/>
  <c r="W39" i="2"/>
  <c r="W22" i="2"/>
  <c r="W23" i="2" s="1"/>
  <c r="W40" i="2"/>
  <c r="AB16" i="2"/>
  <c r="W36" i="2"/>
  <c r="AB35" i="2"/>
  <c r="AB36" i="2"/>
  <c r="AB38" i="2"/>
  <c r="AB22" i="2"/>
  <c r="AB37" i="2"/>
  <c r="AB39" i="2"/>
  <c r="AB40" i="2"/>
  <c r="AG16" i="2"/>
  <c r="AB41" i="2"/>
  <c r="Z31" i="2"/>
  <c r="X17" i="2"/>
  <c r="Y17" i="2"/>
  <c r="X32" i="2"/>
  <c r="X35" i="2"/>
  <c r="X36" i="2"/>
  <c r="X39" i="2"/>
  <c r="X38" i="2"/>
  <c r="X40" i="2"/>
  <c r="X37" i="2"/>
  <c r="X41" i="2"/>
  <c r="AC32" i="2"/>
  <c r="AC33" i="2" s="1"/>
  <c r="AC23" i="2"/>
  <c r="AE15" i="2"/>
  <c r="AC16" i="2"/>
  <c r="AC17" i="2"/>
  <c r="Y32" i="2"/>
  <c r="Y23" i="2"/>
  <c r="Y33" i="2"/>
  <c r="Y44" i="2"/>
  <c r="Y52" i="2" s="1"/>
  <c r="Y53" i="2" s="1"/>
  <c r="Y41" i="2"/>
  <c r="Y40" i="2"/>
  <c r="Y39" i="2"/>
  <c r="Y38" i="2"/>
  <c r="Y36" i="2"/>
  <c r="Y37" i="2"/>
  <c r="Y55" i="2"/>
  <c r="Y48" i="2"/>
  <c r="Y45" i="2"/>
  <c r="Z15" i="2"/>
  <c r="Y35" i="2"/>
  <c r="AE31" i="2"/>
  <c r="AE12" i="2"/>
  <c r="AD16" i="2"/>
  <c r="AD36" i="2"/>
  <c r="AD22" i="2"/>
  <c r="AD23" i="2" s="1"/>
  <c r="AD41" i="2"/>
  <c r="AD35" i="2"/>
  <c r="AD40" i="2"/>
  <c r="AD39" i="2"/>
  <c r="AH61" i="2"/>
  <c r="AK60" i="2"/>
  <c r="AH57" i="2"/>
  <c r="AH16" i="2"/>
  <c r="O16" i="2"/>
  <c r="Q16" i="2"/>
  <c r="AK16" i="2"/>
  <c r="AI17" i="2"/>
  <c r="S16" i="2"/>
  <c r="R16" i="2"/>
  <c r="T16" i="2"/>
  <c r="W16" i="2"/>
  <c r="AJ12" i="2"/>
  <c r="AJ8" i="2"/>
  <c r="AE8" i="2"/>
  <c r="AE9" i="2"/>
  <c r="Z12" i="2"/>
  <c r="Z9" i="2"/>
  <c r="Z13" i="2"/>
  <c r="U8" i="2"/>
  <c r="U12" i="2"/>
  <c r="U9" i="2"/>
  <c r="K8" i="2"/>
  <c r="K9" i="2"/>
  <c r="B32" i="2" l="1"/>
  <c r="B23" i="2"/>
  <c r="G32" i="2"/>
  <c r="G23" i="2"/>
  <c r="F22" i="2"/>
  <c r="F32" i="2" s="1"/>
  <c r="F39" i="2"/>
  <c r="F40" i="2"/>
  <c r="C32" i="2"/>
  <c r="C23" i="2"/>
  <c r="F35" i="2"/>
  <c r="F37" i="2"/>
  <c r="F36" i="2"/>
  <c r="D33" i="2"/>
  <c r="D44" i="2"/>
  <c r="F17" i="2"/>
  <c r="F41" i="2"/>
  <c r="E32" i="2"/>
  <c r="E23" i="2"/>
  <c r="H32" i="2"/>
  <c r="H23" i="2"/>
  <c r="I45" i="2"/>
  <c r="I48" i="2"/>
  <c r="I52" i="2"/>
  <c r="J33" i="2"/>
  <c r="J44" i="2"/>
  <c r="K22" i="2"/>
  <c r="K32" i="2" s="1"/>
  <c r="K36" i="2"/>
  <c r="K39" i="2"/>
  <c r="K38" i="2"/>
  <c r="K37" i="2"/>
  <c r="K17" i="2"/>
  <c r="K16" i="2"/>
  <c r="K35" i="2"/>
  <c r="K41" i="2"/>
  <c r="L23" i="2"/>
  <c r="L32" i="2"/>
  <c r="M33" i="2"/>
  <c r="M44" i="2"/>
  <c r="N23" i="2"/>
  <c r="N32" i="2"/>
  <c r="P22" i="2"/>
  <c r="P23" i="2" s="1"/>
  <c r="O32" i="2"/>
  <c r="O23" i="2"/>
  <c r="R32" i="2"/>
  <c r="S44" i="2"/>
  <c r="S45" i="2"/>
  <c r="S52" i="2"/>
  <c r="S48" i="2"/>
  <c r="T33" i="2"/>
  <c r="T44" i="2"/>
  <c r="Q33" i="2"/>
  <c r="Q44" i="2"/>
  <c r="P17" i="2"/>
  <c r="P41" i="2"/>
  <c r="P35" i="2"/>
  <c r="P38" i="2"/>
  <c r="P40" i="2"/>
  <c r="P37" i="2"/>
  <c r="P39" i="2"/>
  <c r="P36" i="2"/>
  <c r="P16" i="2"/>
  <c r="U32" i="2"/>
  <c r="U23" i="2"/>
  <c r="V45" i="2"/>
  <c r="V52" i="2"/>
  <c r="V48" i="2"/>
  <c r="AA32" i="2"/>
  <c r="AA23" i="2"/>
  <c r="W32" i="2"/>
  <c r="W33" i="2" s="1"/>
  <c r="AE41" i="2"/>
  <c r="AE17" i="2"/>
  <c r="AE22" i="2"/>
  <c r="AB23" i="2"/>
  <c r="AB32" i="2"/>
  <c r="AE35" i="2"/>
  <c r="AE40" i="2"/>
  <c r="AE39" i="2"/>
  <c r="AE16" i="2"/>
  <c r="AE38" i="2"/>
  <c r="AE37" i="2"/>
  <c r="AJ16" i="2"/>
  <c r="AE36" i="2"/>
  <c r="X33" i="2"/>
  <c r="X44" i="2"/>
  <c r="AC44" i="2"/>
  <c r="AC45" i="2" s="1"/>
  <c r="AC52" i="2"/>
  <c r="AC48" i="2"/>
  <c r="Y59" i="2"/>
  <c r="Z35" i="2"/>
  <c r="Z17" i="2"/>
  <c r="Z22" i="2"/>
  <c r="Z36" i="2"/>
  <c r="Z37" i="2"/>
  <c r="Z38" i="2"/>
  <c r="Z16" i="2"/>
  <c r="Z39" i="2"/>
  <c r="Z40" i="2"/>
  <c r="Z41" i="2"/>
  <c r="AD32" i="2"/>
  <c r="AE23" i="2"/>
  <c r="AE32" i="2"/>
  <c r="B33" i="2" l="1"/>
  <c r="B44" i="2"/>
  <c r="F23" i="2"/>
  <c r="G33" i="2"/>
  <c r="G44" i="2"/>
  <c r="C44" i="2"/>
  <c r="C33" i="2"/>
  <c r="D48" i="2"/>
  <c r="D52" i="2"/>
  <c r="D45" i="2"/>
  <c r="F44" i="2"/>
  <c r="F33" i="2"/>
  <c r="E44" i="2"/>
  <c r="E33" i="2"/>
  <c r="H44" i="2"/>
  <c r="H33" i="2"/>
  <c r="K23" i="2"/>
  <c r="I59" i="2"/>
  <c r="I55" i="2"/>
  <c r="I53" i="2"/>
  <c r="J52" i="2"/>
  <c r="J45" i="2"/>
  <c r="J48" i="2"/>
  <c r="K33" i="2"/>
  <c r="K44" i="2"/>
  <c r="L44" i="2"/>
  <c r="L33" i="2"/>
  <c r="M48" i="2"/>
  <c r="M45" i="2"/>
  <c r="M52" i="2"/>
  <c r="N33" i="2"/>
  <c r="N44" i="2"/>
  <c r="P32" i="2"/>
  <c r="P44" i="2" s="1"/>
  <c r="P48" i="2" s="1"/>
  <c r="O33" i="2"/>
  <c r="O44" i="2"/>
  <c r="R33" i="2"/>
  <c r="R44" i="2"/>
  <c r="S55" i="2"/>
  <c r="S53" i="2"/>
  <c r="S59" i="2"/>
  <c r="T45" i="2"/>
  <c r="T52" i="2"/>
  <c r="T48" i="2"/>
  <c r="Q45" i="2"/>
  <c r="Q48" i="2"/>
  <c r="Q52" i="2"/>
  <c r="V59" i="2"/>
  <c r="V53" i="2"/>
  <c r="V55" i="2"/>
  <c r="U33" i="2"/>
  <c r="U44" i="2"/>
  <c r="AA33" i="2"/>
  <c r="AA44" i="2"/>
  <c r="W44" i="2"/>
  <c r="W52" i="2" s="1"/>
  <c r="AB44" i="2"/>
  <c r="AB33" i="2"/>
  <c r="X52" i="2"/>
  <c r="X48" i="2"/>
  <c r="X45" i="2"/>
  <c r="AC53" i="2"/>
  <c r="AC55" i="2"/>
  <c r="AC59" i="2"/>
  <c r="Z23" i="2"/>
  <c r="Z32" i="2"/>
  <c r="AE33" i="2"/>
  <c r="AE44" i="2"/>
  <c r="AD33" i="2"/>
  <c r="AD44" i="2"/>
  <c r="B52" i="2" l="1"/>
  <c r="B48" i="2"/>
  <c r="B45" i="2"/>
  <c r="G45" i="2"/>
  <c r="G52" i="2"/>
  <c r="G48" i="2"/>
  <c r="C48" i="2"/>
  <c r="C45" i="2"/>
  <c r="C52" i="2"/>
  <c r="D59" i="2"/>
  <c r="D55" i="2"/>
  <c r="D53" i="2"/>
  <c r="E52" i="2"/>
  <c r="E48" i="2"/>
  <c r="E45" i="2"/>
  <c r="F52" i="2"/>
  <c r="F48" i="2"/>
  <c r="F45" i="2"/>
  <c r="H45" i="2"/>
  <c r="H48" i="2"/>
  <c r="H52" i="2"/>
  <c r="I56" i="2"/>
  <c r="I60" i="2"/>
  <c r="J55" i="2"/>
  <c r="J59" i="2"/>
  <c r="J53" i="2"/>
  <c r="L48" i="2"/>
  <c r="L45" i="2"/>
  <c r="L52" i="2"/>
  <c r="K48" i="2"/>
  <c r="K45" i="2"/>
  <c r="K52" i="2"/>
  <c r="M53" i="2"/>
  <c r="M59" i="2"/>
  <c r="M55" i="2"/>
  <c r="P45" i="2"/>
  <c r="P52" i="2"/>
  <c r="P53" i="2" s="1"/>
  <c r="N45" i="2"/>
  <c r="N48" i="2"/>
  <c r="N52" i="2"/>
  <c r="P33" i="2"/>
  <c r="O48" i="2"/>
  <c r="O52" i="2"/>
  <c r="O45" i="2"/>
  <c r="R45" i="2"/>
  <c r="R52" i="2"/>
  <c r="R48" i="2"/>
  <c r="T55" i="2"/>
  <c r="T53" i="2"/>
  <c r="T59" i="2"/>
  <c r="Q53" i="2"/>
  <c r="Q55" i="2"/>
  <c r="Q59" i="2"/>
  <c r="U52" i="2"/>
  <c r="U48" i="2"/>
  <c r="U45" i="2"/>
  <c r="AA45" i="2"/>
  <c r="AA52" i="2"/>
  <c r="AA48" i="2"/>
  <c r="W48" i="2"/>
  <c r="W45" i="2"/>
  <c r="W53" i="2"/>
  <c r="W59" i="2"/>
  <c r="W55" i="2"/>
  <c r="AB52" i="2"/>
  <c r="AB48" i="2"/>
  <c r="AB45" i="2"/>
  <c r="X55" i="2"/>
  <c r="AC56" i="2" s="1"/>
  <c r="X59" i="2"/>
  <c r="AC60" i="2" s="1"/>
  <c r="X53" i="2"/>
  <c r="AH56" i="2"/>
  <c r="AH60" i="2"/>
  <c r="Z33" i="2"/>
  <c r="Z44" i="2"/>
  <c r="AD48" i="2"/>
  <c r="AD45" i="2"/>
  <c r="AD52" i="2"/>
  <c r="AE48" i="2"/>
  <c r="AE45" i="2"/>
  <c r="AE52" i="2"/>
  <c r="B59" i="2" l="1"/>
  <c r="B55" i="2"/>
  <c r="B53" i="2"/>
  <c r="G59" i="2"/>
  <c r="G53" i="2"/>
  <c r="G55" i="2"/>
  <c r="C55" i="2"/>
  <c r="D57" i="2" s="1"/>
  <c r="C53" i="2"/>
  <c r="C59" i="2"/>
  <c r="D61" i="2" s="1"/>
  <c r="F59" i="2"/>
  <c r="F53" i="2"/>
  <c r="F55" i="2"/>
  <c r="E53" i="2"/>
  <c r="E55" i="2"/>
  <c r="E57" i="2" s="1"/>
  <c r="E59" i="2"/>
  <c r="E61" i="2" s="1"/>
  <c r="H59" i="2"/>
  <c r="H55" i="2"/>
  <c r="M56" i="2" s="1"/>
  <c r="H53" i="2"/>
  <c r="M60" i="2"/>
  <c r="J61" i="2"/>
  <c r="J56" i="2"/>
  <c r="J57" i="2"/>
  <c r="L53" i="2"/>
  <c r="L59" i="2"/>
  <c r="L55" i="2"/>
  <c r="K53" i="2"/>
  <c r="K55" i="2"/>
  <c r="K59" i="2"/>
  <c r="P55" i="2"/>
  <c r="P57" i="2" s="1"/>
  <c r="P59" i="2"/>
  <c r="P61" i="2" s="1"/>
  <c r="N53" i="2"/>
  <c r="N59" i="2"/>
  <c r="N55" i="2"/>
  <c r="O53" i="2"/>
  <c r="O59" i="2"/>
  <c r="O55" i="2"/>
  <c r="R53" i="2"/>
  <c r="R55" i="2"/>
  <c r="W56" i="2" s="1"/>
  <c r="R59" i="2"/>
  <c r="T61" i="2"/>
  <c r="T60" i="2"/>
  <c r="Y60" i="2"/>
  <c r="T57" i="2"/>
  <c r="T56" i="2"/>
  <c r="Y56" i="2"/>
  <c r="V60" i="2"/>
  <c r="V56" i="2"/>
  <c r="U53" i="2"/>
  <c r="U59" i="2"/>
  <c r="U55" i="2"/>
  <c r="AA53" i="2"/>
  <c r="AA59" i="2"/>
  <c r="AA55" i="2"/>
  <c r="AB59" i="2"/>
  <c r="AB55" i="2"/>
  <c r="AB53" i="2"/>
  <c r="X60" i="2"/>
  <c r="X61" i="2"/>
  <c r="Y61" i="2"/>
  <c r="X57" i="2"/>
  <c r="X56" i="2"/>
  <c r="Y57" i="2"/>
  <c r="Z52" i="2"/>
  <c r="Z45" i="2"/>
  <c r="Z48" i="2"/>
  <c r="AE53" i="2"/>
  <c r="AE59" i="2"/>
  <c r="AE55" i="2"/>
  <c r="AD53" i="2"/>
  <c r="AD59" i="2"/>
  <c r="AD55" i="2"/>
  <c r="G56" i="2" l="1"/>
  <c r="G60" i="2"/>
  <c r="L56" i="2"/>
  <c r="L60" i="2"/>
  <c r="J60" i="2"/>
  <c r="F57" i="2"/>
  <c r="F61" i="2"/>
  <c r="H56" i="2"/>
  <c r="I57" i="2"/>
  <c r="H60" i="2"/>
  <c r="I61" i="2"/>
  <c r="Q56" i="2"/>
  <c r="K57" i="2"/>
  <c r="K56" i="2"/>
  <c r="K60" i="2"/>
  <c r="K61" i="2"/>
  <c r="Q60" i="2"/>
  <c r="P56" i="2"/>
  <c r="P60" i="2"/>
  <c r="N57" i="2"/>
  <c r="N56" i="2"/>
  <c r="S56" i="2"/>
  <c r="N61" i="2"/>
  <c r="N60" i="2"/>
  <c r="S60" i="2"/>
  <c r="O61" i="2"/>
  <c r="O60" i="2"/>
  <c r="O57" i="2"/>
  <c r="O56" i="2"/>
  <c r="R60" i="2"/>
  <c r="S61" i="2"/>
  <c r="R56" i="2"/>
  <c r="S57" i="2"/>
  <c r="W60" i="2"/>
  <c r="U57" i="2"/>
  <c r="U56" i="2"/>
  <c r="U60" i="2"/>
  <c r="U61" i="2"/>
  <c r="AF56" i="2"/>
  <c r="AA56" i="2"/>
  <c r="AA60" i="2"/>
  <c r="AF60" i="2"/>
  <c r="AG56" i="2"/>
  <c r="AB56" i="2"/>
  <c r="AC57" i="2"/>
  <c r="AB60" i="2"/>
  <c r="AG60" i="2"/>
  <c r="AC61" i="2"/>
  <c r="Z55" i="2"/>
  <c r="AE56" i="2" s="1"/>
  <c r="Z53" i="2"/>
  <c r="Z59" i="2"/>
  <c r="AE60" i="2" s="1"/>
  <c r="AJ56" i="2"/>
  <c r="AE57" i="2"/>
  <c r="AI56" i="2"/>
  <c r="AD57" i="2"/>
  <c r="AD56" i="2"/>
  <c r="AD60" i="2"/>
  <c r="AD61" i="2"/>
  <c r="AI60" i="2"/>
  <c r="AJ60" i="2"/>
  <c r="AE61" i="2"/>
  <c r="Z61" i="2" l="1"/>
  <c r="Z60" i="2"/>
  <c r="Z57" i="2"/>
  <c r="Z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tc={7CC1D037-1569-4285-861C-1B24C45D7F72}</author>
    <author>tc={351F274A-F671-43F0-AB11-900D4CA2B34B}</author>
  </authors>
  <commentList>
    <comment ref="J6" authorId="0" shapeId="0" xr:uid="{7CC1D037-1569-4285-861C-1B24C45D7F72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differences between sales segment from later years</t>
      </text>
    </comment>
    <comment ref="O6" authorId="1" shapeId="0" xr:uid="{351F274A-F671-43F0-AB11-900D4CA2B34B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to see why the difference in prod sales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tc={9802EE0B-BC68-4DB6-A21C-4F0FCDAAA7A0}</author>
    <author>tc={11CD32AD-D7AB-4047-B51E-FFCF05E40096}</author>
  </authors>
  <commentList>
    <comment ref="J6" authorId="0" shapeId="0" xr:uid="{9802EE0B-BC68-4DB6-A21C-4F0FCDAAA7A0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differences between sales segment from later years</t>
      </text>
    </comment>
    <comment ref="O6" authorId="1" shapeId="0" xr:uid="{11CD32AD-D7AB-4047-B51E-FFCF05E4009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to see why the difference in prod sales</t>
      </text>
    </comment>
  </commentList>
</comments>
</file>

<file path=xl/sharedStrings.xml><?xml version="1.0" encoding="utf-8"?>
<sst xmlns="http://schemas.openxmlformats.org/spreadsheetml/2006/main" count="149" uniqueCount="95">
  <si>
    <t>price</t>
  </si>
  <si>
    <t>s/o</t>
  </si>
  <si>
    <t>market cap</t>
  </si>
  <si>
    <t>less cash &amp; st investments</t>
  </si>
  <si>
    <t>add st debt</t>
  </si>
  <si>
    <t>add lt debt</t>
  </si>
  <si>
    <t>add preferred</t>
  </si>
  <si>
    <t>add minority int</t>
  </si>
  <si>
    <t>tev</t>
  </si>
  <si>
    <t>capital str</t>
  </si>
  <si>
    <t>$ millions</t>
  </si>
  <si>
    <t>income</t>
  </si>
  <si>
    <t>1Q17</t>
  </si>
  <si>
    <t>2Q17</t>
  </si>
  <si>
    <t>3Q17</t>
  </si>
  <si>
    <t>4Q17</t>
  </si>
  <si>
    <t>1Q18</t>
  </si>
  <si>
    <t>2Q18</t>
  </si>
  <si>
    <t>3Q18</t>
  </si>
  <si>
    <t>4Q18</t>
  </si>
  <si>
    <t>1Q19</t>
  </si>
  <si>
    <t>2Q19</t>
  </si>
  <si>
    <t>3Q19</t>
  </si>
  <si>
    <t>4Q19</t>
  </si>
  <si>
    <t>1Q20</t>
  </si>
  <si>
    <t>2Q20</t>
  </si>
  <si>
    <t>3Q20</t>
  </si>
  <si>
    <t>4Q20</t>
  </si>
  <si>
    <t>1Q21</t>
  </si>
  <si>
    <t>2Q21</t>
  </si>
  <si>
    <t>3Q21</t>
  </si>
  <si>
    <t>4Q21</t>
  </si>
  <si>
    <t>1Q22</t>
  </si>
  <si>
    <t>2Q22</t>
  </si>
  <si>
    <t>3Q22</t>
  </si>
  <si>
    <t>4Q22</t>
  </si>
  <si>
    <t>1Q23</t>
  </si>
  <si>
    <t>2Q23</t>
  </si>
  <si>
    <t>3Q23</t>
  </si>
  <si>
    <t>4Q23</t>
  </si>
  <si>
    <t>product sales and other</t>
  </si>
  <si>
    <t>% y-y growth</t>
  </si>
  <si>
    <t>% q-q growth</t>
  </si>
  <si>
    <t>rental income</t>
  </si>
  <si>
    <t>total sales</t>
  </si>
  <si>
    <t>product and other cost of sales</t>
  </si>
  <si>
    <t>rental cost of sales</t>
  </si>
  <si>
    <t>total cost of sales</t>
  </si>
  <si>
    <t>gross profit</t>
  </si>
  <si>
    <t>% margin</t>
  </si>
  <si>
    <t>SG&amp;A</t>
  </si>
  <si>
    <t>D&amp;A</t>
  </si>
  <si>
    <t>impairment</t>
  </si>
  <si>
    <t>restructuring</t>
  </si>
  <si>
    <t xml:space="preserve">transaction </t>
  </si>
  <si>
    <t>other</t>
  </si>
  <si>
    <t>operating expenses</t>
  </si>
  <si>
    <t>EBIT</t>
  </si>
  <si>
    <t>interest expense</t>
  </si>
  <si>
    <t>EBT</t>
  </si>
  <si>
    <t>income taxes</t>
  </si>
  <si>
    <t>%</t>
  </si>
  <si>
    <t>discontinued ops</t>
  </si>
  <si>
    <t>minority int</t>
  </si>
  <si>
    <t>net income</t>
  </si>
  <si>
    <t>EPS - basic</t>
  </si>
  <si>
    <t>EPS - diluted</t>
  </si>
  <si>
    <t>basic shares</t>
  </si>
  <si>
    <t>diluted shares</t>
  </si>
  <si>
    <t>May</t>
  </si>
  <si>
    <t>Feb</t>
  </si>
  <si>
    <t>Nov</t>
  </si>
  <si>
    <t>Aug</t>
  </si>
  <si>
    <t>cash flow</t>
  </si>
  <si>
    <t>impairments</t>
  </si>
  <si>
    <t>merchandise inventory loss and write-off</t>
  </si>
  <si>
    <t>content amortization expense</t>
  </si>
  <si>
    <t>amortization of deferred financing costs</t>
  </si>
  <si>
    <t>deferred taxes</t>
  </si>
  <si>
    <t>stock-based comp</t>
  </si>
  <si>
    <t>∆ operating lease ROU assets and liabilities</t>
  </si>
  <si>
    <t xml:space="preserve">∆ other operating assets and liabilities </t>
  </si>
  <si>
    <t>operating cash flow</t>
  </si>
  <si>
    <t>capital expenditures</t>
  </si>
  <si>
    <t>acquisition of businesses</t>
  </si>
  <si>
    <t>investing cash flow</t>
  </si>
  <si>
    <t>payment of borrowings</t>
  </si>
  <si>
    <t>proceeds from borrowings</t>
  </si>
  <si>
    <t>payment of deferred financing costs</t>
  </si>
  <si>
    <t>sale of treasury shares</t>
  </si>
  <si>
    <t>purchase of treasury shares</t>
  </si>
  <si>
    <t>financing cash flow</t>
  </si>
  <si>
    <t>∆ cash</t>
  </si>
  <si>
    <t>cash at beginning of period</t>
  </si>
  <si>
    <t>cash at end of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</si>
</sst>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$-409]* #,##0.00_);_([$$-409]* \(#,##0.00\);_([$$-409]* &quot;-&quot;??_);_(@_)"/>
    <numFmt numFmtId="165" formatCode="_(* #,##0.0_);_(* \(#,##0.0\);_(* &quot;-&quot;??_);_(@_)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166" fontId="0" fillId="0" borderId="0" xfId="2" applyNumberFormat="1" applyFont="1"/>
    <xf numFmtId="0" fontId="0" fillId="0" borderId="2" xfId="0" applyBorder="1"/>
    <xf numFmtId="165" fontId="0" fillId="0" borderId="2" xfId="1" applyNumberFormat="1" applyFont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1" applyNumberFormat="1" applyFont="1"/>
    <xf numFmtId="165" fontId="0" fillId="3" borderId="0" xfId="1" applyNumberFormat="1" applyFont="1" applyFill="1"/>
    <xf numFmtId="166" fontId="0" fillId="3" borderId="0" xfId="2" applyNumberFormat="1" applyFont="1" applyFill="1"/>
    <xf numFmtId="0" fontId="0" fillId="3" borderId="0" xfId="0" applyFill="1"/>
    <xf numFmtId="165" fontId="0" fillId="3" borderId="1" xfId="1" applyNumberFormat="1" applyFont="1" applyFill="1" applyBorder="1"/>
    <xf numFmtId="165" fontId="0" fillId="3" borderId="2" xfId="1" applyNumberFormat="1" applyFont="1" applyFill="1" applyBorder="1"/>
    <xf numFmtId="0" fontId="0" fillId="3" borderId="0" xfId="1" applyNumberFormat="1" applyFont="1" applyFill="1"/>
    <xf numFmtId="0" fontId="0" fillId="0" borderId="0" xfId="0" applyAlignment="1">
      <alignment horizontal="center"/>
    </xf>
    <xf numFmtId="0" fontId="0" fillId="3" borderId="1" xfId="0" applyFill="1" applyBorder="1"/>
    <xf numFmtId="166" fontId="0" fillId="3" borderId="1" xfId="2" applyNumberFormat="1" applyFont="1" applyFill="1" applyBorder="1"/>
    <xf numFmtId="166" fontId="0" fillId="0" borderId="1" xfId="2" applyNumberFormat="1" applyFont="1" applyBorder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hony Thorpe" id="{0090BD0C-C558-4BC2-9943-D96E430E5C7F}" userId="7c5c57a972c999f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2-05-05T18:44:40.99" personId="{0090BD0C-C558-4BC2-9943-D96E430E5C7F}" id="{7CC1D037-1569-4285-861C-1B24C45D7F72}">
    <text>differences between sales segment from later years</text>
  </threadedComment>
  <threadedComment ref="O6" dT="2022-05-05T18:37:36.55" personId="{0090BD0C-C558-4BC2-9943-D96E430E5C7F}" id="{351F274A-F671-43F0-AB11-900D4CA2B34B}">
    <text>check to see why the difference in prod sales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6" dT="2022-05-05T18:44:40.99" personId="{0090BD0C-C558-4BC2-9943-D96E430E5C7F}" id="{9802EE0B-BC68-4DB6-A21C-4F0FCDAAA7A0}">
    <text>differences between sales segment from later years</text>
  </threadedComment>
  <threadedComment ref="O6" dT="2022-05-05T18:37:36.55" personId="{0090BD0C-C558-4BC2-9943-D96E430E5C7F}" id="{11CD32AD-D7AB-4047-B51E-FFCF05E40096}">
    <text>check to see why the difference in prod sales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E15"/>
  <sheetViews>
    <sheetView workbookViewId="0">
      <selection activeCell="G13" sqref="G13"/>
    </sheetView>
  </sheetViews>
  <sheetFormatPr defaultRowHeight="15" x14ac:dyDescent="0.25"/>
  <cols>
    <col min="4" max="4" width="24.42578125" bestFit="1" customWidth="1"/>
  </cols>
  <sheetData>
    <row r="4" spans="4:5" x14ac:dyDescent="0.25">
      <c r="D4" s="1" t="s">
        <v>10</v>
      </c>
    </row>
    <row r="5" spans="4:5" x14ac:dyDescent="0.25">
      <c r="D5" s="1" t="s">
        <v>9</v>
      </c>
    </row>
    <row r="6" spans="4:5" x14ac:dyDescent="0.25">
      <c r="D6" t="s">
        <v>0</v>
      </c>
      <c r="E6" s="2">
        <v>2.76</v>
      </c>
    </row>
    <row r="7" spans="4:5" x14ac:dyDescent="0.25">
      <c r="D7" s="4" t="s">
        <v>1</v>
      </c>
      <c r="E7" s="5">
        <v>52.045951000000002</v>
      </c>
    </row>
    <row r="8" spans="4:5" x14ac:dyDescent="0.25">
      <c r="D8" t="s">
        <v>2</v>
      </c>
      <c r="E8" s="3">
        <f>E6*E7</f>
        <v>143.64682475999999</v>
      </c>
    </row>
    <row r="10" spans="4:5" x14ac:dyDescent="0.25">
      <c r="D10" t="s">
        <v>3</v>
      </c>
      <c r="E10" s="3">
        <v>9.9670000000000005</v>
      </c>
    </row>
    <row r="11" spans="4:5" x14ac:dyDescent="0.25">
      <c r="D11" t="s">
        <v>4</v>
      </c>
      <c r="E11" s="3"/>
    </row>
    <row r="12" spans="4:5" x14ac:dyDescent="0.25">
      <c r="D12" t="s">
        <v>5</v>
      </c>
      <c r="E12" s="3">
        <v>200.4</v>
      </c>
    </row>
    <row r="13" spans="4:5" x14ac:dyDescent="0.25">
      <c r="D13" t="s">
        <v>6</v>
      </c>
      <c r="E13" s="3"/>
    </row>
    <row r="14" spans="4:5" x14ac:dyDescent="0.25">
      <c r="D14" s="4" t="s">
        <v>7</v>
      </c>
      <c r="E14" s="5"/>
    </row>
    <row r="15" spans="4:5" x14ac:dyDescent="0.25">
      <c r="D15" t="s">
        <v>8</v>
      </c>
      <c r="E15" s="3">
        <f>E8-E10+SUM(E11:E14)</f>
        <v>334.07982475999995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4864-F173-443E-90C3-9A96CE8F68D4}">
  <dimension ref="A5:AK69"/>
  <sheetViews>
    <sheetView tabSelected="1" workbookViewId="0">
      <pane xSplit="1" ySplit="6" topLeftCell="H7" activePane="bottomRight" state="frozen"/>
      <selection pane="topRight" activeCell="B1" sqref="B1"/>
      <selection pane="bottomLeft" activeCell="A7" sqref="A7"/>
      <selection pane="bottomRight" activeCell="X21" sqref="X21"/>
    </sheetView>
  </sheetViews>
  <sheetFormatPr defaultRowHeight="15" outlineLevelCol="1" x14ac:dyDescent="0.25"/>
  <cols>
    <col min="1" max="1" width="28.5703125" bestFit="1" customWidth="1"/>
    <col min="3" max="6" width="9.140625" customWidth="1" outlineLevel="1"/>
    <col min="8" max="11" width="9.140625" customWidth="1" outlineLevel="1"/>
    <col min="13" max="16" width="9.140625" customWidth="1" outlineLevel="1"/>
    <col min="18" max="21" width="9.140625" customWidth="1" outlineLevel="1"/>
    <col min="23" max="26" width="9.140625" customWidth="1" outlineLevel="1"/>
    <col min="28" max="31" width="9.140625" customWidth="1" outlineLevel="1"/>
    <col min="33" max="36" width="9.140625" customWidth="1" outlineLevel="1"/>
  </cols>
  <sheetData>
    <row r="5" spans="1:37" x14ac:dyDescent="0.25">
      <c r="A5" s="1" t="s">
        <v>10</v>
      </c>
      <c r="C5" s="18" t="s">
        <v>72</v>
      </c>
      <c r="D5" s="18" t="s">
        <v>71</v>
      </c>
      <c r="E5" s="18" t="s">
        <v>70</v>
      </c>
      <c r="F5" s="18" t="s">
        <v>69</v>
      </c>
      <c r="H5" s="18" t="str">
        <f>C5</f>
        <v>Aug</v>
      </c>
      <c r="I5" s="18" t="str">
        <f t="shared" ref="I5:K5" si="0">D5</f>
        <v>Nov</v>
      </c>
      <c r="J5" s="18" t="str">
        <f t="shared" si="0"/>
        <v>Feb</v>
      </c>
      <c r="K5" s="18" t="str">
        <f t="shared" si="0"/>
        <v>May</v>
      </c>
      <c r="L5" s="18"/>
      <c r="M5" s="18" t="str">
        <f>H5</f>
        <v>Aug</v>
      </c>
      <c r="N5" s="18" t="str">
        <f t="shared" ref="N5" si="1">I5</f>
        <v>Nov</v>
      </c>
      <c r="O5" s="18" t="str">
        <f t="shared" ref="O5" si="2">J5</f>
        <v>Feb</v>
      </c>
      <c r="P5" s="18" t="str">
        <f t="shared" ref="P5" si="3">K5</f>
        <v>May</v>
      </c>
      <c r="Q5" s="18"/>
      <c r="R5" s="18" t="str">
        <f>M5</f>
        <v>Aug</v>
      </c>
      <c r="S5" s="18" t="str">
        <f t="shared" ref="S5" si="4">N5</f>
        <v>Nov</v>
      </c>
      <c r="T5" s="18" t="str">
        <f t="shared" ref="T5" si="5">O5</f>
        <v>Feb</v>
      </c>
      <c r="U5" s="18" t="str">
        <f t="shared" ref="U5" si="6">P5</f>
        <v>May</v>
      </c>
      <c r="V5" s="18"/>
      <c r="W5" s="18" t="str">
        <f>R5</f>
        <v>Aug</v>
      </c>
      <c r="X5" s="18" t="str">
        <f t="shared" ref="X5" si="7">S5</f>
        <v>Nov</v>
      </c>
      <c r="Y5" s="18" t="str">
        <f t="shared" ref="Y5" si="8">T5</f>
        <v>Feb</v>
      </c>
      <c r="Z5" s="18" t="str">
        <f t="shared" ref="Z5" si="9">U5</f>
        <v>May</v>
      </c>
      <c r="AA5" s="18"/>
      <c r="AB5" s="18" t="str">
        <f>W5</f>
        <v>Aug</v>
      </c>
      <c r="AC5" s="18" t="str">
        <f t="shared" ref="AC5" si="10">X5</f>
        <v>Nov</v>
      </c>
      <c r="AD5" s="18" t="str">
        <f t="shared" ref="AD5" si="11">Y5</f>
        <v>Feb</v>
      </c>
      <c r="AE5" s="18" t="str">
        <f t="shared" ref="AE5" si="12">Z5</f>
        <v>May</v>
      </c>
      <c r="AF5" s="18"/>
      <c r="AG5" s="18" t="str">
        <f>AB5</f>
        <v>Aug</v>
      </c>
      <c r="AH5" s="18" t="str">
        <f t="shared" ref="AH5" si="13">AC5</f>
        <v>Nov</v>
      </c>
      <c r="AI5" s="18" t="str">
        <f t="shared" ref="AI5" si="14">AD5</f>
        <v>Feb</v>
      </c>
      <c r="AJ5" s="18" t="str">
        <f t="shared" ref="AJ5" si="15">AE5</f>
        <v>May</v>
      </c>
    </row>
    <row r="6" spans="1:37" x14ac:dyDescent="0.25">
      <c r="A6" s="9" t="s">
        <v>11</v>
      </c>
      <c r="B6" s="10">
        <v>2016</v>
      </c>
      <c r="C6" s="10" t="s">
        <v>12</v>
      </c>
      <c r="D6" s="10" t="s">
        <v>13</v>
      </c>
      <c r="E6" s="10" t="s">
        <v>14</v>
      </c>
      <c r="F6" s="10" t="s">
        <v>15</v>
      </c>
      <c r="G6" s="10">
        <v>2017</v>
      </c>
      <c r="H6" s="10" t="s">
        <v>16</v>
      </c>
      <c r="I6" s="10" t="s">
        <v>17</v>
      </c>
      <c r="J6" s="10" t="s">
        <v>18</v>
      </c>
      <c r="K6" s="10" t="s">
        <v>19</v>
      </c>
      <c r="L6" s="10">
        <v>2018</v>
      </c>
      <c r="M6" s="10" t="s">
        <v>20</v>
      </c>
      <c r="N6" s="10" t="s">
        <v>21</v>
      </c>
      <c r="O6" s="10" t="s">
        <v>22</v>
      </c>
      <c r="P6" s="10" t="s">
        <v>23</v>
      </c>
      <c r="Q6" s="10">
        <v>2019</v>
      </c>
      <c r="R6" s="10" t="s">
        <v>24</v>
      </c>
      <c r="S6" s="10" t="s">
        <v>25</v>
      </c>
      <c r="T6" s="10" t="s">
        <v>26</v>
      </c>
      <c r="U6" s="10" t="s">
        <v>27</v>
      </c>
      <c r="V6" s="10">
        <v>2020</v>
      </c>
      <c r="W6" s="10" t="s">
        <v>28</v>
      </c>
      <c r="X6" s="10" t="s">
        <v>29</v>
      </c>
      <c r="Y6" s="10" t="s">
        <v>30</v>
      </c>
      <c r="Z6" s="10" t="s">
        <v>31</v>
      </c>
      <c r="AA6" s="10">
        <v>2021</v>
      </c>
      <c r="AB6" s="10" t="s">
        <v>32</v>
      </c>
      <c r="AC6" s="10" t="s">
        <v>33</v>
      </c>
      <c r="AD6" s="10" t="s">
        <v>34</v>
      </c>
      <c r="AE6" s="10" t="s">
        <v>35</v>
      </c>
      <c r="AF6" s="10">
        <v>2022</v>
      </c>
      <c r="AG6" s="10" t="s">
        <v>36</v>
      </c>
      <c r="AH6" s="10" t="s">
        <v>37</v>
      </c>
      <c r="AI6" s="10" t="s">
        <v>38</v>
      </c>
      <c r="AJ6" s="10" t="s">
        <v>39</v>
      </c>
      <c r="AK6" s="10">
        <v>2023</v>
      </c>
    </row>
    <row r="7" spans="1:37" x14ac:dyDescent="0.25">
      <c r="A7" t="s">
        <v>40</v>
      </c>
      <c r="B7" s="12">
        <v>1581.104</v>
      </c>
      <c r="C7" s="3">
        <v>217.73599999999999</v>
      </c>
      <c r="D7" s="3">
        <v>697.92700000000002</v>
      </c>
      <c r="E7" s="3">
        <v>457.14699999999999</v>
      </c>
      <c r="F7" s="3">
        <f>G7-SUM(C7:E7)</f>
        <v>269.07100000000014</v>
      </c>
      <c r="G7" s="12">
        <v>1641.8810000000001</v>
      </c>
      <c r="H7" s="3">
        <v>334.96899999999999</v>
      </c>
      <c r="I7" s="3">
        <v>820.07100000000003</v>
      </c>
      <c r="J7" s="3">
        <v>542.72900000000004</v>
      </c>
      <c r="K7" s="3">
        <f>L7-SUM(H7:J7)</f>
        <v>286.70299999999997</v>
      </c>
      <c r="L7" s="12">
        <v>1984.472</v>
      </c>
      <c r="M7" s="3">
        <v>317.84500000000003</v>
      </c>
      <c r="N7" s="3">
        <v>756.173</v>
      </c>
      <c r="O7" s="3">
        <v>491.98899999999998</v>
      </c>
      <c r="P7" s="3">
        <f>Q7-SUM(M7:O7)</f>
        <v>272.75299999999993</v>
      </c>
      <c r="Q7" s="12">
        <v>1838.76</v>
      </c>
      <c r="R7" s="3">
        <v>302.22699999999998</v>
      </c>
      <c r="S7" s="3">
        <v>718.54300000000001</v>
      </c>
      <c r="T7" s="3">
        <v>453.678</v>
      </c>
      <c r="U7" s="3">
        <f>V7-SUM(R7:T7)</f>
        <v>196.75200000000018</v>
      </c>
      <c r="V7" s="12">
        <v>1671.2</v>
      </c>
      <c r="W7" s="3">
        <v>193.21</v>
      </c>
      <c r="X7" s="3">
        <v>551.83199999999999</v>
      </c>
      <c r="Y7" s="3">
        <v>373.50200000000001</v>
      </c>
      <c r="Z7" s="3">
        <f>AA7-SUM(W7:Y7)</f>
        <v>181.19599999999991</v>
      </c>
      <c r="AA7" s="12">
        <v>1299.74</v>
      </c>
      <c r="AB7" s="3">
        <v>227.77</v>
      </c>
      <c r="AC7" s="3">
        <v>577.32899999999995</v>
      </c>
      <c r="AD7" s="3">
        <v>377.71300000000002</v>
      </c>
      <c r="AE7" s="3">
        <f>AF7-SUM(AB7:AD7)</f>
        <v>-1182.8119999999999</v>
      </c>
      <c r="AF7" s="12"/>
      <c r="AG7" s="3"/>
      <c r="AH7" s="3"/>
      <c r="AI7" s="3"/>
      <c r="AJ7" s="3">
        <f>AK7-SUM(AG7:AI7)</f>
        <v>0</v>
      </c>
      <c r="AK7" s="12"/>
    </row>
    <row r="8" spans="1:37" x14ac:dyDescent="0.25">
      <c r="A8" t="s">
        <v>41</v>
      </c>
      <c r="B8" s="13"/>
      <c r="C8" s="6"/>
      <c r="D8" s="6"/>
      <c r="E8" s="6"/>
      <c r="F8" s="6"/>
      <c r="G8" s="13">
        <f>G7/B7-1</f>
        <v>3.8439596636274498E-2</v>
      </c>
      <c r="H8" s="6">
        <f>H7/C7-1</f>
        <v>0.53841808428555682</v>
      </c>
      <c r="I8" s="6">
        <f t="shared" ref="I8:K8" si="16">I7/D7-1</f>
        <v>0.17500970731896026</v>
      </c>
      <c r="J8" s="6">
        <f t="shared" si="16"/>
        <v>0.18720892841908632</v>
      </c>
      <c r="K8" s="6">
        <f t="shared" si="16"/>
        <v>6.5529172597566632E-2</v>
      </c>
      <c r="L8" s="13">
        <f>L7/G7-1</f>
        <v>0.20865763109506719</v>
      </c>
      <c r="M8" s="6">
        <f>M7/H7-1</f>
        <v>-5.1121148524191695E-2</v>
      </c>
      <c r="N8" s="6">
        <f t="shared" ref="N8" si="17">N7/I7-1</f>
        <v>-7.7917643716214791E-2</v>
      </c>
      <c r="O8" s="6">
        <f t="shared" ref="O8:P8" si="18">O7/J7-1</f>
        <v>-9.3490489728759729E-2</v>
      </c>
      <c r="P8" s="6">
        <f t="shared" si="18"/>
        <v>-4.8656623753501216E-2</v>
      </c>
      <c r="Q8" s="13">
        <f>Q7/L7-1</f>
        <v>-7.3426080085785994E-2</v>
      </c>
      <c r="R8" s="6">
        <f>R7/M7-1</f>
        <v>-4.9137158048734642E-2</v>
      </c>
      <c r="S8" s="6">
        <f t="shared" ref="S8" si="19">S7/N7-1</f>
        <v>-4.9763744539939925E-2</v>
      </c>
      <c r="T8" s="6">
        <f t="shared" ref="T8:U8" si="20">T7/O7-1</f>
        <v>-7.7869627166460953E-2</v>
      </c>
      <c r="U8" s="6">
        <f t="shared" si="20"/>
        <v>-0.27864404791147945</v>
      </c>
      <c r="V8" s="13">
        <f>V7/Q7-1</f>
        <v>-9.1126628815070942E-2</v>
      </c>
      <c r="W8" s="6">
        <f>W7/R7-1</f>
        <v>-0.36071231226859268</v>
      </c>
      <c r="X8" s="6">
        <f t="shared" ref="X8" si="21">X7/S7-1</f>
        <v>-0.23201255874735405</v>
      </c>
      <c r="Y8" s="6">
        <f t="shared" ref="Y8:Z8" si="22">Y7/T7-1</f>
        <v>-0.17672446096129857</v>
      </c>
      <c r="Z8" s="6">
        <f t="shared" si="22"/>
        <v>-7.9063999349436087E-2</v>
      </c>
      <c r="AA8" s="13">
        <f>AA7/V7-1</f>
        <v>-0.22227142173288661</v>
      </c>
      <c r="AB8" s="6">
        <f>AB7/W7-1</f>
        <v>0.17887272915480557</v>
      </c>
      <c r="AC8" s="6">
        <f t="shared" ref="AC8" si="23">AC7/X7-1</f>
        <v>4.6204279563345274E-2</v>
      </c>
      <c r="AD8" s="6">
        <f t="shared" ref="AD8:AE8" si="24">AD7/Y7-1</f>
        <v>1.127437068610071E-2</v>
      </c>
      <c r="AE8" s="6">
        <f t="shared" si="24"/>
        <v>-7.5278041457868854</v>
      </c>
      <c r="AF8" s="13">
        <f>AF7/AA7-1</f>
        <v>-1</v>
      </c>
      <c r="AG8" s="6">
        <f>AG7/AB7-1</f>
        <v>-1</v>
      </c>
      <c r="AH8" s="6">
        <f t="shared" ref="AH8" si="25">AH7/AC7-1</f>
        <v>-1</v>
      </c>
      <c r="AI8" s="6">
        <f t="shared" ref="AI8:AJ8" si="26">AI7/AD7-1</f>
        <v>-1</v>
      </c>
      <c r="AJ8" s="6">
        <f t="shared" si="26"/>
        <v>-1</v>
      </c>
      <c r="AK8" s="13" t="e">
        <f>AK7/AF7-1</f>
        <v>#DIV/0!</v>
      </c>
    </row>
    <row r="9" spans="1:37" x14ac:dyDescent="0.25">
      <c r="A9" t="s">
        <v>42</v>
      </c>
      <c r="B9" s="13"/>
      <c r="C9" s="6"/>
      <c r="D9" s="6">
        <f>D7/C7-1</f>
        <v>2.2053817467024288</v>
      </c>
      <c r="E9" s="6">
        <f t="shared" ref="E9:F9" si="27">E7/D7-1</f>
        <v>-0.34499310099766889</v>
      </c>
      <c r="F9" s="6">
        <f t="shared" si="27"/>
        <v>-0.41141252157402297</v>
      </c>
      <c r="G9" s="13"/>
      <c r="H9" s="6"/>
      <c r="I9" s="6">
        <f>I7/H7-1</f>
        <v>1.4481996841498765</v>
      </c>
      <c r="J9" s="6">
        <f t="shared" ref="J9:K9" si="28">J7/I7-1</f>
        <v>-0.33819266868356512</v>
      </c>
      <c r="K9" s="6">
        <f t="shared" si="28"/>
        <v>-0.47173819714811638</v>
      </c>
      <c r="L9" s="13"/>
      <c r="M9" s="6"/>
      <c r="N9" s="6">
        <f>N7/M7-1</f>
        <v>1.3790621214743033</v>
      </c>
      <c r="O9" s="6">
        <f t="shared" ref="O9:P9" si="29">O7/N7-1</f>
        <v>-0.34936978707253508</v>
      </c>
      <c r="P9" s="6">
        <f t="shared" si="29"/>
        <v>-0.44561158887698715</v>
      </c>
      <c r="Q9" s="13"/>
      <c r="R9" s="6"/>
      <c r="S9" s="6">
        <f>S7/R7-1</f>
        <v>1.3774943999047076</v>
      </c>
      <c r="T9" s="6">
        <f t="shared" ref="T9:U9" si="30">T7/S7-1</f>
        <v>-0.3686139869151881</v>
      </c>
      <c r="U9" s="6">
        <f t="shared" si="30"/>
        <v>-0.56631796119714828</v>
      </c>
      <c r="V9" s="13"/>
      <c r="W9" s="6"/>
      <c r="X9" s="6">
        <f>X7/W7-1</f>
        <v>1.8561254593447543</v>
      </c>
      <c r="Y9" s="6">
        <f t="shared" ref="Y9:Z9" si="31">Y7/X7-1</f>
        <v>-0.32315994723031649</v>
      </c>
      <c r="Z9" s="6">
        <f t="shared" si="31"/>
        <v>-0.51487274499199498</v>
      </c>
      <c r="AA9" s="13"/>
      <c r="AB9" s="6"/>
      <c r="AC9" s="6">
        <f>AC7/AB7-1</f>
        <v>1.5347016727400447</v>
      </c>
      <c r="AD9" s="6">
        <f t="shared" ref="AD9:AE9" si="32">AD7/AC7-1</f>
        <v>-0.34575779148457797</v>
      </c>
      <c r="AE9" s="6">
        <f t="shared" si="32"/>
        <v>-4.1315099030216054</v>
      </c>
      <c r="AF9" s="13"/>
      <c r="AG9" s="6"/>
      <c r="AH9" s="6" t="e">
        <f>AH7/AG7-1</f>
        <v>#DIV/0!</v>
      </c>
      <c r="AI9" s="6" t="e">
        <f t="shared" ref="AI9:AJ9" si="33">AI7/AH7-1</f>
        <v>#DIV/0!</v>
      </c>
      <c r="AJ9" s="6" t="e">
        <f t="shared" si="33"/>
        <v>#DIV/0!</v>
      </c>
      <c r="AK9" s="13"/>
    </row>
    <row r="10" spans="1:37" x14ac:dyDescent="0.25">
      <c r="B10" s="14"/>
      <c r="G10" s="14"/>
      <c r="L10" s="14"/>
      <c r="Q10" s="14"/>
      <c r="V10" s="14"/>
      <c r="AA10" s="14"/>
      <c r="AF10" s="14"/>
      <c r="AK10" s="14"/>
    </row>
    <row r="11" spans="1:37" x14ac:dyDescent="0.25">
      <c r="A11" t="s">
        <v>43</v>
      </c>
      <c r="B11" s="12">
        <v>226.92500000000001</v>
      </c>
      <c r="C11" s="3">
        <v>21.501000000000001</v>
      </c>
      <c r="D11" s="3">
        <v>72.744</v>
      </c>
      <c r="E11" s="3">
        <v>64.477000000000004</v>
      </c>
      <c r="F11" s="3">
        <f>G11-SUM(C11:E11)</f>
        <v>73.758999999999986</v>
      </c>
      <c r="G11" s="12">
        <v>232.48099999999999</v>
      </c>
      <c r="H11" s="3">
        <v>20.742000000000001</v>
      </c>
      <c r="I11" s="3">
        <v>66.790000000000006</v>
      </c>
      <c r="J11" s="3">
        <v>60.661999999999999</v>
      </c>
      <c r="K11" s="3">
        <f>L11-SUM(H11:J11)</f>
        <v>70.950999999999993</v>
      </c>
      <c r="L11" s="12">
        <v>219.14500000000001</v>
      </c>
      <c r="M11" s="3">
        <v>19.638999999999999</v>
      </c>
      <c r="N11" s="3">
        <v>58.593000000000004</v>
      </c>
      <c r="O11" s="3">
        <v>56.018999999999998</v>
      </c>
      <c r="P11" s="3">
        <f>Q11-SUM(M11:O11)</f>
        <v>61.632000000000005</v>
      </c>
      <c r="Q11" s="12">
        <v>195.88300000000001</v>
      </c>
      <c r="R11" s="3">
        <v>17.43</v>
      </c>
      <c r="S11" s="3">
        <v>53.685000000000002</v>
      </c>
      <c r="T11" s="3">
        <v>48.613999999999997</v>
      </c>
      <c r="U11" s="3">
        <f>V11-SUM(R11:T11)</f>
        <v>60.133999999999986</v>
      </c>
      <c r="V11" s="12">
        <v>179.863</v>
      </c>
      <c r="W11" s="3">
        <v>10.804</v>
      </c>
      <c r="X11" s="3">
        <v>43.652999999999999</v>
      </c>
      <c r="Y11" s="3">
        <v>38.110999999999997</v>
      </c>
      <c r="Z11" s="3">
        <f>AA11-SUM(W11:Y11)</f>
        <v>41.582000000000008</v>
      </c>
      <c r="AA11" s="12">
        <v>134.15</v>
      </c>
      <c r="AB11" s="3">
        <v>13.023999999999999</v>
      </c>
      <c r="AC11" s="3">
        <v>49.648000000000003</v>
      </c>
      <c r="AD11" s="3">
        <v>25.085000000000001</v>
      </c>
      <c r="AE11" s="3">
        <f>AF11-SUM(AB11:AD11)</f>
        <v>-87.757000000000005</v>
      </c>
      <c r="AF11" s="12"/>
      <c r="AG11" s="3"/>
      <c r="AH11" s="3"/>
      <c r="AI11" s="3"/>
      <c r="AJ11" s="3">
        <f>AK11-SUM(AG11:AI11)</f>
        <v>0</v>
      </c>
      <c r="AK11" s="12"/>
    </row>
    <row r="12" spans="1:37" x14ac:dyDescent="0.25">
      <c r="A12" t="s">
        <v>41</v>
      </c>
      <c r="B12" s="13"/>
      <c r="C12" s="6"/>
      <c r="D12" s="6"/>
      <c r="E12" s="6"/>
      <c r="F12" s="6"/>
      <c r="G12" s="13">
        <f>G11/B11-1</f>
        <v>2.4483860306268479E-2</v>
      </c>
      <c r="H12" s="6">
        <f>H11/C11-1</f>
        <v>-3.5300683689130752E-2</v>
      </c>
      <c r="I12" s="6">
        <f t="shared" ref="I12" si="34">I11/D11-1</f>
        <v>-8.1848674804794852E-2</v>
      </c>
      <c r="J12" s="6">
        <f t="shared" ref="J12" si="35">J11/E11-1</f>
        <v>-5.9168385625882114E-2</v>
      </c>
      <c r="K12" s="6">
        <f t="shared" ref="K12" si="36">K11/F11-1</f>
        <v>-3.8069930449165401E-2</v>
      </c>
      <c r="L12" s="13">
        <f>L11/G11-1</f>
        <v>-5.736382758160874E-2</v>
      </c>
      <c r="M12" s="6">
        <f>M11/H11-1</f>
        <v>-5.3177128531482043E-2</v>
      </c>
      <c r="N12" s="6">
        <f t="shared" ref="N12" si="37">N11/I11-1</f>
        <v>-0.12272795328642017</v>
      </c>
      <c r="O12" s="6">
        <f t="shared" ref="O12:P12" si="38">O11/J11-1</f>
        <v>-7.6538854637169917E-2</v>
      </c>
      <c r="P12" s="6">
        <f t="shared" si="38"/>
        <v>-0.13134416710123875</v>
      </c>
      <c r="Q12" s="13">
        <f>Q11/L11-1</f>
        <v>-0.10614889684911821</v>
      </c>
      <c r="R12" s="6">
        <f>R11/M11-1</f>
        <v>-0.11248026885279294</v>
      </c>
      <c r="S12" s="6">
        <f t="shared" ref="S12" si="39">S11/N11-1</f>
        <v>-8.3764272182684008E-2</v>
      </c>
      <c r="T12" s="6">
        <f t="shared" ref="T12:U12" si="40">T11/O11-1</f>
        <v>-0.13218729359681536</v>
      </c>
      <c r="U12" s="6">
        <f t="shared" si="40"/>
        <v>-2.4305555555555913E-2</v>
      </c>
      <c r="V12" s="13">
        <f>V11/Q11-1</f>
        <v>-8.1783513628033155E-2</v>
      </c>
      <c r="W12" s="6">
        <f>W11/R11-1</f>
        <v>-0.38014916810097532</v>
      </c>
      <c r="X12" s="6">
        <f t="shared" ref="X12" si="41">X11/S11-1</f>
        <v>-0.18686784017882097</v>
      </c>
      <c r="Y12" s="6">
        <f t="shared" ref="Y12:Z12" si="42">Y11/T11-1</f>
        <v>-0.21604887480972557</v>
      </c>
      <c r="Z12" s="6">
        <f t="shared" si="42"/>
        <v>-0.30851099211760369</v>
      </c>
      <c r="AA12" s="13">
        <f>AA11/V11-1</f>
        <v>-0.25415455096378903</v>
      </c>
      <c r="AB12" s="6">
        <f>AB11/W11-1</f>
        <v>0.20547945205479445</v>
      </c>
      <c r="AC12" s="6">
        <f t="shared" ref="AC12" si="43">AC11/X11-1</f>
        <v>0.13733305843813715</v>
      </c>
      <c r="AD12" s="6">
        <f t="shared" ref="AD12:AE12" si="44">AD11/Y11-1</f>
        <v>-0.34179108393902013</v>
      </c>
      <c r="AE12" s="6">
        <f t="shared" si="44"/>
        <v>-3.1104564475013223</v>
      </c>
      <c r="AF12" s="13">
        <f>AF11/AA11-1</f>
        <v>-1</v>
      </c>
      <c r="AG12" s="6">
        <f>AG11/AB11-1</f>
        <v>-1</v>
      </c>
      <c r="AH12" s="6">
        <f t="shared" ref="AH12" si="45">AH11/AC11-1</f>
        <v>-1</v>
      </c>
      <c r="AI12" s="6">
        <f t="shared" ref="AI12:AJ12" si="46">AI11/AD11-1</f>
        <v>-1</v>
      </c>
      <c r="AJ12" s="6">
        <f t="shared" si="46"/>
        <v>-1</v>
      </c>
      <c r="AK12" s="13" t="e">
        <f>AK11/AF11-1</f>
        <v>#DIV/0!</v>
      </c>
    </row>
    <row r="13" spans="1:37" x14ac:dyDescent="0.25">
      <c r="A13" t="s">
        <v>42</v>
      </c>
      <c r="B13" s="13"/>
      <c r="C13" s="6"/>
      <c r="D13" s="6">
        <f>D11/C11-1</f>
        <v>2.3832844983954233</v>
      </c>
      <c r="E13" s="6">
        <f t="shared" ref="E13:F13" si="47">E11/D11-1</f>
        <v>-0.11364511162432633</v>
      </c>
      <c r="F13" s="6">
        <f t="shared" si="47"/>
        <v>0.14395831071544873</v>
      </c>
      <c r="G13" s="13"/>
      <c r="H13" s="6"/>
      <c r="I13" s="6">
        <f>I11/H11-1</f>
        <v>2.2200366406325331</v>
      </c>
      <c r="J13" s="6">
        <f t="shared" ref="J13:K13" si="48">J11/I11-1</f>
        <v>-9.1750262015271811E-2</v>
      </c>
      <c r="K13" s="6">
        <f t="shared" si="48"/>
        <v>0.16961194817183722</v>
      </c>
      <c r="L13" s="13"/>
      <c r="M13" s="6"/>
      <c r="N13" s="6">
        <f>N11/M11-1</f>
        <v>1.9835022149803962</v>
      </c>
      <c r="O13" s="6">
        <f t="shared" ref="O13:P13" si="49">O11/N11-1</f>
        <v>-4.3930162306077603E-2</v>
      </c>
      <c r="P13" s="6">
        <f t="shared" si="49"/>
        <v>0.10019814705724861</v>
      </c>
      <c r="Q13" s="13"/>
      <c r="R13" s="6"/>
      <c r="S13" s="6">
        <f>S11/R11-1</f>
        <v>2.0800344234079176</v>
      </c>
      <c r="T13" s="6">
        <f t="shared" ref="T13:U13" si="50">T11/S11-1</f>
        <v>-9.445841482723305E-2</v>
      </c>
      <c r="U13" s="6">
        <f t="shared" si="50"/>
        <v>0.23696877442711961</v>
      </c>
      <c r="V13" s="13"/>
      <c r="W13" s="6"/>
      <c r="X13" s="6">
        <f>X11/W11-1</f>
        <v>3.0404479822288035</v>
      </c>
      <c r="Y13" s="6">
        <f t="shared" ref="Y13:Z13" si="51">Y11/X11-1</f>
        <v>-0.12695576478134385</v>
      </c>
      <c r="Z13" s="6">
        <f t="shared" si="51"/>
        <v>9.1076067277164441E-2</v>
      </c>
      <c r="AA13" s="13"/>
      <c r="AB13" s="6"/>
      <c r="AC13" s="6">
        <f>AC11/AB11-1</f>
        <v>2.8120393120393126</v>
      </c>
      <c r="AD13" s="6">
        <f t="shared" ref="AD13:AE13" si="52">AD11/AC11-1</f>
        <v>-0.49474299065420557</v>
      </c>
      <c r="AE13" s="6">
        <f t="shared" si="52"/>
        <v>-4.4983854893362567</v>
      </c>
      <c r="AF13" s="13"/>
      <c r="AG13" s="6"/>
      <c r="AH13" s="6" t="e">
        <f>AH11/AG11-1</f>
        <v>#DIV/0!</v>
      </c>
      <c r="AI13" s="6" t="e">
        <f t="shared" ref="AI13:AJ13" si="53">AI11/AH11-1</f>
        <v>#DIV/0!</v>
      </c>
      <c r="AJ13" s="6" t="e">
        <f t="shared" si="53"/>
        <v>#DIV/0!</v>
      </c>
      <c r="AK13" s="13"/>
    </row>
    <row r="14" spans="1:37" x14ac:dyDescent="0.25">
      <c r="A14" s="4"/>
      <c r="B14" s="19"/>
      <c r="C14" s="4"/>
      <c r="D14" s="4"/>
      <c r="E14" s="4"/>
      <c r="F14" s="4"/>
      <c r="G14" s="19"/>
      <c r="H14" s="4"/>
      <c r="I14" s="4"/>
      <c r="J14" s="4"/>
      <c r="K14" s="4"/>
      <c r="L14" s="19"/>
      <c r="M14" s="4"/>
      <c r="N14" s="4"/>
      <c r="O14" s="4"/>
      <c r="P14" s="4"/>
      <c r="Q14" s="19"/>
      <c r="R14" s="4"/>
      <c r="S14" s="4"/>
      <c r="T14" s="4"/>
      <c r="U14" s="4"/>
      <c r="V14" s="19"/>
      <c r="W14" s="4"/>
      <c r="X14" s="4"/>
      <c r="Y14" s="4"/>
      <c r="Z14" s="4"/>
      <c r="AA14" s="19"/>
      <c r="AB14" s="4"/>
      <c r="AC14" s="4"/>
      <c r="AD14" s="4"/>
      <c r="AE14" s="4"/>
      <c r="AF14" s="19"/>
      <c r="AG14" s="4"/>
      <c r="AH14" s="4"/>
      <c r="AI14" s="4"/>
      <c r="AJ14" s="4"/>
      <c r="AK14" s="19"/>
    </row>
    <row r="15" spans="1:37" x14ac:dyDescent="0.25">
      <c r="A15" t="s">
        <v>44</v>
      </c>
      <c r="B15" s="12">
        <f>SUM(B11,B7)</f>
        <v>1808.029</v>
      </c>
      <c r="C15" s="3">
        <f t="shared" ref="C15:AK15" si="54">SUM(C11,C7)</f>
        <v>239.23699999999999</v>
      </c>
      <c r="D15" s="3">
        <f t="shared" si="54"/>
        <v>770.67100000000005</v>
      </c>
      <c r="E15" s="3">
        <f t="shared" si="54"/>
        <v>521.62400000000002</v>
      </c>
      <c r="F15" s="3">
        <f t="shared" si="54"/>
        <v>342.83000000000015</v>
      </c>
      <c r="G15" s="12">
        <f t="shared" si="54"/>
        <v>1874.3620000000001</v>
      </c>
      <c r="H15" s="3">
        <f t="shared" si="54"/>
        <v>355.71100000000001</v>
      </c>
      <c r="I15" s="3">
        <f t="shared" si="54"/>
        <v>886.86099999999999</v>
      </c>
      <c r="J15" s="3">
        <f t="shared" si="54"/>
        <v>603.39100000000008</v>
      </c>
      <c r="K15" s="3">
        <f t="shared" si="54"/>
        <v>357.654</v>
      </c>
      <c r="L15" s="12">
        <f t="shared" si="54"/>
        <v>2203.6170000000002</v>
      </c>
      <c r="M15" s="3">
        <f t="shared" si="54"/>
        <v>337.48400000000004</v>
      </c>
      <c r="N15" s="3">
        <f t="shared" si="54"/>
        <v>814.76599999999996</v>
      </c>
      <c r="O15" s="3">
        <f t="shared" si="54"/>
        <v>548.00799999999992</v>
      </c>
      <c r="P15" s="3">
        <f t="shared" si="54"/>
        <v>334.38499999999993</v>
      </c>
      <c r="Q15" s="12">
        <f t="shared" si="54"/>
        <v>2034.643</v>
      </c>
      <c r="R15" s="3">
        <f t="shared" si="54"/>
        <v>319.65699999999998</v>
      </c>
      <c r="S15" s="3">
        <f t="shared" si="54"/>
        <v>772.22800000000007</v>
      </c>
      <c r="T15" s="3">
        <f t="shared" si="54"/>
        <v>502.29199999999997</v>
      </c>
      <c r="U15" s="3">
        <f t="shared" si="54"/>
        <v>256.88600000000019</v>
      </c>
      <c r="V15" s="12">
        <f t="shared" si="54"/>
        <v>1851.0630000000001</v>
      </c>
      <c r="W15" s="3">
        <f t="shared" si="54"/>
        <v>204.01400000000001</v>
      </c>
      <c r="X15" s="3">
        <f t="shared" si="54"/>
        <v>595.48500000000001</v>
      </c>
      <c r="Y15" s="3">
        <f t="shared" si="54"/>
        <v>411.613</v>
      </c>
      <c r="Z15" s="3">
        <f t="shared" si="54"/>
        <v>222.77799999999991</v>
      </c>
      <c r="AA15" s="12">
        <f t="shared" si="54"/>
        <v>1433.89</v>
      </c>
      <c r="AB15" s="3">
        <f t="shared" si="54"/>
        <v>240.79400000000001</v>
      </c>
      <c r="AC15" s="3">
        <f t="shared" si="54"/>
        <v>626.97699999999998</v>
      </c>
      <c r="AD15" s="3">
        <f t="shared" si="54"/>
        <v>402.798</v>
      </c>
      <c r="AE15" s="3">
        <f t="shared" si="54"/>
        <v>-1270.569</v>
      </c>
      <c r="AF15" s="12">
        <f t="shared" si="54"/>
        <v>0</v>
      </c>
      <c r="AG15" s="3">
        <f t="shared" si="54"/>
        <v>0</v>
      </c>
      <c r="AH15" s="3">
        <f t="shared" si="54"/>
        <v>0</v>
      </c>
      <c r="AI15" s="3">
        <f t="shared" si="54"/>
        <v>0</v>
      </c>
      <c r="AJ15" s="3">
        <f t="shared" si="54"/>
        <v>0</v>
      </c>
      <c r="AK15" s="12">
        <f t="shared" si="54"/>
        <v>0</v>
      </c>
    </row>
    <row r="16" spans="1:37" x14ac:dyDescent="0.25">
      <c r="A16" t="s">
        <v>41</v>
      </c>
      <c r="B16" s="13"/>
      <c r="C16" s="6"/>
      <c r="D16" s="6"/>
      <c r="E16" s="6"/>
      <c r="F16" s="6"/>
      <c r="G16" s="13">
        <f>G15/B15-1</f>
        <v>3.668801772537944E-2</v>
      </c>
      <c r="H16" s="6">
        <f>H15/C15-1</f>
        <v>0.48685613011365314</v>
      </c>
      <c r="I16" s="6">
        <f t="shared" ref="I16" si="55">I15/D15-1</f>
        <v>0.15076472320873613</v>
      </c>
      <c r="J16" s="6">
        <f t="shared" ref="J16" si="56">J15/E15-1</f>
        <v>0.15675467386469966</v>
      </c>
      <c r="K16" s="6">
        <f t="shared" ref="K16" si="57">K15/F15-1</f>
        <v>4.3240089840445251E-2</v>
      </c>
      <c r="L16" s="13">
        <f>L15/G15-1</f>
        <v>0.17566243873915499</v>
      </c>
      <c r="M16" s="6">
        <f>M15/H15-1</f>
        <v>-5.1241035559766113E-2</v>
      </c>
      <c r="N16" s="6">
        <f t="shared" ref="N16" si="58">N15/I15-1</f>
        <v>-8.1292333296875241E-2</v>
      </c>
      <c r="O16" s="6">
        <f t="shared" ref="O16:P16" si="59">O15/J15-1</f>
        <v>-9.1786254683944857E-2</v>
      </c>
      <c r="P16" s="6">
        <f t="shared" si="59"/>
        <v>-6.5060086004909978E-2</v>
      </c>
      <c r="Q16" s="13">
        <f>Q15/L15-1</f>
        <v>-7.6680294261661675E-2</v>
      </c>
      <c r="R16" s="6">
        <f>R15/M15-1</f>
        <v>-5.2823244953835058E-2</v>
      </c>
      <c r="S16" s="6">
        <f t="shared" ref="S16" si="60">S15/N15-1</f>
        <v>-5.2208855057771064E-2</v>
      </c>
      <c r="T16" s="6">
        <f t="shared" ref="T16:U16" si="61">T15/O15-1</f>
        <v>-8.3422139822776242E-2</v>
      </c>
      <c r="U16" s="6">
        <f t="shared" si="61"/>
        <v>-0.23176577896735728</v>
      </c>
      <c r="V16" s="13">
        <f>V15/Q15-1</f>
        <v>-9.0227130754633622E-2</v>
      </c>
      <c r="W16" s="6">
        <f>W15/R15-1</f>
        <v>-0.3617721495227697</v>
      </c>
      <c r="X16" s="6">
        <f t="shared" ref="X16" si="62">X15/S15-1</f>
        <v>-0.22887411489870868</v>
      </c>
      <c r="Y16" s="6">
        <f t="shared" ref="Y16:Z16" si="63">Y15/T15-1</f>
        <v>-0.18053044842442245</v>
      </c>
      <c r="Z16" s="6">
        <f t="shared" si="63"/>
        <v>-0.13277484954415675</v>
      </c>
      <c r="AA16" s="13">
        <f>AA15/V15-1</f>
        <v>-0.22536942286675277</v>
      </c>
      <c r="AB16" s="6">
        <f>AB15/W15-1</f>
        <v>0.18028174537041575</v>
      </c>
      <c r="AC16" s="6">
        <f t="shared" ref="AC16" si="64">AC15/X15-1</f>
        <v>5.288462345818945E-2</v>
      </c>
      <c r="AD16" s="6">
        <f t="shared" ref="AD16:AE16" si="65">AD15/Y15-1</f>
        <v>-2.1415747316046896E-2</v>
      </c>
      <c r="AE16" s="6">
        <f t="shared" si="65"/>
        <v>-6.7032965553151591</v>
      </c>
      <c r="AF16" s="13">
        <f>AF15/AA15-1</f>
        <v>-1</v>
      </c>
      <c r="AG16" s="6">
        <f>AG15/AB15-1</f>
        <v>-1</v>
      </c>
      <c r="AH16" s="6">
        <f t="shared" ref="AH16" si="66">AH15/AC15-1</f>
        <v>-1</v>
      </c>
      <c r="AI16" s="6">
        <f t="shared" ref="AI16:AJ16" si="67">AI15/AD15-1</f>
        <v>-1</v>
      </c>
      <c r="AJ16" s="6">
        <f t="shared" si="67"/>
        <v>-1</v>
      </c>
      <c r="AK16" s="13" t="e">
        <f>AK15/AF15-1</f>
        <v>#DIV/0!</v>
      </c>
    </row>
    <row r="17" spans="1:37" x14ac:dyDescent="0.25">
      <c r="A17" s="4" t="s">
        <v>42</v>
      </c>
      <c r="B17" s="20"/>
      <c r="C17" s="21"/>
      <c r="D17" s="21">
        <f>D15/C15-1</f>
        <v>2.2213704401911079</v>
      </c>
      <c r="E17" s="21">
        <f t="shared" ref="E17:F17" si="68">E15/D15-1</f>
        <v>-0.32315605491837629</v>
      </c>
      <c r="F17" s="21">
        <f t="shared" si="68"/>
        <v>-0.34276413661948046</v>
      </c>
      <c r="G17" s="20"/>
      <c r="H17" s="21"/>
      <c r="I17" s="21">
        <f>I15/H15-1</f>
        <v>1.4932065637554079</v>
      </c>
      <c r="J17" s="21">
        <f t="shared" ref="J17:K17" si="69">J15/I15-1</f>
        <v>-0.31963295262729996</v>
      </c>
      <c r="K17" s="21">
        <f t="shared" si="69"/>
        <v>-0.40725996907477913</v>
      </c>
      <c r="L17" s="20"/>
      <c r="M17" s="21"/>
      <c r="N17" s="21">
        <f>N15/M15-1</f>
        <v>1.4142359341479889</v>
      </c>
      <c r="O17" s="21">
        <f t="shared" ref="O17:P17" si="70">O15/N15-1</f>
        <v>-0.32740443268373998</v>
      </c>
      <c r="P17" s="21">
        <f t="shared" si="70"/>
        <v>-0.38981730193719799</v>
      </c>
      <c r="Q17" s="20"/>
      <c r="R17" s="21"/>
      <c r="S17" s="21">
        <f>S15/R15-1</f>
        <v>1.4158019377019748</v>
      </c>
      <c r="T17" s="21">
        <f t="shared" ref="T17:U17" si="71">T15/S15-1</f>
        <v>-0.34955479469793904</v>
      </c>
      <c r="U17" s="21">
        <f t="shared" si="71"/>
        <v>-0.48857238419086868</v>
      </c>
      <c r="V17" s="20"/>
      <c r="W17" s="21"/>
      <c r="X17" s="21">
        <f>X15/W15-1</f>
        <v>1.9188438048369227</v>
      </c>
      <c r="Y17" s="21">
        <f t="shared" ref="Y17:Z17" si="72">Y15/X15-1</f>
        <v>-0.3087768793504454</v>
      </c>
      <c r="Z17" s="21">
        <f t="shared" si="72"/>
        <v>-0.45876830906701216</v>
      </c>
      <c r="AA17" s="20"/>
      <c r="AB17" s="21"/>
      <c r="AC17" s="21">
        <f>AC15/AB15-1</f>
        <v>1.603789961543892</v>
      </c>
      <c r="AD17" s="21">
        <f t="shared" ref="AD17:AE17" si="73">AD15/AC15-1</f>
        <v>-0.35755538081939209</v>
      </c>
      <c r="AE17" s="21">
        <f t="shared" si="73"/>
        <v>-4.1543577674169185</v>
      </c>
      <c r="AF17" s="20"/>
      <c r="AG17" s="21"/>
      <c r="AH17" s="21" t="e">
        <f>AH15/AG15-1</f>
        <v>#DIV/0!</v>
      </c>
      <c r="AI17" s="21" t="e">
        <f t="shared" ref="AI17:AJ17" si="74">AI15/AH15-1</f>
        <v>#DIV/0!</v>
      </c>
      <c r="AJ17" s="21" t="e">
        <f t="shared" si="74"/>
        <v>#DIV/0!</v>
      </c>
      <c r="AK17" s="20"/>
    </row>
    <row r="18" spans="1:37" x14ac:dyDescent="0.25">
      <c r="B18" s="14"/>
      <c r="G18" s="14"/>
      <c r="L18" s="14"/>
      <c r="Q18" s="14"/>
      <c r="V18" s="14"/>
      <c r="AA18" s="14"/>
      <c r="AF18" s="14"/>
      <c r="AK18" s="14"/>
    </row>
    <row r="19" spans="1:37" x14ac:dyDescent="0.25">
      <c r="A19" t="s">
        <v>45</v>
      </c>
      <c r="B19" s="12">
        <v>1224.9269999999999</v>
      </c>
      <c r="C19" s="3">
        <v>177.994</v>
      </c>
      <c r="D19" s="3">
        <v>554.49800000000005</v>
      </c>
      <c r="E19" s="3">
        <v>366.19</v>
      </c>
      <c r="F19" s="3">
        <f>G19-SUM(C19:E19)</f>
        <v>182.36099999999988</v>
      </c>
      <c r="G19" s="12">
        <v>1281.0429999999999</v>
      </c>
      <c r="H19" s="3">
        <v>277.678</v>
      </c>
      <c r="I19" s="3">
        <v>630.17600000000004</v>
      </c>
      <c r="J19" s="3">
        <v>420.49900000000002</v>
      </c>
      <c r="K19" s="3">
        <f>L19-SUM(H19:J19)</f>
        <v>194.33399999999983</v>
      </c>
      <c r="L19" s="12">
        <v>1522.6869999999999</v>
      </c>
      <c r="M19" s="3">
        <v>258.75200000000001</v>
      </c>
      <c r="N19" s="3">
        <v>568.971</v>
      </c>
      <c r="O19" s="3">
        <v>381.95299999999997</v>
      </c>
      <c r="P19" s="3">
        <f>Q19-SUM(M19:O19)</f>
        <v>185.66300000000001</v>
      </c>
      <c r="Q19" s="12">
        <v>1395.3389999999999</v>
      </c>
      <c r="R19" s="3">
        <v>238.33099999999999</v>
      </c>
      <c r="S19" s="3">
        <v>553.07000000000005</v>
      </c>
      <c r="T19" s="3">
        <v>354.99900000000002</v>
      </c>
      <c r="U19" s="3">
        <f>V19-SUM(R19:T19)</f>
        <v>157.30199999999991</v>
      </c>
      <c r="V19" s="12">
        <v>1303.702</v>
      </c>
      <c r="W19" s="3">
        <v>165.76499999999999</v>
      </c>
      <c r="X19" s="3">
        <v>452.47500000000002</v>
      </c>
      <c r="Y19" s="3">
        <v>315.60700000000003</v>
      </c>
      <c r="Z19" s="3">
        <f>AA19-SUM(W19:Y19)</f>
        <v>160.14200000000005</v>
      </c>
      <c r="AA19" s="12">
        <v>1093.989</v>
      </c>
      <c r="AB19" s="3">
        <v>174.161</v>
      </c>
      <c r="AC19" s="3">
        <v>453.07</v>
      </c>
      <c r="AD19" s="3">
        <v>297.69299999999998</v>
      </c>
      <c r="AE19" s="3">
        <f>AF19-SUM(AB19:AD19)</f>
        <v>-924.92399999999998</v>
      </c>
      <c r="AF19" s="12"/>
      <c r="AG19" s="3"/>
      <c r="AH19" s="3"/>
      <c r="AI19" s="3"/>
      <c r="AJ19" s="3">
        <f>AK19-SUM(AG19:AI19)</f>
        <v>0</v>
      </c>
      <c r="AK19" s="12"/>
    </row>
    <row r="20" spans="1:37" x14ac:dyDescent="0.25">
      <c r="A20" s="4" t="s">
        <v>46</v>
      </c>
      <c r="B20" s="15">
        <v>128.40299999999999</v>
      </c>
      <c r="C20" s="5">
        <v>13.83</v>
      </c>
      <c r="D20" s="5">
        <v>44.658999999999999</v>
      </c>
      <c r="E20" s="5">
        <v>39.509</v>
      </c>
      <c r="F20" s="3">
        <f>G20-SUM(C20:E20)</f>
        <v>36.260000000000019</v>
      </c>
      <c r="G20" s="15">
        <v>134.25800000000001</v>
      </c>
      <c r="H20" s="5">
        <v>12.833</v>
      </c>
      <c r="I20" s="5">
        <v>39.984999999999999</v>
      </c>
      <c r="J20" s="5">
        <v>35.893000000000001</v>
      </c>
      <c r="K20" s="3">
        <f>L20-SUM(H20:J20)</f>
        <v>34.986000000000004</v>
      </c>
      <c r="L20" s="15">
        <v>123.697</v>
      </c>
      <c r="M20" s="5">
        <v>12.122</v>
      </c>
      <c r="N20" s="5">
        <v>35.034999999999997</v>
      </c>
      <c r="O20" s="5">
        <v>33.101999999999997</v>
      </c>
      <c r="P20" s="3">
        <f>Q20-SUM(M20:O20)</f>
        <v>31.319000000000017</v>
      </c>
      <c r="Q20" s="15">
        <v>111.578</v>
      </c>
      <c r="R20" s="5">
        <v>9.6690000000000005</v>
      </c>
      <c r="S20" s="5">
        <v>32.207999999999998</v>
      </c>
      <c r="T20" s="5">
        <v>28.757999999999999</v>
      </c>
      <c r="U20" s="3">
        <f>V20-SUM(R20:T20)</f>
        <v>34.177000000000007</v>
      </c>
      <c r="V20" s="15">
        <v>104.812</v>
      </c>
      <c r="W20" s="5">
        <v>7.3869999999999996</v>
      </c>
      <c r="X20" s="5">
        <v>27.725000000000001</v>
      </c>
      <c r="Y20" s="5">
        <v>25.393999999999998</v>
      </c>
      <c r="Z20" s="3">
        <f>AA20-SUM(W20:Y20)</f>
        <v>26.733999999999995</v>
      </c>
      <c r="AA20" s="15">
        <v>87.24</v>
      </c>
      <c r="AB20" s="5">
        <v>6.6040000000000001</v>
      </c>
      <c r="AC20" s="5">
        <v>28.347999999999999</v>
      </c>
      <c r="AD20" s="5">
        <v>18.143999999999998</v>
      </c>
      <c r="AE20" s="3">
        <f>AF20-SUM(AB20:AD20)</f>
        <v>-53.095999999999997</v>
      </c>
      <c r="AF20" s="15"/>
      <c r="AG20" s="5"/>
      <c r="AH20" s="5"/>
      <c r="AI20" s="5"/>
      <c r="AJ20" s="3">
        <f>AK20-SUM(AG20:AI20)</f>
        <v>0</v>
      </c>
      <c r="AK20" s="15"/>
    </row>
    <row r="21" spans="1:37" x14ac:dyDescent="0.25">
      <c r="A21" s="7" t="s">
        <v>47</v>
      </c>
      <c r="B21" s="16">
        <f>SUM(B19:B20)</f>
        <v>1353.33</v>
      </c>
      <c r="C21" s="8">
        <f t="shared" ref="C21:AK21" si="75">SUM(C19:C20)</f>
        <v>191.82400000000001</v>
      </c>
      <c r="D21" s="8">
        <f t="shared" si="75"/>
        <v>599.15700000000004</v>
      </c>
      <c r="E21" s="8">
        <f t="shared" si="75"/>
        <v>405.69900000000001</v>
      </c>
      <c r="F21" s="8">
        <f t="shared" si="75"/>
        <v>218.6209999999999</v>
      </c>
      <c r="G21" s="16">
        <f t="shared" si="75"/>
        <v>1415.3009999999999</v>
      </c>
      <c r="H21" s="8">
        <f t="shared" si="75"/>
        <v>290.51100000000002</v>
      </c>
      <c r="I21" s="8">
        <f t="shared" si="75"/>
        <v>670.16100000000006</v>
      </c>
      <c r="J21" s="8">
        <f t="shared" si="75"/>
        <v>456.39200000000005</v>
      </c>
      <c r="K21" s="8">
        <f t="shared" si="75"/>
        <v>229.31999999999982</v>
      </c>
      <c r="L21" s="16">
        <f t="shared" si="75"/>
        <v>1646.384</v>
      </c>
      <c r="M21" s="8">
        <f t="shared" si="75"/>
        <v>270.87400000000002</v>
      </c>
      <c r="N21" s="8">
        <f t="shared" si="75"/>
        <v>604.00599999999997</v>
      </c>
      <c r="O21" s="8">
        <f t="shared" si="75"/>
        <v>415.05499999999995</v>
      </c>
      <c r="P21" s="8">
        <f t="shared" si="75"/>
        <v>216.98200000000003</v>
      </c>
      <c r="Q21" s="16">
        <f t="shared" si="75"/>
        <v>1506.9169999999999</v>
      </c>
      <c r="R21" s="8">
        <f t="shared" si="75"/>
        <v>248</v>
      </c>
      <c r="S21" s="8">
        <f t="shared" si="75"/>
        <v>585.27800000000002</v>
      </c>
      <c r="T21" s="8">
        <f t="shared" si="75"/>
        <v>383.75700000000001</v>
      </c>
      <c r="U21" s="8">
        <f t="shared" si="75"/>
        <v>191.47899999999993</v>
      </c>
      <c r="V21" s="16">
        <f t="shared" si="75"/>
        <v>1408.5139999999999</v>
      </c>
      <c r="W21" s="8">
        <f t="shared" si="75"/>
        <v>173.15199999999999</v>
      </c>
      <c r="X21" s="8">
        <f t="shared" si="75"/>
        <v>480.20000000000005</v>
      </c>
      <c r="Y21" s="8">
        <f t="shared" si="75"/>
        <v>341.00100000000003</v>
      </c>
      <c r="Z21" s="8">
        <f t="shared" si="75"/>
        <v>186.87600000000003</v>
      </c>
      <c r="AA21" s="16">
        <f t="shared" si="75"/>
        <v>1181.229</v>
      </c>
      <c r="AB21" s="8">
        <f t="shared" si="75"/>
        <v>180.76500000000001</v>
      </c>
      <c r="AC21" s="8">
        <f t="shared" si="75"/>
        <v>481.41800000000001</v>
      </c>
      <c r="AD21" s="8">
        <f t="shared" si="75"/>
        <v>315.83699999999999</v>
      </c>
      <c r="AE21" s="8">
        <f t="shared" si="75"/>
        <v>-978.02</v>
      </c>
      <c r="AF21" s="16">
        <f t="shared" si="75"/>
        <v>0</v>
      </c>
      <c r="AG21" s="8">
        <f t="shared" si="75"/>
        <v>0</v>
      </c>
      <c r="AH21" s="8">
        <f t="shared" si="75"/>
        <v>0</v>
      </c>
      <c r="AI21" s="8">
        <f t="shared" si="75"/>
        <v>0</v>
      </c>
      <c r="AJ21" s="8">
        <f t="shared" si="75"/>
        <v>0</v>
      </c>
      <c r="AK21" s="16">
        <f t="shared" si="75"/>
        <v>0</v>
      </c>
    </row>
    <row r="22" spans="1:37" x14ac:dyDescent="0.25">
      <c r="A22" t="s">
        <v>48</v>
      </c>
      <c r="B22" s="12">
        <f>B15-B21</f>
        <v>454.69900000000007</v>
      </c>
      <c r="C22" s="3">
        <f t="shared" ref="C22:AK22" si="76">C15-C21</f>
        <v>47.412999999999982</v>
      </c>
      <c r="D22" s="3">
        <f t="shared" si="76"/>
        <v>171.51400000000001</v>
      </c>
      <c r="E22" s="3">
        <f t="shared" si="76"/>
        <v>115.92500000000001</v>
      </c>
      <c r="F22" s="3">
        <f t="shared" si="76"/>
        <v>124.20900000000026</v>
      </c>
      <c r="G22" s="12">
        <f t="shared" si="76"/>
        <v>459.06100000000015</v>
      </c>
      <c r="H22" s="3">
        <f t="shared" si="76"/>
        <v>65.199999999999989</v>
      </c>
      <c r="I22" s="3">
        <f t="shared" si="76"/>
        <v>216.69999999999993</v>
      </c>
      <c r="J22" s="3">
        <f t="shared" si="76"/>
        <v>146.99900000000002</v>
      </c>
      <c r="K22" s="3">
        <f t="shared" si="76"/>
        <v>128.33400000000017</v>
      </c>
      <c r="L22" s="12">
        <f t="shared" si="76"/>
        <v>557.23300000000017</v>
      </c>
      <c r="M22" s="3">
        <f t="shared" si="76"/>
        <v>66.610000000000014</v>
      </c>
      <c r="N22" s="3">
        <f t="shared" si="76"/>
        <v>210.76</v>
      </c>
      <c r="O22" s="3">
        <f t="shared" si="76"/>
        <v>132.95299999999997</v>
      </c>
      <c r="P22" s="3">
        <f t="shared" si="76"/>
        <v>117.40299999999991</v>
      </c>
      <c r="Q22" s="12">
        <f t="shared" si="76"/>
        <v>527.72600000000011</v>
      </c>
      <c r="R22" s="3">
        <f t="shared" si="76"/>
        <v>71.656999999999982</v>
      </c>
      <c r="S22" s="3">
        <f t="shared" si="76"/>
        <v>186.95000000000005</v>
      </c>
      <c r="T22" s="3">
        <f t="shared" si="76"/>
        <v>118.53499999999997</v>
      </c>
      <c r="U22" s="3">
        <f t="shared" si="76"/>
        <v>65.407000000000266</v>
      </c>
      <c r="V22" s="12">
        <f t="shared" si="76"/>
        <v>442.54900000000021</v>
      </c>
      <c r="W22" s="3">
        <f t="shared" si="76"/>
        <v>30.862000000000023</v>
      </c>
      <c r="X22" s="3">
        <f t="shared" si="76"/>
        <v>115.28499999999997</v>
      </c>
      <c r="Y22" s="3">
        <f t="shared" si="76"/>
        <v>70.611999999999966</v>
      </c>
      <c r="Z22" s="3">
        <f t="shared" si="76"/>
        <v>35.901999999999873</v>
      </c>
      <c r="AA22" s="12">
        <f t="shared" si="76"/>
        <v>252.66100000000006</v>
      </c>
      <c r="AB22" s="3">
        <f t="shared" si="76"/>
        <v>60.028999999999996</v>
      </c>
      <c r="AC22" s="3">
        <f t="shared" si="76"/>
        <v>145.55899999999997</v>
      </c>
      <c r="AD22" s="3">
        <f t="shared" si="76"/>
        <v>86.961000000000013</v>
      </c>
      <c r="AE22" s="3">
        <f t="shared" si="76"/>
        <v>-292.54899999999998</v>
      </c>
      <c r="AF22" s="12">
        <f t="shared" si="76"/>
        <v>0</v>
      </c>
      <c r="AG22" s="3">
        <f t="shared" si="76"/>
        <v>0</v>
      </c>
      <c r="AH22" s="3">
        <f t="shared" si="76"/>
        <v>0</v>
      </c>
      <c r="AI22" s="3">
        <f t="shared" si="76"/>
        <v>0</v>
      </c>
      <c r="AJ22" s="3">
        <f t="shared" si="76"/>
        <v>0</v>
      </c>
      <c r="AK22" s="12">
        <f t="shared" si="76"/>
        <v>0</v>
      </c>
    </row>
    <row r="23" spans="1:37" x14ac:dyDescent="0.25">
      <c r="A23" t="s">
        <v>49</v>
      </c>
      <c r="B23" s="13">
        <f>B22/B$15</f>
        <v>0.25148877589905916</v>
      </c>
      <c r="C23" s="6">
        <f t="shared" ref="C23:AK23" si="77">C22/C$15</f>
        <v>0.19818422735613631</v>
      </c>
      <c r="D23" s="6">
        <f t="shared" si="77"/>
        <v>0.22255151679510451</v>
      </c>
      <c r="E23" s="6">
        <f t="shared" si="77"/>
        <v>0.22223862398969374</v>
      </c>
      <c r="F23" s="6">
        <f t="shared" si="77"/>
        <v>0.36230493247382145</v>
      </c>
      <c r="G23" s="13">
        <f t="shared" si="77"/>
        <v>0.2449158700400457</v>
      </c>
      <c r="H23" s="6">
        <f t="shared" si="77"/>
        <v>0.18329486577586857</v>
      </c>
      <c r="I23" s="6">
        <f t="shared" si="77"/>
        <v>0.24434494244306598</v>
      </c>
      <c r="J23" s="6">
        <f t="shared" si="77"/>
        <v>0.24362146601457429</v>
      </c>
      <c r="K23" s="6">
        <f t="shared" si="77"/>
        <v>0.35882165444815428</v>
      </c>
      <c r="L23" s="13">
        <f t="shared" si="77"/>
        <v>0.25287198274473294</v>
      </c>
      <c r="M23" s="6">
        <f t="shared" si="77"/>
        <v>0.19737231987294215</v>
      </c>
      <c r="N23" s="6">
        <f t="shared" si="77"/>
        <v>0.25867549701386655</v>
      </c>
      <c r="O23" s="6">
        <f t="shared" si="77"/>
        <v>0.24261142173106962</v>
      </c>
      <c r="P23" s="6">
        <f t="shared" si="77"/>
        <v>0.35110127547587339</v>
      </c>
      <c r="Q23" s="13">
        <f t="shared" si="77"/>
        <v>0.25937031705316366</v>
      </c>
      <c r="R23" s="6">
        <f t="shared" si="77"/>
        <v>0.22416840550965561</v>
      </c>
      <c r="S23" s="6">
        <f t="shared" si="77"/>
        <v>0.24209171384616981</v>
      </c>
      <c r="T23" s="6">
        <f t="shared" si="77"/>
        <v>0.23598822995389132</v>
      </c>
      <c r="U23" s="6">
        <f t="shared" si="77"/>
        <v>0.25461488753766348</v>
      </c>
      <c r="V23" s="13">
        <f t="shared" si="77"/>
        <v>0.23907830257533114</v>
      </c>
      <c r="W23" s="6">
        <f t="shared" si="77"/>
        <v>0.15127393218112492</v>
      </c>
      <c r="X23" s="6">
        <f t="shared" si="77"/>
        <v>0.19359849534413121</v>
      </c>
      <c r="Y23" s="6">
        <f t="shared" si="77"/>
        <v>0.17154948944761211</v>
      </c>
      <c r="Z23" s="6">
        <f t="shared" si="77"/>
        <v>0.16115594897162147</v>
      </c>
      <c r="AA23" s="13">
        <f t="shared" si="77"/>
        <v>0.17620668252097443</v>
      </c>
      <c r="AB23" s="6">
        <f t="shared" si="77"/>
        <v>0.24929607880595028</v>
      </c>
      <c r="AC23" s="6">
        <f t="shared" si="77"/>
        <v>0.23216003138871119</v>
      </c>
      <c r="AD23" s="6">
        <f t="shared" si="77"/>
        <v>0.21589233312975739</v>
      </c>
      <c r="AE23" s="6">
        <f t="shared" si="77"/>
        <v>0.23025038388312638</v>
      </c>
      <c r="AF23" s="13" t="e">
        <f t="shared" si="77"/>
        <v>#DIV/0!</v>
      </c>
      <c r="AG23" s="6" t="e">
        <f t="shared" si="77"/>
        <v>#DIV/0!</v>
      </c>
      <c r="AH23" s="6" t="e">
        <f t="shared" si="77"/>
        <v>#DIV/0!</v>
      </c>
      <c r="AI23" s="6" t="e">
        <f t="shared" si="77"/>
        <v>#DIV/0!</v>
      </c>
      <c r="AJ23" s="6" t="e">
        <f t="shared" si="77"/>
        <v>#DIV/0!</v>
      </c>
      <c r="AK23" s="13" t="e">
        <f t="shared" si="77"/>
        <v>#DIV/0!</v>
      </c>
    </row>
    <row r="24" spans="1:37" x14ac:dyDescent="0.25">
      <c r="B24" s="14"/>
      <c r="G24" s="14"/>
      <c r="L24" s="14"/>
      <c r="Q24" s="14"/>
      <c r="V24" s="14"/>
      <c r="AA24" s="14"/>
      <c r="AF24" s="14"/>
      <c r="AK24" s="14"/>
    </row>
    <row r="25" spans="1:37" x14ac:dyDescent="0.25">
      <c r="A25" t="s">
        <v>50</v>
      </c>
      <c r="B25" s="12">
        <v>374.17099999999999</v>
      </c>
      <c r="C25" s="3">
        <v>83.936999999999998</v>
      </c>
      <c r="D25" s="3">
        <v>101.123</v>
      </c>
      <c r="E25" s="3">
        <v>97.111000000000004</v>
      </c>
      <c r="F25" s="3">
        <f t="shared" ref="F25:F30" si="78">G25-SUM(C25:E25)</f>
        <v>98.622000000000014</v>
      </c>
      <c r="G25" s="12">
        <v>380.79300000000001</v>
      </c>
      <c r="H25" s="3">
        <v>99.897000000000006</v>
      </c>
      <c r="I25" s="3">
        <v>115.29</v>
      </c>
      <c r="J25" s="3">
        <v>112.438</v>
      </c>
      <c r="K25" s="3">
        <f t="shared" ref="K25:K30" si="79">L25-SUM(H25:J25)</f>
        <v>106.12099999999998</v>
      </c>
      <c r="L25" s="12">
        <v>433.74599999999998</v>
      </c>
      <c r="M25" s="3">
        <v>99.144000000000005</v>
      </c>
      <c r="N25" s="3">
        <v>115.32299999999999</v>
      </c>
      <c r="O25" s="3">
        <v>110.941</v>
      </c>
      <c r="P25" s="3">
        <f t="shared" ref="P25:P30" si="80">Q25-SUM(M25:O25)</f>
        <v>98.47199999999998</v>
      </c>
      <c r="Q25" s="12">
        <v>423.88</v>
      </c>
      <c r="R25" s="3">
        <v>97.691000000000003</v>
      </c>
      <c r="S25" s="3">
        <v>113.404</v>
      </c>
      <c r="T25" s="3">
        <v>106.184</v>
      </c>
      <c r="U25" s="3">
        <f t="shared" ref="U25:U30" si="81">V25-SUM(R25:T25)</f>
        <v>87.192999999999984</v>
      </c>
      <c r="V25" s="12">
        <v>404.47199999999998</v>
      </c>
      <c r="W25" s="3">
        <v>70.043000000000006</v>
      </c>
      <c r="X25" s="3">
        <v>91.971999999999994</v>
      </c>
      <c r="Y25" s="3">
        <v>92.707999999999998</v>
      </c>
      <c r="Z25" s="3">
        <f t="shared" ref="Z25:Z30" si="82">AA25-SUM(W25:Y25)</f>
        <v>83.556999999999988</v>
      </c>
      <c r="AA25" s="12">
        <v>338.28</v>
      </c>
      <c r="AB25" s="3">
        <v>86.234999999999999</v>
      </c>
      <c r="AC25" s="3">
        <v>107.902</v>
      </c>
      <c r="AD25" s="3">
        <v>101.46</v>
      </c>
      <c r="AE25" s="3">
        <f t="shared" ref="AE25:AE30" si="83">AF25-SUM(AB25:AD25)</f>
        <v>-295.59699999999998</v>
      </c>
      <c r="AF25" s="12"/>
      <c r="AG25" s="3"/>
      <c r="AH25" s="3"/>
      <c r="AI25" s="3"/>
      <c r="AJ25" s="3">
        <f t="shared" ref="AJ25:AJ30" si="84">AK25-SUM(AG25:AI25)</f>
        <v>0</v>
      </c>
      <c r="AK25" s="12"/>
    </row>
    <row r="26" spans="1:37" x14ac:dyDescent="0.25">
      <c r="A26" t="s">
        <v>51</v>
      </c>
      <c r="B26" s="12">
        <v>52.69</v>
      </c>
      <c r="C26" s="3">
        <v>12.920999999999999</v>
      </c>
      <c r="D26" s="3">
        <v>12.987</v>
      </c>
      <c r="E26" s="3">
        <v>13.148999999999999</v>
      </c>
      <c r="F26" s="3">
        <f t="shared" si="78"/>
        <v>14.260999999999996</v>
      </c>
      <c r="G26" s="12">
        <v>53.317999999999998</v>
      </c>
      <c r="H26" s="3">
        <v>15.016999999999999</v>
      </c>
      <c r="I26" s="3">
        <v>16.704000000000001</v>
      </c>
      <c r="J26" s="3">
        <v>17.007000000000001</v>
      </c>
      <c r="K26" s="3">
        <f t="shared" si="79"/>
        <v>16.857999999999997</v>
      </c>
      <c r="L26" s="12">
        <v>65.585999999999999</v>
      </c>
      <c r="M26" s="3">
        <v>16.538</v>
      </c>
      <c r="N26" s="3">
        <v>16.420999999999999</v>
      </c>
      <c r="O26" s="3">
        <v>16.373999999999999</v>
      </c>
      <c r="P26" s="3">
        <f t="shared" si="80"/>
        <v>16.531999999999996</v>
      </c>
      <c r="Q26" s="12">
        <v>65.864999999999995</v>
      </c>
      <c r="R26" s="3">
        <v>15.879</v>
      </c>
      <c r="S26" s="3">
        <v>15.545999999999999</v>
      </c>
      <c r="T26" s="3">
        <v>15.117000000000001</v>
      </c>
      <c r="U26" s="3">
        <f t="shared" si="81"/>
        <v>15.317999999999998</v>
      </c>
      <c r="V26" s="12">
        <v>61.86</v>
      </c>
      <c r="W26" s="3">
        <v>14.063000000000001</v>
      </c>
      <c r="X26" s="3">
        <v>13.193</v>
      </c>
      <c r="Y26" s="3">
        <v>13.307</v>
      </c>
      <c r="Z26" s="3">
        <f t="shared" si="82"/>
        <v>12.403999999999996</v>
      </c>
      <c r="AA26" s="12">
        <v>52.966999999999999</v>
      </c>
      <c r="AB26" s="3">
        <v>12.624000000000001</v>
      </c>
      <c r="AC26" s="3">
        <v>11.952</v>
      </c>
      <c r="AD26" s="3">
        <v>12.179</v>
      </c>
      <c r="AE26" s="3">
        <f t="shared" si="83"/>
        <v>-36.755000000000003</v>
      </c>
      <c r="AF26" s="12"/>
      <c r="AG26" s="3"/>
      <c r="AH26" s="3"/>
      <c r="AI26" s="3"/>
      <c r="AJ26" s="3">
        <f t="shared" si="84"/>
        <v>0</v>
      </c>
      <c r="AK26" s="12"/>
    </row>
    <row r="27" spans="1:37" x14ac:dyDescent="0.25">
      <c r="A27" t="s">
        <v>52</v>
      </c>
      <c r="B27" s="12">
        <v>11.987</v>
      </c>
      <c r="C27" s="3"/>
      <c r="D27" s="3"/>
      <c r="E27" s="3"/>
      <c r="F27" s="3">
        <f t="shared" si="78"/>
        <v>0</v>
      </c>
      <c r="G27" s="12"/>
      <c r="H27" s="3"/>
      <c r="I27" s="3"/>
      <c r="J27" s="3">
        <v>313.13</v>
      </c>
      <c r="K27" s="3">
        <f t="shared" si="79"/>
        <v>0</v>
      </c>
      <c r="L27" s="12">
        <v>313.13</v>
      </c>
      <c r="M27" s="3"/>
      <c r="N27" s="3"/>
      <c r="O27" s="3"/>
      <c r="P27" s="3">
        <f t="shared" si="80"/>
        <v>57.747999999999998</v>
      </c>
      <c r="Q27" s="12">
        <v>57.747999999999998</v>
      </c>
      <c r="R27" s="3">
        <v>0.433</v>
      </c>
      <c r="S27" s="3"/>
      <c r="T27" s="3"/>
      <c r="U27" s="3">
        <f t="shared" si="81"/>
        <v>0</v>
      </c>
      <c r="V27" s="12">
        <v>0.433</v>
      </c>
      <c r="W27" s="3"/>
      <c r="X27" s="3"/>
      <c r="Y27" s="3">
        <v>27.63</v>
      </c>
      <c r="Z27" s="3">
        <f t="shared" si="82"/>
        <v>0</v>
      </c>
      <c r="AA27" s="12">
        <v>27.63</v>
      </c>
      <c r="AB27" s="3"/>
      <c r="AC27" s="3"/>
      <c r="AD27" s="3">
        <v>6.4109999999999996</v>
      </c>
      <c r="AE27" s="3">
        <f t="shared" si="83"/>
        <v>-6.4109999999999996</v>
      </c>
      <c r="AF27" s="12"/>
      <c r="AG27" s="3"/>
      <c r="AH27" s="3"/>
      <c r="AI27" s="3"/>
      <c r="AJ27" s="3">
        <f t="shared" si="84"/>
        <v>0</v>
      </c>
      <c r="AK27" s="12"/>
    </row>
    <row r="28" spans="1:37" x14ac:dyDescent="0.25">
      <c r="A28" t="s">
        <v>53</v>
      </c>
      <c r="B28" s="12">
        <v>8.83</v>
      </c>
      <c r="C28" s="3">
        <v>1.79</v>
      </c>
      <c r="D28" s="3"/>
      <c r="E28" s="3"/>
      <c r="F28" s="3">
        <f t="shared" si="78"/>
        <v>0</v>
      </c>
      <c r="G28" s="12">
        <v>1.79</v>
      </c>
      <c r="H28" s="3">
        <v>5.2359999999999998</v>
      </c>
      <c r="I28" s="3">
        <v>0.193</v>
      </c>
      <c r="J28" s="3"/>
      <c r="K28" s="3">
        <f t="shared" si="79"/>
        <v>0</v>
      </c>
      <c r="L28" s="12">
        <v>5.4290000000000003</v>
      </c>
      <c r="M28" s="3"/>
      <c r="N28" s="3"/>
      <c r="O28" s="3">
        <v>2.5</v>
      </c>
      <c r="P28" s="3">
        <f t="shared" si="80"/>
        <v>4.7329999999999997</v>
      </c>
      <c r="Q28" s="12">
        <v>7.2329999999999997</v>
      </c>
      <c r="R28" s="3">
        <v>1.466</v>
      </c>
      <c r="S28" s="3">
        <v>1.569</v>
      </c>
      <c r="T28" s="3">
        <v>0.20499999999999999</v>
      </c>
      <c r="U28" s="3">
        <f t="shared" si="81"/>
        <v>15.327</v>
      </c>
      <c r="V28" s="12">
        <v>18.567</v>
      </c>
      <c r="W28" s="3">
        <v>5.6710000000000003</v>
      </c>
      <c r="X28" s="3">
        <v>3.387</v>
      </c>
      <c r="Y28" s="3">
        <v>1.669</v>
      </c>
      <c r="Z28" s="3">
        <f t="shared" si="82"/>
        <v>-0.76699999999999946</v>
      </c>
      <c r="AA28" s="12">
        <v>9.9600000000000009</v>
      </c>
      <c r="AB28" s="3">
        <v>2.6230000000000002</v>
      </c>
      <c r="AC28" s="3">
        <v>1.1160000000000001</v>
      </c>
      <c r="AD28" s="3">
        <v>4.5999999999999999E-2</v>
      </c>
      <c r="AE28" s="3">
        <f t="shared" si="83"/>
        <v>-3.7850000000000001</v>
      </c>
      <c r="AF28" s="12"/>
      <c r="AG28" s="3"/>
      <c r="AH28" s="3"/>
      <c r="AI28" s="3"/>
      <c r="AJ28" s="3">
        <f t="shared" si="84"/>
        <v>0</v>
      </c>
      <c r="AK28" s="12"/>
    </row>
    <row r="29" spans="1:37" x14ac:dyDescent="0.25">
      <c r="A29" t="s">
        <v>54</v>
      </c>
      <c r="B29" s="12">
        <v>2.3980000000000001</v>
      </c>
      <c r="C29" s="3">
        <v>1.5269999999999999</v>
      </c>
      <c r="D29" s="3">
        <v>0.64400000000000002</v>
      </c>
      <c r="E29" s="3">
        <v>0.46700000000000003</v>
      </c>
      <c r="F29" s="3">
        <f t="shared" si="78"/>
        <v>6.9670000000000005</v>
      </c>
      <c r="G29" s="12">
        <v>9.6050000000000004</v>
      </c>
      <c r="H29" s="3">
        <v>0.58899999999999997</v>
      </c>
      <c r="I29" s="3">
        <v>1.2569999999999999</v>
      </c>
      <c r="J29" s="3">
        <v>4.9000000000000002E-2</v>
      </c>
      <c r="K29" s="3">
        <f t="shared" si="79"/>
        <v>0.15000000000000013</v>
      </c>
      <c r="L29" s="12">
        <v>2.0449999999999999</v>
      </c>
      <c r="M29" s="3"/>
      <c r="N29" s="3">
        <v>0.53700000000000003</v>
      </c>
      <c r="O29" s="3">
        <v>0.11700000000000001</v>
      </c>
      <c r="P29" s="3">
        <f t="shared" si="80"/>
        <v>0</v>
      </c>
      <c r="Q29" s="12">
        <v>0.65400000000000003</v>
      </c>
      <c r="R29" s="3"/>
      <c r="S29" s="3"/>
      <c r="T29" s="3"/>
      <c r="U29" s="3">
        <f t="shared" si="81"/>
        <v>0</v>
      </c>
      <c r="V29" s="12"/>
      <c r="W29" s="3"/>
      <c r="X29" s="3"/>
      <c r="Y29" s="3"/>
      <c r="Z29" s="3">
        <f t="shared" si="82"/>
        <v>0</v>
      </c>
      <c r="AA29" s="12"/>
      <c r="AB29" s="3"/>
      <c r="AC29" s="3"/>
      <c r="AD29" s="3"/>
      <c r="AE29" s="3">
        <f t="shared" si="83"/>
        <v>0</v>
      </c>
      <c r="AF29" s="12"/>
      <c r="AG29" s="3"/>
      <c r="AH29" s="3"/>
      <c r="AI29" s="3"/>
      <c r="AJ29" s="3">
        <f t="shared" si="84"/>
        <v>0</v>
      </c>
      <c r="AK29" s="12"/>
    </row>
    <row r="30" spans="1:37" x14ac:dyDescent="0.25">
      <c r="A30" s="4" t="s">
        <v>55</v>
      </c>
      <c r="B30" s="15"/>
      <c r="C30" s="5"/>
      <c r="D30" s="5"/>
      <c r="E30" s="5"/>
      <c r="F30" s="3">
        <f t="shared" si="78"/>
        <v>0</v>
      </c>
      <c r="G30" s="15"/>
      <c r="H30" s="5"/>
      <c r="I30" s="5"/>
      <c r="J30" s="5"/>
      <c r="K30" s="3">
        <f t="shared" si="79"/>
        <v>0</v>
      </c>
      <c r="L30" s="15"/>
      <c r="M30" s="5"/>
      <c r="N30" s="5"/>
      <c r="O30" s="5"/>
      <c r="P30" s="3">
        <f t="shared" si="80"/>
        <v>0</v>
      </c>
      <c r="Q30" s="15"/>
      <c r="R30" s="5"/>
      <c r="S30" s="5"/>
      <c r="T30" s="5"/>
      <c r="U30" s="3">
        <f t="shared" si="81"/>
        <v>0</v>
      </c>
      <c r="V30" s="15"/>
      <c r="W30" s="5"/>
      <c r="X30" s="5"/>
      <c r="Y30" s="5"/>
      <c r="Z30" s="3">
        <f t="shared" si="82"/>
        <v>0</v>
      </c>
      <c r="AA30" s="15"/>
      <c r="AB30" s="5"/>
      <c r="AC30" s="5"/>
      <c r="AD30" s="5"/>
      <c r="AE30" s="3">
        <f t="shared" si="83"/>
        <v>0</v>
      </c>
      <c r="AF30" s="15"/>
      <c r="AG30" s="5"/>
      <c r="AH30" s="5"/>
      <c r="AI30" s="5"/>
      <c r="AJ30" s="3">
        <f t="shared" si="84"/>
        <v>0</v>
      </c>
      <c r="AK30" s="15"/>
    </row>
    <row r="31" spans="1:37" x14ac:dyDescent="0.25">
      <c r="A31" s="7" t="s">
        <v>56</v>
      </c>
      <c r="B31" s="16">
        <f>SUM(B25:B30)</f>
        <v>450.07600000000002</v>
      </c>
      <c r="C31" s="8">
        <f t="shared" ref="C31:AK31" si="85">SUM(C25:C30)</f>
        <v>100.17500000000001</v>
      </c>
      <c r="D31" s="8">
        <f t="shared" si="85"/>
        <v>114.754</v>
      </c>
      <c r="E31" s="8">
        <f t="shared" si="85"/>
        <v>110.727</v>
      </c>
      <c r="F31" s="8">
        <f t="shared" si="85"/>
        <v>119.85000000000001</v>
      </c>
      <c r="G31" s="16">
        <f t="shared" si="85"/>
        <v>445.50600000000003</v>
      </c>
      <c r="H31" s="8">
        <f t="shared" si="85"/>
        <v>120.739</v>
      </c>
      <c r="I31" s="8">
        <f t="shared" si="85"/>
        <v>133.44400000000002</v>
      </c>
      <c r="J31" s="8">
        <f t="shared" si="85"/>
        <v>442.62399999999997</v>
      </c>
      <c r="K31" s="8">
        <f t="shared" si="85"/>
        <v>123.12899999999999</v>
      </c>
      <c r="L31" s="16">
        <f t="shared" si="85"/>
        <v>819.93599999999992</v>
      </c>
      <c r="M31" s="8">
        <f t="shared" si="85"/>
        <v>115.682</v>
      </c>
      <c r="N31" s="8">
        <f t="shared" si="85"/>
        <v>132.28100000000001</v>
      </c>
      <c r="O31" s="8">
        <f t="shared" si="85"/>
        <v>129.93199999999999</v>
      </c>
      <c r="P31" s="8">
        <f t="shared" si="85"/>
        <v>177.48499999999999</v>
      </c>
      <c r="Q31" s="16">
        <f t="shared" si="85"/>
        <v>555.38</v>
      </c>
      <c r="R31" s="8">
        <f t="shared" si="85"/>
        <v>115.46900000000001</v>
      </c>
      <c r="S31" s="8">
        <f t="shared" si="85"/>
        <v>130.51899999999998</v>
      </c>
      <c r="T31" s="8">
        <f t="shared" si="85"/>
        <v>121.506</v>
      </c>
      <c r="U31" s="8">
        <f t="shared" si="85"/>
        <v>117.83799999999998</v>
      </c>
      <c r="V31" s="16">
        <f t="shared" si="85"/>
        <v>485.33199999999999</v>
      </c>
      <c r="W31" s="8">
        <f t="shared" si="85"/>
        <v>89.777000000000015</v>
      </c>
      <c r="X31" s="8">
        <f t="shared" si="85"/>
        <v>108.55199999999999</v>
      </c>
      <c r="Y31" s="8">
        <f t="shared" si="85"/>
        <v>135.31400000000002</v>
      </c>
      <c r="Z31" s="8">
        <f t="shared" si="85"/>
        <v>95.193999999999988</v>
      </c>
      <c r="AA31" s="16">
        <f t="shared" si="85"/>
        <v>428.83699999999993</v>
      </c>
      <c r="AB31" s="8">
        <f t="shared" si="85"/>
        <v>101.482</v>
      </c>
      <c r="AC31" s="8">
        <f t="shared" si="85"/>
        <v>120.97</v>
      </c>
      <c r="AD31" s="8">
        <f t="shared" si="85"/>
        <v>120.096</v>
      </c>
      <c r="AE31" s="8">
        <f t="shared" si="85"/>
        <v>-342.548</v>
      </c>
      <c r="AF31" s="16">
        <f t="shared" si="85"/>
        <v>0</v>
      </c>
      <c r="AG31" s="8">
        <f t="shared" si="85"/>
        <v>0</v>
      </c>
      <c r="AH31" s="8">
        <f t="shared" si="85"/>
        <v>0</v>
      </c>
      <c r="AI31" s="8">
        <f t="shared" si="85"/>
        <v>0</v>
      </c>
      <c r="AJ31" s="8">
        <f t="shared" si="85"/>
        <v>0</v>
      </c>
      <c r="AK31" s="16">
        <f t="shared" si="85"/>
        <v>0</v>
      </c>
    </row>
    <row r="32" spans="1:37" x14ac:dyDescent="0.25">
      <c r="A32" t="s">
        <v>57</v>
      </c>
      <c r="B32" s="12">
        <f>B22-B31</f>
        <v>4.6230000000000473</v>
      </c>
      <c r="C32" s="3">
        <f t="shared" ref="C32:AK32" si="86">C22-C31</f>
        <v>-52.762000000000029</v>
      </c>
      <c r="D32" s="3">
        <f t="shared" si="86"/>
        <v>56.760000000000005</v>
      </c>
      <c r="E32" s="3">
        <f t="shared" si="86"/>
        <v>5.1980000000000075</v>
      </c>
      <c r="F32" s="3">
        <f t="shared" si="86"/>
        <v>4.3590000000002505</v>
      </c>
      <c r="G32" s="12">
        <f t="shared" si="86"/>
        <v>13.555000000000121</v>
      </c>
      <c r="H32" s="3">
        <f t="shared" si="86"/>
        <v>-55.539000000000016</v>
      </c>
      <c r="I32" s="3">
        <f t="shared" si="86"/>
        <v>83.255999999999915</v>
      </c>
      <c r="J32" s="3">
        <f t="shared" si="86"/>
        <v>-295.62499999999994</v>
      </c>
      <c r="K32" s="3">
        <f t="shared" si="86"/>
        <v>5.205000000000183</v>
      </c>
      <c r="L32" s="12">
        <f t="shared" si="86"/>
        <v>-262.70299999999975</v>
      </c>
      <c r="M32" s="3">
        <f t="shared" si="86"/>
        <v>-49.071999999999989</v>
      </c>
      <c r="N32" s="3">
        <f t="shared" si="86"/>
        <v>78.478999999999985</v>
      </c>
      <c r="O32" s="3">
        <f t="shared" si="86"/>
        <v>3.0209999999999866</v>
      </c>
      <c r="P32" s="3">
        <f t="shared" si="86"/>
        <v>-60.082000000000079</v>
      </c>
      <c r="Q32" s="12">
        <f t="shared" si="86"/>
        <v>-27.653999999999883</v>
      </c>
      <c r="R32" s="3">
        <f t="shared" si="86"/>
        <v>-43.812000000000026</v>
      </c>
      <c r="S32" s="3">
        <f t="shared" si="86"/>
        <v>56.431000000000068</v>
      </c>
      <c r="T32" s="3">
        <f t="shared" si="86"/>
        <v>-2.9710000000000321</v>
      </c>
      <c r="U32" s="3">
        <f t="shared" si="86"/>
        <v>-52.430999999999713</v>
      </c>
      <c r="V32" s="12">
        <f t="shared" si="86"/>
        <v>-42.782999999999788</v>
      </c>
      <c r="W32" s="3">
        <f t="shared" si="86"/>
        <v>-58.914999999999992</v>
      </c>
      <c r="X32" s="3">
        <f t="shared" si="86"/>
        <v>6.7329999999999757</v>
      </c>
      <c r="Y32" s="3">
        <f t="shared" si="86"/>
        <v>-64.702000000000055</v>
      </c>
      <c r="Z32" s="3">
        <f t="shared" si="86"/>
        <v>-59.292000000000115</v>
      </c>
      <c r="AA32" s="12">
        <f t="shared" si="86"/>
        <v>-176.17599999999987</v>
      </c>
      <c r="AB32" s="3">
        <f t="shared" si="86"/>
        <v>-41.453000000000003</v>
      </c>
      <c r="AC32" s="3">
        <f t="shared" si="86"/>
        <v>24.58899999999997</v>
      </c>
      <c r="AD32" s="3">
        <f t="shared" si="86"/>
        <v>-33.134999999999991</v>
      </c>
      <c r="AE32" s="3">
        <f t="shared" si="86"/>
        <v>49.999000000000024</v>
      </c>
      <c r="AF32" s="12">
        <f t="shared" si="86"/>
        <v>0</v>
      </c>
      <c r="AG32" s="3">
        <f t="shared" si="86"/>
        <v>0</v>
      </c>
      <c r="AH32" s="3">
        <f t="shared" si="86"/>
        <v>0</v>
      </c>
      <c r="AI32" s="3">
        <f t="shared" si="86"/>
        <v>0</v>
      </c>
      <c r="AJ32" s="3">
        <f t="shared" si="86"/>
        <v>0</v>
      </c>
      <c r="AK32" s="12">
        <f t="shared" si="86"/>
        <v>0</v>
      </c>
    </row>
    <row r="33" spans="1:37" x14ac:dyDescent="0.25">
      <c r="A33" t="s">
        <v>49</v>
      </c>
      <c r="B33" s="13">
        <f>B32/B$15</f>
        <v>2.5569280138759099E-3</v>
      </c>
      <c r="C33" s="6">
        <f t="shared" ref="C33:AK33" si="87">C32/C$15</f>
        <v>-0.22054280901365603</v>
      </c>
      <c r="D33" s="6">
        <f t="shared" si="87"/>
        <v>7.3650104908579664E-2</v>
      </c>
      <c r="E33" s="6">
        <f t="shared" si="87"/>
        <v>9.9650322837906372E-3</v>
      </c>
      <c r="F33" s="6">
        <f t="shared" si="87"/>
        <v>1.2714756584897029E-2</v>
      </c>
      <c r="G33" s="13">
        <f t="shared" si="87"/>
        <v>7.2317940717962275E-3</v>
      </c>
      <c r="H33" s="6">
        <f t="shared" si="87"/>
        <v>-0.15613517715223879</v>
      </c>
      <c r="I33" s="6">
        <f t="shared" si="87"/>
        <v>9.3877169026487711E-2</v>
      </c>
      <c r="J33" s="6">
        <f t="shared" si="87"/>
        <v>-0.48993935938719652</v>
      </c>
      <c r="K33" s="6">
        <f t="shared" si="87"/>
        <v>1.4553171500948356E-2</v>
      </c>
      <c r="L33" s="13">
        <f t="shared" si="87"/>
        <v>-0.11921445514352073</v>
      </c>
      <c r="M33" s="6">
        <f t="shared" si="87"/>
        <v>-0.1454054118121155</v>
      </c>
      <c r="N33" s="6">
        <f t="shared" si="87"/>
        <v>9.6320906861601968E-2</v>
      </c>
      <c r="O33" s="6">
        <f t="shared" si="87"/>
        <v>5.5126932453540591E-3</v>
      </c>
      <c r="P33" s="6">
        <f t="shared" si="87"/>
        <v>-0.17967911240037709</v>
      </c>
      <c r="Q33" s="13">
        <f t="shared" si="87"/>
        <v>-1.3591573558604571E-2</v>
      </c>
      <c r="R33" s="6">
        <f t="shared" si="87"/>
        <v>-0.13705941055568946</v>
      </c>
      <c r="S33" s="6">
        <f t="shared" si="87"/>
        <v>7.3075568355459863E-2</v>
      </c>
      <c r="T33" s="6">
        <f t="shared" si="87"/>
        <v>-5.9148861618342164E-3</v>
      </c>
      <c r="U33" s="6">
        <f t="shared" si="87"/>
        <v>-0.20410220876186197</v>
      </c>
      <c r="V33" s="13">
        <f t="shared" si="87"/>
        <v>-2.3112665533263743E-2</v>
      </c>
      <c r="W33" s="6">
        <f t="shared" si="87"/>
        <v>-0.28877920142735297</v>
      </c>
      <c r="X33" s="6">
        <f t="shared" si="87"/>
        <v>1.1306749960116503E-2</v>
      </c>
      <c r="Y33" s="6">
        <f t="shared" si="87"/>
        <v>-0.15719134235313281</v>
      </c>
      <c r="Z33" s="6">
        <f t="shared" si="87"/>
        <v>-0.26614836294427702</v>
      </c>
      <c r="AA33" s="13">
        <f t="shared" si="87"/>
        <v>-0.12286577073555144</v>
      </c>
      <c r="AB33" s="6">
        <f t="shared" si="87"/>
        <v>-0.17215129945098301</v>
      </c>
      <c r="AC33" s="6">
        <f t="shared" si="87"/>
        <v>3.9218344532574514E-2</v>
      </c>
      <c r="AD33" s="6">
        <f t="shared" si="87"/>
        <v>-8.2262076772973036E-2</v>
      </c>
      <c r="AE33" s="6">
        <f t="shared" si="87"/>
        <v>-3.9351660555231573E-2</v>
      </c>
      <c r="AF33" s="13" t="e">
        <f t="shared" si="87"/>
        <v>#DIV/0!</v>
      </c>
      <c r="AG33" s="6" t="e">
        <f t="shared" si="87"/>
        <v>#DIV/0!</v>
      </c>
      <c r="AH33" s="6" t="e">
        <f t="shared" si="87"/>
        <v>#DIV/0!</v>
      </c>
      <c r="AI33" s="6" t="e">
        <f t="shared" si="87"/>
        <v>#DIV/0!</v>
      </c>
      <c r="AJ33" s="6" t="e">
        <f t="shared" si="87"/>
        <v>#DIV/0!</v>
      </c>
      <c r="AK33" s="13" t="e">
        <f t="shared" si="87"/>
        <v>#DIV/0!</v>
      </c>
    </row>
    <row r="34" spans="1:37" x14ac:dyDescent="0.25">
      <c r="B34" s="14"/>
      <c r="G34" s="14"/>
      <c r="L34" s="14"/>
      <c r="Q34" s="14"/>
      <c r="V34" s="14"/>
      <c r="AA34" s="14"/>
      <c r="AF34" s="14"/>
      <c r="AK34" s="14"/>
    </row>
    <row r="35" spans="1:37" x14ac:dyDescent="0.25">
      <c r="A35" t="str">
        <f t="shared" ref="A35:A41" si="88">A25</f>
        <v>SG&amp;A</v>
      </c>
      <c r="B35" s="13">
        <f t="shared" ref="B35:B41" si="89">B25/B$15</f>
        <v>0.20694966728962866</v>
      </c>
      <c r="C35" s="6">
        <f t="shared" ref="C35:AK35" si="90">C25/C$15</f>
        <v>0.35085291990787376</v>
      </c>
      <c r="D35" s="6">
        <f t="shared" si="90"/>
        <v>0.1312142276016614</v>
      </c>
      <c r="E35" s="6">
        <f t="shared" si="90"/>
        <v>0.18617049828995599</v>
      </c>
      <c r="F35" s="6">
        <f t="shared" si="90"/>
        <v>0.28767027389668343</v>
      </c>
      <c r="G35" s="13">
        <f t="shared" si="90"/>
        <v>0.20315872814322952</v>
      </c>
      <c r="H35" s="6">
        <f t="shared" si="90"/>
        <v>0.28083753384067406</v>
      </c>
      <c r="I35" s="6">
        <f t="shared" si="90"/>
        <v>0.12999782378523805</v>
      </c>
      <c r="J35" s="6">
        <f t="shared" si="90"/>
        <v>0.18634351523307438</v>
      </c>
      <c r="K35" s="6">
        <f t="shared" si="90"/>
        <v>0.29671414271894059</v>
      </c>
      <c r="L35" s="13">
        <f t="shared" si="90"/>
        <v>0.19683366029577731</v>
      </c>
      <c r="M35" s="6">
        <f t="shared" si="90"/>
        <v>0.2937739270602458</v>
      </c>
      <c r="N35" s="6">
        <f t="shared" si="90"/>
        <v>0.14154125233502626</v>
      </c>
      <c r="O35" s="6">
        <f t="shared" si="90"/>
        <v>0.20244412490328612</v>
      </c>
      <c r="P35" s="6">
        <f t="shared" si="90"/>
        <v>0.29448689384990356</v>
      </c>
      <c r="Q35" s="13">
        <f t="shared" si="90"/>
        <v>0.20833138786509475</v>
      </c>
      <c r="R35" s="6">
        <f t="shared" si="90"/>
        <v>0.30561195281192033</v>
      </c>
      <c r="S35" s="6">
        <f t="shared" si="90"/>
        <v>0.14685300196315076</v>
      </c>
      <c r="T35" s="6">
        <f t="shared" si="90"/>
        <v>0.2113989472259164</v>
      </c>
      <c r="U35" s="6">
        <f t="shared" si="90"/>
        <v>0.33942293468698143</v>
      </c>
      <c r="V35" s="13">
        <f t="shared" si="90"/>
        <v>0.21850796002080963</v>
      </c>
      <c r="W35" s="6">
        <f t="shared" si="90"/>
        <v>0.34332447773192037</v>
      </c>
      <c r="X35" s="6">
        <f t="shared" si="90"/>
        <v>0.15444889459852051</v>
      </c>
      <c r="Y35" s="6">
        <f t="shared" si="90"/>
        <v>0.22523098152876608</v>
      </c>
      <c r="Z35" s="6">
        <f t="shared" si="90"/>
        <v>0.37506845379705367</v>
      </c>
      <c r="AA35" s="13">
        <f t="shared" si="90"/>
        <v>0.23591767848300774</v>
      </c>
      <c r="AB35" s="6">
        <f t="shared" si="90"/>
        <v>0.35812769421164975</v>
      </c>
      <c r="AC35" s="6">
        <f t="shared" si="90"/>
        <v>0.17209881702199603</v>
      </c>
      <c r="AD35" s="6">
        <f t="shared" si="90"/>
        <v>0.25188804313824792</v>
      </c>
      <c r="AE35" s="6">
        <f t="shared" si="90"/>
        <v>0.23264930908907741</v>
      </c>
      <c r="AF35" s="13" t="e">
        <f t="shared" si="90"/>
        <v>#DIV/0!</v>
      </c>
      <c r="AG35" s="6" t="e">
        <f t="shared" si="90"/>
        <v>#DIV/0!</v>
      </c>
      <c r="AH35" s="6" t="e">
        <f t="shared" si="90"/>
        <v>#DIV/0!</v>
      </c>
      <c r="AI35" s="6" t="e">
        <f t="shared" si="90"/>
        <v>#DIV/0!</v>
      </c>
      <c r="AJ35" s="6" t="e">
        <f t="shared" si="90"/>
        <v>#DIV/0!</v>
      </c>
      <c r="AK35" s="13" t="e">
        <f t="shared" si="90"/>
        <v>#DIV/0!</v>
      </c>
    </row>
    <row r="36" spans="1:37" x14ac:dyDescent="0.25">
      <c r="A36" t="str">
        <f t="shared" si="88"/>
        <v>D&amp;A</v>
      </c>
      <c r="B36" s="13">
        <f t="shared" si="89"/>
        <v>2.9142231678806037E-2</v>
      </c>
      <c r="C36" s="6">
        <f t="shared" ref="C36:AK36" si="91">C26/C$15</f>
        <v>5.4009204261882569E-2</v>
      </c>
      <c r="D36" s="6">
        <f t="shared" si="91"/>
        <v>1.6851548845097323E-2</v>
      </c>
      <c r="E36" s="6">
        <f t="shared" si="91"/>
        <v>2.5207812523963619E-2</v>
      </c>
      <c r="F36" s="6">
        <f t="shared" si="91"/>
        <v>4.1597876498556105E-2</v>
      </c>
      <c r="G36" s="13">
        <f t="shared" si="91"/>
        <v>2.844594587384934E-2</v>
      </c>
      <c r="H36" s="6">
        <f t="shared" si="91"/>
        <v>4.2216855818346916E-2</v>
      </c>
      <c r="I36" s="6">
        <f t="shared" si="91"/>
        <v>1.8834969628836989E-2</v>
      </c>
      <c r="J36" s="6">
        <f t="shared" si="91"/>
        <v>2.8185703797371852E-2</v>
      </c>
      <c r="K36" s="6">
        <f t="shared" si="91"/>
        <v>4.7134940473194754E-2</v>
      </c>
      <c r="L36" s="13">
        <f t="shared" si="91"/>
        <v>2.9762885292680168E-2</v>
      </c>
      <c r="M36" s="6">
        <f t="shared" si="91"/>
        <v>4.9003804624811839E-2</v>
      </c>
      <c r="N36" s="6">
        <f t="shared" si="91"/>
        <v>2.0154252877513299E-2</v>
      </c>
      <c r="O36" s="6">
        <f t="shared" si="91"/>
        <v>2.9879125852177342E-2</v>
      </c>
      <c r="P36" s="6">
        <f t="shared" si="91"/>
        <v>4.9440016747162703E-2</v>
      </c>
      <c r="Q36" s="13">
        <f t="shared" si="91"/>
        <v>3.2371772345320529E-2</v>
      </c>
      <c r="R36" s="6">
        <f t="shared" si="91"/>
        <v>4.9675120519807173E-2</v>
      </c>
      <c r="S36" s="6">
        <f t="shared" si="91"/>
        <v>2.0131360168240464E-2</v>
      </c>
      <c r="T36" s="6">
        <f t="shared" si="91"/>
        <v>3.0096039753768726E-2</v>
      </c>
      <c r="U36" s="6">
        <f t="shared" si="91"/>
        <v>5.9629563308237842E-2</v>
      </c>
      <c r="V36" s="13">
        <f t="shared" si="91"/>
        <v>3.3418635670422886E-2</v>
      </c>
      <c r="W36" s="6">
        <f t="shared" si="91"/>
        <v>6.8931543913652985E-2</v>
      </c>
      <c r="X36" s="6">
        <f t="shared" si="91"/>
        <v>2.2155050085224649E-2</v>
      </c>
      <c r="Y36" s="6">
        <f t="shared" si="91"/>
        <v>3.2328910894456685E-2</v>
      </c>
      <c r="Z36" s="6">
        <f t="shared" si="91"/>
        <v>5.5678747452621004E-2</v>
      </c>
      <c r="AA36" s="13">
        <f t="shared" si="91"/>
        <v>3.6939374707962255E-2</v>
      </c>
      <c r="AB36" s="6">
        <f t="shared" si="91"/>
        <v>5.2426555478957117E-2</v>
      </c>
      <c r="AC36" s="6">
        <f t="shared" si="91"/>
        <v>1.9062900233979874E-2</v>
      </c>
      <c r="AD36" s="6">
        <f t="shared" si="91"/>
        <v>3.0235999185696055E-2</v>
      </c>
      <c r="AE36" s="6">
        <f t="shared" si="91"/>
        <v>2.8927984233835396E-2</v>
      </c>
      <c r="AF36" s="13" t="e">
        <f t="shared" si="91"/>
        <v>#DIV/0!</v>
      </c>
      <c r="AG36" s="6" t="e">
        <f t="shared" si="91"/>
        <v>#DIV/0!</v>
      </c>
      <c r="AH36" s="6" t="e">
        <f t="shared" si="91"/>
        <v>#DIV/0!</v>
      </c>
      <c r="AI36" s="6" t="e">
        <f t="shared" si="91"/>
        <v>#DIV/0!</v>
      </c>
      <c r="AJ36" s="6" t="e">
        <f t="shared" si="91"/>
        <v>#DIV/0!</v>
      </c>
      <c r="AK36" s="13" t="e">
        <f t="shared" si="91"/>
        <v>#DIV/0!</v>
      </c>
    </row>
    <row r="37" spans="1:37" x14ac:dyDescent="0.25">
      <c r="A37" t="str">
        <f t="shared" si="88"/>
        <v>impairment</v>
      </c>
      <c r="B37" s="13">
        <f t="shared" si="89"/>
        <v>6.6298715341402154E-3</v>
      </c>
      <c r="C37" s="6">
        <f t="shared" ref="C37:AK37" si="92">C27/C$15</f>
        <v>0</v>
      </c>
      <c r="D37" s="6">
        <f t="shared" si="92"/>
        <v>0</v>
      </c>
      <c r="E37" s="6">
        <f t="shared" si="92"/>
        <v>0</v>
      </c>
      <c r="F37" s="6">
        <f t="shared" si="92"/>
        <v>0</v>
      </c>
      <c r="G37" s="13">
        <f t="shared" si="92"/>
        <v>0</v>
      </c>
      <c r="H37" s="6">
        <f t="shared" si="92"/>
        <v>0</v>
      </c>
      <c r="I37" s="6">
        <f t="shared" si="92"/>
        <v>0</v>
      </c>
      <c r="J37" s="6">
        <f t="shared" si="92"/>
        <v>0.51895039866355308</v>
      </c>
      <c r="K37" s="6">
        <f t="shared" si="92"/>
        <v>0</v>
      </c>
      <c r="L37" s="13">
        <f t="shared" si="92"/>
        <v>0.14209819582985608</v>
      </c>
      <c r="M37" s="6">
        <f t="shared" si="92"/>
        <v>0</v>
      </c>
      <c r="N37" s="6">
        <f t="shared" si="92"/>
        <v>0</v>
      </c>
      <c r="O37" s="6">
        <f t="shared" si="92"/>
        <v>0</v>
      </c>
      <c r="P37" s="6">
        <f t="shared" si="92"/>
        <v>0.17269913423149966</v>
      </c>
      <c r="Q37" s="13">
        <f t="shared" si="92"/>
        <v>2.8382374696691262E-2</v>
      </c>
      <c r="R37" s="6">
        <f t="shared" si="92"/>
        <v>1.3545769371545125E-3</v>
      </c>
      <c r="S37" s="6">
        <f t="shared" si="92"/>
        <v>0</v>
      </c>
      <c r="T37" s="6">
        <f t="shared" si="92"/>
        <v>0</v>
      </c>
      <c r="U37" s="6">
        <f t="shared" si="92"/>
        <v>0</v>
      </c>
      <c r="V37" s="13">
        <f t="shared" si="92"/>
        <v>2.339196450904156E-4</v>
      </c>
      <c r="W37" s="6">
        <f t="shared" si="92"/>
        <v>0</v>
      </c>
      <c r="X37" s="6">
        <f t="shared" si="92"/>
        <v>0</v>
      </c>
      <c r="Y37" s="6">
        <f t="shared" si="92"/>
        <v>6.7126159766576848E-2</v>
      </c>
      <c r="Z37" s="6">
        <f t="shared" si="92"/>
        <v>0</v>
      </c>
      <c r="AA37" s="13">
        <f t="shared" si="92"/>
        <v>1.9269260542998413E-2</v>
      </c>
      <c r="AB37" s="6">
        <f t="shared" si="92"/>
        <v>0</v>
      </c>
      <c r="AC37" s="6">
        <f t="shared" si="92"/>
        <v>0</v>
      </c>
      <c r="AD37" s="6">
        <f t="shared" si="92"/>
        <v>1.5916166415920634E-2</v>
      </c>
      <c r="AE37" s="6">
        <f t="shared" si="92"/>
        <v>5.0457708318084257E-3</v>
      </c>
      <c r="AF37" s="13" t="e">
        <f t="shared" si="92"/>
        <v>#DIV/0!</v>
      </c>
      <c r="AG37" s="6" t="e">
        <f t="shared" si="92"/>
        <v>#DIV/0!</v>
      </c>
      <c r="AH37" s="6" t="e">
        <f t="shared" si="92"/>
        <v>#DIV/0!</v>
      </c>
      <c r="AI37" s="6" t="e">
        <f t="shared" si="92"/>
        <v>#DIV/0!</v>
      </c>
      <c r="AJ37" s="6" t="e">
        <f t="shared" si="92"/>
        <v>#DIV/0!</v>
      </c>
      <c r="AK37" s="13" t="e">
        <f t="shared" si="92"/>
        <v>#DIV/0!</v>
      </c>
    </row>
    <row r="38" spans="1:37" x14ac:dyDescent="0.25">
      <c r="A38" t="str">
        <f t="shared" si="88"/>
        <v>restructuring</v>
      </c>
      <c r="B38" s="13">
        <f t="shared" si="89"/>
        <v>4.8837712226960962E-3</v>
      </c>
      <c r="C38" s="6">
        <f t="shared" ref="C38:AK38" si="93">C28/C$15</f>
        <v>7.4821202405982359E-3</v>
      </c>
      <c r="D38" s="6">
        <f t="shared" si="93"/>
        <v>0</v>
      </c>
      <c r="E38" s="6">
        <f t="shared" si="93"/>
        <v>0</v>
      </c>
      <c r="F38" s="6">
        <f t="shared" si="93"/>
        <v>0</v>
      </c>
      <c r="G38" s="13">
        <f t="shared" si="93"/>
        <v>9.5499161848138186E-4</v>
      </c>
      <c r="H38" s="6">
        <f t="shared" si="93"/>
        <v>1.4719814681019142E-2</v>
      </c>
      <c r="I38" s="6">
        <f t="shared" si="93"/>
        <v>2.1762147619525495E-4</v>
      </c>
      <c r="J38" s="6">
        <f t="shared" si="93"/>
        <v>0</v>
      </c>
      <c r="K38" s="6">
        <f t="shared" si="93"/>
        <v>0</v>
      </c>
      <c r="L38" s="13">
        <f t="shared" si="93"/>
        <v>2.4636767641563846E-3</v>
      </c>
      <c r="M38" s="6">
        <f t="shared" si="93"/>
        <v>0</v>
      </c>
      <c r="N38" s="6">
        <f t="shared" si="93"/>
        <v>0</v>
      </c>
      <c r="O38" s="6">
        <f t="shared" si="93"/>
        <v>4.561977197413177E-3</v>
      </c>
      <c r="P38" s="6">
        <f t="shared" si="93"/>
        <v>1.4154343047684557E-2</v>
      </c>
      <c r="Q38" s="13">
        <f t="shared" si="93"/>
        <v>3.5549233944234932E-3</v>
      </c>
      <c r="R38" s="6">
        <f t="shared" si="93"/>
        <v>4.5861657964630844E-3</v>
      </c>
      <c r="S38" s="6">
        <f t="shared" si="93"/>
        <v>2.0317833593187502E-3</v>
      </c>
      <c r="T38" s="6">
        <f t="shared" si="93"/>
        <v>4.0812913604039083E-4</v>
      </c>
      <c r="U38" s="6">
        <f t="shared" si="93"/>
        <v>5.9664598304306142E-2</v>
      </c>
      <c r="V38" s="13">
        <f t="shared" si="93"/>
        <v>1.0030452772271933E-2</v>
      </c>
      <c r="W38" s="6">
        <f t="shared" si="93"/>
        <v>2.7797111962904505E-2</v>
      </c>
      <c r="X38" s="6">
        <f t="shared" si="93"/>
        <v>5.6878007002695279E-3</v>
      </c>
      <c r="Y38" s="6">
        <f t="shared" si="93"/>
        <v>4.0547796109452324E-3</v>
      </c>
      <c r="Z38" s="6">
        <f t="shared" si="93"/>
        <v>-3.4428893337762247E-3</v>
      </c>
      <c r="AA38" s="13">
        <f t="shared" si="93"/>
        <v>6.9461395225575186E-3</v>
      </c>
      <c r="AB38" s="6">
        <f t="shared" si="93"/>
        <v>1.0893128566326404E-2</v>
      </c>
      <c r="AC38" s="6">
        <f t="shared" si="93"/>
        <v>1.7799696001607717E-3</v>
      </c>
      <c r="AD38" s="6">
        <f t="shared" si="93"/>
        <v>1.1420116286575405E-4</v>
      </c>
      <c r="AE38" s="6">
        <f t="shared" si="93"/>
        <v>2.9789802836367014E-3</v>
      </c>
      <c r="AF38" s="13" t="e">
        <f t="shared" si="93"/>
        <v>#DIV/0!</v>
      </c>
      <c r="AG38" s="6" t="e">
        <f t="shared" si="93"/>
        <v>#DIV/0!</v>
      </c>
      <c r="AH38" s="6" t="e">
        <f t="shared" si="93"/>
        <v>#DIV/0!</v>
      </c>
      <c r="AI38" s="6" t="e">
        <f t="shared" si="93"/>
        <v>#DIV/0!</v>
      </c>
      <c r="AJ38" s="6" t="e">
        <f t="shared" si="93"/>
        <v>#DIV/0!</v>
      </c>
      <c r="AK38" s="13" t="e">
        <f t="shared" si="93"/>
        <v>#DIV/0!</v>
      </c>
    </row>
    <row r="39" spans="1:37" x14ac:dyDescent="0.25">
      <c r="A39" t="str">
        <f t="shared" si="88"/>
        <v xml:space="preserve">transaction </v>
      </c>
      <c r="B39" s="13">
        <f t="shared" si="89"/>
        <v>1.3263061599122581E-3</v>
      </c>
      <c r="C39" s="6">
        <f t="shared" ref="C39:AK39" si="94">C29/C$15</f>
        <v>6.3827919594377121E-3</v>
      </c>
      <c r="D39" s="6">
        <f t="shared" si="94"/>
        <v>8.356354397661259E-4</v>
      </c>
      <c r="E39" s="6">
        <f t="shared" si="94"/>
        <v>8.9528089198349773E-4</v>
      </c>
      <c r="F39" s="6">
        <f t="shared" si="94"/>
        <v>2.0322025493684909E-2</v>
      </c>
      <c r="G39" s="13">
        <f t="shared" si="94"/>
        <v>5.1244103326892028E-3</v>
      </c>
      <c r="H39" s="6">
        <f t="shared" si="94"/>
        <v>1.6558385880672791E-3</v>
      </c>
      <c r="I39" s="6">
        <f t="shared" si="94"/>
        <v>1.4173585263079556E-3</v>
      </c>
      <c r="J39" s="6">
        <f t="shared" si="94"/>
        <v>8.120770777157763E-5</v>
      </c>
      <c r="K39" s="6">
        <f t="shared" si="94"/>
        <v>4.193997550705434E-4</v>
      </c>
      <c r="L39" s="13">
        <f t="shared" si="94"/>
        <v>9.2801970578371823E-4</v>
      </c>
      <c r="M39" s="6">
        <f t="shared" si="94"/>
        <v>0</v>
      </c>
      <c r="N39" s="6">
        <f t="shared" si="94"/>
        <v>6.5908493972502544E-4</v>
      </c>
      <c r="O39" s="6">
        <f t="shared" si="94"/>
        <v>2.135005328389367E-4</v>
      </c>
      <c r="P39" s="6">
        <f t="shared" si="94"/>
        <v>0</v>
      </c>
      <c r="Q39" s="13">
        <f t="shared" si="94"/>
        <v>3.214323102382089E-4</v>
      </c>
      <c r="R39" s="6">
        <f t="shared" si="94"/>
        <v>0</v>
      </c>
      <c r="S39" s="6">
        <f t="shared" si="94"/>
        <v>0</v>
      </c>
      <c r="T39" s="6">
        <f t="shared" si="94"/>
        <v>0</v>
      </c>
      <c r="U39" s="6">
        <f t="shared" si="94"/>
        <v>0</v>
      </c>
      <c r="V39" s="13">
        <f t="shared" si="94"/>
        <v>0</v>
      </c>
      <c r="W39" s="6">
        <f t="shared" si="94"/>
        <v>0</v>
      </c>
      <c r="X39" s="6">
        <f t="shared" si="94"/>
        <v>0</v>
      </c>
      <c r="Y39" s="6">
        <f t="shared" si="94"/>
        <v>0</v>
      </c>
      <c r="Z39" s="6">
        <f t="shared" si="94"/>
        <v>0</v>
      </c>
      <c r="AA39" s="13">
        <f t="shared" si="94"/>
        <v>0</v>
      </c>
      <c r="AB39" s="6">
        <f t="shared" si="94"/>
        <v>0</v>
      </c>
      <c r="AC39" s="6">
        <f t="shared" si="94"/>
        <v>0</v>
      </c>
      <c r="AD39" s="6">
        <f t="shared" si="94"/>
        <v>0</v>
      </c>
      <c r="AE39" s="6">
        <f t="shared" si="94"/>
        <v>0</v>
      </c>
      <c r="AF39" s="13" t="e">
        <f t="shared" si="94"/>
        <v>#DIV/0!</v>
      </c>
      <c r="AG39" s="6" t="e">
        <f t="shared" si="94"/>
        <v>#DIV/0!</v>
      </c>
      <c r="AH39" s="6" t="e">
        <f t="shared" si="94"/>
        <v>#DIV/0!</v>
      </c>
      <c r="AI39" s="6" t="e">
        <f t="shared" si="94"/>
        <v>#DIV/0!</v>
      </c>
      <c r="AJ39" s="6" t="e">
        <f t="shared" si="94"/>
        <v>#DIV/0!</v>
      </c>
      <c r="AK39" s="13" t="e">
        <f t="shared" si="94"/>
        <v>#DIV/0!</v>
      </c>
    </row>
    <row r="40" spans="1:37" x14ac:dyDescent="0.25">
      <c r="A40" t="str">
        <f t="shared" si="88"/>
        <v>other</v>
      </c>
      <c r="B40" s="13">
        <f t="shared" si="89"/>
        <v>0</v>
      </c>
      <c r="C40" s="6">
        <f t="shared" ref="C40:AK40" si="95">C30/C$15</f>
        <v>0</v>
      </c>
      <c r="D40" s="6">
        <f t="shared" si="95"/>
        <v>0</v>
      </c>
      <c r="E40" s="6">
        <f t="shared" si="95"/>
        <v>0</v>
      </c>
      <c r="F40" s="6">
        <f t="shared" si="95"/>
        <v>0</v>
      </c>
      <c r="G40" s="13">
        <f t="shared" si="95"/>
        <v>0</v>
      </c>
      <c r="H40" s="6">
        <f t="shared" si="95"/>
        <v>0</v>
      </c>
      <c r="I40" s="6">
        <f t="shared" si="95"/>
        <v>0</v>
      </c>
      <c r="J40" s="6">
        <f t="shared" si="95"/>
        <v>0</v>
      </c>
      <c r="K40" s="6">
        <f t="shared" si="95"/>
        <v>0</v>
      </c>
      <c r="L40" s="13">
        <f t="shared" si="95"/>
        <v>0</v>
      </c>
      <c r="M40" s="6">
        <f t="shared" si="95"/>
        <v>0</v>
      </c>
      <c r="N40" s="6">
        <f t="shared" si="95"/>
        <v>0</v>
      </c>
      <c r="O40" s="6">
        <f t="shared" si="95"/>
        <v>0</v>
      </c>
      <c r="P40" s="6">
        <f t="shared" si="95"/>
        <v>0</v>
      </c>
      <c r="Q40" s="13">
        <f t="shared" si="95"/>
        <v>0</v>
      </c>
      <c r="R40" s="6">
        <f t="shared" si="95"/>
        <v>0</v>
      </c>
      <c r="S40" s="6">
        <f t="shared" si="95"/>
        <v>0</v>
      </c>
      <c r="T40" s="6">
        <f t="shared" si="95"/>
        <v>0</v>
      </c>
      <c r="U40" s="6">
        <f t="shared" si="95"/>
        <v>0</v>
      </c>
      <c r="V40" s="13">
        <f t="shared" si="95"/>
        <v>0</v>
      </c>
      <c r="W40" s="6">
        <f t="shared" si="95"/>
        <v>0</v>
      </c>
      <c r="X40" s="6">
        <f t="shared" si="95"/>
        <v>0</v>
      </c>
      <c r="Y40" s="6">
        <f t="shared" si="95"/>
        <v>0</v>
      </c>
      <c r="Z40" s="6">
        <f t="shared" si="95"/>
        <v>0</v>
      </c>
      <c r="AA40" s="13">
        <f t="shared" si="95"/>
        <v>0</v>
      </c>
      <c r="AB40" s="6">
        <f t="shared" si="95"/>
        <v>0</v>
      </c>
      <c r="AC40" s="6">
        <f t="shared" si="95"/>
        <v>0</v>
      </c>
      <c r="AD40" s="6">
        <f t="shared" si="95"/>
        <v>0</v>
      </c>
      <c r="AE40" s="6">
        <f t="shared" si="95"/>
        <v>0</v>
      </c>
      <c r="AF40" s="13" t="e">
        <f t="shared" si="95"/>
        <v>#DIV/0!</v>
      </c>
      <c r="AG40" s="6" t="e">
        <f t="shared" si="95"/>
        <v>#DIV/0!</v>
      </c>
      <c r="AH40" s="6" t="e">
        <f t="shared" si="95"/>
        <v>#DIV/0!</v>
      </c>
      <c r="AI40" s="6" t="e">
        <f t="shared" si="95"/>
        <v>#DIV/0!</v>
      </c>
      <c r="AJ40" s="6" t="e">
        <f t="shared" si="95"/>
        <v>#DIV/0!</v>
      </c>
      <c r="AK40" s="13" t="e">
        <f t="shared" si="95"/>
        <v>#DIV/0!</v>
      </c>
    </row>
    <row r="41" spans="1:37" x14ac:dyDescent="0.25">
      <c r="A41" t="str">
        <f t="shared" si="88"/>
        <v>operating expenses</v>
      </c>
      <c r="B41" s="13">
        <f t="shared" si="89"/>
        <v>0.24893184788518327</v>
      </c>
      <c r="C41" s="6">
        <f t="shared" ref="C41:AK41" si="96">C31/C$15</f>
        <v>0.41872703636979236</v>
      </c>
      <c r="D41" s="6">
        <f t="shared" si="96"/>
        <v>0.14890141188652486</v>
      </c>
      <c r="E41" s="6">
        <f t="shared" si="96"/>
        <v>0.2122735917059031</v>
      </c>
      <c r="F41" s="6">
        <f t="shared" si="96"/>
        <v>0.34959017588892438</v>
      </c>
      <c r="G41" s="13">
        <f t="shared" si="96"/>
        <v>0.23768407596824948</v>
      </c>
      <c r="H41" s="6">
        <f t="shared" si="96"/>
        <v>0.33943004292810736</v>
      </c>
      <c r="I41" s="6">
        <f t="shared" si="96"/>
        <v>0.15046777341657827</v>
      </c>
      <c r="J41" s="6">
        <f t="shared" si="96"/>
        <v>0.73356082540177081</v>
      </c>
      <c r="K41" s="6">
        <f t="shared" si="96"/>
        <v>0.34426848294720591</v>
      </c>
      <c r="L41" s="13">
        <f t="shared" si="96"/>
        <v>0.37208643788825363</v>
      </c>
      <c r="M41" s="6">
        <f t="shared" si="96"/>
        <v>0.34277773168505765</v>
      </c>
      <c r="N41" s="6">
        <f t="shared" si="96"/>
        <v>0.16235459015226458</v>
      </c>
      <c r="O41" s="6">
        <f t="shared" si="96"/>
        <v>0.23709872848571556</v>
      </c>
      <c r="P41" s="6">
        <f t="shared" si="96"/>
        <v>0.53078038787625048</v>
      </c>
      <c r="Q41" s="13">
        <f t="shared" si="96"/>
        <v>0.27296189061176823</v>
      </c>
      <c r="R41" s="6">
        <f t="shared" si="96"/>
        <v>0.3612278160653451</v>
      </c>
      <c r="S41" s="6">
        <f t="shared" si="96"/>
        <v>0.16901614549070995</v>
      </c>
      <c r="T41" s="6">
        <f t="shared" si="96"/>
        <v>0.24190311611572551</v>
      </c>
      <c r="U41" s="6">
        <f t="shared" si="96"/>
        <v>0.45871709629952545</v>
      </c>
      <c r="V41" s="13">
        <f t="shared" si="96"/>
        <v>0.26219096810859488</v>
      </c>
      <c r="W41" s="6">
        <f t="shared" si="96"/>
        <v>0.44005313360847792</v>
      </c>
      <c r="X41" s="6">
        <f t="shared" si="96"/>
        <v>0.18229174538401469</v>
      </c>
      <c r="Y41" s="6">
        <f t="shared" si="96"/>
        <v>0.32874083180074493</v>
      </c>
      <c r="Z41" s="6">
        <f t="shared" si="96"/>
        <v>0.42730431191589846</v>
      </c>
      <c r="AA41" s="13">
        <f t="shared" si="96"/>
        <v>0.29907245325652587</v>
      </c>
      <c r="AB41" s="6">
        <f t="shared" si="96"/>
        <v>0.42144737825693329</v>
      </c>
      <c r="AC41" s="6">
        <f t="shared" si="96"/>
        <v>0.19294168685613666</v>
      </c>
      <c r="AD41" s="6">
        <f t="shared" si="96"/>
        <v>0.2981544099027304</v>
      </c>
      <c r="AE41" s="6">
        <f t="shared" si="96"/>
        <v>0.26960204443835795</v>
      </c>
      <c r="AF41" s="13" t="e">
        <f t="shared" si="96"/>
        <v>#DIV/0!</v>
      </c>
      <c r="AG41" s="6" t="e">
        <f t="shared" si="96"/>
        <v>#DIV/0!</v>
      </c>
      <c r="AH41" s="6" t="e">
        <f t="shared" si="96"/>
        <v>#DIV/0!</v>
      </c>
      <c r="AI41" s="6" t="e">
        <f t="shared" si="96"/>
        <v>#DIV/0!</v>
      </c>
      <c r="AJ41" s="6" t="e">
        <f t="shared" si="96"/>
        <v>#DIV/0!</v>
      </c>
      <c r="AK41" s="13" t="e">
        <f t="shared" si="96"/>
        <v>#DIV/0!</v>
      </c>
    </row>
    <row r="42" spans="1:37" x14ac:dyDescent="0.25">
      <c r="B42" s="14"/>
      <c r="G42" s="14"/>
      <c r="L42" s="14"/>
      <c r="Q42" s="14"/>
      <c r="V42" s="14"/>
      <c r="AA42" s="14"/>
      <c r="AF42" s="14"/>
      <c r="AK42" s="14"/>
    </row>
    <row r="43" spans="1:37" x14ac:dyDescent="0.25">
      <c r="A43" s="4" t="s">
        <v>58</v>
      </c>
      <c r="B43" s="15">
        <v>1.8720000000000001</v>
      </c>
      <c r="C43" s="5">
        <v>0.66600000000000004</v>
      </c>
      <c r="D43" s="5">
        <v>0.63</v>
      </c>
      <c r="E43" s="5">
        <v>0.67900000000000005</v>
      </c>
      <c r="F43" s="5">
        <f>G43-SUM(C43:E43)</f>
        <v>1.4889999999999999</v>
      </c>
      <c r="G43" s="15">
        <v>3.464</v>
      </c>
      <c r="H43" s="5">
        <v>3.0379999999999998</v>
      </c>
      <c r="I43" s="5">
        <v>1.8360000000000001</v>
      </c>
      <c r="J43" s="5">
        <v>2.9540000000000002</v>
      </c>
      <c r="K43" s="5">
        <f>L43-SUM(H43:J43)</f>
        <v>2.4779999999999998</v>
      </c>
      <c r="L43" s="15">
        <v>10.305999999999999</v>
      </c>
      <c r="M43" s="5">
        <v>3.5219999999999998</v>
      </c>
      <c r="N43" s="5">
        <v>1.8360000000000001</v>
      </c>
      <c r="O43" s="5">
        <v>2.5459999999999998</v>
      </c>
      <c r="P43" s="5">
        <f>Q43-SUM(M43:O43)</f>
        <v>1.8759999999999994</v>
      </c>
      <c r="Q43" s="15">
        <v>9.7799999999999994</v>
      </c>
      <c r="R43" s="5">
        <v>2.532</v>
      </c>
      <c r="S43" s="5">
        <v>1.446</v>
      </c>
      <c r="T43" s="5">
        <v>1.9039999999999999</v>
      </c>
      <c r="U43" s="5">
        <f>V43-SUM(R43:T43)</f>
        <v>1.5630000000000006</v>
      </c>
      <c r="V43" s="15">
        <v>7.4450000000000003</v>
      </c>
      <c r="W43" s="5">
        <v>2.653</v>
      </c>
      <c r="X43" s="5">
        <v>0.91200000000000003</v>
      </c>
      <c r="Y43" s="5">
        <v>2.3109999999999999</v>
      </c>
      <c r="Z43" s="5">
        <f>AA43-SUM(W43:Y43)</f>
        <v>2.2110000000000003</v>
      </c>
      <c r="AA43" s="15">
        <v>8.0869999999999997</v>
      </c>
      <c r="AB43" s="5">
        <v>2.4940000000000002</v>
      </c>
      <c r="AC43" s="5">
        <v>2.2639999999999998</v>
      </c>
      <c r="AD43" s="5">
        <v>3.0510000000000002</v>
      </c>
      <c r="AE43" s="5">
        <f>AF43-SUM(AB43:AD43)</f>
        <v>-7.8090000000000002</v>
      </c>
      <c r="AF43" s="15"/>
      <c r="AG43" s="5"/>
      <c r="AH43" s="5"/>
      <c r="AI43" s="5"/>
      <c r="AJ43" s="5">
        <f>AK43-SUM(AG43:AI43)</f>
        <v>0</v>
      </c>
      <c r="AK43" s="15"/>
    </row>
    <row r="44" spans="1:37" x14ac:dyDescent="0.25">
      <c r="A44" t="s">
        <v>59</v>
      </c>
      <c r="B44" s="12">
        <f>B32-B43</f>
        <v>2.7510000000000474</v>
      </c>
      <c r="C44" s="3">
        <f t="shared" ref="C44:AK44" si="97">C32-C43</f>
        <v>-53.428000000000026</v>
      </c>
      <c r="D44" s="3">
        <f t="shared" si="97"/>
        <v>56.13</v>
      </c>
      <c r="E44" s="3">
        <f t="shared" si="97"/>
        <v>4.5190000000000072</v>
      </c>
      <c r="F44" s="3">
        <f t="shared" si="97"/>
        <v>2.8700000000002506</v>
      </c>
      <c r="G44" s="12">
        <f t="shared" si="97"/>
        <v>10.09100000000012</v>
      </c>
      <c r="H44" s="3">
        <f t="shared" si="97"/>
        <v>-58.577000000000012</v>
      </c>
      <c r="I44" s="3">
        <f t="shared" si="97"/>
        <v>81.419999999999916</v>
      </c>
      <c r="J44" s="3">
        <f t="shared" si="97"/>
        <v>-298.57899999999995</v>
      </c>
      <c r="K44" s="3">
        <f t="shared" si="97"/>
        <v>2.7270000000001833</v>
      </c>
      <c r="L44" s="12">
        <f t="shared" si="97"/>
        <v>-273.00899999999973</v>
      </c>
      <c r="M44" s="3">
        <f t="shared" si="97"/>
        <v>-52.593999999999987</v>
      </c>
      <c r="N44" s="3">
        <f t="shared" si="97"/>
        <v>76.642999999999986</v>
      </c>
      <c r="O44" s="3">
        <f t="shared" si="97"/>
        <v>0.47499999999998677</v>
      </c>
      <c r="P44" s="3">
        <f t="shared" si="97"/>
        <v>-61.958000000000077</v>
      </c>
      <c r="Q44" s="12">
        <f t="shared" si="97"/>
        <v>-37.433999999999884</v>
      </c>
      <c r="R44" s="3">
        <f t="shared" si="97"/>
        <v>-46.344000000000023</v>
      </c>
      <c r="S44" s="3">
        <f t="shared" si="97"/>
        <v>54.98500000000007</v>
      </c>
      <c r="T44" s="3">
        <f t="shared" si="97"/>
        <v>-4.875000000000032</v>
      </c>
      <c r="U44" s="3">
        <f t="shared" si="97"/>
        <v>-53.993999999999716</v>
      </c>
      <c r="V44" s="12">
        <f t="shared" si="97"/>
        <v>-50.227999999999788</v>
      </c>
      <c r="W44" s="3">
        <f t="shared" si="97"/>
        <v>-61.567999999999991</v>
      </c>
      <c r="X44" s="3">
        <f t="shared" si="97"/>
        <v>5.8209999999999757</v>
      </c>
      <c r="Y44" s="3">
        <f t="shared" si="97"/>
        <v>-67.013000000000062</v>
      </c>
      <c r="Z44" s="3">
        <f t="shared" si="97"/>
        <v>-61.503000000000114</v>
      </c>
      <c r="AA44" s="12">
        <f t="shared" si="97"/>
        <v>-184.26299999999986</v>
      </c>
      <c r="AB44" s="3">
        <f t="shared" si="97"/>
        <v>-43.947000000000003</v>
      </c>
      <c r="AC44" s="3">
        <f t="shared" si="97"/>
        <v>22.324999999999971</v>
      </c>
      <c r="AD44" s="3">
        <f t="shared" si="97"/>
        <v>-36.185999999999993</v>
      </c>
      <c r="AE44" s="3">
        <f t="shared" si="97"/>
        <v>57.808000000000021</v>
      </c>
      <c r="AF44" s="12">
        <f t="shared" si="97"/>
        <v>0</v>
      </c>
      <c r="AG44" s="3">
        <f t="shared" si="97"/>
        <v>0</v>
      </c>
      <c r="AH44" s="3">
        <f t="shared" si="97"/>
        <v>0</v>
      </c>
      <c r="AI44" s="3">
        <f t="shared" si="97"/>
        <v>0</v>
      </c>
      <c r="AJ44" s="3">
        <f t="shared" si="97"/>
        <v>0</v>
      </c>
      <c r="AK44" s="12">
        <f t="shared" si="97"/>
        <v>0</v>
      </c>
    </row>
    <row r="45" spans="1:37" x14ac:dyDescent="0.25">
      <c r="A45" t="s">
        <v>49</v>
      </c>
      <c r="B45" s="13">
        <f>B44/B$15</f>
        <v>1.5215463911253898E-3</v>
      </c>
      <c r="C45" s="6">
        <f t="shared" ref="C45:AK45" si="98">C44/C$15</f>
        <v>-0.22332665933781157</v>
      </c>
      <c r="D45" s="6">
        <f t="shared" si="98"/>
        <v>7.2832635456634542E-2</v>
      </c>
      <c r="E45" s="6">
        <f t="shared" si="98"/>
        <v>8.6633283744613106E-3</v>
      </c>
      <c r="F45" s="6">
        <f t="shared" si="98"/>
        <v>8.3714960767734721E-3</v>
      </c>
      <c r="G45" s="13">
        <f t="shared" si="98"/>
        <v>5.3836985598300219E-3</v>
      </c>
      <c r="H45" s="6">
        <f t="shared" si="98"/>
        <v>-0.16467581829069106</v>
      </c>
      <c r="I45" s="6">
        <f t="shared" si="98"/>
        <v>9.1806946071593995E-2</v>
      </c>
      <c r="J45" s="6">
        <f t="shared" si="98"/>
        <v>-0.49483502405571167</v>
      </c>
      <c r="K45" s="6">
        <f t="shared" si="98"/>
        <v>7.6246875471829853E-3</v>
      </c>
      <c r="L45" s="13">
        <f t="shared" si="98"/>
        <v>-0.12389131142117696</v>
      </c>
      <c r="M45" s="6">
        <f t="shared" si="98"/>
        <v>-0.1558414621137594</v>
      </c>
      <c r="N45" s="6">
        <f t="shared" si="98"/>
        <v>9.4067499134720872E-2</v>
      </c>
      <c r="O45" s="6">
        <f t="shared" si="98"/>
        <v>8.6677566750847945E-4</v>
      </c>
      <c r="P45" s="6">
        <f t="shared" si="98"/>
        <v>-0.1852894119054386</v>
      </c>
      <c r="Q45" s="13">
        <f t="shared" si="98"/>
        <v>-1.8398313610790633E-2</v>
      </c>
      <c r="R45" s="6">
        <f t="shared" si="98"/>
        <v>-0.14498040086717959</v>
      </c>
      <c r="S45" s="6">
        <f t="shared" si="98"/>
        <v>7.1203064379950054E-2</v>
      </c>
      <c r="T45" s="6">
        <f t="shared" si="98"/>
        <v>-9.7055099424239923E-3</v>
      </c>
      <c r="U45" s="6">
        <f t="shared" si="98"/>
        <v>-0.21018661974572253</v>
      </c>
      <c r="V45" s="13">
        <f t="shared" si="98"/>
        <v>-2.7134678830488094E-2</v>
      </c>
      <c r="W45" s="6">
        <f t="shared" si="98"/>
        <v>-0.30178321095611077</v>
      </c>
      <c r="X45" s="6">
        <f t="shared" si="98"/>
        <v>9.7752252365718283E-3</v>
      </c>
      <c r="Y45" s="6">
        <f t="shared" si="98"/>
        <v>-0.16280583946571187</v>
      </c>
      <c r="Z45" s="6">
        <f t="shared" si="98"/>
        <v>-0.27607304132365018</v>
      </c>
      <c r="AA45" s="13">
        <f t="shared" si="98"/>
        <v>-0.12850567337801355</v>
      </c>
      <c r="AB45" s="6">
        <f t="shared" si="98"/>
        <v>-0.1825087003828999</v>
      </c>
      <c r="AC45" s="6">
        <f t="shared" si="98"/>
        <v>3.5607366777409652E-2</v>
      </c>
      <c r="AD45" s="6">
        <f t="shared" si="98"/>
        <v>-8.9836593031742934E-2</v>
      </c>
      <c r="AE45" s="6">
        <f t="shared" si="98"/>
        <v>-4.549772582205297E-2</v>
      </c>
      <c r="AF45" s="13" t="e">
        <f t="shared" si="98"/>
        <v>#DIV/0!</v>
      </c>
      <c r="AG45" s="6" t="e">
        <f t="shared" si="98"/>
        <v>#DIV/0!</v>
      </c>
      <c r="AH45" s="6" t="e">
        <f t="shared" si="98"/>
        <v>#DIV/0!</v>
      </c>
      <c r="AI45" s="6" t="e">
        <f t="shared" si="98"/>
        <v>#DIV/0!</v>
      </c>
      <c r="AJ45" s="6" t="e">
        <f t="shared" si="98"/>
        <v>#DIV/0!</v>
      </c>
      <c r="AK45" s="13" t="e">
        <f t="shared" si="98"/>
        <v>#DIV/0!</v>
      </c>
    </row>
    <row r="46" spans="1:37" x14ac:dyDescent="0.25">
      <c r="B46" s="14"/>
      <c r="G46" s="14"/>
      <c r="L46" s="14"/>
      <c r="Q46" s="14"/>
      <c r="V46" s="14"/>
      <c r="AA46" s="14"/>
      <c r="AF46" s="14"/>
      <c r="AK46" s="14"/>
    </row>
    <row r="47" spans="1:37" x14ac:dyDescent="0.25">
      <c r="A47" t="s">
        <v>60</v>
      </c>
      <c r="B47" s="12">
        <v>2.6669999999999998</v>
      </c>
      <c r="C47" s="3">
        <v>-25.512</v>
      </c>
      <c r="D47" s="3">
        <v>26.841000000000001</v>
      </c>
      <c r="E47" s="3">
        <v>0.75800000000000001</v>
      </c>
      <c r="F47" s="3">
        <f>G47-SUM(C47:E47)</f>
        <v>2.6429999999999998</v>
      </c>
      <c r="G47" s="12">
        <v>4.7300000000000004</v>
      </c>
      <c r="H47" s="3">
        <v>-23.794</v>
      </c>
      <c r="I47" s="3">
        <v>33.024999999999999</v>
      </c>
      <c r="J47" s="3">
        <v>-15.343999999999999</v>
      </c>
      <c r="K47" s="3">
        <f>L47-SUM(H47:J47)</f>
        <v>-14.33</v>
      </c>
      <c r="L47" s="12">
        <v>-20.443000000000001</v>
      </c>
      <c r="M47" s="3">
        <v>-13.972</v>
      </c>
      <c r="N47" s="3">
        <v>16.946000000000002</v>
      </c>
      <c r="O47" s="3">
        <v>-0.29399999999999998</v>
      </c>
      <c r="P47" s="3">
        <f>Q47-SUM(M47:O47)</f>
        <v>-15.740000000000002</v>
      </c>
      <c r="Q47" s="12">
        <v>-13.06</v>
      </c>
      <c r="R47" s="3">
        <v>-14.189</v>
      </c>
      <c r="S47" s="3">
        <v>19.053999999999998</v>
      </c>
      <c r="T47" s="3">
        <v>-3.1819999999999999</v>
      </c>
      <c r="U47" s="3">
        <f>V47-SUM(R47:T47)</f>
        <v>-13.660999999999998</v>
      </c>
      <c r="V47" s="12">
        <v>-11.978</v>
      </c>
      <c r="W47" s="3">
        <v>-14.916</v>
      </c>
      <c r="X47" s="3">
        <v>-1.694</v>
      </c>
      <c r="Y47" s="3">
        <v>-18.724</v>
      </c>
      <c r="Z47" s="3">
        <f>AA47-SUM(W47:Y47)</f>
        <v>-17.141999999999996</v>
      </c>
      <c r="AA47" s="12">
        <v>-52.475999999999999</v>
      </c>
      <c r="AB47" s="3">
        <v>0.39900000000000002</v>
      </c>
      <c r="AC47" s="3">
        <v>-0.20300000000000001</v>
      </c>
      <c r="AD47" s="3">
        <v>0.61499999999999999</v>
      </c>
      <c r="AE47" s="3">
        <f>AF47-SUM(AB47:AD47)</f>
        <v>-0.81099999999999994</v>
      </c>
      <c r="AF47" s="12"/>
      <c r="AG47" s="3"/>
      <c r="AH47" s="3"/>
      <c r="AI47" s="3"/>
      <c r="AJ47" s="3">
        <f>AK47-SUM(AG47:AI47)</f>
        <v>0</v>
      </c>
      <c r="AK47" s="12"/>
    </row>
    <row r="48" spans="1:37" x14ac:dyDescent="0.25">
      <c r="A48" t="s">
        <v>61</v>
      </c>
      <c r="B48" s="13">
        <f>B47/B44</f>
        <v>0.96946564885494502</v>
      </c>
      <c r="C48" s="6">
        <f t="shared" ref="C48:AK48" si="99">C47/C44</f>
        <v>0.4775024331811033</v>
      </c>
      <c r="D48" s="6">
        <f t="shared" si="99"/>
        <v>0.47819347942276857</v>
      </c>
      <c r="E48" s="6">
        <f t="shared" si="99"/>
        <v>0.16773622482850162</v>
      </c>
      <c r="F48" s="6">
        <f t="shared" si="99"/>
        <v>0.92090592334486732</v>
      </c>
      <c r="G48" s="13">
        <f t="shared" si="99"/>
        <v>0.46873451590525655</v>
      </c>
      <c r="H48" s="6">
        <f t="shared" si="99"/>
        <v>0.40620038581695878</v>
      </c>
      <c r="I48" s="6">
        <f t="shared" si="99"/>
        <v>0.40561287153033693</v>
      </c>
      <c r="J48" s="6">
        <f t="shared" si="99"/>
        <v>5.1390084366281626E-2</v>
      </c>
      <c r="K48" s="6">
        <f t="shared" si="99"/>
        <v>-5.2548588192149017</v>
      </c>
      <c r="L48" s="13">
        <f t="shared" si="99"/>
        <v>7.4880315300960856E-2</v>
      </c>
      <c r="M48" s="6">
        <f t="shared" si="99"/>
        <v>0.26565767958322245</v>
      </c>
      <c r="N48" s="6">
        <f t="shared" si="99"/>
        <v>0.22110303615463911</v>
      </c>
      <c r="O48" s="6">
        <f t="shared" si="99"/>
        <v>-0.61894736842106979</v>
      </c>
      <c r="P48" s="6">
        <f t="shared" si="99"/>
        <v>0.25404306142870947</v>
      </c>
      <c r="Q48" s="13">
        <f t="shared" si="99"/>
        <v>0.34888069669284716</v>
      </c>
      <c r="R48" s="6">
        <f t="shared" si="99"/>
        <v>0.30616692559986175</v>
      </c>
      <c r="S48" s="6">
        <f t="shared" si="99"/>
        <v>0.34653087205601479</v>
      </c>
      <c r="T48" s="6">
        <f t="shared" si="99"/>
        <v>0.65271794871794442</v>
      </c>
      <c r="U48" s="6">
        <f t="shared" si="99"/>
        <v>0.25300959365855596</v>
      </c>
      <c r="V48" s="13">
        <f t="shared" si="99"/>
        <v>0.23847256510313072</v>
      </c>
      <c r="W48" s="6">
        <f t="shared" si="99"/>
        <v>0.24226871101871106</v>
      </c>
      <c r="X48" s="6">
        <f t="shared" si="99"/>
        <v>-0.29101528946916455</v>
      </c>
      <c r="Y48" s="6">
        <f t="shared" si="99"/>
        <v>0.27940847298285382</v>
      </c>
      <c r="Z48" s="6">
        <f t="shared" si="99"/>
        <v>0.27871811131164276</v>
      </c>
      <c r="AA48" s="13">
        <f t="shared" si="99"/>
        <v>0.28478859022158565</v>
      </c>
      <c r="AB48" s="6">
        <f t="shared" si="99"/>
        <v>-9.0791180285343717E-3</v>
      </c>
      <c r="AC48" s="6">
        <f t="shared" si="99"/>
        <v>-9.0929451287794071E-3</v>
      </c>
      <c r="AD48" s="6">
        <f t="shared" si="99"/>
        <v>-1.6995523130492459E-2</v>
      </c>
      <c r="AE48" s="6">
        <f t="shared" si="99"/>
        <v>-1.4029200110711314E-2</v>
      </c>
      <c r="AF48" s="13" t="e">
        <f t="shared" si="99"/>
        <v>#DIV/0!</v>
      </c>
      <c r="AG48" s="6" t="e">
        <f t="shared" si="99"/>
        <v>#DIV/0!</v>
      </c>
      <c r="AH48" s="6" t="e">
        <f t="shared" si="99"/>
        <v>#DIV/0!</v>
      </c>
      <c r="AI48" s="6" t="e">
        <f t="shared" si="99"/>
        <v>#DIV/0!</v>
      </c>
      <c r="AJ48" s="6" t="e">
        <f t="shared" si="99"/>
        <v>#DIV/0!</v>
      </c>
      <c r="AK48" s="13" t="e">
        <f t="shared" si="99"/>
        <v>#DIV/0!</v>
      </c>
    </row>
    <row r="49" spans="1:37" x14ac:dyDescent="0.25">
      <c r="B49" s="14"/>
      <c r="G49" s="14"/>
      <c r="L49" s="14"/>
      <c r="Q49" s="14"/>
      <c r="V49" s="14"/>
      <c r="AA49" s="14"/>
      <c r="AF49" s="14"/>
      <c r="AK49" s="14"/>
    </row>
    <row r="50" spans="1:37" x14ac:dyDescent="0.25">
      <c r="A50" t="s">
        <v>62</v>
      </c>
      <c r="B50" s="12"/>
      <c r="C50" s="3"/>
      <c r="D50" s="3"/>
      <c r="E50" s="3"/>
      <c r="F50" s="3">
        <f>G50-SUM(C50:E50)</f>
        <v>0</v>
      </c>
      <c r="G50" s="12"/>
      <c r="H50" s="3"/>
      <c r="I50" s="3"/>
      <c r="J50" s="3"/>
      <c r="K50" s="3">
        <f>L50-SUM(H50:J50)</f>
        <v>0</v>
      </c>
      <c r="L50" s="12"/>
      <c r="M50" s="3"/>
      <c r="N50" s="3"/>
      <c r="O50" s="3"/>
      <c r="P50" s="3">
        <f>Q50-SUM(M50:O50)</f>
        <v>0</v>
      </c>
      <c r="Q50" s="12"/>
      <c r="R50" s="3"/>
      <c r="S50" s="3"/>
      <c r="T50" s="3"/>
      <c r="U50" s="3">
        <f>V50-SUM(R50:T50)</f>
        <v>0</v>
      </c>
      <c r="V50" s="12"/>
      <c r="W50" s="3"/>
      <c r="X50" s="3"/>
      <c r="Y50" s="3"/>
      <c r="Z50" s="3">
        <f>AA50-SUM(W50:Y50)</f>
        <v>0</v>
      </c>
      <c r="AA50" s="12"/>
      <c r="AB50" s="3"/>
      <c r="AC50" s="3"/>
      <c r="AD50" s="3"/>
      <c r="AE50" s="3">
        <f>AF50-SUM(AB50:AD50)</f>
        <v>0</v>
      </c>
      <c r="AF50" s="12"/>
      <c r="AG50" s="3"/>
      <c r="AH50" s="3"/>
      <c r="AI50" s="3"/>
      <c r="AJ50" s="3">
        <f>AK50-SUM(AG50:AI50)</f>
        <v>0</v>
      </c>
      <c r="AK50" s="12"/>
    </row>
    <row r="51" spans="1:37" x14ac:dyDescent="0.25">
      <c r="A51" s="4" t="s">
        <v>63</v>
      </c>
      <c r="B51" s="15"/>
      <c r="C51" s="5"/>
      <c r="D51" s="5"/>
      <c r="E51" s="5"/>
      <c r="F51" s="5">
        <f>G51-SUM(C51:E51)</f>
        <v>0</v>
      </c>
      <c r="G51" s="15"/>
      <c r="H51" s="5"/>
      <c r="I51" s="5"/>
      <c r="J51" s="5"/>
      <c r="K51" s="5">
        <f>L51-SUM(H51:J51)</f>
        <v>0</v>
      </c>
      <c r="L51" s="15"/>
      <c r="M51" s="5"/>
      <c r="N51" s="5"/>
      <c r="O51" s="5"/>
      <c r="P51" s="5">
        <f>Q51-SUM(M51:O51)</f>
        <v>0</v>
      </c>
      <c r="Q51" s="15"/>
      <c r="R51" s="5"/>
      <c r="S51" s="5"/>
      <c r="T51" s="5"/>
      <c r="U51" s="5">
        <f>V51-SUM(R51:T51)</f>
        <v>0</v>
      </c>
      <c r="V51" s="15"/>
      <c r="W51" s="5"/>
      <c r="X51" s="5"/>
      <c r="Y51" s="5"/>
      <c r="Z51" s="5">
        <f>AA51-SUM(W51:Y51)</f>
        <v>0</v>
      </c>
      <c r="AA51" s="15"/>
      <c r="AB51" s="5"/>
      <c r="AC51" s="5"/>
      <c r="AD51" s="5"/>
      <c r="AE51" s="5">
        <f>AF51-SUM(AB51:AD51)</f>
        <v>0</v>
      </c>
      <c r="AF51" s="15"/>
      <c r="AG51" s="5"/>
      <c r="AH51" s="5"/>
      <c r="AI51" s="5"/>
      <c r="AJ51" s="5">
        <f>AK51-SUM(AG51:AI51)</f>
        <v>0</v>
      </c>
      <c r="AK51" s="15"/>
    </row>
    <row r="52" spans="1:37" x14ac:dyDescent="0.25">
      <c r="A52" t="s">
        <v>64</v>
      </c>
      <c r="B52" s="12">
        <f>B44-B47-SUM(B50:B51)</f>
        <v>8.4000000000047592E-2</v>
      </c>
      <c r="C52" s="3">
        <f t="shared" ref="C52:AK52" si="100">C44-C47-SUM(C50:C51)</f>
        <v>-27.916000000000025</v>
      </c>
      <c r="D52" s="3">
        <f t="shared" si="100"/>
        <v>29.289000000000001</v>
      </c>
      <c r="E52" s="3">
        <f t="shared" si="100"/>
        <v>3.7610000000000072</v>
      </c>
      <c r="F52" s="3">
        <f t="shared" si="100"/>
        <v>0.22700000000025078</v>
      </c>
      <c r="G52" s="12">
        <f t="shared" si="100"/>
        <v>5.3610000000001197</v>
      </c>
      <c r="H52" s="3">
        <f t="shared" si="100"/>
        <v>-34.783000000000015</v>
      </c>
      <c r="I52" s="3">
        <f t="shared" si="100"/>
        <v>48.394999999999918</v>
      </c>
      <c r="J52" s="3">
        <f t="shared" si="100"/>
        <v>-283.23499999999996</v>
      </c>
      <c r="K52" s="3">
        <f t="shared" si="100"/>
        <v>17.057000000000183</v>
      </c>
      <c r="L52" s="12">
        <f t="shared" si="100"/>
        <v>-252.56599999999972</v>
      </c>
      <c r="M52" s="3">
        <f t="shared" si="100"/>
        <v>-38.621999999999986</v>
      </c>
      <c r="N52" s="3">
        <f t="shared" si="100"/>
        <v>59.696999999999989</v>
      </c>
      <c r="O52" s="3">
        <f t="shared" si="100"/>
        <v>0.76899999999998681</v>
      </c>
      <c r="P52" s="3">
        <f t="shared" si="100"/>
        <v>-46.218000000000075</v>
      </c>
      <c r="Q52" s="12">
        <f t="shared" si="100"/>
        <v>-24.373999999999882</v>
      </c>
      <c r="R52" s="3">
        <f t="shared" si="100"/>
        <v>-32.155000000000022</v>
      </c>
      <c r="S52" s="3">
        <f t="shared" si="100"/>
        <v>35.931000000000068</v>
      </c>
      <c r="T52" s="3">
        <f t="shared" si="100"/>
        <v>-1.693000000000032</v>
      </c>
      <c r="U52" s="3">
        <f t="shared" si="100"/>
        <v>-40.332999999999714</v>
      </c>
      <c r="V52" s="12">
        <f t="shared" si="100"/>
        <v>-38.249999999999787</v>
      </c>
      <c r="W52" s="3">
        <f t="shared" si="100"/>
        <v>-46.651999999999987</v>
      </c>
      <c r="X52" s="3">
        <f t="shared" si="100"/>
        <v>7.5149999999999757</v>
      </c>
      <c r="Y52" s="3">
        <f t="shared" si="100"/>
        <v>-48.289000000000058</v>
      </c>
      <c r="Z52" s="3">
        <f t="shared" si="100"/>
        <v>-44.361000000000118</v>
      </c>
      <c r="AA52" s="12">
        <f t="shared" si="100"/>
        <v>-131.78699999999986</v>
      </c>
      <c r="AB52" s="3">
        <f t="shared" si="100"/>
        <v>-44.346000000000004</v>
      </c>
      <c r="AC52" s="3">
        <f t="shared" si="100"/>
        <v>22.52799999999997</v>
      </c>
      <c r="AD52" s="3">
        <f t="shared" si="100"/>
        <v>-36.800999999999995</v>
      </c>
      <c r="AE52" s="3">
        <f t="shared" si="100"/>
        <v>58.619000000000021</v>
      </c>
      <c r="AF52" s="12">
        <f t="shared" si="100"/>
        <v>0</v>
      </c>
      <c r="AG52" s="3">
        <f t="shared" si="100"/>
        <v>0</v>
      </c>
      <c r="AH52" s="3">
        <f t="shared" si="100"/>
        <v>0</v>
      </c>
      <c r="AI52" s="3">
        <f t="shared" si="100"/>
        <v>0</v>
      </c>
      <c r="AJ52" s="3">
        <f t="shared" si="100"/>
        <v>0</v>
      </c>
      <c r="AK52" s="12">
        <f t="shared" si="100"/>
        <v>0</v>
      </c>
    </row>
    <row r="53" spans="1:37" x14ac:dyDescent="0.25">
      <c r="A53" t="s">
        <v>49</v>
      </c>
      <c r="B53" s="13">
        <f>B52/B$15</f>
        <v>4.6459431790113759E-5</v>
      </c>
      <c r="C53" s="6">
        <f t="shared" ref="C53:AK53" si="101">C52/C$15</f>
        <v>-0.11668763610979918</v>
      </c>
      <c r="D53" s="6">
        <f t="shared" si="101"/>
        <v>3.8004544092096366E-2</v>
      </c>
      <c r="E53" s="6">
        <f t="shared" si="101"/>
        <v>7.2101743784795313E-3</v>
      </c>
      <c r="F53" s="6">
        <f t="shared" si="101"/>
        <v>6.6213575241446396E-4</v>
      </c>
      <c r="G53" s="13">
        <f t="shared" si="101"/>
        <v>2.8601732216082696E-3</v>
      </c>
      <c r="H53" s="6">
        <f t="shared" si="101"/>
        <v>-9.7784437366288959E-2</v>
      </c>
      <c r="I53" s="6">
        <f t="shared" si="101"/>
        <v>5.4568867049063968E-2</v>
      </c>
      <c r="J53" s="6">
        <f t="shared" si="101"/>
        <v>-0.46940541042209766</v>
      </c>
      <c r="K53" s="6">
        <f t="shared" si="101"/>
        <v>4.7691344148255529E-2</v>
      </c>
      <c r="L53" s="13">
        <f t="shared" si="101"/>
        <v>-0.1146142909589097</v>
      </c>
      <c r="M53" s="6">
        <f t="shared" si="101"/>
        <v>-0.11444098090576141</v>
      </c>
      <c r="N53" s="6">
        <f t="shared" si="101"/>
        <v>7.3268889472560203E-2</v>
      </c>
      <c r="O53" s="6">
        <f t="shared" si="101"/>
        <v>1.4032641859242692E-3</v>
      </c>
      <c r="P53" s="6">
        <f t="shared" si="101"/>
        <v>-0.13821792245465581</v>
      </c>
      <c r="Q53" s="13">
        <f t="shared" si="101"/>
        <v>-1.1979497140284503E-2</v>
      </c>
      <c r="R53" s="6">
        <f t="shared" si="101"/>
        <v>-0.10059219726143968</v>
      </c>
      <c r="S53" s="6">
        <f t="shared" si="101"/>
        <v>4.6529004387305388E-2</v>
      </c>
      <c r="T53" s="6">
        <f t="shared" si="101"/>
        <v>-3.3705494015433893E-3</v>
      </c>
      <c r="U53" s="6">
        <f t="shared" si="101"/>
        <v>-0.15700738849139184</v>
      </c>
      <c r="V53" s="13">
        <f t="shared" si="101"/>
        <v>-2.066380236653198E-2</v>
      </c>
      <c r="W53" s="6">
        <f t="shared" si="101"/>
        <v>-0.22867058143068605</v>
      </c>
      <c r="X53" s="6">
        <f t="shared" si="101"/>
        <v>1.2619965238419063E-2</v>
      </c>
      <c r="Y53" s="6">
        <f t="shared" si="101"/>
        <v>-0.11731650846790567</v>
      </c>
      <c r="Z53" s="6">
        <f t="shared" si="101"/>
        <v>-0.19912648466186131</v>
      </c>
      <c r="AA53" s="13">
        <f t="shared" si="101"/>
        <v>-9.1908723821213525E-2</v>
      </c>
      <c r="AB53" s="6">
        <f t="shared" si="101"/>
        <v>-0.18416571841491067</v>
      </c>
      <c r="AC53" s="6">
        <f t="shared" si="101"/>
        <v>3.5931142609696959E-2</v>
      </c>
      <c r="AD53" s="6">
        <f t="shared" si="101"/>
        <v>-9.1363412926578569E-2</v>
      </c>
      <c r="AE53" s="6">
        <f t="shared" si="101"/>
        <v>-4.6136022522192829E-2</v>
      </c>
      <c r="AF53" s="13" t="e">
        <f t="shared" si="101"/>
        <v>#DIV/0!</v>
      </c>
      <c r="AG53" s="6" t="e">
        <f t="shared" si="101"/>
        <v>#DIV/0!</v>
      </c>
      <c r="AH53" s="6" t="e">
        <f t="shared" si="101"/>
        <v>#DIV/0!</v>
      </c>
      <c r="AI53" s="6" t="e">
        <f t="shared" si="101"/>
        <v>#DIV/0!</v>
      </c>
      <c r="AJ53" s="6" t="e">
        <f t="shared" si="101"/>
        <v>#DIV/0!</v>
      </c>
      <c r="AK53" s="13" t="e">
        <f t="shared" si="101"/>
        <v>#DIV/0!</v>
      </c>
    </row>
    <row r="54" spans="1:37" x14ac:dyDescent="0.25">
      <c r="B54" s="14"/>
      <c r="G54" s="14"/>
      <c r="L54" s="14"/>
      <c r="Q54" s="14"/>
      <c r="V54" s="14"/>
      <c r="AA54" s="14"/>
      <c r="AF54" s="14"/>
      <c r="AK54" s="14"/>
    </row>
    <row r="55" spans="1:37" x14ac:dyDescent="0.25">
      <c r="A55" t="s">
        <v>65</v>
      </c>
      <c r="B55" s="17">
        <f>B52/B63</f>
        <v>1.8166875729929406E-3</v>
      </c>
      <c r="C55" s="11">
        <f t="shared" ref="C55:AK55" si="102">C52/C63</f>
        <v>-0.60229994174631662</v>
      </c>
      <c r="D55" s="11">
        <f t="shared" si="102"/>
        <v>0.63437296946068877</v>
      </c>
      <c r="E55" s="11">
        <f t="shared" si="102"/>
        <v>8.1273230184112866E-2</v>
      </c>
      <c r="F55" s="11" t="e">
        <f t="shared" si="102"/>
        <v>#DIV/0!</v>
      </c>
      <c r="G55" s="17">
        <f t="shared" si="102"/>
        <v>0.1157458384610428</v>
      </c>
      <c r="H55" s="11">
        <f t="shared" si="102"/>
        <v>-0.74774813509039739</v>
      </c>
      <c r="I55" s="11">
        <f t="shared" si="102"/>
        <v>1.0361845626806534</v>
      </c>
      <c r="J55" s="11">
        <f t="shared" si="102"/>
        <v>-6.0373236134203001</v>
      </c>
      <c r="K55" s="11" t="e">
        <f t="shared" si="102"/>
        <v>#DIV/0!</v>
      </c>
      <c r="L55" s="17">
        <f t="shared" si="102"/>
        <v>-5.4009794067959653</v>
      </c>
      <c r="M55" s="11">
        <f t="shared" si="102"/>
        <v>-0.82319841422085782</v>
      </c>
      <c r="N55" s="11">
        <f t="shared" si="102"/>
        <v>1.2651958290946081</v>
      </c>
      <c r="O55" s="11">
        <f t="shared" si="102"/>
        <v>1.6168709657071692E-2</v>
      </c>
      <c r="P55" s="11" t="e">
        <f t="shared" si="102"/>
        <v>#DIV/0!</v>
      </c>
      <c r="Q55" s="17">
        <f t="shared" si="102"/>
        <v>-0.51524119562000348</v>
      </c>
      <c r="R55" s="11">
        <f t="shared" si="102"/>
        <v>-0.67578075742928045</v>
      </c>
      <c r="S55" s="11">
        <f t="shared" si="102"/>
        <v>0.75086201492069604</v>
      </c>
      <c r="T55" s="11">
        <f t="shared" si="102"/>
        <v>-3.5053211313098513E-2</v>
      </c>
      <c r="U55" s="11" t="e">
        <f t="shared" si="102"/>
        <v>#DIV/0!</v>
      </c>
      <c r="V55" s="17">
        <f t="shared" si="102"/>
        <v>-0.79665923812300399</v>
      </c>
      <c r="W55" s="11">
        <f t="shared" si="102"/>
        <v>-0.96366528268368734</v>
      </c>
      <c r="X55" s="11">
        <f t="shared" si="102"/>
        <v>0.15398328005901105</v>
      </c>
      <c r="Y55" s="11">
        <f t="shared" si="102"/>
        <v>-0.9641987141088626</v>
      </c>
      <c r="Z55" s="11" t="e">
        <f t="shared" si="102"/>
        <v>#DIV/0!</v>
      </c>
      <c r="AA55" s="17">
        <f t="shared" si="102"/>
        <v>-2.6533048782943056</v>
      </c>
      <c r="AB55" s="11">
        <f t="shared" si="102"/>
        <v>-0.86152232194894518</v>
      </c>
      <c r="AC55" s="11">
        <f t="shared" si="102"/>
        <v>0.43603143266364675</v>
      </c>
      <c r="AD55" s="11">
        <f t="shared" si="102"/>
        <v>-0.70767071130511694</v>
      </c>
      <c r="AE55" s="11" t="e">
        <f t="shared" si="102"/>
        <v>#DIV/0!</v>
      </c>
      <c r="AF55" s="17" t="e">
        <f t="shared" si="102"/>
        <v>#DIV/0!</v>
      </c>
      <c r="AG55" s="11" t="e">
        <f t="shared" si="102"/>
        <v>#DIV/0!</v>
      </c>
      <c r="AH55" s="11" t="e">
        <f t="shared" si="102"/>
        <v>#DIV/0!</v>
      </c>
      <c r="AI55" s="11" t="e">
        <f t="shared" si="102"/>
        <v>#DIV/0!</v>
      </c>
      <c r="AJ55" s="11" t="e">
        <f t="shared" si="102"/>
        <v>#DIV/0!</v>
      </c>
      <c r="AK55" s="17" t="e">
        <f t="shared" si="102"/>
        <v>#DIV/0!</v>
      </c>
    </row>
    <row r="56" spans="1:37" x14ac:dyDescent="0.25">
      <c r="A56" t="s">
        <v>41</v>
      </c>
      <c r="B56" s="13"/>
      <c r="C56" s="6"/>
      <c r="D56" s="6"/>
      <c r="E56" s="6"/>
      <c r="F56" s="6"/>
      <c r="G56" s="13">
        <f>G55/B55-1</f>
        <v>62.712572366174584</v>
      </c>
      <c r="H56" s="6">
        <f>H55/C55-1</f>
        <v>0.24148797511480136</v>
      </c>
      <c r="I56" s="6">
        <f t="shared" ref="I56" si="103">I55/D55-1</f>
        <v>0.63339961278861567</v>
      </c>
      <c r="J56" s="6">
        <f t="shared" ref="J56" si="104">J55/E55-1</f>
        <v>-75.284282779749347</v>
      </c>
      <c r="K56" s="6" t="e">
        <f t="shared" ref="K56" si="105">K55/F55-1</f>
        <v>#DIV/0!</v>
      </c>
      <c r="L56" s="13">
        <f>L55/G55-1</f>
        <v>-47.662406861511499</v>
      </c>
      <c r="M56" s="6">
        <f>M55/H55-1</f>
        <v>0.10090333307396215</v>
      </c>
      <c r="N56" s="6">
        <f t="shared" ref="N56" si="106">N55/I55-1</f>
        <v>0.2210139724736806</v>
      </c>
      <c r="O56" s="6">
        <f t="shared" ref="O56:P56" si="107">O55/J55-1</f>
        <v>-1.0026781253900536</v>
      </c>
      <c r="P56" s="6" t="e">
        <f t="shared" si="107"/>
        <v>#DIV/0!</v>
      </c>
      <c r="Q56" s="13">
        <f>Q55/L55-1</f>
        <v>-0.90460226621644146</v>
      </c>
      <c r="R56" s="6">
        <f>R55/M55-1</f>
        <v>-0.17907913116074869</v>
      </c>
      <c r="S56" s="6">
        <f t="shared" ref="S56" si="108">S55/N55-1</f>
        <v>-0.40652506303468972</v>
      </c>
      <c r="T56" s="6">
        <f t="shared" ref="T56:U56" si="109">T55/O55-1</f>
        <v>-3.1679659080134033</v>
      </c>
      <c r="U56" s="6" t="e">
        <f t="shared" si="109"/>
        <v>#DIV/0!</v>
      </c>
      <c r="V56" s="13">
        <f>V55/Q55-1</f>
        <v>0.54618699920599845</v>
      </c>
      <c r="W56" s="6">
        <f>W55/R55-1</f>
        <v>0.4260028449900537</v>
      </c>
      <c r="X56" s="6">
        <f t="shared" ref="X56" si="110">X55/S55-1</f>
        <v>-0.79492466392074135</v>
      </c>
      <c r="Y56" s="6">
        <f t="shared" ref="Y56:Z56" si="111">Y55/T55-1</f>
        <v>26.506715590093897</v>
      </c>
      <c r="Z56" s="6" t="e">
        <f t="shared" si="111"/>
        <v>#DIV/0!</v>
      </c>
      <c r="AA56" s="13">
        <f>AA55/V55-1</f>
        <v>2.3305392711515083</v>
      </c>
      <c r="AB56" s="6">
        <f>AB55/W55-1</f>
        <v>-0.10599423116114215</v>
      </c>
      <c r="AC56" s="6">
        <f t="shared" ref="AC56" si="112">AC55/X55-1</f>
        <v>1.8316803778731452</v>
      </c>
      <c r="AD56" s="6">
        <f t="shared" ref="AD56:AE56" si="113">AD55/Y55-1</f>
        <v>-0.26605304389026851</v>
      </c>
      <c r="AE56" s="6" t="e">
        <f t="shared" si="113"/>
        <v>#DIV/0!</v>
      </c>
      <c r="AF56" s="13" t="e">
        <f>AF55/AA55-1</f>
        <v>#DIV/0!</v>
      </c>
      <c r="AG56" s="6" t="e">
        <f>AG55/AB55-1</f>
        <v>#DIV/0!</v>
      </c>
      <c r="AH56" s="6" t="e">
        <f t="shared" ref="AH56" si="114">AH55/AC55-1</f>
        <v>#DIV/0!</v>
      </c>
      <c r="AI56" s="6" t="e">
        <f t="shared" ref="AI56:AJ56" si="115">AI55/AD55-1</f>
        <v>#DIV/0!</v>
      </c>
      <c r="AJ56" s="6" t="e">
        <f t="shared" si="115"/>
        <v>#DIV/0!</v>
      </c>
      <c r="AK56" s="13" t="e">
        <f>AK55/AF55-1</f>
        <v>#DIV/0!</v>
      </c>
    </row>
    <row r="57" spans="1:37" x14ac:dyDescent="0.25">
      <c r="A57" t="s">
        <v>42</v>
      </c>
      <c r="B57" s="13"/>
      <c r="C57" s="6"/>
      <c r="D57" s="6">
        <f>D55/C55-1</f>
        <v>-2.053250922823235</v>
      </c>
      <c r="E57" s="6">
        <f t="shared" ref="E57:F57" si="116">E55/D55-1</f>
        <v>-0.8718841531769439</v>
      </c>
      <c r="F57" s="6" t="e">
        <f t="shared" si="116"/>
        <v>#DIV/0!</v>
      </c>
      <c r="G57" s="13"/>
      <c r="H57" s="6"/>
      <c r="I57" s="6">
        <f>I55/H55-1</f>
        <v>-2.3857400828627759</v>
      </c>
      <c r="J57" s="6">
        <f t="shared" ref="J57:K57" si="117">J55/I55-1</f>
        <v>-6.8264944594440662</v>
      </c>
      <c r="K57" s="6" t="e">
        <f t="shared" si="117"/>
        <v>#DIV/0!</v>
      </c>
      <c r="L57" s="13"/>
      <c r="M57" s="6"/>
      <c r="N57" s="6">
        <f>N55/M55-1</f>
        <v>-2.5369269513135455</v>
      </c>
      <c r="O57" s="6">
        <f t="shared" ref="O57:P57" si="118">O55/N55-1</f>
        <v>-0.98722038969363168</v>
      </c>
      <c r="P57" s="6" t="e">
        <f t="shared" si="118"/>
        <v>#DIV/0!</v>
      </c>
      <c r="Q57" s="13"/>
      <c r="R57" s="6"/>
      <c r="S57" s="6">
        <f>S55/R55-1</f>
        <v>-2.1111029822409124</v>
      </c>
      <c r="T57" s="6">
        <f t="shared" ref="T57:U57" si="119">T55/S55-1</f>
        <v>-1.0466839587254932</v>
      </c>
      <c r="U57" s="6" t="e">
        <f t="shared" si="119"/>
        <v>#DIV/0!</v>
      </c>
      <c r="V57" s="13"/>
      <c r="W57" s="6"/>
      <c r="X57" s="6">
        <f>X55/W55-1</f>
        <v>-1.15978917454636</v>
      </c>
      <c r="Y57" s="6">
        <f t="shared" ref="Y57:Z57" si="120">Y55/X55-1</f>
        <v>-7.2617104515461195</v>
      </c>
      <c r="Z57" s="6" t="e">
        <f t="shared" si="120"/>
        <v>#DIV/0!</v>
      </c>
      <c r="AA57" s="13"/>
      <c r="AB57" s="6"/>
      <c r="AC57" s="6">
        <f>AC55/AB55-1</f>
        <v>-1.5061173942391322</v>
      </c>
      <c r="AD57" s="6">
        <f t="shared" ref="AD57:AE57" si="121">AD55/AC55-1</f>
        <v>-2.6229809557124564</v>
      </c>
      <c r="AE57" s="6" t="e">
        <f t="shared" si="121"/>
        <v>#DIV/0!</v>
      </c>
      <c r="AF57" s="13"/>
      <c r="AG57" s="6"/>
      <c r="AH57" s="6" t="e">
        <f>AH55/AG55-1</f>
        <v>#DIV/0!</v>
      </c>
      <c r="AI57" s="6" t="e">
        <f t="shared" ref="AI57:AJ57" si="122">AI55/AH55-1</f>
        <v>#DIV/0!</v>
      </c>
      <c r="AJ57" s="6" t="e">
        <f t="shared" si="122"/>
        <v>#DIV/0!</v>
      </c>
      <c r="AK57" s="13"/>
    </row>
    <row r="58" spans="1:37" x14ac:dyDescent="0.25">
      <c r="B58" s="14"/>
      <c r="G58" s="14"/>
      <c r="L58" s="14"/>
      <c r="Q58" s="14"/>
      <c r="V58" s="14"/>
      <c r="AA58" s="14"/>
      <c r="AF58" s="14"/>
      <c r="AK58" s="14"/>
    </row>
    <row r="59" spans="1:37" x14ac:dyDescent="0.25">
      <c r="A59" t="s">
        <v>66</v>
      </c>
      <c r="B59" s="17">
        <f>B52/B67</f>
        <v>1.8072677983615739E-3</v>
      </c>
      <c r="C59" s="11">
        <f t="shared" ref="C59:AK59" si="123">C52/C67</f>
        <v>-0.60229994174631662</v>
      </c>
      <c r="D59" s="11">
        <f t="shared" si="123"/>
        <v>0.62861374026141259</v>
      </c>
      <c r="E59" s="11">
        <f t="shared" si="123"/>
        <v>8.0287763641021415E-2</v>
      </c>
      <c r="F59" s="11" t="e">
        <f t="shared" si="123"/>
        <v>#DIV/0!</v>
      </c>
      <c r="G59" s="17">
        <f t="shared" si="123"/>
        <v>0.11464191775549301</v>
      </c>
      <c r="H59" s="11">
        <f t="shared" si="123"/>
        <v>-0.74774813509039739</v>
      </c>
      <c r="I59" s="11">
        <f t="shared" si="123"/>
        <v>1.0295494192230761</v>
      </c>
      <c r="J59" s="11">
        <f t="shared" si="123"/>
        <v>-6.0373236134203001</v>
      </c>
      <c r="K59" s="11" t="e">
        <f t="shared" si="123"/>
        <v>#DIV/0!</v>
      </c>
      <c r="L59" s="17">
        <f t="shared" si="123"/>
        <v>-5.4009794067959653</v>
      </c>
      <c r="M59" s="11">
        <f t="shared" si="123"/>
        <v>-0.82319841422085782</v>
      </c>
      <c r="N59" s="11">
        <f t="shared" si="123"/>
        <v>1.2482644697223149</v>
      </c>
      <c r="O59" s="11">
        <f t="shared" si="123"/>
        <v>1.604188831174222E-2</v>
      </c>
      <c r="P59" s="11" t="e">
        <f t="shared" si="123"/>
        <v>#DIV/0!</v>
      </c>
      <c r="Q59" s="17">
        <f t="shared" si="123"/>
        <v>-0.51524119562000348</v>
      </c>
      <c r="R59" s="11">
        <f t="shared" si="123"/>
        <v>-0.67578075742928045</v>
      </c>
      <c r="S59" s="11">
        <f t="shared" si="123"/>
        <v>0.73692522252758663</v>
      </c>
      <c r="T59" s="11">
        <f t="shared" si="123"/>
        <v>-3.5053211313098513E-2</v>
      </c>
      <c r="U59" s="11" t="e">
        <f t="shared" si="123"/>
        <v>#DIV/0!</v>
      </c>
      <c r="V59" s="17">
        <f t="shared" si="123"/>
        <v>-0.79665923812300399</v>
      </c>
      <c r="W59" s="11">
        <f t="shared" si="123"/>
        <v>-0.96366528268368734</v>
      </c>
      <c r="X59" s="11">
        <f t="shared" si="123"/>
        <v>0.15203932993444963</v>
      </c>
      <c r="Y59" s="11">
        <f t="shared" si="123"/>
        <v>-0.9641987141088626</v>
      </c>
      <c r="Z59" s="11" t="e">
        <f t="shared" si="123"/>
        <v>#DIV/0!</v>
      </c>
      <c r="AA59" s="17">
        <f t="shared" si="123"/>
        <v>-2.6533048782943056</v>
      </c>
      <c r="AB59" s="11">
        <f t="shared" si="123"/>
        <v>-0.86152232194894518</v>
      </c>
      <c r="AC59" s="11">
        <f t="shared" si="123"/>
        <v>0.41284269168743531</v>
      </c>
      <c r="AD59" s="11">
        <f t="shared" si="123"/>
        <v>-0.70767071130511694</v>
      </c>
      <c r="AE59" s="11" t="e">
        <f t="shared" si="123"/>
        <v>#DIV/0!</v>
      </c>
      <c r="AF59" s="17" t="e">
        <f t="shared" si="123"/>
        <v>#DIV/0!</v>
      </c>
      <c r="AG59" s="11" t="e">
        <f t="shared" si="123"/>
        <v>#DIV/0!</v>
      </c>
      <c r="AH59" s="11" t="e">
        <f t="shared" si="123"/>
        <v>#DIV/0!</v>
      </c>
      <c r="AI59" s="11" t="e">
        <f t="shared" si="123"/>
        <v>#DIV/0!</v>
      </c>
      <c r="AJ59" s="11" t="e">
        <f t="shared" si="123"/>
        <v>#DIV/0!</v>
      </c>
      <c r="AK59" s="17" t="e">
        <f t="shared" si="123"/>
        <v>#DIV/0!</v>
      </c>
    </row>
    <row r="60" spans="1:37" x14ac:dyDescent="0.25">
      <c r="A60" t="s">
        <v>41</v>
      </c>
      <c r="B60" s="13"/>
      <c r="C60" s="6"/>
      <c r="D60" s="6"/>
      <c r="E60" s="6"/>
      <c r="F60" s="6"/>
      <c r="G60" s="13">
        <f>G59/B59-1</f>
        <v>62.433829706601678</v>
      </c>
      <c r="H60" s="6">
        <f>H59/C59-1</f>
        <v>0.24148797511480136</v>
      </c>
      <c r="I60" s="6">
        <f t="shared" ref="I60" si="124">I59/D59-1</f>
        <v>0.63780928300251927</v>
      </c>
      <c r="J60" s="6">
        <f t="shared" ref="J60" si="125">J59/E59-1</f>
        <v>-76.196061512113801</v>
      </c>
      <c r="K60" s="6" t="e">
        <f t="shared" ref="K60" si="126">K59/F59-1</f>
        <v>#DIV/0!</v>
      </c>
      <c r="L60" s="13">
        <f>L59/G59-1</f>
        <v>-48.111732885654561</v>
      </c>
      <c r="M60" s="6">
        <f>M59/H59-1</f>
        <v>0.10090333307396215</v>
      </c>
      <c r="N60" s="6">
        <f t="shared" ref="N60" si="127">N59/I59-1</f>
        <v>0.2124376415697331</v>
      </c>
      <c r="O60" s="6">
        <f t="shared" ref="O60:P60" si="128">O59/J59-1</f>
        <v>-1.0026571191705018</v>
      </c>
      <c r="P60" s="6" t="e">
        <f t="shared" si="128"/>
        <v>#DIV/0!</v>
      </c>
      <c r="Q60" s="13">
        <f>Q59/L59-1</f>
        <v>-0.90460226621644146</v>
      </c>
      <c r="R60" s="6">
        <f>R59/M59-1</f>
        <v>-0.17907913116074869</v>
      </c>
      <c r="S60" s="6">
        <f t="shared" ref="S60" si="129">S59/N59-1</f>
        <v>-0.40964015206527449</v>
      </c>
      <c r="T60" s="6">
        <f t="shared" ref="T60:U60" si="130">T59/O59-1</f>
        <v>-3.1851050594486767</v>
      </c>
      <c r="U60" s="6" t="e">
        <f t="shared" si="130"/>
        <v>#DIV/0!</v>
      </c>
      <c r="V60" s="13">
        <f>V59/Q59-1</f>
        <v>0.54618699920599845</v>
      </c>
      <c r="W60" s="6">
        <f>W59/R59-1</f>
        <v>0.4260028449900537</v>
      </c>
      <c r="X60" s="6">
        <f t="shared" ref="X60" si="131">X59/S59-1</f>
        <v>-0.79368418221190951</v>
      </c>
      <c r="Y60" s="6">
        <f t="shared" ref="Y60:Z60" si="132">Y59/T59-1</f>
        <v>26.506715590093897</v>
      </c>
      <c r="Z60" s="6" t="e">
        <f t="shared" si="132"/>
        <v>#DIV/0!</v>
      </c>
      <c r="AA60" s="13">
        <f>AA59/V59-1</f>
        <v>2.3305392711515083</v>
      </c>
      <c r="AB60" s="6">
        <f>AB59/W59-1</f>
        <v>-0.10599423116114215</v>
      </c>
      <c r="AC60" s="6">
        <f t="shared" ref="AC60" si="133">AC59/X59-1</f>
        <v>1.715367739817248</v>
      </c>
      <c r="AD60" s="6">
        <f t="shared" ref="AD60:AE60" si="134">AD59/Y59-1</f>
        <v>-0.26605304389026851</v>
      </c>
      <c r="AE60" s="6" t="e">
        <f t="shared" si="134"/>
        <v>#DIV/0!</v>
      </c>
      <c r="AF60" s="13" t="e">
        <f>AF59/AA59-1</f>
        <v>#DIV/0!</v>
      </c>
      <c r="AG60" s="6" t="e">
        <f>AG59/AB59-1</f>
        <v>#DIV/0!</v>
      </c>
      <c r="AH60" s="6" t="e">
        <f t="shared" ref="AH60" si="135">AH59/AC59-1</f>
        <v>#DIV/0!</v>
      </c>
      <c r="AI60" s="6" t="e">
        <f t="shared" ref="AI60:AJ60" si="136">AI59/AD59-1</f>
        <v>#DIV/0!</v>
      </c>
      <c r="AJ60" s="6" t="e">
        <f t="shared" si="136"/>
        <v>#DIV/0!</v>
      </c>
      <c r="AK60" s="13" t="e">
        <f>AK59/AF59-1</f>
        <v>#DIV/0!</v>
      </c>
    </row>
    <row r="61" spans="1:37" x14ac:dyDescent="0.25">
      <c r="A61" t="s">
        <v>42</v>
      </c>
      <c r="B61" s="13"/>
      <c r="C61" s="6"/>
      <c r="D61" s="6">
        <f>D59/C59-1</f>
        <v>-2.043688861132547</v>
      </c>
      <c r="E61" s="6">
        <f t="shared" ref="E61:F61" si="137">E59/D59-1</f>
        <v>-0.8722780644157837</v>
      </c>
      <c r="F61" s="6" t="e">
        <f t="shared" si="137"/>
        <v>#DIV/0!</v>
      </c>
      <c r="G61" s="13"/>
      <c r="H61" s="6"/>
      <c r="I61" s="6">
        <f>I59/H59-1</f>
        <v>-2.3768665823534429</v>
      </c>
      <c r="J61" s="6">
        <f t="shared" ref="J61:K61" si="138">J59/I59-1</f>
        <v>-6.8640445040280014</v>
      </c>
      <c r="K61" s="6" t="e">
        <f t="shared" si="138"/>
        <v>#DIV/0!</v>
      </c>
      <c r="L61" s="13"/>
      <c r="M61" s="6"/>
      <c r="N61" s="6">
        <f>N59/M59-1</f>
        <v>-2.5163591767894431</v>
      </c>
      <c r="O61" s="6">
        <f t="shared" ref="O61:P61" si="139">O59/N59-1</f>
        <v>-0.98714864621973031</v>
      </c>
      <c r="P61" s="6" t="e">
        <f t="shared" si="139"/>
        <v>#DIV/0!</v>
      </c>
      <c r="Q61" s="13"/>
      <c r="R61" s="6"/>
      <c r="S61" s="6">
        <f>S59/R59-1</f>
        <v>-2.0904797368467611</v>
      </c>
      <c r="T61" s="6">
        <f t="shared" ref="T61:U61" si="140">T59/S59-1</f>
        <v>-1.0475668497176269</v>
      </c>
      <c r="U61" s="6" t="e">
        <f t="shared" si="140"/>
        <v>#DIV/0!</v>
      </c>
      <c r="V61" s="13"/>
      <c r="W61" s="6"/>
      <c r="X61" s="6">
        <f>X59/W59-1</f>
        <v>-1.1577719283515528</v>
      </c>
      <c r="Y61" s="6">
        <f t="shared" ref="Y61:Z61" si="141">Y59/X59-1</f>
        <v>-7.3417716621387905</v>
      </c>
      <c r="Z61" s="6" t="e">
        <f t="shared" si="141"/>
        <v>#DIV/0!</v>
      </c>
      <c r="AA61" s="13"/>
      <c r="AB61" s="6"/>
      <c r="AC61" s="6">
        <f>AC59/AB59-1</f>
        <v>-1.4792013870905842</v>
      </c>
      <c r="AD61" s="6">
        <f t="shared" ref="AD61:AE61" si="142">AD59/AC59-1</f>
        <v>-2.714141307461722</v>
      </c>
      <c r="AE61" s="6" t="e">
        <f t="shared" si="142"/>
        <v>#DIV/0!</v>
      </c>
      <c r="AF61" s="13"/>
      <c r="AG61" s="6"/>
      <c r="AH61" s="6" t="e">
        <f>AH59/AG59-1</f>
        <v>#DIV/0!</v>
      </c>
      <c r="AI61" s="6" t="e">
        <f t="shared" ref="AI61:AJ61" si="143">AI59/AH59-1</f>
        <v>#DIV/0!</v>
      </c>
      <c r="AJ61" s="6" t="e">
        <f t="shared" si="143"/>
        <v>#DIV/0!</v>
      </c>
      <c r="AK61" s="13"/>
    </row>
    <row r="62" spans="1:37" x14ac:dyDescent="0.25">
      <c r="B62" s="14"/>
      <c r="G62" s="14"/>
      <c r="L62" s="14"/>
      <c r="Q62" s="14"/>
      <c r="V62" s="14"/>
      <c r="AA62" s="14"/>
      <c r="AF62" s="14"/>
      <c r="AK62" s="14"/>
    </row>
    <row r="63" spans="1:37" x14ac:dyDescent="0.25">
      <c r="A63" t="s">
        <v>67</v>
      </c>
      <c r="B63" s="14">
        <v>46.238</v>
      </c>
      <c r="C63">
        <v>46.348999999999997</v>
      </c>
      <c r="D63">
        <v>46.17</v>
      </c>
      <c r="E63">
        <v>46.276000000000003</v>
      </c>
      <c r="G63" s="14">
        <v>46.317</v>
      </c>
      <c r="H63">
        <v>46.517000000000003</v>
      </c>
      <c r="I63">
        <v>46.704999999999998</v>
      </c>
      <c r="J63">
        <v>46.914000000000001</v>
      </c>
      <c r="L63" s="14">
        <v>46.762999999999998</v>
      </c>
      <c r="M63">
        <v>46.917000000000002</v>
      </c>
      <c r="N63">
        <v>47.183999999999997</v>
      </c>
      <c r="O63">
        <v>47.561</v>
      </c>
      <c r="Q63" s="14">
        <v>47.305999999999997</v>
      </c>
      <c r="R63">
        <v>47.582000000000001</v>
      </c>
      <c r="S63">
        <v>47.853000000000002</v>
      </c>
      <c r="T63">
        <v>48.298000000000002</v>
      </c>
      <c r="V63" s="14">
        <v>48.012999999999998</v>
      </c>
      <c r="W63">
        <v>48.411000000000001</v>
      </c>
      <c r="X63">
        <v>48.804000000000002</v>
      </c>
      <c r="Y63">
        <v>50.082000000000001</v>
      </c>
      <c r="AA63" s="14">
        <v>49.668999999999997</v>
      </c>
      <c r="AB63">
        <v>51.473999999999997</v>
      </c>
      <c r="AC63">
        <v>51.665999999999997</v>
      </c>
      <c r="AD63">
        <v>52.003</v>
      </c>
      <c r="AF63" s="14"/>
      <c r="AK63" s="14"/>
    </row>
    <row r="64" spans="1:37" x14ac:dyDescent="0.25">
      <c r="A64" t="s">
        <v>41</v>
      </c>
      <c r="B64" s="13"/>
      <c r="C64" s="6"/>
      <c r="D64" s="6"/>
      <c r="E64" s="6"/>
      <c r="F64" s="6"/>
      <c r="G64" s="13">
        <f>G63/B63-1</f>
        <v>1.7085514079329123E-3</v>
      </c>
      <c r="H64" s="6">
        <f>H63/C63-1</f>
        <v>3.6246736714924399E-3</v>
      </c>
      <c r="I64" s="6">
        <f t="shared" ref="I64" si="144">I63/D63-1</f>
        <v>1.158761100281569E-2</v>
      </c>
      <c r="J64" s="6">
        <f t="shared" ref="J64" si="145">J63/E63-1</f>
        <v>1.3786844152476441E-2</v>
      </c>
      <c r="K64" s="6" t="e">
        <f t="shared" ref="K64" si="146">K63/F63-1</f>
        <v>#DIV/0!</v>
      </c>
      <c r="L64" s="13">
        <f>L63/G63-1</f>
        <v>9.6292937798216904E-3</v>
      </c>
      <c r="M64" s="6">
        <f>M63/H63-1</f>
        <v>8.5990068147128174E-3</v>
      </c>
      <c r="N64" s="6">
        <f t="shared" ref="N64" si="147">N63/I63-1</f>
        <v>1.025586125682465E-2</v>
      </c>
      <c r="O64" s="6">
        <f t="shared" ref="O64:P64" si="148">O63/J63-1</f>
        <v>1.3791192394594365E-2</v>
      </c>
      <c r="P64" s="6" t="e">
        <f t="shared" si="148"/>
        <v>#DIV/0!</v>
      </c>
      <c r="Q64" s="13">
        <f>Q63/L63-1</f>
        <v>1.161174432778056E-2</v>
      </c>
      <c r="R64" s="6">
        <f>R63/M63-1</f>
        <v>1.4173966792420556E-2</v>
      </c>
      <c r="S64" s="6">
        <f t="shared" ref="S64" si="149">S63/N63-1</f>
        <v>1.4178535096643019E-2</v>
      </c>
      <c r="T64" s="6">
        <f t="shared" ref="T64:U64" si="150">T63/O63-1</f>
        <v>1.5495889489287373E-2</v>
      </c>
      <c r="U64" s="6" t="e">
        <f t="shared" si="150"/>
        <v>#DIV/0!</v>
      </c>
      <c r="V64" s="13">
        <f>V63/Q63-1</f>
        <v>1.4945250073986394E-2</v>
      </c>
      <c r="W64" s="6">
        <f>W63/R63-1</f>
        <v>1.7422554747593688E-2</v>
      </c>
      <c r="X64" s="6">
        <f t="shared" ref="X64" si="151">X63/S63-1</f>
        <v>1.9873362171650699E-2</v>
      </c>
      <c r="Y64" s="6">
        <f t="shared" ref="Y64:Z64" si="152">Y63/T63-1</f>
        <v>3.6937347302165691E-2</v>
      </c>
      <c r="Z64" s="6" t="e">
        <f t="shared" si="152"/>
        <v>#DIV/0!</v>
      </c>
      <c r="AA64" s="13">
        <f>AA63/V63-1</f>
        <v>3.4490658779913641E-2</v>
      </c>
      <c r="AB64" s="6">
        <f>AB63/W63-1</f>
        <v>6.327074425233925E-2</v>
      </c>
      <c r="AC64" s="6">
        <f t="shared" ref="AC64" si="153">AC63/X63-1</f>
        <v>5.8642734202114521E-2</v>
      </c>
      <c r="AD64" s="6">
        <f t="shared" ref="AD64:AE64" si="154">AD63/Y63-1</f>
        <v>3.8357094365240929E-2</v>
      </c>
      <c r="AE64" s="6" t="e">
        <f t="shared" si="154"/>
        <v>#DIV/0!</v>
      </c>
      <c r="AF64" s="13">
        <f>AF63/AA63-1</f>
        <v>-1</v>
      </c>
      <c r="AG64" s="6">
        <f>AG63/AB63-1</f>
        <v>-1</v>
      </c>
      <c r="AH64" s="6">
        <f t="shared" ref="AH64" si="155">AH63/AC63-1</f>
        <v>-1</v>
      </c>
      <c r="AI64" s="6">
        <f t="shared" ref="AI64:AJ64" si="156">AI63/AD63-1</f>
        <v>-1</v>
      </c>
      <c r="AJ64" s="6" t="e">
        <f t="shared" si="156"/>
        <v>#DIV/0!</v>
      </c>
      <c r="AK64" s="13" t="e">
        <f>AK63/AF63-1</f>
        <v>#DIV/0!</v>
      </c>
    </row>
    <row r="65" spans="1:37" x14ac:dyDescent="0.25">
      <c r="A65" t="s">
        <v>42</v>
      </c>
      <c r="B65" s="13"/>
      <c r="C65" s="6"/>
      <c r="D65" s="6">
        <f>D63/C63-1</f>
        <v>-3.8620034952209226E-3</v>
      </c>
      <c r="E65" s="6">
        <f t="shared" ref="E65:F65" si="157">E63/D63-1</f>
        <v>2.2958631145766351E-3</v>
      </c>
      <c r="F65" s="6">
        <f t="shared" si="157"/>
        <v>-1</v>
      </c>
      <c r="G65" s="13"/>
      <c r="H65" s="6"/>
      <c r="I65" s="6">
        <f>I63/H63-1</f>
        <v>4.0415332029148932E-3</v>
      </c>
      <c r="J65" s="6">
        <f t="shared" ref="J65:K65" si="158">J63/I63-1</f>
        <v>4.4748956214539781E-3</v>
      </c>
      <c r="K65" s="6">
        <f t="shared" si="158"/>
        <v>-1</v>
      </c>
      <c r="L65" s="13"/>
      <c r="M65" s="6"/>
      <c r="N65" s="6">
        <f>N63/M63-1</f>
        <v>5.6909009527461585E-3</v>
      </c>
      <c r="O65" s="6">
        <f t="shared" ref="O65:P65" si="159">O63/N63-1</f>
        <v>7.9899966090200003E-3</v>
      </c>
      <c r="P65" s="6">
        <f t="shared" si="159"/>
        <v>-1</v>
      </c>
      <c r="Q65" s="13"/>
      <c r="R65" s="6"/>
      <c r="S65" s="6">
        <f>S63/R63-1</f>
        <v>5.6954310453531942E-3</v>
      </c>
      <c r="T65" s="6">
        <f t="shared" ref="T65:U65" si="160">T63/S63-1</f>
        <v>9.2993124777966951E-3</v>
      </c>
      <c r="U65" s="6">
        <f t="shared" si="160"/>
        <v>-1</v>
      </c>
      <c r="V65" s="13"/>
      <c r="W65" s="6"/>
      <c r="X65" s="6">
        <f>X63/W63-1</f>
        <v>8.1179897130816414E-3</v>
      </c>
      <c r="Y65" s="6">
        <f t="shared" ref="Y65:Z65" si="161">Y63/X63-1</f>
        <v>2.6186378165724111E-2</v>
      </c>
      <c r="Z65" s="6">
        <f t="shared" si="161"/>
        <v>-1</v>
      </c>
      <c r="AA65" s="13"/>
      <c r="AB65" s="6"/>
      <c r="AC65" s="6">
        <f>AC63/AB63-1</f>
        <v>3.7300384660217123E-3</v>
      </c>
      <c r="AD65" s="6">
        <f t="shared" ref="AD65:AE65" si="162">AD63/AC63-1</f>
        <v>6.5226648085783268E-3</v>
      </c>
      <c r="AE65" s="6">
        <f t="shared" si="162"/>
        <v>-1</v>
      </c>
      <c r="AF65" s="13"/>
      <c r="AG65" s="6"/>
      <c r="AH65" s="6" t="e">
        <f>AH63/AG63-1</f>
        <v>#DIV/0!</v>
      </c>
      <c r="AI65" s="6" t="e">
        <f t="shared" ref="AI65:AJ65" si="163">AI63/AH63-1</f>
        <v>#DIV/0!</v>
      </c>
      <c r="AJ65" s="6" t="e">
        <f t="shared" si="163"/>
        <v>#DIV/0!</v>
      </c>
      <c r="AK65" s="13"/>
    </row>
    <row r="66" spans="1:37" x14ac:dyDescent="0.25">
      <c r="B66" s="14"/>
      <c r="G66" s="14"/>
      <c r="L66" s="14"/>
      <c r="Q66" s="14"/>
      <c r="V66" s="14"/>
      <c r="AA66" s="14"/>
      <c r="AF66" s="14"/>
      <c r="AK66" s="14"/>
    </row>
    <row r="67" spans="1:37" x14ac:dyDescent="0.25">
      <c r="A67" t="s">
        <v>68</v>
      </c>
      <c r="B67" s="14">
        <v>46.478999999999999</v>
      </c>
      <c r="C67">
        <v>46.348999999999997</v>
      </c>
      <c r="D67">
        <v>46.593000000000004</v>
      </c>
      <c r="E67">
        <v>46.844000000000001</v>
      </c>
      <c r="G67" s="14">
        <v>46.762999999999998</v>
      </c>
      <c r="H67">
        <v>46.517000000000003</v>
      </c>
      <c r="I67">
        <v>47.006</v>
      </c>
      <c r="J67">
        <v>46.914000000000001</v>
      </c>
      <c r="L67" s="14">
        <v>46.762999999999998</v>
      </c>
      <c r="M67">
        <v>46.917000000000002</v>
      </c>
      <c r="N67">
        <v>47.823999999999998</v>
      </c>
      <c r="O67">
        <v>47.936999999999998</v>
      </c>
      <c r="Q67" s="14">
        <v>47.305999999999997</v>
      </c>
      <c r="R67">
        <v>47.582000000000001</v>
      </c>
      <c r="S67">
        <v>48.758000000000003</v>
      </c>
      <c r="T67">
        <v>48.298000000000002</v>
      </c>
      <c r="V67" s="14">
        <v>48.012999999999998</v>
      </c>
      <c r="W67">
        <v>48.411000000000001</v>
      </c>
      <c r="X67">
        <v>49.427999999999997</v>
      </c>
      <c r="Y67">
        <v>50.082000000000001</v>
      </c>
      <c r="AA67" s="14">
        <v>49.668999999999997</v>
      </c>
      <c r="AB67">
        <v>51.473999999999997</v>
      </c>
      <c r="AC67">
        <v>54.567999999999998</v>
      </c>
      <c r="AD67">
        <v>52.003</v>
      </c>
      <c r="AF67" s="14"/>
      <c r="AK67" s="14"/>
    </row>
    <row r="68" spans="1:37" x14ac:dyDescent="0.25">
      <c r="A68" t="s">
        <v>41</v>
      </c>
      <c r="B68" s="13"/>
      <c r="C68" s="6"/>
      <c r="D68" s="6"/>
      <c r="E68" s="6"/>
      <c r="F68" s="6"/>
      <c r="G68" s="13">
        <f>G67/B67-1</f>
        <v>6.1102863658857309E-3</v>
      </c>
      <c r="H68" s="6">
        <f>H67/C67-1</f>
        <v>3.6246736714924399E-3</v>
      </c>
      <c r="I68" s="6">
        <f t="shared" ref="I68" si="164">I67/D67-1</f>
        <v>8.8639924452169616E-3</v>
      </c>
      <c r="J68" s="6">
        <f t="shared" ref="J68" si="165">J67/E67-1</f>
        <v>1.4943215780036656E-3</v>
      </c>
      <c r="K68" s="6" t="e">
        <f t="shared" ref="K68" si="166">K67/F67-1</f>
        <v>#DIV/0!</v>
      </c>
      <c r="L68" s="13">
        <f>L67/G67-1</f>
        <v>0</v>
      </c>
      <c r="M68" s="6">
        <f>M67/H67-1</f>
        <v>8.5990068147128174E-3</v>
      </c>
      <c r="N68" s="6">
        <f t="shared" ref="N68" si="167">N67/I67-1</f>
        <v>1.7402033782921267E-2</v>
      </c>
      <c r="O68" s="6">
        <f t="shared" ref="O68:P68" si="168">O67/J67-1</f>
        <v>2.1805857526537853E-2</v>
      </c>
      <c r="P68" s="6" t="e">
        <f t="shared" si="168"/>
        <v>#DIV/0!</v>
      </c>
      <c r="Q68" s="13">
        <f>Q67/L67-1</f>
        <v>1.161174432778056E-2</v>
      </c>
      <c r="R68" s="6">
        <f>R67/M67-1</f>
        <v>1.4173966792420556E-2</v>
      </c>
      <c r="S68" s="6">
        <f t="shared" ref="S68" si="169">S67/N67-1</f>
        <v>1.952994312479106E-2</v>
      </c>
      <c r="T68" s="6">
        <f t="shared" ref="T68:U68" si="170">T67/O67-1</f>
        <v>7.5307173999208388E-3</v>
      </c>
      <c r="U68" s="6" t="e">
        <f t="shared" si="170"/>
        <v>#DIV/0!</v>
      </c>
      <c r="V68" s="13">
        <f>V67/Q67-1</f>
        <v>1.4945250073986394E-2</v>
      </c>
      <c r="W68" s="6">
        <f>W67/R67-1</f>
        <v>1.7422554747593688E-2</v>
      </c>
      <c r="X68" s="6">
        <f t="shared" ref="X68" si="171">X67/S67-1</f>
        <v>1.3741334755322132E-2</v>
      </c>
      <c r="Y68" s="6">
        <f t="shared" ref="Y68:Z68" si="172">Y67/T67-1</f>
        <v>3.6937347302165691E-2</v>
      </c>
      <c r="Z68" s="6" t="e">
        <f t="shared" si="172"/>
        <v>#DIV/0!</v>
      </c>
      <c r="AA68" s="13">
        <f>AA67/V67-1</f>
        <v>3.4490658779913641E-2</v>
      </c>
      <c r="AB68" s="6">
        <f>AB67/W67-1</f>
        <v>6.327074425233925E-2</v>
      </c>
      <c r="AC68" s="6">
        <f t="shared" ref="AC68" si="173">AC67/X67-1</f>
        <v>0.10398964149874557</v>
      </c>
      <c r="AD68" s="6">
        <f t="shared" ref="AD68:AE68" si="174">AD67/Y67-1</f>
        <v>3.8357094365240929E-2</v>
      </c>
      <c r="AE68" s="6" t="e">
        <f t="shared" si="174"/>
        <v>#DIV/0!</v>
      </c>
      <c r="AF68" s="13">
        <f>AF67/AA67-1</f>
        <v>-1</v>
      </c>
      <c r="AG68" s="6">
        <f>AG67/AB67-1</f>
        <v>-1</v>
      </c>
      <c r="AH68" s="6">
        <f t="shared" ref="AH68" si="175">AH67/AC67-1</f>
        <v>-1</v>
      </c>
      <c r="AI68" s="6">
        <f t="shared" ref="AI68:AJ68" si="176">AI67/AD67-1</f>
        <v>-1</v>
      </c>
      <c r="AJ68" s="6" t="e">
        <f t="shared" si="176"/>
        <v>#DIV/0!</v>
      </c>
      <c r="AK68" s="13" t="e">
        <f>AK67/AF67-1</f>
        <v>#DIV/0!</v>
      </c>
    </row>
    <row r="69" spans="1:37" x14ac:dyDescent="0.25">
      <c r="A69" t="s">
        <v>42</v>
      </c>
      <c r="B69" s="13"/>
      <c r="C69" s="6"/>
      <c r="D69" s="6">
        <f>D67/C67-1</f>
        <v>5.2644069990723796E-3</v>
      </c>
      <c r="E69" s="6">
        <f t="shared" ref="E69:F69" si="177">E67/D67-1</f>
        <v>5.3870753117419845E-3</v>
      </c>
      <c r="F69" s="6">
        <f t="shared" si="177"/>
        <v>-1</v>
      </c>
      <c r="G69" s="13"/>
      <c r="H69" s="6"/>
      <c r="I69" s="6">
        <f>I67/H67-1</f>
        <v>1.0512285830986512E-2</v>
      </c>
      <c r="J69" s="6">
        <f t="shared" ref="J69:K69" si="178">J67/I67-1</f>
        <v>-1.9571969535803202E-3</v>
      </c>
      <c r="K69" s="6">
        <f t="shared" si="178"/>
        <v>-1</v>
      </c>
      <c r="L69" s="13"/>
      <c r="M69" s="6"/>
      <c r="N69" s="6">
        <f>N67/M67-1</f>
        <v>1.9332011850714981E-2</v>
      </c>
      <c r="O69" s="6">
        <f t="shared" ref="O69:P69" si="179">O67/N67-1</f>
        <v>2.3628303780529603E-3</v>
      </c>
      <c r="P69" s="6">
        <f t="shared" si="179"/>
        <v>-1</v>
      </c>
      <c r="Q69" s="13"/>
      <c r="R69" s="6"/>
      <c r="S69" s="6">
        <f>S67/R67-1</f>
        <v>2.4715228447732329E-2</v>
      </c>
      <c r="T69" s="6">
        <f t="shared" ref="T69:U69" si="180">T67/S67-1</f>
        <v>-9.4343492349973079E-3</v>
      </c>
      <c r="U69" s="6">
        <f t="shared" si="180"/>
        <v>-1</v>
      </c>
      <c r="V69" s="13"/>
      <c r="W69" s="6"/>
      <c r="X69" s="6">
        <f>X67/W67-1</f>
        <v>2.1007622234616052E-2</v>
      </c>
      <c r="Y69" s="6">
        <f t="shared" ref="Y69:Z69" si="181">Y67/X67-1</f>
        <v>1.3231366836610858E-2</v>
      </c>
      <c r="Z69" s="6">
        <f t="shared" si="181"/>
        <v>-1</v>
      </c>
      <c r="AA69" s="13"/>
      <c r="AB69" s="6"/>
      <c r="AC69" s="6">
        <f>AC67/AB67-1</f>
        <v>6.0108015697245332E-2</v>
      </c>
      <c r="AD69" s="6">
        <f t="shared" ref="AD69:AE69" si="182">AD67/AC67-1</f>
        <v>-4.7005571030640625E-2</v>
      </c>
      <c r="AE69" s="6">
        <f t="shared" si="182"/>
        <v>-1</v>
      </c>
      <c r="AF69" s="13"/>
      <c r="AG69" s="6"/>
      <c r="AH69" s="6" t="e">
        <f>AH67/AG67-1</f>
        <v>#DIV/0!</v>
      </c>
      <c r="AI69" s="6" t="e">
        <f t="shared" ref="AI69:AJ69" si="183">AI67/AH67-1</f>
        <v>#DIV/0!</v>
      </c>
      <c r="AJ69" s="6" t="e">
        <f t="shared" si="183"/>
        <v>#DIV/0!</v>
      </c>
      <c r="AK69" s="13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BF4F-9044-42A4-8643-4A1DCABA4EA0}">
  <dimension ref="A5:AK3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5" sqref="A35"/>
    </sheetView>
  </sheetViews>
  <sheetFormatPr defaultRowHeight="15" outlineLevelCol="1" x14ac:dyDescent="0.25"/>
  <cols>
    <col min="1" max="1" width="39.85546875" bestFit="1" customWidth="1"/>
    <col min="3" max="6" width="9.140625" outlineLevel="1"/>
    <col min="8" max="11" width="9.140625" outlineLevel="1"/>
    <col min="13" max="16" width="9.140625" outlineLevel="1"/>
    <col min="18" max="21" width="9.140625" outlineLevel="1"/>
    <col min="23" max="26" width="9.140625" outlineLevel="1"/>
    <col min="28" max="31" width="9.140625" outlineLevel="1"/>
    <col min="33" max="36" width="9.140625" outlineLevel="1"/>
  </cols>
  <sheetData>
    <row r="5" spans="1:37" x14ac:dyDescent="0.25">
      <c r="A5" s="1" t="s">
        <v>10</v>
      </c>
      <c r="C5" s="18" t="s">
        <v>72</v>
      </c>
      <c r="D5" s="18" t="s">
        <v>71</v>
      </c>
      <c r="E5" s="18" t="s">
        <v>70</v>
      </c>
      <c r="F5" s="18" t="s">
        <v>69</v>
      </c>
      <c r="H5" s="18" t="str">
        <f>C5</f>
        <v>Aug</v>
      </c>
      <c r="I5" s="18" t="str">
        <f t="shared" ref="I5:K5" si="0">D5</f>
        <v>Nov</v>
      </c>
      <c r="J5" s="18" t="str">
        <f t="shared" si="0"/>
        <v>Feb</v>
      </c>
      <c r="K5" s="18" t="str">
        <f t="shared" si="0"/>
        <v>May</v>
      </c>
      <c r="L5" s="18"/>
      <c r="M5" s="18" t="str">
        <f>H5</f>
        <v>Aug</v>
      </c>
      <c r="N5" s="18" t="str">
        <f t="shared" ref="N5:P5" si="1">I5</f>
        <v>Nov</v>
      </c>
      <c r="O5" s="18" t="str">
        <f t="shared" si="1"/>
        <v>Feb</v>
      </c>
      <c r="P5" s="18" t="str">
        <f t="shared" si="1"/>
        <v>May</v>
      </c>
      <c r="Q5" s="18"/>
      <c r="R5" s="18" t="str">
        <f>M5</f>
        <v>Aug</v>
      </c>
      <c r="S5" s="18" t="str">
        <f t="shared" ref="S5:U5" si="2">N5</f>
        <v>Nov</v>
      </c>
      <c r="T5" s="18" t="str">
        <f t="shared" si="2"/>
        <v>Feb</v>
      </c>
      <c r="U5" s="18" t="str">
        <f t="shared" si="2"/>
        <v>May</v>
      </c>
      <c r="V5" s="18"/>
      <c r="W5" s="18" t="str">
        <f>R5</f>
        <v>Aug</v>
      </c>
      <c r="X5" s="18" t="str">
        <f t="shared" ref="X5:Z5" si="3">S5</f>
        <v>Nov</v>
      </c>
      <c r="Y5" s="18" t="str">
        <f t="shared" si="3"/>
        <v>Feb</v>
      </c>
      <c r="Z5" s="18" t="str">
        <f t="shared" si="3"/>
        <v>May</v>
      </c>
      <c r="AA5" s="18"/>
      <c r="AB5" s="18" t="str">
        <f>W5</f>
        <v>Aug</v>
      </c>
      <c r="AC5" s="18" t="str">
        <f t="shared" ref="AC5:AE5" si="4">X5</f>
        <v>Nov</v>
      </c>
      <c r="AD5" s="18" t="str">
        <f t="shared" si="4"/>
        <v>Feb</v>
      </c>
      <c r="AE5" s="18" t="str">
        <f t="shared" si="4"/>
        <v>May</v>
      </c>
      <c r="AF5" s="18"/>
      <c r="AG5" s="18" t="str">
        <f>AB5</f>
        <v>Aug</v>
      </c>
      <c r="AH5" s="18" t="str">
        <f t="shared" ref="AH5:AJ5" si="5">AC5</f>
        <v>Nov</v>
      </c>
      <c r="AI5" s="18" t="str">
        <f t="shared" si="5"/>
        <v>Feb</v>
      </c>
      <c r="AJ5" s="18" t="str">
        <f t="shared" si="5"/>
        <v>May</v>
      </c>
    </row>
    <row r="6" spans="1:37" x14ac:dyDescent="0.25">
      <c r="A6" s="9" t="s">
        <v>73</v>
      </c>
      <c r="B6" s="10">
        <v>2016</v>
      </c>
      <c r="C6" s="10" t="s">
        <v>12</v>
      </c>
      <c r="D6" s="10" t="s">
        <v>13</v>
      </c>
      <c r="E6" s="10" t="s">
        <v>14</v>
      </c>
      <c r="F6" s="10" t="s">
        <v>15</v>
      </c>
      <c r="G6" s="10">
        <v>2017</v>
      </c>
      <c r="H6" s="10" t="s">
        <v>16</v>
      </c>
      <c r="I6" s="10" t="s">
        <v>17</v>
      </c>
      <c r="J6" s="10" t="s">
        <v>18</v>
      </c>
      <c r="K6" s="10" t="s">
        <v>19</v>
      </c>
      <c r="L6" s="10">
        <v>2018</v>
      </c>
      <c r="M6" s="10" t="s">
        <v>20</v>
      </c>
      <c r="N6" s="10" t="s">
        <v>21</v>
      </c>
      <c r="O6" s="10" t="s">
        <v>22</v>
      </c>
      <c r="P6" s="10" t="s">
        <v>23</v>
      </c>
      <c r="Q6" s="10">
        <v>2019</v>
      </c>
      <c r="R6" s="10" t="s">
        <v>24</v>
      </c>
      <c r="S6" s="10" t="s">
        <v>25</v>
      </c>
      <c r="T6" s="10" t="s">
        <v>26</v>
      </c>
      <c r="U6" s="10" t="s">
        <v>27</v>
      </c>
      <c r="V6" s="10">
        <v>2020</v>
      </c>
      <c r="W6" s="10" t="s">
        <v>28</v>
      </c>
      <c r="X6" s="10" t="s">
        <v>29</v>
      </c>
      <c r="Y6" s="10" t="s">
        <v>30</v>
      </c>
      <c r="Z6" s="10" t="s">
        <v>31</v>
      </c>
      <c r="AA6" s="10">
        <v>2021</v>
      </c>
      <c r="AB6" s="10" t="s">
        <v>32</v>
      </c>
      <c r="AC6" s="10" t="s">
        <v>33</v>
      </c>
      <c r="AD6" s="10" t="s">
        <v>34</v>
      </c>
      <c r="AE6" s="10" t="s">
        <v>35</v>
      </c>
      <c r="AF6" s="10">
        <v>2022</v>
      </c>
      <c r="AG6" s="10" t="s">
        <v>36</v>
      </c>
      <c r="AH6" s="10" t="s">
        <v>37</v>
      </c>
      <c r="AI6" s="10" t="s">
        <v>38</v>
      </c>
      <c r="AJ6" s="10" t="s">
        <v>39</v>
      </c>
      <c r="AK6" s="10">
        <v>2023</v>
      </c>
    </row>
    <row r="7" spans="1:37" x14ac:dyDescent="0.25">
      <c r="A7" t="s">
        <v>64</v>
      </c>
    </row>
    <row r="8" spans="1:37" x14ac:dyDescent="0.25">
      <c r="A8" t="s">
        <v>51</v>
      </c>
    </row>
    <row r="9" spans="1:37" x14ac:dyDescent="0.25">
      <c r="A9" t="s">
        <v>74</v>
      </c>
    </row>
    <row r="10" spans="1:37" x14ac:dyDescent="0.25">
      <c r="A10" t="s">
        <v>75</v>
      </c>
    </row>
    <row r="11" spans="1:37" x14ac:dyDescent="0.25">
      <c r="A11" t="s">
        <v>76</v>
      </c>
    </row>
    <row r="12" spans="1:37" x14ac:dyDescent="0.25">
      <c r="A12" t="s">
        <v>77</v>
      </c>
    </row>
    <row r="13" spans="1:37" x14ac:dyDescent="0.25">
      <c r="A13" t="s">
        <v>78</v>
      </c>
    </row>
    <row r="14" spans="1:37" x14ac:dyDescent="0.25">
      <c r="A14" t="s">
        <v>79</v>
      </c>
    </row>
    <row r="15" spans="1:37" x14ac:dyDescent="0.25">
      <c r="A15" s="22" t="s">
        <v>80</v>
      </c>
    </row>
    <row r="16" spans="1:37" x14ac:dyDescent="0.25">
      <c r="A16" s="22" t="s">
        <v>81</v>
      </c>
    </row>
    <row r="17" spans="1:1" x14ac:dyDescent="0.25">
      <c r="A17" s="22" t="s">
        <v>55</v>
      </c>
    </row>
    <row r="18" spans="1:1" x14ac:dyDescent="0.25">
      <c r="A18" s="22" t="s">
        <v>82</v>
      </c>
    </row>
    <row r="20" spans="1:1" x14ac:dyDescent="0.25">
      <c r="A20" t="s">
        <v>83</v>
      </c>
    </row>
    <row r="21" spans="1:1" x14ac:dyDescent="0.25">
      <c r="A21" t="s">
        <v>84</v>
      </c>
    </row>
    <row r="22" spans="1:1" x14ac:dyDescent="0.25">
      <c r="A22" t="s">
        <v>55</v>
      </c>
    </row>
    <row r="23" spans="1:1" x14ac:dyDescent="0.25">
      <c r="A23" t="s">
        <v>85</v>
      </c>
    </row>
    <row r="25" spans="1:1" x14ac:dyDescent="0.25">
      <c r="A25" t="s">
        <v>87</v>
      </c>
    </row>
    <row r="26" spans="1:1" x14ac:dyDescent="0.25">
      <c r="A26" t="s">
        <v>86</v>
      </c>
    </row>
    <row r="27" spans="1:1" x14ac:dyDescent="0.25">
      <c r="A27" t="s">
        <v>88</v>
      </c>
    </row>
    <row r="28" spans="1:1" x14ac:dyDescent="0.25">
      <c r="A28" t="s">
        <v>89</v>
      </c>
    </row>
    <row r="29" spans="1:1" x14ac:dyDescent="0.25">
      <c r="A29" t="s">
        <v>90</v>
      </c>
    </row>
    <row r="30" spans="1:1" x14ac:dyDescent="0.25">
      <c r="A30" t="s">
        <v>55</v>
      </c>
    </row>
    <row r="31" spans="1:1" x14ac:dyDescent="0.25">
      <c r="A31" t="s">
        <v>91</v>
      </c>
    </row>
    <row r="33" spans="1:1" x14ac:dyDescent="0.25">
      <c r="A33" s="22" t="s">
        <v>92</v>
      </c>
    </row>
    <row r="34" spans="1:1" x14ac:dyDescent="0.25">
      <c r="A34" s="22" t="s">
        <v>93</v>
      </c>
    </row>
    <row r="35" spans="1:1" x14ac:dyDescent="0.25">
      <c r="A35" s="22" t="s">
        <v>94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capVal</vt:lpstr>
      <vt:lpstr>income</vt:lpstr>
      <vt:lpstr>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2015-06-05T18:17:20Z</dcterms:created>
  <dcterms:modified xsi:type="dcterms:W3CDTF">2022-05-05T22:42:12Z</dcterms:modified>
</cp:coreProperties>
</file>