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Robin\Downloads\"/>
    </mc:Choice>
  </mc:AlternateContent>
  <xr:revisionPtr revIDLastSave="0" documentId="8_{8D1BBE23-4112-4853-AC2C-B2D5289AC6AA}" xr6:coauthVersionLast="47" xr6:coauthVersionMax="47" xr10:uidLastSave="{00000000-0000-0000-0000-000000000000}"/>
  <bookViews>
    <workbookView xWindow="-120" yWindow="-120" windowWidth="29040" windowHeight="15720" xr2:uid="{88A53DD4-E58E-4662-B09A-7718C01996A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5" i="1" l="1"/>
  <c r="M65" i="1"/>
  <c r="L65" i="1"/>
  <c r="K65" i="1"/>
  <c r="J65" i="1"/>
  <c r="I65" i="1"/>
  <c r="H65" i="1"/>
  <c r="G65" i="1"/>
  <c r="F65" i="1"/>
  <c r="E65" i="1"/>
  <c r="N64" i="1"/>
  <c r="M64" i="1"/>
  <c r="L64" i="1"/>
  <c r="K64" i="1"/>
  <c r="J64" i="1"/>
  <c r="I64" i="1"/>
  <c r="H64" i="1"/>
  <c r="G64" i="1"/>
  <c r="F64" i="1"/>
  <c r="N63" i="1"/>
  <c r="M63" i="1"/>
  <c r="L63" i="1"/>
  <c r="K63" i="1"/>
  <c r="K54" i="1"/>
  <c r="J54" i="1"/>
  <c r="I54" i="1"/>
  <c r="S24" i="1"/>
  <c r="R24" i="1"/>
  <c r="Q24" i="1"/>
  <c r="P24" i="1"/>
  <c r="O24" i="1"/>
  <c r="N24" i="1"/>
  <c r="M24" i="1"/>
  <c r="L24" i="1"/>
  <c r="K24" i="1"/>
  <c r="J24" i="1"/>
  <c r="I24" i="1"/>
  <c r="H23" i="1"/>
  <c r="G23" i="1"/>
  <c r="F23" i="1"/>
  <c r="E23" i="1"/>
  <c r="S23" i="1"/>
  <c r="R23" i="1"/>
  <c r="Q23" i="1"/>
  <c r="P23" i="1"/>
  <c r="O23" i="1"/>
  <c r="N23" i="1"/>
  <c r="M23" i="1"/>
  <c r="L23" i="1"/>
  <c r="K23" i="1"/>
  <c r="J23" i="1"/>
  <c r="I23" i="1"/>
  <c r="H22" i="1"/>
  <c r="G22" i="1"/>
  <c r="F22" i="1"/>
  <c r="S22" i="1"/>
  <c r="R22" i="1"/>
  <c r="Q22" i="1"/>
  <c r="P22" i="1"/>
  <c r="O22" i="1"/>
  <c r="N22" i="1"/>
  <c r="M22" i="1"/>
  <c r="L22" i="1"/>
  <c r="K22" i="1"/>
  <c r="I22" i="1"/>
  <c r="H21" i="1"/>
  <c r="G21" i="1"/>
  <c r="F21" i="1"/>
  <c r="M19" i="1"/>
  <c r="L19" i="1"/>
  <c r="K19" i="1"/>
  <c r="J19" i="1"/>
  <c r="I18" i="1"/>
  <c r="H18" i="1"/>
  <c r="G18" i="1"/>
  <c r="Q9" i="1"/>
  <c r="L9" i="1"/>
  <c r="I9" i="1"/>
  <c r="H9" i="1"/>
  <c r="G9" i="1"/>
  <c r="F9" i="1"/>
  <c r="H8" i="1"/>
  <c r="G8" i="1"/>
  <c r="H7" i="1"/>
  <c r="S6" i="1"/>
  <c r="N6" i="1"/>
  <c r="I6" i="1"/>
  <c r="H6" i="1"/>
  <c r="F6" i="1"/>
  <c r="G6" i="1" s="1"/>
</calcChain>
</file>

<file path=xl/sharedStrings.xml><?xml version="1.0" encoding="utf-8"?>
<sst xmlns="http://schemas.openxmlformats.org/spreadsheetml/2006/main" count="77" uniqueCount="37">
  <si>
    <t>Stanley Steemer Pricing</t>
  </si>
  <si>
    <t>Carpet cleaning</t>
  </si>
  <si>
    <t>Rooms</t>
  </si>
  <si>
    <t>Clean</t>
  </si>
  <si>
    <t>Deodorize</t>
  </si>
  <si>
    <t>Protect</t>
  </si>
  <si>
    <t xml:space="preserve"> </t>
  </si>
  <si>
    <t>Bath or laundry</t>
  </si>
  <si>
    <t>Entry or Hall</t>
  </si>
  <si>
    <t>Staircase</t>
  </si>
  <si>
    <t>Pricing based on standard room size up to 300 square feet. Minimums apply.</t>
  </si>
  <si>
    <t>Prices are subject to change. One area equals any room up to 300 square feet; combined living areas may be considered as two rooms.Areas exceeding 300 square feet will be priced as additional areas.Baths, halls, staircases, area rugs and large walk-in closets may be priced separately. Sectionals sofas may not be separated. Sofas over 7ft, sectionals over 12ft, and certain fabrics may incur additional charges. Tile cleaning service applies only to Ceramic and Porcelain tiles. Shower stall and tiled countertop cleaning is available at participating locations only.Pre-existing conditions and/or damage may affect pricing or ability to properly complete cleaning. $125 completed job minimum required.Portable equipment may be required for areas above the 2nd floor or if guaranteed adjacent parking is not available. Use of portable equipment may result in a higher required portable job minimum, a portable surcharge or a price increase with necessary price adjustments made at time of service.Contact your local Stanley Steemer for more information.</t>
  </si>
  <si>
    <t>Sofa</t>
  </si>
  <si>
    <t xml:space="preserve">Soft (over 7 ft) </t>
  </si>
  <si>
    <t>Sectional</t>
  </si>
  <si>
    <t>Sectional (over 12 ft)</t>
  </si>
  <si>
    <t>Loveseat</t>
  </si>
  <si>
    <t>Chair</t>
  </si>
  <si>
    <t>Ottoman</t>
  </si>
  <si>
    <t>Dining Room Chair</t>
  </si>
  <si>
    <t>Chaise</t>
  </si>
  <si>
    <t>Clear Seal</t>
  </si>
  <si>
    <t>Color Seal</t>
  </si>
  <si>
    <t>Bath or Laundry</t>
  </si>
  <si>
    <t>Entryh or Hall</t>
  </si>
  <si>
    <t>Luxury Vinyl Tile</t>
  </si>
  <si>
    <t>Hardwood Floor Cleaning</t>
  </si>
  <si>
    <t>In home Rug Cleaning</t>
  </si>
  <si>
    <t>Area Rugs</t>
  </si>
  <si>
    <t>Area Rug</t>
  </si>
  <si>
    <t>Length &amp; Width</t>
  </si>
  <si>
    <t>x</t>
  </si>
  <si>
    <t>Leather Cleaning</t>
  </si>
  <si>
    <t>Leather Clean &amp; Moisturize</t>
  </si>
  <si>
    <t>Leather Protect</t>
  </si>
  <si>
    <t>Tile &amp; Grout Floor Cleaning - equipped with state-of-the-art tile steam cleaners, our trained technicians restore a beautiful look and feel to your tile floors</t>
  </si>
  <si>
    <t>Upholstery Cleaning - We examine your furniture and select the best process to safely clean and protect any kind of upholstery.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</si>
</sst>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7.5"/>
      <color rgb="FF555555"/>
      <name val="Arial"/>
      <family val="2"/>
    </font>
    <font>
      <sz val="11"/>
      <color rgb="FF555555"/>
      <name val="Aptos Narrow"/>
      <family val="2"/>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0" xfId="0" applyAlignment="1">
      <alignment horizontal="center"/>
    </xf>
    <xf numFmtId="0" fontId="0" fillId="2" borderId="0" xfId="0" applyFill="1" applyAlignment="1">
      <alignment horizontal="center"/>
    </xf>
    <xf numFmtId="0" fontId="0" fillId="2" borderId="0" xfId="0" applyFill="1"/>
    <xf numFmtId="0" fontId="0" fillId="3" borderId="0" xfId="0" applyFill="1"/>
    <xf numFmtId="0" fontId="0" fillId="0" borderId="0" xfId="0" applyAlignment="1"/>
    <xf numFmtId="0" fontId="0" fillId="2" borderId="0" xfId="0" applyFill="1" applyAlignment="1"/>
    <xf numFmtId="0" fontId="0" fillId="0" borderId="1" xfId="0" applyBorder="1"/>
    <xf numFmtId="0" fontId="1" fillId="0" borderId="0" xfId="0" applyFont="1"/>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AA55E-BDBE-4C81-8AC3-B5A805A015D7}">
  <dimension ref="A1:W68"/>
  <sheetViews>
    <sheetView tabSelected="1" topLeftCell="A34" workbookViewId="0">
      <selection activeCell="O52" sqref="O52"/>
    </sheetView>
  </sheetViews>
  <sheetFormatPr defaultRowHeight="15" x14ac:dyDescent="0.25"/>
  <cols>
    <col min="1" max="1" width="16.85546875" customWidth="1"/>
    <col min="4" max="4" width="40" customWidth="1"/>
    <col min="5" max="5" width="7.140625" customWidth="1"/>
  </cols>
  <sheetData>
    <row r="1" spans="1:19" x14ac:dyDescent="0.25">
      <c r="A1" t="s">
        <v>0</v>
      </c>
    </row>
    <row r="4" spans="1:19" x14ac:dyDescent="0.25">
      <c r="A4" t="s">
        <v>1</v>
      </c>
      <c r="E4" s="2" t="s">
        <v>3</v>
      </c>
      <c r="F4" s="2"/>
      <c r="G4" s="2"/>
      <c r="H4" s="2"/>
      <c r="I4" s="2"/>
      <c r="J4" s="3" t="s">
        <v>5</v>
      </c>
      <c r="K4" s="3"/>
      <c r="L4" s="3"/>
      <c r="M4" s="3"/>
      <c r="N4" s="3"/>
      <c r="O4" s="2" t="s">
        <v>4</v>
      </c>
      <c r="P4" s="2"/>
      <c r="Q4" s="2"/>
      <c r="R4" s="2"/>
      <c r="S4" s="2"/>
    </row>
    <row r="5" spans="1:19" x14ac:dyDescent="0.25">
      <c r="E5">
        <v>1</v>
      </c>
      <c r="F5">
        <v>2</v>
      </c>
      <c r="G5">
        <v>3</v>
      </c>
      <c r="H5">
        <v>4</v>
      </c>
      <c r="I5">
        <v>5</v>
      </c>
      <c r="J5" s="4">
        <v>1</v>
      </c>
      <c r="K5" s="4">
        <v>2</v>
      </c>
      <c r="L5" s="4">
        <v>3</v>
      </c>
      <c r="M5" s="4">
        <v>4</v>
      </c>
      <c r="N5" s="4">
        <v>5</v>
      </c>
      <c r="O5">
        <v>1</v>
      </c>
      <c r="P5">
        <v>2</v>
      </c>
      <c r="Q5">
        <v>3</v>
      </c>
      <c r="R5">
        <v>4</v>
      </c>
      <c r="S5">
        <v>5</v>
      </c>
    </row>
    <row r="6" spans="1:19" x14ac:dyDescent="0.25">
      <c r="A6" t="s">
        <v>2</v>
      </c>
      <c r="E6">
        <v>116</v>
      </c>
      <c r="F6">
        <f>185-E6</f>
        <v>69</v>
      </c>
      <c r="G6">
        <f>221-E6-F6</f>
        <v>36</v>
      </c>
      <c r="H6">
        <f>284-221</f>
        <v>63</v>
      </c>
      <c r="I6">
        <f>347-284</f>
        <v>63</v>
      </c>
      <c r="J6" s="4">
        <v>42</v>
      </c>
      <c r="K6" s="4">
        <v>42</v>
      </c>
      <c r="L6" s="4">
        <v>26</v>
      </c>
      <c r="M6" s="4">
        <v>27</v>
      </c>
      <c r="N6" s="4">
        <f>163-137</f>
        <v>26</v>
      </c>
      <c r="O6">
        <v>42</v>
      </c>
      <c r="P6">
        <v>42</v>
      </c>
      <c r="Q6">
        <v>26</v>
      </c>
      <c r="R6">
        <v>27</v>
      </c>
      <c r="S6">
        <f>163-137</f>
        <v>26</v>
      </c>
    </row>
    <row r="7" spans="1:19" x14ac:dyDescent="0.25">
      <c r="A7" t="s">
        <v>7</v>
      </c>
      <c r="E7">
        <v>26</v>
      </c>
      <c r="F7">
        <v>26</v>
      </c>
      <c r="G7">
        <v>26</v>
      </c>
      <c r="H7">
        <f>104-78</f>
        <v>26</v>
      </c>
      <c r="I7">
        <v>26</v>
      </c>
      <c r="J7" s="4">
        <v>13</v>
      </c>
      <c r="K7" s="4">
        <v>13</v>
      </c>
      <c r="L7" s="4">
        <v>13</v>
      </c>
      <c r="M7" s="4">
        <v>13</v>
      </c>
      <c r="N7" s="4">
        <v>13</v>
      </c>
      <c r="O7">
        <v>13</v>
      </c>
      <c r="P7">
        <v>13</v>
      </c>
      <c r="Q7">
        <v>13</v>
      </c>
      <c r="R7">
        <v>13</v>
      </c>
      <c r="S7">
        <v>13</v>
      </c>
    </row>
    <row r="8" spans="1:19" x14ac:dyDescent="0.25">
      <c r="A8" t="s">
        <v>8</v>
      </c>
      <c r="E8">
        <v>32</v>
      </c>
      <c r="F8">
        <v>32</v>
      </c>
      <c r="G8">
        <f>96-64</f>
        <v>32</v>
      </c>
      <c r="H8">
        <f>128-92</f>
        <v>36</v>
      </c>
      <c r="I8">
        <v>36</v>
      </c>
      <c r="J8" s="4">
        <v>16</v>
      </c>
      <c r="K8" s="4">
        <v>16</v>
      </c>
      <c r="L8" s="4">
        <v>16</v>
      </c>
      <c r="M8" s="4">
        <v>16</v>
      </c>
      <c r="N8" s="4">
        <v>16</v>
      </c>
      <c r="O8">
        <v>16</v>
      </c>
      <c r="P8">
        <v>16</v>
      </c>
      <c r="Q8">
        <v>16</v>
      </c>
      <c r="R8">
        <v>16</v>
      </c>
      <c r="S8">
        <v>16</v>
      </c>
    </row>
    <row r="9" spans="1:19" x14ac:dyDescent="0.25">
      <c r="A9" t="s">
        <v>9</v>
      </c>
      <c r="E9">
        <v>116</v>
      </c>
      <c r="F9">
        <f>158-E9</f>
        <v>42</v>
      </c>
      <c r="G9">
        <f>221-158</f>
        <v>63</v>
      </c>
      <c r="H9">
        <f>284-221</f>
        <v>63</v>
      </c>
      <c r="I9">
        <f>347-284</f>
        <v>63</v>
      </c>
      <c r="J9" s="4">
        <v>42</v>
      </c>
      <c r="K9" s="4">
        <v>42</v>
      </c>
      <c r="L9" s="4">
        <f>110-84</f>
        <v>26</v>
      </c>
      <c r="M9" s="4">
        <v>27</v>
      </c>
      <c r="N9" s="4">
        <v>26</v>
      </c>
      <c r="O9">
        <v>42</v>
      </c>
      <c r="P9">
        <v>42</v>
      </c>
      <c r="Q9">
        <f>110-84</f>
        <v>26</v>
      </c>
      <c r="R9">
        <v>27</v>
      </c>
      <c r="S9">
        <v>26</v>
      </c>
    </row>
    <row r="10" spans="1:19" x14ac:dyDescent="0.25">
      <c r="I10" t="s">
        <v>6</v>
      </c>
      <c r="N10" t="s">
        <v>6</v>
      </c>
    </row>
    <row r="11" spans="1:19" x14ac:dyDescent="0.25">
      <c r="A11" t="s">
        <v>10</v>
      </c>
    </row>
    <row r="12" spans="1:19" x14ac:dyDescent="0.25">
      <c r="A12" t="s">
        <v>11</v>
      </c>
    </row>
    <row r="15" spans="1:19" x14ac:dyDescent="0.25">
      <c r="A15" s="6" t="s">
        <v>36</v>
      </c>
    </row>
    <row r="16" spans="1:19" x14ac:dyDescent="0.25">
      <c r="A16" s="6" t="s">
        <v>6</v>
      </c>
      <c r="B16" s="6"/>
      <c r="C16" s="6"/>
      <c r="D16" s="6"/>
      <c r="E16" s="2" t="s">
        <v>3</v>
      </c>
      <c r="F16" s="2"/>
      <c r="G16" s="2"/>
      <c r="H16" s="2"/>
      <c r="I16" s="2"/>
      <c r="J16" s="3" t="s">
        <v>5</v>
      </c>
      <c r="K16" s="3"/>
      <c r="L16" s="3"/>
      <c r="M16" s="3"/>
      <c r="N16" s="3"/>
      <c r="O16" s="2" t="s">
        <v>4</v>
      </c>
      <c r="P16" s="2"/>
      <c r="Q16" s="2"/>
      <c r="R16" s="2"/>
      <c r="S16" s="2"/>
    </row>
    <row r="17" spans="1:23" x14ac:dyDescent="0.25">
      <c r="A17" t="s">
        <v>6</v>
      </c>
      <c r="E17">
        <v>1</v>
      </c>
      <c r="F17">
        <v>2</v>
      </c>
      <c r="G17">
        <v>3</v>
      </c>
      <c r="H17">
        <v>4</v>
      </c>
      <c r="I17">
        <v>5</v>
      </c>
      <c r="J17" s="4">
        <v>1</v>
      </c>
      <c r="K17" s="4">
        <v>2</v>
      </c>
      <c r="L17" s="4">
        <v>3</v>
      </c>
      <c r="M17" s="4">
        <v>4</v>
      </c>
      <c r="N17" s="4">
        <v>5</v>
      </c>
      <c r="O17" s="5">
        <v>1</v>
      </c>
      <c r="P17" s="5">
        <v>2</v>
      </c>
      <c r="Q17" s="5">
        <v>3</v>
      </c>
      <c r="R17" s="5">
        <v>4</v>
      </c>
      <c r="S17" s="5">
        <v>5</v>
      </c>
    </row>
    <row r="18" spans="1:23" x14ac:dyDescent="0.25">
      <c r="A18" t="s">
        <v>12</v>
      </c>
      <c r="E18">
        <v>105</v>
      </c>
      <c r="F18">
        <v>210</v>
      </c>
      <c r="G18">
        <f>105*3</f>
        <v>315</v>
      </c>
      <c r="H18">
        <f>105*4</f>
        <v>420</v>
      </c>
      <c r="I18">
        <f>105*5</f>
        <v>525</v>
      </c>
      <c r="J18" s="4">
        <v>53</v>
      </c>
      <c r="K18" s="4">
        <v>53</v>
      </c>
      <c r="L18" s="4">
        <v>53</v>
      </c>
      <c r="M18" s="4">
        <v>53</v>
      </c>
      <c r="N18" s="4">
        <v>53</v>
      </c>
      <c r="O18" s="5">
        <v>53</v>
      </c>
      <c r="P18" s="5">
        <v>53</v>
      </c>
      <c r="Q18" s="5">
        <v>53</v>
      </c>
      <c r="R18" s="5">
        <v>53</v>
      </c>
      <c r="S18" s="5">
        <v>53</v>
      </c>
    </row>
    <row r="19" spans="1:23" x14ac:dyDescent="0.25">
      <c r="A19" t="s">
        <v>13</v>
      </c>
      <c r="E19">
        <v>200</v>
      </c>
      <c r="F19">
        <v>200</v>
      </c>
      <c r="G19">
        <v>200</v>
      </c>
      <c r="H19">
        <v>200</v>
      </c>
      <c r="I19">
        <v>126</v>
      </c>
      <c r="J19">
        <f>252-I19</f>
        <v>126</v>
      </c>
      <c r="K19">
        <f>126*3</f>
        <v>378</v>
      </c>
      <c r="L19">
        <f>126*4</f>
        <v>504</v>
      </c>
      <c r="M19">
        <f>126*5</f>
        <v>630</v>
      </c>
      <c r="N19" s="4">
        <v>63</v>
      </c>
      <c r="O19" s="4">
        <v>63</v>
      </c>
      <c r="P19" s="4">
        <v>63</v>
      </c>
      <c r="Q19" s="4">
        <v>63</v>
      </c>
      <c r="R19" s="4">
        <v>63</v>
      </c>
      <c r="S19" s="5">
        <v>63</v>
      </c>
      <c r="T19" s="5">
        <v>63</v>
      </c>
      <c r="U19" s="5">
        <v>63</v>
      </c>
      <c r="V19" s="5">
        <v>63</v>
      </c>
      <c r="W19" s="5">
        <v>63</v>
      </c>
    </row>
    <row r="20" spans="1:23" x14ac:dyDescent="0.25">
      <c r="A20" t="s">
        <v>14</v>
      </c>
      <c r="E20">
        <v>240</v>
      </c>
      <c r="F20">
        <v>240</v>
      </c>
      <c r="G20">
        <v>240</v>
      </c>
      <c r="H20">
        <v>240</v>
      </c>
      <c r="I20">
        <v>200</v>
      </c>
      <c r="J20" s="4">
        <v>100</v>
      </c>
      <c r="K20" s="4">
        <v>100</v>
      </c>
      <c r="L20" s="4">
        <v>100</v>
      </c>
      <c r="M20" s="4">
        <v>100</v>
      </c>
      <c r="N20" s="4">
        <v>100</v>
      </c>
      <c r="O20" s="5">
        <v>100</v>
      </c>
      <c r="P20" s="5">
        <v>100</v>
      </c>
      <c r="Q20" s="5">
        <v>100</v>
      </c>
      <c r="R20" s="5">
        <v>100</v>
      </c>
      <c r="S20" s="5">
        <v>100</v>
      </c>
    </row>
    <row r="21" spans="1:23" x14ac:dyDescent="0.25">
      <c r="A21" t="s">
        <v>15</v>
      </c>
      <c r="E21">
        <v>89</v>
      </c>
      <c r="F21">
        <f>89*F17</f>
        <v>178</v>
      </c>
      <c r="G21">
        <f>89*G17</f>
        <v>267</v>
      </c>
      <c r="H21">
        <f>89*H17</f>
        <v>356</v>
      </c>
      <c r="I21">
        <v>240</v>
      </c>
      <c r="J21" s="4">
        <v>120</v>
      </c>
      <c r="K21" s="4">
        <v>120</v>
      </c>
      <c r="L21" s="4">
        <v>120</v>
      </c>
      <c r="M21" s="4">
        <v>120</v>
      </c>
      <c r="N21" s="4">
        <v>120</v>
      </c>
      <c r="O21" s="5">
        <v>120</v>
      </c>
      <c r="P21" s="5">
        <v>120</v>
      </c>
      <c r="Q21" s="5">
        <v>120</v>
      </c>
      <c r="R21" s="5">
        <v>120</v>
      </c>
      <c r="S21" s="5">
        <v>120</v>
      </c>
    </row>
    <row r="22" spans="1:23" x14ac:dyDescent="0.25">
      <c r="A22" t="s">
        <v>16</v>
      </c>
      <c r="E22">
        <v>58</v>
      </c>
      <c r="F22">
        <f>58*F17</f>
        <v>116</v>
      </c>
      <c r="G22">
        <f>58*G17</f>
        <v>174</v>
      </c>
      <c r="H22">
        <f>58*H17</f>
        <v>232</v>
      </c>
      <c r="I22">
        <f t="shared" ref="I22" si="0">89*I17</f>
        <v>445</v>
      </c>
      <c r="J22" s="4">
        <v>44</v>
      </c>
      <c r="K22" s="4">
        <f>44*K17</f>
        <v>88</v>
      </c>
      <c r="L22" s="4">
        <f t="shared" ref="L22:S22" si="1">44*L17</f>
        <v>132</v>
      </c>
      <c r="M22" s="4">
        <f t="shared" si="1"/>
        <v>176</v>
      </c>
      <c r="N22" s="4">
        <f t="shared" si="1"/>
        <v>220</v>
      </c>
      <c r="O22" s="5">
        <f t="shared" si="1"/>
        <v>44</v>
      </c>
      <c r="P22" s="5">
        <f t="shared" si="1"/>
        <v>88</v>
      </c>
      <c r="Q22" s="5">
        <f t="shared" si="1"/>
        <v>132</v>
      </c>
      <c r="R22" s="5">
        <f t="shared" si="1"/>
        <v>176</v>
      </c>
      <c r="S22" s="5">
        <f t="shared" si="1"/>
        <v>220</v>
      </c>
    </row>
    <row r="23" spans="1:23" x14ac:dyDescent="0.25">
      <c r="A23" t="s">
        <v>17</v>
      </c>
      <c r="E23">
        <f>26*E17</f>
        <v>26</v>
      </c>
      <c r="F23">
        <f>26*F17</f>
        <v>52</v>
      </c>
      <c r="G23">
        <f>26*G17</f>
        <v>78</v>
      </c>
      <c r="H23">
        <f>26*H17</f>
        <v>104</v>
      </c>
      <c r="I23">
        <f t="shared" ref="I23" si="2">58*I17</f>
        <v>290</v>
      </c>
      <c r="J23" s="4">
        <f>28*J17</f>
        <v>28</v>
      </c>
      <c r="K23" s="4">
        <f t="shared" ref="K23:S23" si="3">28*K17</f>
        <v>56</v>
      </c>
      <c r="L23" s="4">
        <f t="shared" si="3"/>
        <v>84</v>
      </c>
      <c r="M23" s="4">
        <f t="shared" si="3"/>
        <v>112</v>
      </c>
      <c r="N23" s="4">
        <f t="shared" si="3"/>
        <v>140</v>
      </c>
      <c r="O23" s="5">
        <f t="shared" si="3"/>
        <v>28</v>
      </c>
      <c r="P23" s="5">
        <f t="shared" si="3"/>
        <v>56</v>
      </c>
      <c r="Q23" s="5">
        <f t="shared" si="3"/>
        <v>84</v>
      </c>
      <c r="R23" s="5">
        <f t="shared" si="3"/>
        <v>112</v>
      </c>
      <c r="S23" s="5">
        <f t="shared" si="3"/>
        <v>140</v>
      </c>
    </row>
    <row r="24" spans="1:23" x14ac:dyDescent="0.25">
      <c r="A24" t="s">
        <v>18</v>
      </c>
      <c r="E24">
        <v>21</v>
      </c>
      <c r="F24">
        <v>21</v>
      </c>
      <c r="G24">
        <v>21</v>
      </c>
      <c r="H24">
        <v>21</v>
      </c>
      <c r="I24">
        <f t="shared" ref="I24" si="4">26*I17</f>
        <v>130</v>
      </c>
      <c r="J24" s="4">
        <f>13*J17</f>
        <v>13</v>
      </c>
      <c r="K24" s="4">
        <f t="shared" ref="K24:S24" si="5">13*K17</f>
        <v>26</v>
      </c>
      <c r="L24" s="4">
        <f t="shared" si="5"/>
        <v>39</v>
      </c>
      <c r="M24" s="4">
        <f t="shared" si="5"/>
        <v>52</v>
      </c>
      <c r="N24" s="4">
        <f t="shared" si="5"/>
        <v>65</v>
      </c>
      <c r="O24" s="5">
        <f t="shared" si="5"/>
        <v>13</v>
      </c>
      <c r="P24" s="5">
        <f t="shared" si="5"/>
        <v>26</v>
      </c>
      <c r="Q24" s="5">
        <f t="shared" si="5"/>
        <v>39</v>
      </c>
      <c r="R24" s="5">
        <f t="shared" si="5"/>
        <v>52</v>
      </c>
      <c r="S24" s="5">
        <f t="shared" si="5"/>
        <v>65</v>
      </c>
    </row>
    <row r="25" spans="1:23" x14ac:dyDescent="0.25">
      <c r="A25" t="s">
        <v>19</v>
      </c>
      <c r="E25">
        <v>84</v>
      </c>
      <c r="F25">
        <v>84</v>
      </c>
      <c r="G25">
        <v>84</v>
      </c>
      <c r="H25">
        <v>84</v>
      </c>
      <c r="I25">
        <v>21</v>
      </c>
      <c r="J25" s="4">
        <v>11</v>
      </c>
      <c r="K25" s="4">
        <v>11</v>
      </c>
      <c r="L25" s="4">
        <v>11</v>
      </c>
      <c r="M25" s="4">
        <v>11</v>
      </c>
      <c r="N25" s="4">
        <v>11</v>
      </c>
      <c r="O25" s="5">
        <v>11</v>
      </c>
      <c r="P25" s="5">
        <v>11</v>
      </c>
      <c r="Q25" s="5">
        <v>11</v>
      </c>
      <c r="R25" s="5">
        <v>11</v>
      </c>
      <c r="S25" s="5">
        <v>11</v>
      </c>
    </row>
    <row r="26" spans="1:23" x14ac:dyDescent="0.25">
      <c r="A26" t="s">
        <v>20</v>
      </c>
      <c r="I26">
        <v>84</v>
      </c>
      <c r="J26" s="4">
        <v>42</v>
      </c>
      <c r="K26" s="4">
        <v>42</v>
      </c>
      <c r="L26" s="4">
        <v>42</v>
      </c>
      <c r="M26" s="4">
        <v>42</v>
      </c>
      <c r="N26" s="4">
        <v>42</v>
      </c>
      <c r="O26">
        <v>42</v>
      </c>
      <c r="P26">
        <v>42</v>
      </c>
      <c r="Q26">
        <v>42</v>
      </c>
      <c r="R26">
        <v>42</v>
      </c>
      <c r="S26">
        <v>42</v>
      </c>
    </row>
    <row r="28" spans="1:23" x14ac:dyDescent="0.25">
      <c r="A28" t="s">
        <v>35</v>
      </c>
      <c r="E28" s="2" t="s">
        <v>3</v>
      </c>
      <c r="F28" s="2"/>
      <c r="G28" s="2"/>
      <c r="H28" s="2"/>
      <c r="I28" s="2"/>
      <c r="J28" s="3" t="s">
        <v>21</v>
      </c>
      <c r="K28" s="3"/>
      <c r="L28" s="3"/>
      <c r="M28" s="3"/>
      <c r="N28" s="3"/>
      <c r="O28" s="2" t="s">
        <v>22</v>
      </c>
      <c r="P28" s="2"/>
      <c r="Q28" s="2"/>
      <c r="R28" s="2"/>
      <c r="S28" s="2"/>
    </row>
    <row r="29" spans="1:23" x14ac:dyDescent="0.25">
      <c r="A29" t="s">
        <v>6</v>
      </c>
      <c r="E29">
        <v>1</v>
      </c>
      <c r="F29">
        <v>2</v>
      </c>
      <c r="G29">
        <v>3</v>
      </c>
      <c r="H29">
        <v>4</v>
      </c>
      <c r="I29">
        <v>5</v>
      </c>
      <c r="J29" s="4">
        <v>1</v>
      </c>
      <c r="K29" s="4">
        <v>2</v>
      </c>
      <c r="L29" s="4">
        <v>3</v>
      </c>
      <c r="M29" s="4">
        <v>4</v>
      </c>
      <c r="N29" s="4">
        <v>5</v>
      </c>
      <c r="O29">
        <v>1</v>
      </c>
      <c r="P29">
        <v>2</v>
      </c>
      <c r="Q29">
        <v>3</v>
      </c>
      <c r="R29">
        <v>4</v>
      </c>
      <c r="S29">
        <v>5</v>
      </c>
    </row>
    <row r="30" spans="1:23" x14ac:dyDescent="0.25">
      <c r="A30" s="9"/>
      <c r="E30">
        <v>84</v>
      </c>
      <c r="F30">
        <v>84</v>
      </c>
      <c r="G30">
        <v>84</v>
      </c>
      <c r="H30">
        <v>84</v>
      </c>
      <c r="I30">
        <v>84</v>
      </c>
      <c r="J30" s="4">
        <v>63</v>
      </c>
      <c r="K30" s="4">
        <v>63</v>
      </c>
      <c r="L30" s="4">
        <v>63</v>
      </c>
      <c r="M30" s="4">
        <v>63</v>
      </c>
      <c r="N30" s="4">
        <v>63</v>
      </c>
      <c r="O30">
        <v>210</v>
      </c>
      <c r="P30">
        <v>210</v>
      </c>
      <c r="Q30">
        <v>210</v>
      </c>
      <c r="R30">
        <v>210</v>
      </c>
      <c r="S30">
        <v>210</v>
      </c>
    </row>
    <row r="31" spans="1:23" x14ac:dyDescent="0.25">
      <c r="A31" t="s">
        <v>2</v>
      </c>
      <c r="E31">
        <v>84</v>
      </c>
      <c r="F31">
        <v>84</v>
      </c>
      <c r="G31">
        <v>84</v>
      </c>
      <c r="H31">
        <v>84</v>
      </c>
      <c r="I31">
        <v>84</v>
      </c>
      <c r="J31" s="4">
        <v>63</v>
      </c>
      <c r="K31" s="4">
        <v>63</v>
      </c>
      <c r="L31" s="4">
        <v>63</v>
      </c>
      <c r="M31" s="4">
        <v>63</v>
      </c>
      <c r="N31" s="4">
        <v>63</v>
      </c>
      <c r="O31">
        <v>210</v>
      </c>
      <c r="P31">
        <v>210</v>
      </c>
      <c r="Q31">
        <v>210</v>
      </c>
      <c r="R31">
        <v>210</v>
      </c>
      <c r="S31">
        <v>210</v>
      </c>
    </row>
    <row r="32" spans="1:23" ht="15" customHeight="1" x14ac:dyDescent="0.25">
      <c r="A32" s="10" t="s">
        <v>9</v>
      </c>
      <c r="E32">
        <v>47</v>
      </c>
      <c r="F32">
        <v>47</v>
      </c>
      <c r="G32">
        <v>47</v>
      </c>
      <c r="H32">
        <v>47</v>
      </c>
      <c r="I32">
        <v>47</v>
      </c>
      <c r="J32" s="4">
        <v>32</v>
      </c>
      <c r="K32" s="4">
        <v>32</v>
      </c>
      <c r="L32" s="4">
        <v>32</v>
      </c>
      <c r="M32" s="4">
        <v>32</v>
      </c>
      <c r="N32" s="4">
        <v>32</v>
      </c>
      <c r="O32">
        <v>95</v>
      </c>
      <c r="P32">
        <v>95</v>
      </c>
      <c r="Q32">
        <v>95</v>
      </c>
      <c r="R32">
        <v>95</v>
      </c>
      <c r="S32">
        <v>95</v>
      </c>
    </row>
    <row r="33" spans="1:19" x14ac:dyDescent="0.25">
      <c r="A33" t="s">
        <v>23</v>
      </c>
      <c r="E33">
        <v>47</v>
      </c>
      <c r="F33">
        <v>47</v>
      </c>
      <c r="G33">
        <v>47</v>
      </c>
      <c r="H33">
        <v>47</v>
      </c>
      <c r="I33">
        <v>47</v>
      </c>
      <c r="J33" s="4">
        <v>32</v>
      </c>
      <c r="K33" s="4">
        <v>32</v>
      </c>
      <c r="L33" s="4">
        <v>32</v>
      </c>
      <c r="M33" s="4">
        <v>32</v>
      </c>
      <c r="N33" s="4">
        <v>32</v>
      </c>
      <c r="O33">
        <v>95</v>
      </c>
      <c r="P33">
        <v>95</v>
      </c>
      <c r="Q33">
        <v>95</v>
      </c>
      <c r="R33">
        <v>95</v>
      </c>
      <c r="S33">
        <v>95</v>
      </c>
    </row>
    <row r="34" spans="1:19" ht="15" customHeight="1" x14ac:dyDescent="0.25">
      <c r="A34" t="s">
        <v>24</v>
      </c>
    </row>
    <row r="36" spans="1:19" x14ac:dyDescent="0.25">
      <c r="E36" s="2" t="s">
        <v>3</v>
      </c>
      <c r="F36" s="2"/>
      <c r="G36" s="2"/>
      <c r="H36" s="2"/>
      <c r="I36" s="2"/>
    </row>
    <row r="37" spans="1:19" x14ac:dyDescent="0.25">
      <c r="A37" t="s">
        <v>25</v>
      </c>
      <c r="E37">
        <v>1</v>
      </c>
      <c r="F37">
        <v>2</v>
      </c>
      <c r="G37">
        <v>3</v>
      </c>
      <c r="H37">
        <v>4</v>
      </c>
      <c r="I37">
        <v>5</v>
      </c>
    </row>
    <row r="38" spans="1:19" x14ac:dyDescent="0.25">
      <c r="A38" t="s">
        <v>6</v>
      </c>
      <c r="E38">
        <v>40</v>
      </c>
      <c r="F38">
        <v>40</v>
      </c>
      <c r="G38">
        <v>40</v>
      </c>
      <c r="H38">
        <v>40</v>
      </c>
      <c r="I38">
        <v>40</v>
      </c>
    </row>
    <row r="39" spans="1:19" x14ac:dyDescent="0.25">
      <c r="A39" t="s">
        <v>2</v>
      </c>
      <c r="E39">
        <v>40</v>
      </c>
      <c r="F39">
        <v>40</v>
      </c>
      <c r="G39">
        <v>40</v>
      </c>
      <c r="H39">
        <v>40</v>
      </c>
      <c r="I39">
        <v>40</v>
      </c>
    </row>
    <row r="40" spans="1:19" x14ac:dyDescent="0.25">
      <c r="A40" t="s">
        <v>9</v>
      </c>
      <c r="E40">
        <v>25</v>
      </c>
      <c r="F40">
        <v>25</v>
      </c>
      <c r="G40">
        <v>25</v>
      </c>
      <c r="H40">
        <v>25</v>
      </c>
      <c r="I40">
        <v>25</v>
      </c>
    </row>
    <row r="41" spans="1:19" x14ac:dyDescent="0.25">
      <c r="A41" t="s">
        <v>23</v>
      </c>
      <c r="E41">
        <v>25</v>
      </c>
      <c r="F41">
        <v>25</v>
      </c>
      <c r="G41">
        <v>25</v>
      </c>
      <c r="H41">
        <v>25</v>
      </c>
      <c r="I41">
        <v>25</v>
      </c>
    </row>
    <row r="42" spans="1:19" x14ac:dyDescent="0.25">
      <c r="A42" t="s">
        <v>8</v>
      </c>
    </row>
    <row r="44" spans="1:19" x14ac:dyDescent="0.25">
      <c r="E44" s="2" t="s">
        <v>3</v>
      </c>
      <c r="F44" s="2"/>
      <c r="G44" s="2"/>
      <c r="H44" s="2"/>
      <c r="I44" s="2"/>
    </row>
    <row r="45" spans="1:19" x14ac:dyDescent="0.25">
      <c r="A45" t="s">
        <v>26</v>
      </c>
      <c r="E45">
        <v>1</v>
      </c>
      <c r="F45">
        <v>2</v>
      </c>
      <c r="G45">
        <v>3</v>
      </c>
      <c r="H45">
        <v>4</v>
      </c>
      <c r="I45">
        <v>5</v>
      </c>
    </row>
    <row r="46" spans="1:19" x14ac:dyDescent="0.25">
      <c r="A46" t="s">
        <v>6</v>
      </c>
      <c r="E46">
        <v>84</v>
      </c>
      <c r="F46">
        <v>84</v>
      </c>
      <c r="G46">
        <v>84</v>
      </c>
      <c r="H46">
        <v>84</v>
      </c>
      <c r="I46">
        <v>84</v>
      </c>
    </row>
    <row r="47" spans="1:19" x14ac:dyDescent="0.25">
      <c r="A47" t="s">
        <v>2</v>
      </c>
      <c r="E47">
        <v>84</v>
      </c>
      <c r="F47">
        <v>84</v>
      </c>
      <c r="G47">
        <v>84</v>
      </c>
      <c r="H47">
        <v>84</v>
      </c>
      <c r="I47">
        <v>84</v>
      </c>
    </row>
    <row r="48" spans="1:19" x14ac:dyDescent="0.25">
      <c r="A48" t="s">
        <v>9</v>
      </c>
      <c r="E48">
        <v>47</v>
      </c>
      <c r="F48">
        <v>47</v>
      </c>
      <c r="G48">
        <v>47</v>
      </c>
      <c r="H48">
        <v>47</v>
      </c>
      <c r="I48">
        <v>47</v>
      </c>
    </row>
    <row r="49" spans="1:19" x14ac:dyDescent="0.25">
      <c r="A49" t="s">
        <v>23</v>
      </c>
      <c r="E49">
        <v>47</v>
      </c>
      <c r="F49">
        <v>47</v>
      </c>
      <c r="G49">
        <v>47</v>
      </c>
      <c r="H49">
        <v>47</v>
      </c>
      <c r="I49">
        <v>47</v>
      </c>
    </row>
    <row r="50" spans="1:19" x14ac:dyDescent="0.25">
      <c r="A50" t="s">
        <v>8</v>
      </c>
    </row>
    <row r="52" spans="1:19" x14ac:dyDescent="0.25">
      <c r="E52" s="2" t="s">
        <v>29</v>
      </c>
      <c r="F52" s="2"/>
      <c r="G52" s="2"/>
      <c r="H52" s="6"/>
      <c r="I52" s="6" t="s">
        <v>3</v>
      </c>
      <c r="J52" s="7" t="s">
        <v>5</v>
      </c>
      <c r="K52" s="7" t="s">
        <v>4</v>
      </c>
      <c r="L52" s="7"/>
      <c r="M52" s="7"/>
      <c r="N52" s="7"/>
      <c r="O52" s="6" t="s">
        <v>6</v>
      </c>
      <c r="P52" s="6"/>
      <c r="Q52" s="6"/>
      <c r="R52" s="6"/>
      <c r="S52" s="6"/>
    </row>
    <row r="53" spans="1:19" x14ac:dyDescent="0.25">
      <c r="A53" t="s">
        <v>27</v>
      </c>
      <c r="E53" s="2" t="s">
        <v>30</v>
      </c>
      <c r="F53" s="2"/>
      <c r="G53" s="2"/>
      <c r="H53" t="s">
        <v>6</v>
      </c>
      <c r="I53" t="s">
        <v>6</v>
      </c>
      <c r="J53" t="s">
        <v>6</v>
      </c>
    </row>
    <row r="54" spans="1:19" x14ac:dyDescent="0.25">
      <c r="A54" t="s">
        <v>6</v>
      </c>
      <c r="E54" s="8">
        <v>10</v>
      </c>
      <c r="F54" s="1" t="s">
        <v>31</v>
      </c>
      <c r="G54" s="8">
        <v>10</v>
      </c>
      <c r="I54">
        <f>E54*G54*2</f>
        <v>200</v>
      </c>
      <c r="J54">
        <f>E54*G54*0.5</f>
        <v>50</v>
      </c>
      <c r="K54">
        <f>E54*G54*0.5</f>
        <v>50</v>
      </c>
    </row>
    <row r="55" spans="1:19" x14ac:dyDescent="0.25">
      <c r="A55" t="s">
        <v>28</v>
      </c>
      <c r="E55" t="s">
        <v>6</v>
      </c>
    </row>
    <row r="57" spans="1:19" x14ac:dyDescent="0.25">
      <c r="E57" s="1" t="s">
        <v>33</v>
      </c>
      <c r="F57" s="1"/>
      <c r="G57" s="1"/>
      <c r="H57" s="1"/>
      <c r="I57" s="1"/>
      <c r="J57" s="3" t="s">
        <v>34</v>
      </c>
      <c r="K57" s="3"/>
      <c r="L57" s="3"/>
      <c r="M57" s="3"/>
      <c r="N57" s="3"/>
    </row>
    <row r="58" spans="1:19" x14ac:dyDescent="0.25">
      <c r="E58">
        <v>1</v>
      </c>
      <c r="F58">
        <v>2</v>
      </c>
      <c r="G58">
        <v>3</v>
      </c>
      <c r="H58">
        <v>4</v>
      </c>
      <c r="I58">
        <v>5</v>
      </c>
      <c r="J58" s="4">
        <v>1</v>
      </c>
      <c r="K58" s="4">
        <v>2</v>
      </c>
      <c r="L58" s="4">
        <v>3</v>
      </c>
      <c r="M58" s="4">
        <v>4</v>
      </c>
      <c r="N58" s="4">
        <v>5</v>
      </c>
    </row>
    <row r="59" spans="1:19" x14ac:dyDescent="0.25">
      <c r="A59" t="s">
        <v>32</v>
      </c>
      <c r="E59">
        <v>137</v>
      </c>
      <c r="F59">
        <v>137</v>
      </c>
      <c r="G59">
        <v>137</v>
      </c>
      <c r="H59">
        <v>137</v>
      </c>
      <c r="I59">
        <v>137</v>
      </c>
      <c r="J59" s="4">
        <v>61</v>
      </c>
      <c r="K59" s="4">
        <v>61</v>
      </c>
      <c r="L59" s="4">
        <v>61</v>
      </c>
      <c r="M59" s="4">
        <v>61</v>
      </c>
      <c r="N59" s="4">
        <v>61</v>
      </c>
    </row>
    <row r="60" spans="1:19" x14ac:dyDescent="0.25">
      <c r="A60" t="s">
        <v>12</v>
      </c>
      <c r="E60">
        <v>164</v>
      </c>
      <c r="F60">
        <v>164</v>
      </c>
      <c r="G60">
        <v>164</v>
      </c>
      <c r="H60">
        <v>164</v>
      </c>
      <c r="I60">
        <v>164</v>
      </c>
      <c r="J60" s="4">
        <v>82</v>
      </c>
      <c r="K60" s="4">
        <v>82</v>
      </c>
      <c r="L60" s="4">
        <v>82</v>
      </c>
      <c r="M60" s="4">
        <v>82</v>
      </c>
      <c r="N60" s="4">
        <v>82</v>
      </c>
    </row>
    <row r="61" spans="1:19" x14ac:dyDescent="0.25">
      <c r="A61" t="s">
        <v>13</v>
      </c>
      <c r="E61">
        <v>273</v>
      </c>
      <c r="F61">
        <v>273</v>
      </c>
      <c r="G61">
        <v>273</v>
      </c>
      <c r="H61">
        <v>273</v>
      </c>
      <c r="I61">
        <v>273</v>
      </c>
      <c r="J61" s="4">
        <v>137</v>
      </c>
      <c r="K61" s="4">
        <v>137</v>
      </c>
      <c r="L61" s="4">
        <v>137</v>
      </c>
      <c r="M61" s="4">
        <v>137</v>
      </c>
      <c r="N61" s="4">
        <v>137</v>
      </c>
    </row>
    <row r="62" spans="1:19" x14ac:dyDescent="0.25">
      <c r="A62" t="s">
        <v>14</v>
      </c>
      <c r="E62">
        <v>240</v>
      </c>
      <c r="F62">
        <v>240</v>
      </c>
      <c r="G62">
        <v>240</v>
      </c>
      <c r="H62">
        <v>240</v>
      </c>
      <c r="I62">
        <v>240</v>
      </c>
      <c r="J62" s="4">
        <v>120</v>
      </c>
      <c r="K62" s="4">
        <v>120</v>
      </c>
      <c r="L62" s="4">
        <v>120</v>
      </c>
      <c r="M62" s="4">
        <v>120</v>
      </c>
      <c r="N62" s="4">
        <v>120</v>
      </c>
    </row>
    <row r="63" spans="1:19" x14ac:dyDescent="0.25">
      <c r="A63" t="s">
        <v>15</v>
      </c>
      <c r="E63">
        <v>328</v>
      </c>
      <c r="F63">
        <v>328</v>
      </c>
      <c r="G63">
        <v>328</v>
      </c>
      <c r="H63">
        <v>328</v>
      </c>
      <c r="I63">
        <v>328</v>
      </c>
      <c r="J63" s="4">
        <v>164</v>
      </c>
      <c r="K63" s="4">
        <f>44*K58</f>
        <v>88</v>
      </c>
      <c r="L63" s="4">
        <f t="shared" ref="L63:N63" si="6">44*L58</f>
        <v>132</v>
      </c>
      <c r="M63" s="4">
        <f t="shared" si="6"/>
        <v>176</v>
      </c>
      <c r="N63" s="4">
        <f t="shared" si="6"/>
        <v>220</v>
      </c>
    </row>
    <row r="64" spans="1:19" x14ac:dyDescent="0.25">
      <c r="A64" t="s">
        <v>16</v>
      </c>
      <c r="E64">
        <v>58</v>
      </c>
      <c r="F64">
        <f>58*F58</f>
        <v>116</v>
      </c>
      <c r="G64">
        <f t="shared" ref="G64:I64" si="7">58*G58</f>
        <v>174</v>
      </c>
      <c r="H64">
        <f t="shared" si="7"/>
        <v>232</v>
      </c>
      <c r="I64">
        <f t="shared" si="7"/>
        <v>290</v>
      </c>
      <c r="J64" s="4">
        <f>28*J58</f>
        <v>28</v>
      </c>
      <c r="K64" s="4">
        <f t="shared" ref="K64:N64" si="8">28*K58</f>
        <v>56</v>
      </c>
      <c r="L64" s="4">
        <f t="shared" si="8"/>
        <v>84</v>
      </c>
      <c r="M64" s="4">
        <f t="shared" si="8"/>
        <v>112</v>
      </c>
      <c r="N64" s="4">
        <f t="shared" si="8"/>
        <v>140</v>
      </c>
    </row>
    <row r="65" spans="1:14" x14ac:dyDescent="0.25">
      <c r="A65" t="s">
        <v>17</v>
      </c>
      <c r="E65">
        <f>26*E58</f>
        <v>26</v>
      </c>
      <c r="F65">
        <f t="shared" ref="F65:I65" si="9">26*F58</f>
        <v>52</v>
      </c>
      <c r="G65">
        <f t="shared" si="9"/>
        <v>78</v>
      </c>
      <c r="H65">
        <f t="shared" si="9"/>
        <v>104</v>
      </c>
      <c r="I65">
        <f t="shared" si="9"/>
        <v>130</v>
      </c>
      <c r="J65" s="4">
        <f>13*J58</f>
        <v>13</v>
      </c>
      <c r="K65" s="4">
        <f t="shared" ref="K65:N65" si="10">13*K58</f>
        <v>26</v>
      </c>
      <c r="L65" s="4">
        <f t="shared" si="10"/>
        <v>39</v>
      </c>
      <c r="M65" s="4">
        <f t="shared" si="10"/>
        <v>52</v>
      </c>
      <c r="N65" s="4">
        <f t="shared" si="10"/>
        <v>65</v>
      </c>
    </row>
    <row r="66" spans="1:14" x14ac:dyDescent="0.25">
      <c r="A66" t="s">
        <v>18</v>
      </c>
      <c r="E66">
        <v>21</v>
      </c>
      <c r="F66">
        <v>21</v>
      </c>
      <c r="G66">
        <v>21</v>
      </c>
      <c r="H66">
        <v>21</v>
      </c>
      <c r="I66">
        <v>21</v>
      </c>
      <c r="J66" s="4">
        <v>11</v>
      </c>
      <c r="K66" s="4">
        <v>11</v>
      </c>
      <c r="L66" s="4">
        <v>11</v>
      </c>
      <c r="M66" s="4">
        <v>11</v>
      </c>
      <c r="N66" s="4">
        <v>11</v>
      </c>
    </row>
    <row r="67" spans="1:14" x14ac:dyDescent="0.25">
      <c r="A67" t="s">
        <v>19</v>
      </c>
      <c r="E67">
        <v>84</v>
      </c>
      <c r="F67">
        <v>84</v>
      </c>
      <c r="G67">
        <v>84</v>
      </c>
      <c r="H67">
        <v>84</v>
      </c>
      <c r="I67">
        <v>84</v>
      </c>
      <c r="J67" s="4">
        <v>42</v>
      </c>
      <c r="K67" s="4">
        <v>42</v>
      </c>
      <c r="L67" s="4">
        <v>42</v>
      </c>
      <c r="M67" s="4">
        <v>42</v>
      </c>
      <c r="N67" s="4">
        <v>42</v>
      </c>
    </row>
    <row r="68" spans="1:14" x14ac:dyDescent="0.25">
      <c r="A68" t="s">
        <v>20</v>
      </c>
    </row>
  </sheetData>
  <mergeCells count="14">
    <mergeCell ref="J57:N57"/>
    <mergeCell ref="E28:I28"/>
    <mergeCell ref="E36:I36"/>
    <mergeCell ref="E44:I44"/>
    <mergeCell ref="E52:G52"/>
    <mergeCell ref="E53:G53"/>
    <mergeCell ref="J28:N28"/>
    <mergeCell ref="O28:S28"/>
    <mergeCell ref="E4:I4"/>
    <mergeCell ref="J4:N4"/>
    <mergeCell ref="O4:S4"/>
    <mergeCell ref="J16:N16"/>
    <mergeCell ref="O16:S16"/>
    <mergeCell ref="E16:I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Murphy</dc:creator>
  <cp:lastModifiedBy>Robin Murphy</cp:lastModifiedBy>
  <dcterms:created xsi:type="dcterms:W3CDTF">2024-07-08T17:22:21Z</dcterms:created>
  <dcterms:modified xsi:type="dcterms:W3CDTF">2024-07-08T21:05:09Z</dcterms:modified>
</cp:coreProperties>
</file>