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rur\Downloads\"/>
    </mc:Choice>
  </mc:AlternateContent>
  <xr:revisionPtr revIDLastSave="0" documentId="13_ncr:1_{623D72D4-7CF4-409A-AB19-DF6AD71C0E40}" xr6:coauthVersionLast="47" xr6:coauthVersionMax="47" xr10:uidLastSave="{00000000-0000-0000-0000-000000000000}"/>
  <bookViews>
    <workbookView xWindow="-108" yWindow="-108" windowWidth="23256" windowHeight="12456" xr2:uid="{40843054-DCBF-4621-A2C6-FF05E32878EB}"/>
  </bookViews>
  <sheets>
    <sheet name="Hoja1" sheetId="4" r:id="rId1"/>
    <sheet name="EQUIPO MONITOR DE SIEMBRA" sheetId="2" r:id="rId2"/>
    <sheet name="CAS0000" sheetId="3" r:id="rId3"/>
  </sheets>
  <externalReferences>
    <externalReference r:id="rId4"/>
  </externalReferences>
  <definedNames>
    <definedName name="_xlnm.Print_Area" localSheetId="2">CAS0000!$A$1:$M$78</definedName>
    <definedName name="_xlnm.Print_Area" localSheetId="1">'EQUIPO MONITOR DE SIEMBRA'!$A$1:$W$84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1" i="4" l="1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650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576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02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428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364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286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08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130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66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2" i="4"/>
  <c r="L78" i="3"/>
  <c r="J78" i="3"/>
  <c r="H78" i="3"/>
  <c r="L77" i="3"/>
  <c r="J77" i="3"/>
  <c r="H77" i="3"/>
  <c r="I77" i="3" s="1"/>
  <c r="L76" i="3"/>
  <c r="J76" i="3"/>
  <c r="H76" i="3"/>
  <c r="I76" i="3" s="1"/>
  <c r="L75" i="3"/>
  <c r="J75" i="3"/>
  <c r="H75" i="3"/>
  <c r="I75" i="3" s="1"/>
  <c r="L74" i="3"/>
  <c r="J74" i="3"/>
  <c r="H74" i="3"/>
  <c r="I74" i="3" s="1"/>
  <c r="L73" i="3"/>
  <c r="J73" i="3"/>
  <c r="H73" i="3"/>
  <c r="I73" i="3" s="1"/>
  <c r="L72" i="3"/>
  <c r="J72" i="3"/>
  <c r="H72" i="3"/>
  <c r="I72" i="3" s="1"/>
  <c r="L71" i="3"/>
  <c r="J71" i="3"/>
  <c r="H71" i="3"/>
  <c r="I71" i="3" s="1"/>
  <c r="L70" i="3"/>
  <c r="J70" i="3"/>
  <c r="H70" i="3"/>
  <c r="L69" i="3"/>
  <c r="J69" i="3"/>
  <c r="H69" i="3"/>
  <c r="I69" i="3" s="1"/>
  <c r="L68" i="3"/>
  <c r="J68" i="3"/>
  <c r="H68" i="3"/>
  <c r="F68" i="3"/>
  <c r="D68" i="3"/>
  <c r="E68" i="3" s="1"/>
  <c r="L67" i="3"/>
  <c r="J67" i="3"/>
  <c r="H67" i="3"/>
  <c r="F67" i="3"/>
  <c r="G67" i="3" s="1"/>
  <c r="D67" i="3"/>
  <c r="L66" i="3"/>
  <c r="M66" i="3" s="1"/>
  <c r="J66" i="3"/>
  <c r="H66" i="3"/>
  <c r="F66" i="3"/>
  <c r="D66" i="3"/>
  <c r="E66" i="3" s="1"/>
  <c r="L65" i="3"/>
  <c r="M65" i="3" s="1"/>
  <c r="J65" i="3"/>
  <c r="H65" i="3"/>
  <c r="F65" i="3"/>
  <c r="G65" i="3" s="1"/>
  <c r="D65" i="3"/>
  <c r="E65" i="3" s="1"/>
  <c r="L64" i="3"/>
  <c r="J64" i="3"/>
  <c r="H64" i="3"/>
  <c r="I64" i="3" s="1"/>
  <c r="F64" i="3"/>
  <c r="G64" i="3" s="1"/>
  <c r="D64" i="3"/>
  <c r="L63" i="3"/>
  <c r="J63" i="3"/>
  <c r="K63" i="3" s="1"/>
  <c r="H63" i="3"/>
  <c r="I63" i="3" s="1"/>
  <c r="F63" i="3"/>
  <c r="D63" i="3"/>
  <c r="L62" i="3"/>
  <c r="M62" i="3" s="1"/>
  <c r="J62" i="3"/>
  <c r="H62" i="3"/>
  <c r="F62" i="3"/>
  <c r="D62" i="3"/>
  <c r="E62" i="3" s="1"/>
  <c r="L61" i="3"/>
  <c r="J61" i="3"/>
  <c r="H61" i="3"/>
  <c r="F61" i="3"/>
  <c r="G61" i="3" s="1"/>
  <c r="D61" i="3"/>
  <c r="E61" i="3" s="1"/>
  <c r="L60" i="3"/>
  <c r="J60" i="3"/>
  <c r="H60" i="3"/>
  <c r="I60" i="3" s="1"/>
  <c r="F60" i="3"/>
  <c r="G60" i="3" s="1"/>
  <c r="D60" i="3"/>
  <c r="L59" i="3"/>
  <c r="M59" i="3" s="1"/>
  <c r="J59" i="3"/>
  <c r="K59" i="3" s="1"/>
  <c r="H59" i="3"/>
  <c r="F59" i="3"/>
  <c r="D59" i="3"/>
  <c r="E59" i="3" s="1"/>
  <c r="L58" i="3"/>
  <c r="M58" i="3" s="1"/>
  <c r="J58" i="3"/>
  <c r="K58" i="3" s="1"/>
  <c r="H58" i="3"/>
  <c r="F58" i="3"/>
  <c r="G58" i="3" s="1"/>
  <c r="D58" i="3"/>
  <c r="E58" i="3" s="1"/>
  <c r="L57" i="3"/>
  <c r="M57" i="3" s="1"/>
  <c r="J57" i="3"/>
  <c r="H57" i="3"/>
  <c r="F57" i="3"/>
  <c r="G57" i="3" s="1"/>
  <c r="D57" i="3"/>
  <c r="E57" i="3" s="1"/>
  <c r="L56" i="3"/>
  <c r="J56" i="3"/>
  <c r="H56" i="3"/>
  <c r="F56" i="3"/>
  <c r="G56" i="3" s="1"/>
  <c r="D56" i="3"/>
  <c r="E56" i="3" s="1"/>
  <c r="L55" i="3"/>
  <c r="J55" i="3"/>
  <c r="K55" i="3" s="1"/>
  <c r="H55" i="3"/>
  <c r="I55" i="3" s="1"/>
  <c r="F55" i="3"/>
  <c r="G55" i="3" s="1"/>
  <c r="D55" i="3"/>
  <c r="E55" i="3" s="1"/>
  <c r="L54" i="3"/>
  <c r="M54" i="3" s="1"/>
  <c r="J54" i="3"/>
  <c r="K54" i="3" s="1"/>
  <c r="H54" i="3"/>
  <c r="F54" i="3"/>
  <c r="D54" i="3"/>
  <c r="E54" i="3" s="1"/>
  <c r="L53" i="3"/>
  <c r="M53" i="3" s="1"/>
  <c r="J53" i="3"/>
  <c r="H53" i="3"/>
  <c r="F53" i="3"/>
  <c r="G53" i="3" s="1"/>
  <c r="D53" i="3"/>
  <c r="E53" i="3" s="1"/>
  <c r="L52" i="3"/>
  <c r="J52" i="3"/>
  <c r="H52" i="3"/>
  <c r="F52" i="3"/>
  <c r="G52" i="3" s="1"/>
  <c r="D52" i="3"/>
  <c r="E52" i="3" s="1"/>
  <c r="L51" i="3"/>
  <c r="J51" i="3"/>
  <c r="K51" i="3" s="1"/>
  <c r="H51" i="3"/>
  <c r="I51" i="3" s="1"/>
  <c r="F51" i="3"/>
  <c r="G51" i="3" s="1"/>
  <c r="D51" i="3"/>
  <c r="E51" i="3" s="1"/>
  <c r="L50" i="3"/>
  <c r="M50" i="3" s="1"/>
  <c r="J50" i="3"/>
  <c r="K50" i="3" s="1"/>
  <c r="H50" i="3"/>
  <c r="F50" i="3"/>
  <c r="D50" i="3"/>
  <c r="E50" i="3" s="1"/>
  <c r="L49" i="3"/>
  <c r="M49" i="3" s="1"/>
  <c r="J49" i="3"/>
  <c r="H49" i="3"/>
  <c r="F49" i="3"/>
  <c r="D49" i="3"/>
  <c r="E49" i="3" s="1"/>
  <c r="L48" i="3"/>
  <c r="J48" i="3"/>
  <c r="H48" i="3"/>
  <c r="F48" i="3"/>
  <c r="G48" i="3" s="1"/>
  <c r="D48" i="3"/>
  <c r="E48" i="3" s="1"/>
  <c r="L47" i="3"/>
  <c r="J47" i="3"/>
  <c r="K47" i="3" s="1"/>
  <c r="H47" i="3"/>
  <c r="I47" i="3" s="1"/>
  <c r="F47" i="3"/>
  <c r="D47" i="3"/>
  <c r="L46" i="3"/>
  <c r="M46" i="3" s="1"/>
  <c r="J46" i="3"/>
  <c r="K46" i="3" s="1"/>
  <c r="H46" i="3"/>
  <c r="F46" i="3"/>
  <c r="D46" i="3"/>
  <c r="E46" i="3" s="1"/>
  <c r="L45" i="3"/>
  <c r="M45" i="3" s="1"/>
  <c r="J45" i="3"/>
  <c r="K45" i="3" s="1"/>
  <c r="H45" i="3"/>
  <c r="F45" i="3"/>
  <c r="D45" i="3"/>
  <c r="E45" i="3" s="1"/>
  <c r="L44" i="3"/>
  <c r="J44" i="3"/>
  <c r="H44" i="3"/>
  <c r="I44" i="3" s="1"/>
  <c r="F44" i="3"/>
  <c r="G44" i="3" s="1"/>
  <c r="D44" i="3"/>
  <c r="E44" i="3" s="1"/>
  <c r="L43" i="3"/>
  <c r="J43" i="3"/>
  <c r="K43" i="3" s="1"/>
  <c r="H43" i="3"/>
  <c r="I43" i="3" s="1"/>
  <c r="F43" i="3"/>
  <c r="G43" i="3" s="1"/>
  <c r="D43" i="3"/>
  <c r="L42" i="3"/>
  <c r="J42" i="3"/>
  <c r="K42" i="3" s="1"/>
  <c r="H42" i="3"/>
  <c r="I42" i="3" s="1"/>
  <c r="F42" i="3"/>
  <c r="G42" i="3" s="1"/>
  <c r="D42" i="3"/>
  <c r="L41" i="3"/>
  <c r="M41" i="3" s="1"/>
  <c r="J41" i="3"/>
  <c r="K41" i="3" s="1"/>
  <c r="H41" i="3"/>
  <c r="I41" i="3" s="1"/>
  <c r="F41" i="3"/>
  <c r="G41" i="3" s="1"/>
  <c r="D41" i="3"/>
  <c r="E41" i="3" s="1"/>
  <c r="L40" i="3"/>
  <c r="M40" i="3" s="1"/>
  <c r="J40" i="3"/>
  <c r="K40" i="3" s="1"/>
  <c r="H40" i="3"/>
  <c r="F40" i="3"/>
  <c r="G40" i="3" s="1"/>
  <c r="D40" i="3"/>
  <c r="E40" i="3" s="1"/>
  <c r="L39" i="3"/>
  <c r="M39" i="3" s="1"/>
  <c r="J39" i="3"/>
  <c r="H39" i="3"/>
  <c r="I39" i="3" s="1"/>
  <c r="F39" i="3"/>
  <c r="G39" i="3" s="1"/>
  <c r="D39" i="3"/>
  <c r="E39" i="3" s="1"/>
  <c r="L38" i="3"/>
  <c r="J38" i="3"/>
  <c r="K38" i="3" s="1"/>
  <c r="H38" i="3"/>
  <c r="I38" i="3" s="1"/>
  <c r="F38" i="3"/>
  <c r="G38" i="3" s="1"/>
  <c r="D38" i="3"/>
  <c r="E38" i="3" s="1"/>
  <c r="L37" i="3"/>
  <c r="M37" i="3" s="1"/>
  <c r="J37" i="3"/>
  <c r="K37" i="3" s="1"/>
  <c r="H37" i="3"/>
  <c r="I37" i="3" s="1"/>
  <c r="F37" i="3"/>
  <c r="D37" i="3"/>
  <c r="E37" i="3" s="1"/>
  <c r="L36" i="3"/>
  <c r="M36" i="3" s="1"/>
  <c r="J36" i="3"/>
  <c r="K36" i="3" s="1"/>
  <c r="H36" i="3"/>
  <c r="F36" i="3"/>
  <c r="G36" i="3" s="1"/>
  <c r="D36" i="3"/>
  <c r="E36" i="3" s="1"/>
  <c r="L35" i="3"/>
  <c r="J35" i="3"/>
  <c r="H35" i="3"/>
  <c r="I35" i="3" s="1"/>
  <c r="F35" i="3"/>
  <c r="G35" i="3" s="1"/>
  <c r="D35" i="3"/>
  <c r="E35" i="3" s="1"/>
  <c r="L34" i="3"/>
  <c r="J34" i="3"/>
  <c r="H34" i="3"/>
  <c r="I34" i="3" s="1"/>
  <c r="F34" i="3"/>
  <c r="G34" i="3" s="1"/>
  <c r="D34" i="3"/>
  <c r="E34" i="3" s="1"/>
  <c r="L33" i="3"/>
  <c r="J33" i="3"/>
  <c r="H33" i="3"/>
  <c r="I33" i="3" s="1"/>
  <c r="F33" i="3"/>
  <c r="G33" i="3" s="1"/>
  <c r="D33" i="3"/>
  <c r="E33" i="3" s="1"/>
  <c r="L32" i="3"/>
  <c r="J32" i="3"/>
  <c r="H32" i="3"/>
  <c r="I32" i="3" s="1"/>
  <c r="F32" i="3"/>
  <c r="G32" i="3" s="1"/>
  <c r="D32" i="3"/>
  <c r="L31" i="3"/>
  <c r="M31" i="3" s="1"/>
  <c r="J31" i="3"/>
  <c r="H31" i="3"/>
  <c r="I31" i="3" s="1"/>
  <c r="F31" i="3"/>
  <c r="G31" i="3" s="1"/>
  <c r="O34" i="3" s="1"/>
  <c r="D31" i="3"/>
  <c r="E31" i="3" s="1"/>
  <c r="L30" i="3"/>
  <c r="J30" i="3"/>
  <c r="K30" i="3" s="1"/>
  <c r="H30" i="3"/>
  <c r="I30" i="3" s="1"/>
  <c r="F30" i="3"/>
  <c r="D30" i="3"/>
  <c r="L29" i="3"/>
  <c r="M29" i="3" s="1"/>
  <c r="J29" i="3"/>
  <c r="K29" i="3" s="1"/>
  <c r="H29" i="3"/>
  <c r="F29" i="3"/>
  <c r="D29" i="3"/>
  <c r="E29" i="3" s="1"/>
  <c r="L28" i="3"/>
  <c r="M28" i="3" s="1"/>
  <c r="J28" i="3"/>
  <c r="H28" i="3"/>
  <c r="F28" i="3"/>
  <c r="G28" i="3" s="1"/>
  <c r="D28" i="3"/>
  <c r="E28" i="3" s="1"/>
  <c r="L27" i="3"/>
  <c r="M27" i="3" s="1"/>
  <c r="J27" i="3"/>
  <c r="H27" i="3"/>
  <c r="F27" i="3"/>
  <c r="G27" i="3" s="1"/>
  <c r="D27" i="3"/>
  <c r="E27" i="3" s="1"/>
  <c r="L26" i="3"/>
  <c r="M26" i="3" s="1"/>
  <c r="J26" i="3"/>
  <c r="O26" i="3" s="1"/>
  <c r="H26" i="3"/>
  <c r="F26" i="3"/>
  <c r="G26" i="3" s="1"/>
  <c r="D26" i="3"/>
  <c r="E26" i="3" s="1"/>
  <c r="L25" i="3"/>
  <c r="J25" i="3"/>
  <c r="H25" i="3"/>
  <c r="I25" i="3" s="1"/>
  <c r="F25" i="3"/>
  <c r="G25" i="3" s="1"/>
  <c r="D25" i="3"/>
  <c r="E25" i="3" s="1"/>
  <c r="L24" i="3"/>
  <c r="J24" i="3"/>
  <c r="K24" i="3" s="1"/>
  <c r="H24" i="3"/>
  <c r="I24" i="3" s="1"/>
  <c r="F24" i="3"/>
  <c r="G24" i="3" s="1"/>
  <c r="D24" i="3"/>
  <c r="L23" i="3"/>
  <c r="M23" i="3" s="1"/>
  <c r="J23" i="3"/>
  <c r="K23" i="3" s="1"/>
  <c r="H23" i="3"/>
  <c r="I23" i="3" s="1"/>
  <c r="F23" i="3"/>
  <c r="D23" i="3"/>
  <c r="E23" i="3" s="1"/>
  <c r="L22" i="3"/>
  <c r="M22" i="3" s="1"/>
  <c r="J22" i="3"/>
  <c r="K22" i="3" s="1"/>
  <c r="H22" i="3"/>
  <c r="I22" i="3" s="1"/>
  <c r="F22" i="3"/>
  <c r="D22" i="3"/>
  <c r="E22" i="3" s="1"/>
  <c r="L21" i="3"/>
  <c r="M21" i="3" s="1"/>
  <c r="J21" i="3"/>
  <c r="K21" i="3" s="1"/>
  <c r="H21" i="3"/>
  <c r="F21" i="3"/>
  <c r="D21" i="3"/>
  <c r="E21" i="3" s="1"/>
  <c r="L20" i="3"/>
  <c r="J20" i="3"/>
  <c r="K20" i="3" s="1"/>
  <c r="H20" i="3"/>
  <c r="I20" i="3" s="1"/>
  <c r="F20" i="3"/>
  <c r="G20" i="3" s="1"/>
  <c r="D20" i="3"/>
  <c r="L19" i="3"/>
  <c r="M19" i="3" s="1"/>
  <c r="J19" i="3"/>
  <c r="K19" i="3" s="1"/>
  <c r="H19" i="3"/>
  <c r="F19" i="3"/>
  <c r="D19" i="3"/>
  <c r="E19" i="3" s="1"/>
  <c r="L18" i="3"/>
  <c r="M18" i="3" s="1"/>
  <c r="J18" i="3"/>
  <c r="H18" i="3"/>
  <c r="F18" i="3"/>
  <c r="G18" i="3" s="1"/>
  <c r="D18" i="3"/>
  <c r="E18" i="3" s="1"/>
  <c r="L17" i="3"/>
  <c r="J17" i="3"/>
  <c r="H17" i="3"/>
  <c r="I17" i="3" s="1"/>
  <c r="F17" i="3"/>
  <c r="G17" i="3" s="1"/>
  <c r="D17" i="3"/>
  <c r="E17" i="3" s="1"/>
  <c r="L16" i="3"/>
  <c r="J16" i="3"/>
  <c r="K16" i="3" s="1"/>
  <c r="H16" i="3"/>
  <c r="I16" i="3" s="1"/>
  <c r="F16" i="3"/>
  <c r="G16" i="3" s="1"/>
  <c r="D16" i="3"/>
  <c r="L15" i="3"/>
  <c r="M15" i="3" s="1"/>
  <c r="J15" i="3"/>
  <c r="K15" i="3" s="1"/>
  <c r="H15" i="3"/>
  <c r="I15" i="3" s="1"/>
  <c r="F15" i="3"/>
  <c r="D15" i="3"/>
  <c r="E15" i="3" s="1"/>
  <c r="L14" i="3"/>
  <c r="M14" i="3" s="1"/>
  <c r="J14" i="3"/>
  <c r="H14" i="3"/>
  <c r="F14" i="3"/>
  <c r="G14" i="3" s="1"/>
  <c r="D14" i="3"/>
  <c r="E14" i="3" s="1"/>
  <c r="L13" i="3"/>
  <c r="J13" i="3"/>
  <c r="H13" i="3"/>
  <c r="I13" i="3" s="1"/>
  <c r="F13" i="3"/>
  <c r="G13" i="3" s="1"/>
  <c r="D13" i="3"/>
  <c r="E13" i="3" s="1"/>
  <c r="L12" i="3"/>
  <c r="J12" i="3"/>
  <c r="K12" i="3" s="1"/>
  <c r="H12" i="3"/>
  <c r="I12" i="3" s="1"/>
  <c r="F12" i="3"/>
  <c r="D12" i="3"/>
  <c r="L11" i="3"/>
  <c r="M11" i="3" s="1"/>
  <c r="J11" i="3"/>
  <c r="K11" i="3" s="1"/>
  <c r="H11" i="3"/>
  <c r="F11" i="3"/>
  <c r="D11" i="3"/>
  <c r="E11" i="3" s="1"/>
  <c r="L10" i="3"/>
  <c r="M10" i="3" s="1"/>
  <c r="J10" i="3"/>
  <c r="H10" i="3"/>
  <c r="F10" i="3"/>
  <c r="G10" i="3" s="1"/>
  <c r="D10" i="3"/>
  <c r="E10" i="3" s="1"/>
  <c r="L9" i="3"/>
  <c r="J9" i="3"/>
  <c r="H9" i="3"/>
  <c r="I9" i="3" s="1"/>
  <c r="F9" i="3"/>
  <c r="G9" i="3" s="1"/>
  <c r="D9" i="3"/>
  <c r="E9" i="3" s="1"/>
  <c r="L8" i="3"/>
  <c r="J8" i="3"/>
  <c r="K8" i="3" s="1"/>
  <c r="H8" i="3"/>
  <c r="I8" i="3" s="1"/>
  <c r="F8" i="3"/>
  <c r="G8" i="3" s="1"/>
  <c r="D8" i="3"/>
  <c r="L7" i="3"/>
  <c r="M7" i="3" s="1"/>
  <c r="J7" i="3"/>
  <c r="K7" i="3" s="1"/>
  <c r="H7" i="3"/>
  <c r="F7" i="3"/>
  <c r="D7" i="3"/>
  <c r="E7" i="3" s="1"/>
  <c r="L6" i="3"/>
  <c r="M6" i="3" s="1"/>
  <c r="J6" i="3"/>
  <c r="H6" i="3"/>
  <c r="F6" i="3"/>
  <c r="G6" i="3" s="1"/>
  <c r="D6" i="3"/>
  <c r="E6" i="3" s="1"/>
  <c r="L5" i="3"/>
  <c r="J5" i="3"/>
  <c r="H5" i="3"/>
  <c r="I5" i="3" s="1"/>
  <c r="F5" i="3"/>
  <c r="G5" i="3" s="1"/>
  <c r="D5" i="3"/>
  <c r="E5" i="3" s="1"/>
  <c r="A1" i="3"/>
  <c r="U82" i="2"/>
  <c r="T82" i="2"/>
  <c r="V82" i="2" s="1"/>
  <c r="W82" i="2" s="1"/>
  <c r="Q82" i="2"/>
  <c r="P82" i="2"/>
  <c r="R82" i="2" s="1"/>
  <c r="S82" i="2" s="1"/>
  <c r="M82" i="2"/>
  <c r="L82" i="2"/>
  <c r="D82" i="2"/>
  <c r="U81" i="2"/>
  <c r="T81" i="2"/>
  <c r="Q81" i="2"/>
  <c r="P81" i="2"/>
  <c r="M81" i="2"/>
  <c r="L81" i="2"/>
  <c r="D81" i="2"/>
  <c r="U80" i="2"/>
  <c r="T80" i="2"/>
  <c r="Q80" i="2"/>
  <c r="P80" i="2"/>
  <c r="R80" i="2" s="1"/>
  <c r="S80" i="2" s="1"/>
  <c r="M80" i="2"/>
  <c r="L80" i="2"/>
  <c r="D80" i="2"/>
  <c r="U79" i="2"/>
  <c r="T79" i="2"/>
  <c r="Q79" i="2"/>
  <c r="P79" i="2"/>
  <c r="M79" i="2"/>
  <c r="L79" i="2"/>
  <c r="N79" i="2" s="1"/>
  <c r="O79" i="2" s="1"/>
  <c r="D79" i="2"/>
  <c r="U78" i="2"/>
  <c r="T78" i="2"/>
  <c r="Q78" i="2"/>
  <c r="P78" i="2"/>
  <c r="M78" i="2"/>
  <c r="L78" i="2"/>
  <c r="D78" i="2"/>
  <c r="U77" i="2"/>
  <c r="T77" i="2"/>
  <c r="Q77" i="2"/>
  <c r="P77" i="2"/>
  <c r="M77" i="2"/>
  <c r="L77" i="2"/>
  <c r="D77" i="2"/>
  <c r="U76" i="2"/>
  <c r="T76" i="2"/>
  <c r="Q76" i="2"/>
  <c r="P76" i="2"/>
  <c r="M76" i="2"/>
  <c r="L76" i="2"/>
  <c r="N76" i="2" s="1"/>
  <c r="O76" i="2" s="1"/>
  <c r="D76" i="2"/>
  <c r="U75" i="2"/>
  <c r="T75" i="2"/>
  <c r="Q75" i="2"/>
  <c r="R75" i="2" s="1"/>
  <c r="S75" i="2" s="1"/>
  <c r="P75" i="2"/>
  <c r="M75" i="2"/>
  <c r="L75" i="2"/>
  <c r="D75" i="2"/>
  <c r="U74" i="2"/>
  <c r="T74" i="2"/>
  <c r="Q74" i="2"/>
  <c r="P74" i="2"/>
  <c r="R74" i="2" s="1"/>
  <c r="S74" i="2" s="1"/>
  <c r="M74" i="2"/>
  <c r="L74" i="2"/>
  <c r="D74" i="2"/>
  <c r="U73" i="2"/>
  <c r="T73" i="2"/>
  <c r="Q73" i="2"/>
  <c r="P73" i="2"/>
  <c r="M73" i="2"/>
  <c r="L73" i="2"/>
  <c r="D73" i="2"/>
  <c r="U72" i="2"/>
  <c r="T72" i="2"/>
  <c r="Q72" i="2"/>
  <c r="P72" i="2"/>
  <c r="M72" i="2"/>
  <c r="L72" i="2"/>
  <c r="D72" i="2"/>
  <c r="U71" i="2"/>
  <c r="T71" i="2"/>
  <c r="Q71" i="2"/>
  <c r="P71" i="2"/>
  <c r="M71" i="2"/>
  <c r="L71" i="2"/>
  <c r="D71" i="2"/>
  <c r="U70" i="2"/>
  <c r="T70" i="2"/>
  <c r="Q70" i="2"/>
  <c r="P70" i="2"/>
  <c r="M70" i="2"/>
  <c r="L70" i="2"/>
  <c r="D70" i="2"/>
  <c r="U69" i="2"/>
  <c r="T69" i="2"/>
  <c r="Q69" i="2"/>
  <c r="P69" i="2"/>
  <c r="R69" i="2" s="1"/>
  <c r="S69" i="2" s="1"/>
  <c r="M69" i="2"/>
  <c r="L69" i="2"/>
  <c r="D69" i="2"/>
  <c r="U68" i="2"/>
  <c r="T68" i="2"/>
  <c r="Q68" i="2"/>
  <c r="P68" i="2"/>
  <c r="M68" i="2"/>
  <c r="L68" i="2"/>
  <c r="N68" i="2" s="1"/>
  <c r="O68" i="2" s="1"/>
  <c r="I68" i="2"/>
  <c r="H68" i="2"/>
  <c r="J68" i="2" s="1"/>
  <c r="K68" i="2" s="1"/>
  <c r="E68" i="2"/>
  <c r="D68" i="2"/>
  <c r="F68" i="2" s="1"/>
  <c r="G68" i="2" s="1"/>
  <c r="U67" i="2"/>
  <c r="T67" i="2"/>
  <c r="Q67" i="2"/>
  <c r="P67" i="2"/>
  <c r="M67" i="2"/>
  <c r="L67" i="2"/>
  <c r="I67" i="2"/>
  <c r="H67" i="2"/>
  <c r="E67" i="2"/>
  <c r="D67" i="2"/>
  <c r="U66" i="2"/>
  <c r="T66" i="2"/>
  <c r="Q66" i="2"/>
  <c r="P66" i="2"/>
  <c r="M66" i="2"/>
  <c r="L66" i="2"/>
  <c r="I66" i="2"/>
  <c r="H66" i="2"/>
  <c r="E66" i="2"/>
  <c r="D66" i="2"/>
  <c r="U65" i="2"/>
  <c r="T65" i="2"/>
  <c r="Q65" i="2"/>
  <c r="P65" i="2"/>
  <c r="M65" i="2"/>
  <c r="N65" i="2" s="1"/>
  <c r="O65" i="2" s="1"/>
  <c r="L65" i="2"/>
  <c r="I65" i="2"/>
  <c r="H65" i="2"/>
  <c r="E65" i="2"/>
  <c r="D65" i="2"/>
  <c r="U64" i="2"/>
  <c r="T64" i="2"/>
  <c r="Q64" i="2"/>
  <c r="P64" i="2"/>
  <c r="M64" i="2"/>
  <c r="N64" i="2" s="1"/>
  <c r="O64" i="2" s="1"/>
  <c r="L64" i="2"/>
  <c r="I64" i="2"/>
  <c r="H64" i="2"/>
  <c r="E64" i="2"/>
  <c r="D64" i="2"/>
  <c r="U63" i="2"/>
  <c r="T63" i="2"/>
  <c r="V63" i="2" s="1"/>
  <c r="W63" i="2" s="1"/>
  <c r="Q63" i="2"/>
  <c r="P63" i="2"/>
  <c r="M63" i="2"/>
  <c r="L63" i="2"/>
  <c r="I63" i="2"/>
  <c r="H63" i="2"/>
  <c r="E63" i="2"/>
  <c r="D63" i="2"/>
  <c r="F63" i="2" s="1"/>
  <c r="G63" i="2" s="1"/>
  <c r="U62" i="2"/>
  <c r="T62" i="2"/>
  <c r="Q62" i="2"/>
  <c r="P62" i="2"/>
  <c r="M62" i="2"/>
  <c r="L62" i="2"/>
  <c r="I62" i="2"/>
  <c r="H62" i="2"/>
  <c r="J62" i="2" s="1"/>
  <c r="K62" i="2" s="1"/>
  <c r="E62" i="2"/>
  <c r="D62" i="2"/>
  <c r="U61" i="2"/>
  <c r="T61" i="2"/>
  <c r="Q61" i="2"/>
  <c r="P61" i="2"/>
  <c r="M61" i="2"/>
  <c r="L61" i="2"/>
  <c r="N61" i="2" s="1"/>
  <c r="O61" i="2" s="1"/>
  <c r="I61" i="2"/>
  <c r="H61" i="2"/>
  <c r="E61" i="2"/>
  <c r="D61" i="2"/>
  <c r="U60" i="2"/>
  <c r="T60" i="2"/>
  <c r="Q60" i="2"/>
  <c r="P60" i="2"/>
  <c r="R60" i="2" s="1"/>
  <c r="S60" i="2" s="1"/>
  <c r="M60" i="2"/>
  <c r="L60" i="2"/>
  <c r="I60" i="2"/>
  <c r="H60" i="2"/>
  <c r="E60" i="2"/>
  <c r="D60" i="2"/>
  <c r="U59" i="2"/>
  <c r="T59" i="2"/>
  <c r="V59" i="2" s="1"/>
  <c r="W59" i="2" s="1"/>
  <c r="Q59" i="2"/>
  <c r="P59" i="2"/>
  <c r="M59" i="2"/>
  <c r="L59" i="2"/>
  <c r="I59" i="2"/>
  <c r="H59" i="2"/>
  <c r="E59" i="2"/>
  <c r="D59" i="2"/>
  <c r="V58" i="2"/>
  <c r="W58" i="2" s="1"/>
  <c r="U58" i="2"/>
  <c r="T58" i="2"/>
  <c r="Q58" i="2"/>
  <c r="P58" i="2"/>
  <c r="R58" i="2" s="1"/>
  <c r="S58" i="2" s="1"/>
  <c r="M58" i="2"/>
  <c r="L58" i="2"/>
  <c r="I58" i="2"/>
  <c r="H58" i="2"/>
  <c r="J58" i="2" s="1"/>
  <c r="K58" i="2" s="1"/>
  <c r="E58" i="2"/>
  <c r="D58" i="2"/>
  <c r="F58" i="2" s="1"/>
  <c r="G58" i="2" s="1"/>
  <c r="U57" i="2"/>
  <c r="T57" i="2"/>
  <c r="Q57" i="2"/>
  <c r="P57" i="2"/>
  <c r="M57" i="2"/>
  <c r="L57" i="2"/>
  <c r="I57" i="2"/>
  <c r="H57" i="2"/>
  <c r="E57" i="2"/>
  <c r="D57" i="2"/>
  <c r="U56" i="2"/>
  <c r="T56" i="2"/>
  <c r="Q56" i="2"/>
  <c r="P56" i="2"/>
  <c r="M56" i="2"/>
  <c r="L56" i="2"/>
  <c r="I56" i="2"/>
  <c r="H56" i="2"/>
  <c r="E56" i="2"/>
  <c r="D56" i="2"/>
  <c r="F56" i="2" s="1"/>
  <c r="G56" i="2" s="1"/>
  <c r="U55" i="2"/>
  <c r="T55" i="2"/>
  <c r="Q55" i="2"/>
  <c r="P55" i="2"/>
  <c r="M55" i="2"/>
  <c r="L55" i="2"/>
  <c r="I55" i="2"/>
  <c r="H55" i="2"/>
  <c r="J55" i="2" s="1"/>
  <c r="K55" i="2" s="1"/>
  <c r="E55" i="2"/>
  <c r="D55" i="2"/>
  <c r="U54" i="2"/>
  <c r="T54" i="2"/>
  <c r="Q54" i="2"/>
  <c r="P54" i="2"/>
  <c r="M54" i="2"/>
  <c r="L54" i="2"/>
  <c r="I54" i="2"/>
  <c r="H54" i="2"/>
  <c r="E54" i="2"/>
  <c r="D54" i="2"/>
  <c r="U53" i="2"/>
  <c r="T53" i="2"/>
  <c r="Q53" i="2"/>
  <c r="P53" i="2"/>
  <c r="M53" i="2"/>
  <c r="L53" i="2"/>
  <c r="I53" i="2"/>
  <c r="H53" i="2"/>
  <c r="E53" i="2"/>
  <c r="D53" i="2"/>
  <c r="U52" i="2"/>
  <c r="T52" i="2"/>
  <c r="V52" i="2" s="1"/>
  <c r="W52" i="2" s="1"/>
  <c r="Q52" i="2"/>
  <c r="P52" i="2"/>
  <c r="M52" i="2"/>
  <c r="L52" i="2"/>
  <c r="I52" i="2"/>
  <c r="H52" i="2"/>
  <c r="E52" i="2"/>
  <c r="D52" i="2"/>
  <c r="U51" i="2"/>
  <c r="T51" i="2"/>
  <c r="Q51" i="2"/>
  <c r="P51" i="2"/>
  <c r="M51" i="2"/>
  <c r="L51" i="2"/>
  <c r="I51" i="2"/>
  <c r="H51" i="2"/>
  <c r="E51" i="2"/>
  <c r="D51" i="2"/>
  <c r="U50" i="2"/>
  <c r="T50" i="2"/>
  <c r="Q50" i="2"/>
  <c r="P50" i="2"/>
  <c r="M50" i="2"/>
  <c r="L50" i="2"/>
  <c r="I50" i="2"/>
  <c r="H50" i="2"/>
  <c r="E50" i="2"/>
  <c r="D50" i="2"/>
  <c r="U49" i="2"/>
  <c r="T49" i="2"/>
  <c r="Q49" i="2"/>
  <c r="P49" i="2"/>
  <c r="M49" i="2"/>
  <c r="L49" i="2"/>
  <c r="I49" i="2"/>
  <c r="J49" i="2" s="1"/>
  <c r="H49" i="2"/>
  <c r="E49" i="2"/>
  <c r="F49" i="2" s="1"/>
  <c r="G49" i="2" s="1"/>
  <c r="D49" i="2"/>
  <c r="U48" i="2"/>
  <c r="T48" i="2"/>
  <c r="Q48" i="2"/>
  <c r="P48" i="2"/>
  <c r="M48" i="2"/>
  <c r="L48" i="2"/>
  <c r="I48" i="2"/>
  <c r="H48" i="2"/>
  <c r="E48" i="2"/>
  <c r="D48" i="2"/>
  <c r="U47" i="2"/>
  <c r="T47" i="2"/>
  <c r="Q47" i="2"/>
  <c r="R47" i="2" s="1"/>
  <c r="S47" i="2" s="1"/>
  <c r="P47" i="2"/>
  <c r="M47" i="2"/>
  <c r="N47" i="2" s="1"/>
  <c r="O47" i="2" s="1"/>
  <c r="L47" i="2"/>
  <c r="I47" i="2"/>
  <c r="H47" i="2"/>
  <c r="F47" i="2"/>
  <c r="G47" i="2" s="1"/>
  <c r="E47" i="2"/>
  <c r="D47" i="2"/>
  <c r="U46" i="2"/>
  <c r="T46" i="2"/>
  <c r="Q46" i="2"/>
  <c r="P46" i="2"/>
  <c r="M46" i="2"/>
  <c r="L46" i="2"/>
  <c r="I46" i="2"/>
  <c r="H46" i="2"/>
  <c r="J46" i="2" s="1"/>
  <c r="K46" i="2" s="1"/>
  <c r="E46" i="2"/>
  <c r="D46" i="2"/>
  <c r="U45" i="2"/>
  <c r="T45" i="2"/>
  <c r="Q45" i="2"/>
  <c r="P45" i="2"/>
  <c r="M45" i="2"/>
  <c r="L45" i="2"/>
  <c r="N45" i="2" s="1"/>
  <c r="O45" i="2" s="1"/>
  <c r="I45" i="2"/>
  <c r="H45" i="2"/>
  <c r="E45" i="2"/>
  <c r="D45" i="2"/>
  <c r="U44" i="2"/>
  <c r="T44" i="2"/>
  <c r="Q44" i="2"/>
  <c r="P44" i="2"/>
  <c r="R44" i="2" s="1"/>
  <c r="S44" i="2" s="1"/>
  <c r="M44" i="2"/>
  <c r="L44" i="2"/>
  <c r="I44" i="2"/>
  <c r="H44" i="2"/>
  <c r="E44" i="2"/>
  <c r="D44" i="2"/>
  <c r="F44" i="2" s="1"/>
  <c r="G44" i="2" s="1"/>
  <c r="U43" i="2"/>
  <c r="T43" i="2"/>
  <c r="V43" i="2" s="1"/>
  <c r="W43" i="2" s="1"/>
  <c r="Q43" i="2"/>
  <c r="P43" i="2"/>
  <c r="M43" i="2"/>
  <c r="L43" i="2"/>
  <c r="I43" i="2"/>
  <c r="H43" i="2"/>
  <c r="E43" i="2"/>
  <c r="D43" i="2"/>
  <c r="U42" i="2"/>
  <c r="T42" i="2"/>
  <c r="Q42" i="2"/>
  <c r="P42" i="2"/>
  <c r="M42" i="2"/>
  <c r="L42" i="2"/>
  <c r="I42" i="2"/>
  <c r="H42" i="2"/>
  <c r="E42" i="2"/>
  <c r="D42" i="2"/>
  <c r="U41" i="2"/>
  <c r="T41" i="2"/>
  <c r="Q41" i="2"/>
  <c r="P41" i="2"/>
  <c r="M41" i="2"/>
  <c r="L41" i="2"/>
  <c r="I41" i="2"/>
  <c r="H41" i="2"/>
  <c r="E41" i="2"/>
  <c r="D41" i="2"/>
  <c r="U40" i="2"/>
  <c r="T40" i="2"/>
  <c r="Q40" i="2"/>
  <c r="P40" i="2"/>
  <c r="R40" i="2" s="1"/>
  <c r="S40" i="2" s="1"/>
  <c r="M40" i="2"/>
  <c r="L40" i="2"/>
  <c r="I40" i="2"/>
  <c r="H40" i="2"/>
  <c r="E40" i="2"/>
  <c r="D40" i="2"/>
  <c r="F40" i="2" s="1"/>
  <c r="G40" i="2" s="1"/>
  <c r="U39" i="2"/>
  <c r="T39" i="2"/>
  <c r="V39" i="2" s="1"/>
  <c r="W39" i="2" s="1"/>
  <c r="Q39" i="2"/>
  <c r="P39" i="2"/>
  <c r="M39" i="2"/>
  <c r="L39" i="2"/>
  <c r="I39" i="2"/>
  <c r="H39" i="2"/>
  <c r="E39" i="2"/>
  <c r="D39" i="2"/>
  <c r="F39" i="2" s="1"/>
  <c r="G39" i="2" s="1"/>
  <c r="U38" i="2"/>
  <c r="T38" i="2"/>
  <c r="Q38" i="2"/>
  <c r="P38" i="2"/>
  <c r="M38" i="2"/>
  <c r="L38" i="2"/>
  <c r="N38" i="2" s="1"/>
  <c r="O38" i="2" s="1"/>
  <c r="I38" i="2"/>
  <c r="H38" i="2"/>
  <c r="J38" i="2" s="1"/>
  <c r="K38" i="2" s="1"/>
  <c r="E38" i="2"/>
  <c r="D38" i="2"/>
  <c r="U37" i="2"/>
  <c r="T37" i="2"/>
  <c r="Q37" i="2"/>
  <c r="P37" i="2"/>
  <c r="R37" i="2" s="1"/>
  <c r="S37" i="2" s="1"/>
  <c r="M37" i="2"/>
  <c r="L37" i="2"/>
  <c r="I37" i="2"/>
  <c r="H37" i="2"/>
  <c r="E37" i="2"/>
  <c r="D37" i="2"/>
  <c r="U36" i="2"/>
  <c r="T36" i="2"/>
  <c r="Q36" i="2"/>
  <c r="P36" i="2"/>
  <c r="M36" i="2"/>
  <c r="L36" i="2"/>
  <c r="I36" i="2"/>
  <c r="J36" i="2" s="1"/>
  <c r="K36" i="2" s="1"/>
  <c r="H36" i="2"/>
  <c r="E36" i="2"/>
  <c r="D36" i="2"/>
  <c r="U35" i="2"/>
  <c r="T35" i="2"/>
  <c r="Q35" i="2"/>
  <c r="P35" i="2"/>
  <c r="M35" i="2"/>
  <c r="L35" i="2"/>
  <c r="I35" i="2"/>
  <c r="H35" i="2"/>
  <c r="E35" i="2"/>
  <c r="D35" i="2"/>
  <c r="U34" i="2"/>
  <c r="T34" i="2"/>
  <c r="Q34" i="2"/>
  <c r="P34" i="2"/>
  <c r="M34" i="2"/>
  <c r="L34" i="2"/>
  <c r="I34" i="2"/>
  <c r="H34" i="2"/>
  <c r="E34" i="2"/>
  <c r="D34" i="2"/>
  <c r="U33" i="2"/>
  <c r="T33" i="2"/>
  <c r="Q33" i="2"/>
  <c r="P33" i="2"/>
  <c r="M33" i="2"/>
  <c r="L33" i="2"/>
  <c r="I33" i="2"/>
  <c r="H33" i="2"/>
  <c r="E33" i="2"/>
  <c r="D33" i="2"/>
  <c r="U32" i="2"/>
  <c r="T32" i="2"/>
  <c r="Q32" i="2"/>
  <c r="P32" i="2"/>
  <c r="M32" i="2"/>
  <c r="L32" i="2"/>
  <c r="I32" i="2"/>
  <c r="H32" i="2"/>
  <c r="E32" i="2"/>
  <c r="D32" i="2"/>
  <c r="U31" i="2"/>
  <c r="T31" i="2"/>
  <c r="Q31" i="2"/>
  <c r="P31" i="2"/>
  <c r="M31" i="2"/>
  <c r="L31" i="2"/>
  <c r="I31" i="2"/>
  <c r="H31" i="2"/>
  <c r="E31" i="2"/>
  <c r="D31" i="2"/>
  <c r="U30" i="2"/>
  <c r="T30" i="2"/>
  <c r="Q30" i="2"/>
  <c r="P30" i="2"/>
  <c r="M30" i="2"/>
  <c r="L30" i="2"/>
  <c r="I30" i="2"/>
  <c r="H30" i="2"/>
  <c r="E30" i="2"/>
  <c r="D30" i="2"/>
  <c r="U29" i="2"/>
  <c r="T29" i="2"/>
  <c r="Q29" i="2"/>
  <c r="P29" i="2"/>
  <c r="M29" i="2"/>
  <c r="L29" i="2"/>
  <c r="I29" i="2"/>
  <c r="H29" i="2"/>
  <c r="E29" i="2"/>
  <c r="D29" i="2"/>
  <c r="U28" i="2"/>
  <c r="T28" i="2"/>
  <c r="Q28" i="2"/>
  <c r="P28" i="2"/>
  <c r="M28" i="2"/>
  <c r="L28" i="2"/>
  <c r="I28" i="2"/>
  <c r="H28" i="2"/>
  <c r="E28" i="2"/>
  <c r="D28" i="2"/>
  <c r="U27" i="2"/>
  <c r="T27" i="2"/>
  <c r="Q27" i="2"/>
  <c r="P27" i="2"/>
  <c r="M27" i="2"/>
  <c r="L27" i="2"/>
  <c r="I27" i="2"/>
  <c r="H27" i="2"/>
  <c r="E27" i="2"/>
  <c r="D27" i="2"/>
  <c r="U26" i="2"/>
  <c r="T26" i="2"/>
  <c r="Q26" i="2"/>
  <c r="P26" i="2"/>
  <c r="M26" i="2"/>
  <c r="L26" i="2"/>
  <c r="I26" i="2"/>
  <c r="H26" i="2"/>
  <c r="E26" i="2"/>
  <c r="D26" i="2"/>
  <c r="U25" i="2"/>
  <c r="T25" i="2"/>
  <c r="Q25" i="2"/>
  <c r="P25" i="2"/>
  <c r="M25" i="2"/>
  <c r="N25" i="2" s="1"/>
  <c r="O25" i="2" s="1"/>
  <c r="L25" i="2"/>
  <c r="I25" i="2"/>
  <c r="H25" i="2"/>
  <c r="E25" i="2"/>
  <c r="D25" i="2"/>
  <c r="U24" i="2"/>
  <c r="T24" i="2"/>
  <c r="Q24" i="2"/>
  <c r="P24" i="2"/>
  <c r="M24" i="2"/>
  <c r="L24" i="2"/>
  <c r="N24" i="2" s="1"/>
  <c r="O24" i="2" s="1"/>
  <c r="I24" i="2"/>
  <c r="H24" i="2"/>
  <c r="E24" i="2"/>
  <c r="D24" i="2"/>
  <c r="U23" i="2"/>
  <c r="T23" i="2"/>
  <c r="Q23" i="2"/>
  <c r="P23" i="2"/>
  <c r="R23" i="2" s="1"/>
  <c r="S23" i="2" s="1"/>
  <c r="M23" i="2"/>
  <c r="L23" i="2"/>
  <c r="N23" i="2" s="1"/>
  <c r="O23" i="2" s="1"/>
  <c r="I23" i="2"/>
  <c r="H23" i="2"/>
  <c r="E23" i="2"/>
  <c r="D23" i="2"/>
  <c r="U22" i="2"/>
  <c r="T22" i="2"/>
  <c r="Q22" i="2"/>
  <c r="P22" i="2"/>
  <c r="M22" i="2"/>
  <c r="L22" i="2"/>
  <c r="J22" i="2"/>
  <c r="K22" i="2" s="1"/>
  <c r="I22" i="2"/>
  <c r="H22" i="2"/>
  <c r="E22" i="2"/>
  <c r="D22" i="2"/>
  <c r="U21" i="2"/>
  <c r="T21" i="2"/>
  <c r="Q21" i="2"/>
  <c r="P21" i="2"/>
  <c r="M21" i="2"/>
  <c r="L21" i="2"/>
  <c r="N21" i="2" s="1"/>
  <c r="O21" i="2" s="1"/>
  <c r="I21" i="2"/>
  <c r="J21" i="2" s="1"/>
  <c r="K21" i="2" s="1"/>
  <c r="H21" i="2"/>
  <c r="E21" i="2"/>
  <c r="D21" i="2"/>
  <c r="U20" i="2"/>
  <c r="T20" i="2"/>
  <c r="Q20" i="2"/>
  <c r="P20" i="2"/>
  <c r="R20" i="2" s="1"/>
  <c r="S20" i="2" s="1"/>
  <c r="M20" i="2"/>
  <c r="L20" i="2"/>
  <c r="I20" i="2"/>
  <c r="H20" i="2"/>
  <c r="E20" i="2"/>
  <c r="D20" i="2"/>
  <c r="U19" i="2"/>
  <c r="T19" i="2"/>
  <c r="Q19" i="2"/>
  <c r="P19" i="2"/>
  <c r="M19" i="2"/>
  <c r="L19" i="2"/>
  <c r="N19" i="2" s="1"/>
  <c r="O19" i="2" s="1"/>
  <c r="I19" i="2"/>
  <c r="H19" i="2"/>
  <c r="J19" i="2" s="1"/>
  <c r="K19" i="2" s="1"/>
  <c r="E19" i="2"/>
  <c r="D19" i="2"/>
  <c r="F19" i="2" s="1"/>
  <c r="G19" i="2" s="1"/>
  <c r="U18" i="2"/>
  <c r="T18" i="2"/>
  <c r="Q18" i="2"/>
  <c r="P18" i="2"/>
  <c r="M18" i="2"/>
  <c r="L18" i="2"/>
  <c r="I18" i="2"/>
  <c r="J18" i="2" s="1"/>
  <c r="K18" i="2" s="1"/>
  <c r="H18" i="2"/>
  <c r="E18" i="2"/>
  <c r="D18" i="2"/>
  <c r="U17" i="2"/>
  <c r="T17" i="2"/>
  <c r="Q17" i="2"/>
  <c r="P17" i="2"/>
  <c r="M17" i="2"/>
  <c r="L17" i="2"/>
  <c r="N17" i="2" s="1"/>
  <c r="O17" i="2" s="1"/>
  <c r="I17" i="2"/>
  <c r="H17" i="2"/>
  <c r="E17" i="2"/>
  <c r="D17" i="2"/>
  <c r="U16" i="2"/>
  <c r="T16" i="2"/>
  <c r="Q16" i="2"/>
  <c r="P16" i="2"/>
  <c r="R16" i="2" s="1"/>
  <c r="S16" i="2" s="1"/>
  <c r="M16" i="2"/>
  <c r="L16" i="2"/>
  <c r="I16" i="2"/>
  <c r="H16" i="2"/>
  <c r="E16" i="2"/>
  <c r="D16" i="2"/>
  <c r="U15" i="2"/>
  <c r="V15" i="2" s="1"/>
  <c r="W15" i="2" s="1"/>
  <c r="T15" i="2"/>
  <c r="Q15" i="2"/>
  <c r="P15" i="2"/>
  <c r="M15" i="2"/>
  <c r="L15" i="2"/>
  <c r="I15" i="2"/>
  <c r="H15" i="2"/>
  <c r="E15" i="2"/>
  <c r="D15" i="2"/>
  <c r="F15" i="2" s="1"/>
  <c r="G15" i="2" s="1"/>
  <c r="U14" i="2"/>
  <c r="T14" i="2"/>
  <c r="Q14" i="2"/>
  <c r="P14" i="2"/>
  <c r="M14" i="2"/>
  <c r="L14" i="2"/>
  <c r="I14" i="2"/>
  <c r="H14" i="2"/>
  <c r="J14" i="2" s="1"/>
  <c r="K14" i="2" s="1"/>
  <c r="E14" i="2"/>
  <c r="D14" i="2"/>
  <c r="U13" i="2"/>
  <c r="T13" i="2"/>
  <c r="Q13" i="2"/>
  <c r="P13" i="2"/>
  <c r="M13" i="2"/>
  <c r="L13" i="2"/>
  <c r="N13" i="2" s="1"/>
  <c r="O13" i="2" s="1"/>
  <c r="I13" i="2"/>
  <c r="J13" i="2" s="1"/>
  <c r="K13" i="2" s="1"/>
  <c r="H13" i="2"/>
  <c r="E13" i="2"/>
  <c r="D13" i="2"/>
  <c r="U12" i="2"/>
  <c r="T12" i="2"/>
  <c r="Q12" i="2"/>
  <c r="P12" i="2"/>
  <c r="R12" i="2" s="1"/>
  <c r="S12" i="2" s="1"/>
  <c r="M12" i="2"/>
  <c r="L12" i="2"/>
  <c r="I12" i="2"/>
  <c r="H12" i="2"/>
  <c r="E12" i="2"/>
  <c r="D12" i="2"/>
  <c r="U11" i="2"/>
  <c r="T11" i="2"/>
  <c r="V11" i="2" s="1"/>
  <c r="W11" i="2" s="1"/>
  <c r="Q11" i="2"/>
  <c r="P11" i="2"/>
  <c r="R11" i="2" s="1"/>
  <c r="S11" i="2" s="1"/>
  <c r="M11" i="2"/>
  <c r="L11" i="2"/>
  <c r="I11" i="2"/>
  <c r="H11" i="2"/>
  <c r="E11" i="2"/>
  <c r="D11" i="2"/>
  <c r="F11" i="2" s="1"/>
  <c r="G11" i="2" s="1"/>
  <c r="U10" i="2"/>
  <c r="T10" i="2"/>
  <c r="Q10" i="2"/>
  <c r="P10" i="2"/>
  <c r="M10" i="2"/>
  <c r="L10" i="2"/>
  <c r="I10" i="2"/>
  <c r="H10" i="2"/>
  <c r="J10" i="2" s="1"/>
  <c r="K10" i="2" s="1"/>
  <c r="E10" i="2"/>
  <c r="D10" i="2"/>
  <c r="F10" i="2" s="1"/>
  <c r="G10" i="2" s="1"/>
  <c r="U9" i="2"/>
  <c r="T9" i="2"/>
  <c r="Q9" i="2"/>
  <c r="P9" i="2"/>
  <c r="M9" i="2"/>
  <c r="L9" i="2"/>
  <c r="N9" i="2" s="1"/>
  <c r="O9" i="2" s="1"/>
  <c r="I9" i="2"/>
  <c r="H9" i="2"/>
  <c r="J9" i="2" s="1"/>
  <c r="K9" i="2" s="1"/>
  <c r="E9" i="2"/>
  <c r="D9" i="2"/>
  <c r="F9" i="2" s="1"/>
  <c r="G9" i="2" s="1"/>
  <c r="U8" i="2"/>
  <c r="T8" i="2"/>
  <c r="Q8" i="2"/>
  <c r="P8" i="2"/>
  <c r="R8" i="2" s="1"/>
  <c r="S8" i="2" s="1"/>
  <c r="M8" i="2"/>
  <c r="N8" i="2" s="1"/>
  <c r="O8" i="2" s="1"/>
  <c r="L8" i="2"/>
  <c r="I8" i="2"/>
  <c r="H8" i="2"/>
  <c r="J8" i="2" s="1"/>
  <c r="K8" i="2" s="1"/>
  <c r="E8" i="2"/>
  <c r="D8" i="2"/>
  <c r="F8" i="2" s="1"/>
  <c r="G8" i="2" s="1"/>
  <c r="U7" i="2"/>
  <c r="V7" i="2" s="1"/>
  <c r="W7" i="2" s="1"/>
  <c r="T7" i="2"/>
  <c r="Q7" i="2"/>
  <c r="P7" i="2"/>
  <c r="M7" i="2"/>
  <c r="L7" i="2"/>
  <c r="N7" i="2" s="1"/>
  <c r="O7" i="2" s="1"/>
  <c r="I7" i="2"/>
  <c r="H7" i="2"/>
  <c r="J7" i="2" s="1"/>
  <c r="K7" i="2" s="1"/>
  <c r="E7" i="2"/>
  <c r="D7" i="2"/>
  <c r="V6" i="2"/>
  <c r="W6" i="2" s="1"/>
  <c r="U6" i="2"/>
  <c r="T6" i="2"/>
  <c r="Q6" i="2"/>
  <c r="P6" i="2"/>
  <c r="M6" i="2"/>
  <c r="L6" i="2"/>
  <c r="N6" i="2" s="1"/>
  <c r="O6" i="2" s="1"/>
  <c r="I6" i="2"/>
  <c r="H6" i="2"/>
  <c r="E6" i="2"/>
  <c r="D6" i="2"/>
  <c r="F6" i="2" s="1"/>
  <c r="G6" i="2" s="1"/>
  <c r="U5" i="2"/>
  <c r="T5" i="2"/>
  <c r="Q5" i="2"/>
  <c r="P5" i="2"/>
  <c r="R5" i="2" s="1"/>
  <c r="S5" i="2" s="1"/>
  <c r="M5" i="2"/>
  <c r="L5" i="2"/>
  <c r="N5" i="2" s="1"/>
  <c r="O5" i="2" s="1"/>
  <c r="I5" i="2"/>
  <c r="J5" i="2" s="1"/>
  <c r="K5" i="2" s="1"/>
  <c r="H5" i="2"/>
  <c r="E5" i="2"/>
  <c r="D5" i="2"/>
  <c r="F5" i="2" s="1"/>
  <c r="G5" i="2" s="1"/>
  <c r="A1" i="2"/>
  <c r="R79" i="2" l="1"/>
  <c r="S79" i="2" s="1"/>
  <c r="V5" i="2"/>
  <c r="W5" i="2" s="1"/>
  <c r="R6" i="2"/>
  <c r="S6" i="2" s="1"/>
  <c r="V8" i="2"/>
  <c r="W8" i="2" s="1"/>
  <c r="R9" i="2"/>
  <c r="S9" i="2" s="1"/>
  <c r="N16" i="2"/>
  <c r="O16" i="2" s="1"/>
  <c r="J17" i="2"/>
  <c r="K17" i="2" s="1"/>
  <c r="F18" i="2"/>
  <c r="G18" i="2" s="1"/>
  <c r="R19" i="2"/>
  <c r="S19" i="2" s="1"/>
  <c r="N20" i="2"/>
  <c r="O20" i="2" s="1"/>
  <c r="F22" i="2"/>
  <c r="G22" i="2" s="1"/>
  <c r="V37" i="2"/>
  <c r="W37" i="2" s="1"/>
  <c r="R38" i="2"/>
  <c r="S38" i="2" s="1"/>
  <c r="N39" i="2"/>
  <c r="O39" i="2" s="1"/>
  <c r="J47" i="2"/>
  <c r="K47" i="2" s="1"/>
  <c r="V48" i="2"/>
  <c r="W48" i="2" s="1"/>
  <c r="N58" i="2"/>
  <c r="O58" i="2" s="1"/>
  <c r="V67" i="2"/>
  <c r="W67" i="2" s="1"/>
  <c r="V79" i="2"/>
  <c r="W79" i="2" s="1"/>
  <c r="V80" i="2"/>
  <c r="W80" i="2" s="1"/>
  <c r="F53" i="2"/>
  <c r="G53" i="2" s="1"/>
  <c r="R54" i="2"/>
  <c r="S54" i="2" s="1"/>
  <c r="N55" i="2"/>
  <c r="O55" i="2" s="1"/>
  <c r="F60" i="2"/>
  <c r="G60" i="2" s="1"/>
  <c r="V60" i="2"/>
  <c r="W60" i="2" s="1"/>
  <c r="R61" i="2"/>
  <c r="S61" i="2" s="1"/>
  <c r="N62" i="2"/>
  <c r="O62" i="2" s="1"/>
  <c r="J63" i="2"/>
  <c r="K63" i="2" s="1"/>
  <c r="F64" i="2"/>
  <c r="G64" i="2" s="1"/>
  <c r="V69" i="2"/>
  <c r="W69" i="2" s="1"/>
  <c r="N73" i="2"/>
  <c r="O73" i="2" s="1"/>
  <c r="N82" i="2"/>
  <c r="O82" i="2" s="1"/>
  <c r="J25" i="2"/>
  <c r="K25" i="2" s="1"/>
  <c r="R7" i="2"/>
  <c r="S7" i="2" s="1"/>
  <c r="F23" i="2"/>
  <c r="G23" i="2" s="1"/>
  <c r="R24" i="2"/>
  <c r="S24" i="2" s="1"/>
  <c r="N36" i="2"/>
  <c r="O36" i="2" s="1"/>
  <c r="J41" i="2"/>
  <c r="K41" i="2" s="1"/>
  <c r="V42" i="2"/>
  <c r="W42" i="2" s="1"/>
  <c r="F54" i="2"/>
  <c r="G54" i="2" s="1"/>
  <c r="V54" i="2"/>
  <c r="W54" i="2" s="1"/>
  <c r="R55" i="2"/>
  <c r="S55" i="2" s="1"/>
  <c r="N56" i="2"/>
  <c r="O56" i="2" s="1"/>
  <c r="J60" i="2"/>
  <c r="K60" i="2" s="1"/>
  <c r="F61" i="2"/>
  <c r="G61" i="2" s="1"/>
  <c r="V61" i="2"/>
  <c r="W61" i="2" s="1"/>
  <c r="R62" i="2"/>
  <c r="S62" i="2" s="1"/>
  <c r="N63" i="2"/>
  <c r="O63" i="2" s="1"/>
  <c r="J64" i="2"/>
  <c r="K64" i="2" s="1"/>
  <c r="J67" i="2"/>
  <c r="K67" i="2" s="1"/>
  <c r="R73" i="2"/>
  <c r="S73" i="2" s="1"/>
  <c r="V74" i="2"/>
  <c r="W74" i="2" s="1"/>
  <c r="J6" i="2"/>
  <c r="K6" i="2" s="1"/>
  <c r="F7" i="2"/>
  <c r="G7" i="2" s="1"/>
  <c r="V14" i="2"/>
  <c r="W14" i="2" s="1"/>
  <c r="J23" i="2"/>
  <c r="K23" i="2" s="1"/>
  <c r="R52" i="2"/>
  <c r="S52" i="2" s="1"/>
  <c r="F55" i="2"/>
  <c r="G55" i="2" s="1"/>
  <c r="V55" i="2"/>
  <c r="W55" i="2" s="1"/>
  <c r="R56" i="2"/>
  <c r="S56" i="2" s="1"/>
  <c r="R59" i="2"/>
  <c r="S59" i="2" s="1"/>
  <c r="N60" i="2"/>
  <c r="O60" i="2" s="1"/>
  <c r="F62" i="2"/>
  <c r="G62" i="2" s="1"/>
  <c r="V62" i="2"/>
  <c r="W62" i="2" s="1"/>
  <c r="R63" i="2"/>
  <c r="S63" i="2" s="1"/>
  <c r="F65" i="2"/>
  <c r="G65" i="2" s="1"/>
  <c r="V65" i="2"/>
  <c r="W65" i="2" s="1"/>
  <c r="N69" i="2"/>
  <c r="O69" i="2" s="1"/>
  <c r="V73" i="2"/>
  <c r="W73" i="2" s="1"/>
  <c r="N78" i="2"/>
  <c r="O78" i="2" s="1"/>
  <c r="M68" i="3"/>
  <c r="M30" i="3"/>
  <c r="M61" i="3"/>
  <c r="K6" i="3"/>
  <c r="M9" i="3"/>
  <c r="K14" i="3"/>
  <c r="M17" i="3"/>
  <c r="K34" i="3"/>
  <c r="M44" i="3"/>
  <c r="I59" i="3"/>
  <c r="K65" i="3"/>
  <c r="I70" i="3"/>
  <c r="I7" i="3"/>
  <c r="I19" i="3"/>
  <c r="I21" i="3"/>
  <c r="M35" i="3"/>
  <c r="M34" i="3"/>
  <c r="M5" i="3"/>
  <c r="I11" i="3"/>
  <c r="K26" i="3"/>
  <c r="I46" i="3"/>
  <c r="K57" i="3"/>
  <c r="K62" i="3"/>
  <c r="M64" i="3"/>
  <c r="I68" i="3"/>
  <c r="I78" i="3"/>
  <c r="K10" i="3"/>
  <c r="G12" i="3"/>
  <c r="M13" i="3"/>
  <c r="K18" i="3"/>
  <c r="M25" i="3"/>
  <c r="M32" i="3"/>
  <c r="M33" i="3"/>
  <c r="G47" i="3"/>
  <c r="G54" i="3"/>
  <c r="I66" i="3"/>
  <c r="K67" i="3"/>
  <c r="F69" i="3"/>
  <c r="F70" i="3" s="1"/>
  <c r="O27" i="3"/>
  <c r="M16" i="3"/>
  <c r="K17" i="3"/>
  <c r="M20" i="3"/>
  <c r="G21" i="3"/>
  <c r="M24" i="3"/>
  <c r="K27" i="3"/>
  <c r="I29" i="3"/>
  <c r="G30" i="3"/>
  <c r="E32" i="3"/>
  <c r="M43" i="3"/>
  <c r="E47" i="3"/>
  <c r="K49" i="3"/>
  <c r="I50" i="3"/>
  <c r="M52" i="3"/>
  <c r="K53" i="3"/>
  <c r="I54" i="3"/>
  <c r="M56" i="3"/>
  <c r="I58" i="3"/>
  <c r="E60" i="3"/>
  <c r="M60" i="3"/>
  <c r="K61" i="3"/>
  <c r="I62" i="3"/>
  <c r="G63" i="3"/>
  <c r="E64" i="3"/>
  <c r="I67" i="3"/>
  <c r="G68" i="3"/>
  <c r="M69" i="3"/>
  <c r="M71" i="3"/>
  <c r="M73" i="3"/>
  <c r="M75" i="3"/>
  <c r="M77" i="3"/>
  <c r="K28" i="3"/>
  <c r="M48" i="3"/>
  <c r="K66" i="3"/>
  <c r="M70" i="3"/>
  <c r="M72" i="3"/>
  <c r="M74" i="3"/>
  <c r="M76" i="3"/>
  <c r="M78" i="3"/>
  <c r="I45" i="3"/>
  <c r="I48" i="3"/>
  <c r="K52" i="3"/>
  <c r="I56" i="3"/>
  <c r="K5" i="3"/>
  <c r="I6" i="3"/>
  <c r="G7" i="3"/>
  <c r="E8" i="3"/>
  <c r="M8" i="3"/>
  <c r="K9" i="3"/>
  <c r="I10" i="3"/>
  <c r="G11" i="3"/>
  <c r="E12" i="3"/>
  <c r="M12" i="3"/>
  <c r="K13" i="3"/>
  <c r="I14" i="3"/>
  <c r="I18" i="3"/>
  <c r="K25" i="3"/>
  <c r="K31" i="3"/>
  <c r="O31" i="3"/>
  <c r="O32" i="3" s="1"/>
  <c r="O33" i="3" s="1"/>
  <c r="K35" i="3"/>
  <c r="M38" i="3"/>
  <c r="E42" i="3"/>
  <c r="K44" i="3"/>
  <c r="K48" i="3"/>
  <c r="M51" i="3"/>
  <c r="K56" i="3"/>
  <c r="E67" i="3"/>
  <c r="M67" i="3"/>
  <c r="K68" i="3"/>
  <c r="K70" i="3"/>
  <c r="K72" i="3"/>
  <c r="K74" i="3"/>
  <c r="K76" i="3"/>
  <c r="K78" i="3"/>
  <c r="G15" i="3"/>
  <c r="G19" i="3"/>
  <c r="O21" i="3"/>
  <c r="O22" i="3" s="1"/>
  <c r="O20" i="3"/>
  <c r="P20" i="3" s="1"/>
  <c r="G23" i="3"/>
  <c r="I26" i="3"/>
  <c r="I27" i="3"/>
  <c r="I28" i="3"/>
  <c r="G29" i="3"/>
  <c r="K32" i="3"/>
  <c r="I36" i="3"/>
  <c r="K39" i="3"/>
  <c r="M42" i="3"/>
  <c r="M47" i="3"/>
  <c r="G49" i="3"/>
  <c r="M55" i="3"/>
  <c r="K64" i="3"/>
  <c r="I65" i="3"/>
  <c r="G66" i="3"/>
  <c r="E16" i="3"/>
  <c r="E20" i="3"/>
  <c r="G22" i="3"/>
  <c r="E24" i="3"/>
  <c r="E30" i="3"/>
  <c r="K33" i="3"/>
  <c r="G37" i="3"/>
  <c r="I40" i="3"/>
  <c r="G45" i="3"/>
  <c r="I49" i="3"/>
  <c r="I52" i="3"/>
  <c r="K60" i="3"/>
  <c r="I61" i="3"/>
  <c r="G62" i="3"/>
  <c r="E63" i="3"/>
  <c r="M63" i="3"/>
  <c r="K69" i="3"/>
  <c r="K71" i="3"/>
  <c r="K73" i="3"/>
  <c r="K75" i="3"/>
  <c r="K77" i="3"/>
  <c r="E43" i="3"/>
  <c r="G46" i="3"/>
  <c r="G50" i="3"/>
  <c r="I53" i="3"/>
  <c r="I57" i="3"/>
  <c r="O58" i="3"/>
  <c r="G59" i="3"/>
  <c r="G69" i="3"/>
  <c r="N12" i="2"/>
  <c r="O12" i="2" s="1"/>
  <c r="R15" i="2"/>
  <c r="S15" i="2" s="1"/>
  <c r="V18" i="2"/>
  <c r="W18" i="2" s="1"/>
  <c r="V22" i="2"/>
  <c r="W22" i="2" s="1"/>
  <c r="N37" i="2"/>
  <c r="O37" i="2" s="1"/>
  <c r="V10" i="2"/>
  <c r="W10" i="2" s="1"/>
  <c r="F14" i="2"/>
  <c r="G14" i="2" s="1"/>
  <c r="R10" i="2"/>
  <c r="S10" i="2" s="1"/>
  <c r="J11" i="2"/>
  <c r="K11" i="2" s="1"/>
  <c r="J12" i="2"/>
  <c r="K12" i="2" s="1"/>
  <c r="V12" i="2"/>
  <c r="W12" i="2" s="1"/>
  <c r="V13" i="2"/>
  <c r="W13" i="2" s="1"/>
  <c r="N14" i="2"/>
  <c r="O14" i="2" s="1"/>
  <c r="N15" i="2"/>
  <c r="O15" i="2" s="1"/>
  <c r="F16" i="2"/>
  <c r="G16" i="2" s="1"/>
  <c r="F17" i="2"/>
  <c r="G17" i="2" s="1"/>
  <c r="R17" i="2"/>
  <c r="S17" i="2" s="1"/>
  <c r="R18" i="2"/>
  <c r="S18" i="2" s="1"/>
  <c r="F20" i="2"/>
  <c r="G20" i="2" s="1"/>
  <c r="F21" i="2"/>
  <c r="G21" i="2" s="1"/>
  <c r="R21" i="2"/>
  <c r="S21" i="2" s="1"/>
  <c r="R22" i="2"/>
  <c r="S22" i="2" s="1"/>
  <c r="F24" i="2"/>
  <c r="G24" i="2" s="1"/>
  <c r="F25" i="2"/>
  <c r="G25" i="2" s="1"/>
  <c r="R25" i="2"/>
  <c r="S25" i="2" s="1"/>
  <c r="R29" i="2"/>
  <c r="S29" i="2" s="1"/>
  <c r="F30" i="2"/>
  <c r="G30" i="2" s="1"/>
  <c r="N30" i="2"/>
  <c r="O30" i="2" s="1"/>
  <c r="V30" i="2"/>
  <c r="W30" i="2" s="1"/>
  <c r="R31" i="2"/>
  <c r="S31" i="2" s="1"/>
  <c r="F32" i="2"/>
  <c r="G32" i="2" s="1"/>
  <c r="N32" i="2"/>
  <c r="O32" i="2" s="1"/>
  <c r="V32" i="2"/>
  <c r="W32" i="2" s="1"/>
  <c r="R33" i="2"/>
  <c r="S33" i="2" s="1"/>
  <c r="F34" i="2"/>
  <c r="G34" i="2" s="1"/>
  <c r="N34" i="2"/>
  <c r="O34" i="2" s="1"/>
  <c r="V34" i="2"/>
  <c r="W34" i="2" s="1"/>
  <c r="F36" i="2"/>
  <c r="G36" i="2" s="1"/>
  <c r="V36" i="2"/>
  <c r="W36" i="2" s="1"/>
  <c r="F41" i="2"/>
  <c r="G41" i="2" s="1"/>
  <c r="N41" i="2"/>
  <c r="O41" i="2" s="1"/>
  <c r="V41" i="2"/>
  <c r="W41" i="2" s="1"/>
  <c r="J42" i="2"/>
  <c r="K42" i="2" s="1"/>
  <c r="R42" i="2"/>
  <c r="S42" i="2" s="1"/>
  <c r="F43" i="2"/>
  <c r="G43" i="2" s="1"/>
  <c r="N43" i="2"/>
  <c r="O43" i="2" s="1"/>
  <c r="N44" i="2"/>
  <c r="O44" i="2" s="1"/>
  <c r="R45" i="2"/>
  <c r="S45" i="2" s="1"/>
  <c r="F46" i="2"/>
  <c r="G46" i="2" s="1"/>
  <c r="F50" i="2"/>
  <c r="G50" i="2" s="1"/>
  <c r="N50" i="2"/>
  <c r="O50" i="2" s="1"/>
  <c r="V50" i="2"/>
  <c r="W50" i="2" s="1"/>
  <c r="F52" i="2"/>
  <c r="G52" i="2" s="1"/>
  <c r="N52" i="2"/>
  <c r="O52" i="2" s="1"/>
  <c r="N53" i="2"/>
  <c r="O53" i="2" s="1"/>
  <c r="V56" i="2"/>
  <c r="W56" i="2" s="1"/>
  <c r="J57" i="2"/>
  <c r="K57" i="2" s="1"/>
  <c r="R57" i="2"/>
  <c r="S57" i="2" s="1"/>
  <c r="F59" i="2"/>
  <c r="G59" i="2" s="1"/>
  <c r="N59" i="2"/>
  <c r="O59" i="2" s="1"/>
  <c r="R64" i="2"/>
  <c r="S64" i="2" s="1"/>
  <c r="J66" i="2"/>
  <c r="K66" i="2" s="1"/>
  <c r="R66" i="2"/>
  <c r="S66" i="2" s="1"/>
  <c r="F67" i="2"/>
  <c r="G67" i="2" s="1"/>
  <c r="N67" i="2"/>
  <c r="O67" i="2" s="1"/>
  <c r="V68" i="2"/>
  <c r="W68" i="2" s="1"/>
  <c r="R70" i="2"/>
  <c r="S70" i="2" s="1"/>
  <c r="R71" i="2"/>
  <c r="S71" i="2" s="1"/>
  <c r="N72" i="2"/>
  <c r="O72" i="2" s="1"/>
  <c r="V72" i="2"/>
  <c r="W72" i="2" s="1"/>
  <c r="R76" i="2"/>
  <c r="S76" i="2" s="1"/>
  <c r="V78" i="2"/>
  <c r="W78" i="2" s="1"/>
  <c r="R81" i="2"/>
  <c r="S81" i="2" s="1"/>
  <c r="V9" i="2"/>
  <c r="W9" i="2" s="1"/>
  <c r="N10" i="2"/>
  <c r="O10" i="2" s="1"/>
  <c r="N11" i="2"/>
  <c r="O11" i="2" s="1"/>
  <c r="F12" i="2"/>
  <c r="G12" i="2" s="1"/>
  <c r="F13" i="2"/>
  <c r="G13" i="2" s="1"/>
  <c r="R13" i="2"/>
  <c r="S13" i="2" s="1"/>
  <c r="R14" i="2"/>
  <c r="S14" i="2" s="1"/>
  <c r="J15" i="2"/>
  <c r="K15" i="2" s="1"/>
  <c r="J16" i="2"/>
  <c r="K16" i="2" s="1"/>
  <c r="V16" i="2"/>
  <c r="W16" i="2" s="1"/>
  <c r="V17" i="2"/>
  <c r="W17" i="2" s="1"/>
  <c r="N18" i="2"/>
  <c r="O18" i="2" s="1"/>
  <c r="V19" i="2"/>
  <c r="W19" i="2" s="1"/>
  <c r="J20" i="2"/>
  <c r="K20" i="2" s="1"/>
  <c r="V20" i="2"/>
  <c r="W20" i="2" s="1"/>
  <c r="V21" i="2"/>
  <c r="W21" i="2" s="1"/>
  <c r="N22" i="2"/>
  <c r="O22" i="2" s="1"/>
  <c r="V23" i="2"/>
  <c r="W23" i="2" s="1"/>
  <c r="J24" i="2"/>
  <c r="K24" i="2" s="1"/>
  <c r="V24" i="2"/>
  <c r="W24" i="2" s="1"/>
  <c r="V25" i="2"/>
  <c r="W25" i="2" s="1"/>
  <c r="F29" i="2"/>
  <c r="G29" i="2" s="1"/>
  <c r="N29" i="2"/>
  <c r="O29" i="2" s="1"/>
  <c r="V29" i="2"/>
  <c r="W29" i="2" s="1"/>
  <c r="R30" i="2"/>
  <c r="S30" i="2" s="1"/>
  <c r="F31" i="2"/>
  <c r="G31" i="2" s="1"/>
  <c r="N31" i="2"/>
  <c r="O31" i="2" s="1"/>
  <c r="V31" i="2"/>
  <c r="W31" i="2" s="1"/>
  <c r="R32" i="2"/>
  <c r="S32" i="2" s="1"/>
  <c r="F33" i="2"/>
  <c r="G33" i="2" s="1"/>
  <c r="N33" i="2"/>
  <c r="O33" i="2" s="1"/>
  <c r="V33" i="2"/>
  <c r="W33" i="2" s="1"/>
  <c r="R34" i="2"/>
  <c r="S34" i="2" s="1"/>
  <c r="F35" i="2"/>
  <c r="G35" i="2" s="1"/>
  <c r="N35" i="2"/>
  <c r="O35" i="2" s="1"/>
  <c r="V35" i="2"/>
  <c r="W35" i="2" s="1"/>
  <c r="R36" i="2"/>
  <c r="S36" i="2" s="1"/>
  <c r="F37" i="2"/>
  <c r="G37" i="2" s="1"/>
  <c r="F38" i="2"/>
  <c r="G38" i="2" s="1"/>
  <c r="J39" i="2"/>
  <c r="K39" i="2" s="1"/>
  <c r="R39" i="2"/>
  <c r="S39" i="2" s="1"/>
  <c r="V40" i="2"/>
  <c r="W40" i="2" s="1"/>
  <c r="R41" i="2"/>
  <c r="S41" i="2" s="1"/>
  <c r="N42" i="2"/>
  <c r="O42" i="2" s="1"/>
  <c r="J44" i="2"/>
  <c r="K44" i="2" s="1"/>
  <c r="V45" i="2"/>
  <c r="W45" i="2" s="1"/>
  <c r="V47" i="2"/>
  <c r="W47" i="2" s="1"/>
  <c r="R48" i="2"/>
  <c r="S48" i="2" s="1"/>
  <c r="N49" i="2"/>
  <c r="O49" i="2" s="1"/>
  <c r="R50" i="2"/>
  <c r="S50" i="2" s="1"/>
  <c r="F51" i="2"/>
  <c r="G51" i="2" s="1"/>
  <c r="N51" i="2"/>
  <c r="O51" i="2" s="1"/>
  <c r="V51" i="2"/>
  <c r="W51" i="2" s="1"/>
  <c r="J52" i="2"/>
  <c r="K52" i="2" s="1"/>
  <c r="J53" i="2"/>
  <c r="K53" i="2" s="1"/>
  <c r="R53" i="2"/>
  <c r="S53" i="2" s="1"/>
  <c r="F57" i="2"/>
  <c r="G57" i="2" s="1"/>
  <c r="N57" i="2"/>
  <c r="O57" i="2" s="1"/>
  <c r="V57" i="2"/>
  <c r="W57" i="2" s="1"/>
  <c r="J59" i="2"/>
  <c r="K59" i="2" s="1"/>
  <c r="V64" i="2"/>
  <c r="W64" i="2" s="1"/>
  <c r="F66" i="2"/>
  <c r="G66" i="2" s="1"/>
  <c r="N66" i="2"/>
  <c r="O66" i="2" s="1"/>
  <c r="V66" i="2"/>
  <c r="W66" i="2" s="1"/>
  <c r="R67" i="2"/>
  <c r="S67" i="2" s="1"/>
  <c r="R68" i="2"/>
  <c r="S68" i="2" s="1"/>
  <c r="N70" i="2"/>
  <c r="O70" i="2" s="1"/>
  <c r="V70" i="2"/>
  <c r="W70" i="2" s="1"/>
  <c r="R72" i="2"/>
  <c r="S72" i="2" s="1"/>
  <c r="N74" i="2"/>
  <c r="O74" i="2" s="1"/>
  <c r="V76" i="2"/>
  <c r="W76" i="2" s="1"/>
  <c r="R78" i="2"/>
  <c r="S78" i="2" s="1"/>
  <c r="N80" i="2"/>
  <c r="O80" i="2" s="1"/>
  <c r="J26" i="2"/>
  <c r="K26" i="2" s="1"/>
  <c r="R26" i="2"/>
  <c r="S26" i="2" s="1"/>
  <c r="F27" i="2"/>
  <c r="G27" i="2" s="1"/>
  <c r="N27" i="2"/>
  <c r="O27" i="2" s="1"/>
  <c r="V27" i="2"/>
  <c r="W27" i="2" s="1"/>
  <c r="J28" i="2"/>
  <c r="K28" i="2" s="1"/>
  <c r="R28" i="2"/>
  <c r="S28" i="2" s="1"/>
  <c r="J30" i="2"/>
  <c r="K30" i="2" s="1"/>
  <c r="J32" i="2"/>
  <c r="K32" i="2" s="1"/>
  <c r="J34" i="2"/>
  <c r="K34" i="2" s="1"/>
  <c r="J37" i="2"/>
  <c r="K37" i="2" s="1"/>
  <c r="N40" i="2"/>
  <c r="O40" i="2" s="1"/>
  <c r="J43" i="2"/>
  <c r="K43" i="2" s="1"/>
  <c r="R43" i="2"/>
  <c r="S43" i="2" s="1"/>
  <c r="F45" i="2"/>
  <c r="G45" i="2" s="1"/>
  <c r="N46" i="2"/>
  <c r="O46" i="2" s="1"/>
  <c r="V46" i="2"/>
  <c r="W46" i="2" s="1"/>
  <c r="J48" i="2"/>
  <c r="K48" i="2" s="1"/>
  <c r="R49" i="2"/>
  <c r="S49" i="2" s="1"/>
  <c r="V53" i="2"/>
  <c r="W53" i="2" s="1"/>
  <c r="J54" i="2"/>
  <c r="K54" i="2" s="1"/>
  <c r="J61" i="2"/>
  <c r="K61" i="2" s="1"/>
  <c r="R77" i="2"/>
  <c r="S77" i="2" s="1"/>
  <c r="J65" i="2"/>
  <c r="K65" i="2" s="1"/>
  <c r="R65" i="2"/>
  <c r="S65" i="2" s="1"/>
  <c r="N71" i="2"/>
  <c r="O71" i="2" s="1"/>
  <c r="V71" i="2"/>
  <c r="W71" i="2" s="1"/>
  <c r="V75" i="2"/>
  <c r="W75" i="2" s="1"/>
  <c r="F26" i="2"/>
  <c r="G26" i="2" s="1"/>
  <c r="N26" i="2"/>
  <c r="O26" i="2" s="1"/>
  <c r="V26" i="2"/>
  <c r="W26" i="2" s="1"/>
  <c r="J27" i="2"/>
  <c r="K27" i="2" s="1"/>
  <c r="R27" i="2"/>
  <c r="S27" i="2" s="1"/>
  <c r="F28" i="2"/>
  <c r="G28" i="2" s="1"/>
  <c r="N28" i="2"/>
  <c r="O28" i="2" s="1"/>
  <c r="V28" i="2"/>
  <c r="W28" i="2" s="1"/>
  <c r="J29" i="2"/>
  <c r="K29" i="2" s="1"/>
  <c r="J31" i="2"/>
  <c r="K31" i="2" s="1"/>
  <c r="J33" i="2"/>
  <c r="K33" i="2" s="1"/>
  <c r="J35" i="2"/>
  <c r="K35" i="2" s="1"/>
  <c r="R35" i="2"/>
  <c r="S35" i="2" s="1"/>
  <c r="V38" i="2"/>
  <c r="W38" i="2" s="1"/>
  <c r="J40" i="2"/>
  <c r="K40" i="2" s="1"/>
  <c r="F42" i="2"/>
  <c r="G42" i="2" s="1"/>
  <c r="V44" i="2"/>
  <c r="W44" i="2" s="1"/>
  <c r="J45" i="2"/>
  <c r="K45" i="2" s="1"/>
  <c r="R46" i="2"/>
  <c r="S46" i="2" s="1"/>
  <c r="F48" i="2"/>
  <c r="G48" i="2" s="1"/>
  <c r="N48" i="2"/>
  <c r="O48" i="2" s="1"/>
  <c r="V49" i="2"/>
  <c r="W49" i="2" s="1"/>
  <c r="J50" i="2"/>
  <c r="K50" i="2" s="1"/>
  <c r="R51" i="2"/>
  <c r="S51" i="2" s="1"/>
  <c r="J56" i="2"/>
  <c r="K56" i="2" s="1"/>
  <c r="N77" i="2"/>
  <c r="O77" i="2" s="1"/>
  <c r="V77" i="2"/>
  <c r="W77" i="2" s="1"/>
  <c r="K49" i="2"/>
  <c r="J51" i="2"/>
  <c r="K51" i="2" s="1"/>
  <c r="N54" i="2"/>
  <c r="O54" i="2" s="1"/>
  <c r="N75" i="2"/>
  <c r="O75" i="2" s="1"/>
  <c r="N81" i="2"/>
  <c r="O81" i="2" s="1"/>
  <c r="V81" i="2"/>
  <c r="W81" i="2" s="1"/>
  <c r="G70" i="3" l="1"/>
  <c r="F71" i="3"/>
  <c r="G71" i="3" l="1"/>
  <c r="F72" i="3"/>
  <c r="G72" i="3" l="1"/>
  <c r="F73" i="3"/>
  <c r="G73" i="3" l="1"/>
  <c r="F74" i="3"/>
  <c r="G74" i="3" l="1"/>
  <c r="F75" i="3"/>
  <c r="G80" i="3"/>
  <c r="G75" i="3" l="1"/>
  <c r="F76" i="3"/>
  <c r="G76" i="3" l="1"/>
  <c r="F77" i="3"/>
  <c r="G77" i="3" l="1"/>
  <c r="F78" i="3"/>
  <c r="G78" i="3" l="1"/>
  <c r="G81" i="3"/>
  <c r="G82" i="3" s="1"/>
  <c r="G83" i="3" s="1"/>
</calcChain>
</file>

<file path=xl/sharedStrings.xml><?xml version="1.0" encoding="utf-8"?>
<sst xmlns="http://schemas.openxmlformats.org/spreadsheetml/2006/main" count="866" uniqueCount="38">
  <si>
    <t>MONITOR DE SIEMBRA                                                                                                                                     a CLIENTE FINAL</t>
  </si>
  <si>
    <t>CAS-1500</t>
  </si>
  <si>
    <t>CAS-2700 c/GPS</t>
  </si>
  <si>
    <t>CAS-4500 c/GPS</t>
  </si>
  <si>
    <t xml:space="preserve"> CAS-4800 c/GPS</t>
  </si>
  <si>
    <t xml:space="preserve"> CAS-5100 c/GPS</t>
  </si>
  <si>
    <t>cantidad de sensores</t>
  </si>
  <si>
    <t>Descuento</t>
  </si>
  <si>
    <t>Precio de venta completo CAS1500</t>
  </si>
  <si>
    <t>Precio de instalación CAS1500                 sin iva</t>
  </si>
  <si>
    <t xml:space="preserve">Precio de venta al público </t>
  </si>
  <si>
    <t>Precio de venta al público con IVA</t>
  </si>
  <si>
    <t xml:space="preserve">Precio de venta completo CAS2700 </t>
  </si>
  <si>
    <t>Precio de instalación CAS2700                 sin iva</t>
  </si>
  <si>
    <t>Precio de venta completo CAS2000</t>
  </si>
  <si>
    <t>Precio de instalación CAS2500                  sin iva</t>
  </si>
  <si>
    <t xml:space="preserve">Precio de venta completo CAS4500 </t>
  </si>
  <si>
    <t>Precio de instalación CAS4500                  sin iva</t>
  </si>
  <si>
    <t>precio CAS5000  (TABLET + ECU WIFI c/gps+cas0000)</t>
  </si>
  <si>
    <t>Precio de instalación CAS5100                 sin iva</t>
  </si>
  <si>
    <t>instalación incluida</t>
  </si>
  <si>
    <t>S</t>
  </si>
  <si>
    <t>Para simular control de fert. por eje, se utiliza 1 sensor en un tubo de descarga de fert. en cualquiera de los surcos.</t>
  </si>
  <si>
    <t>GPS : va provisto el kit con sus programas de aplicación para PC</t>
  </si>
  <si>
    <t>CAS0000 p/TRACTOR con CAS4500 + SENS. de VEL. O MOD. TREN ID</t>
  </si>
  <si>
    <t>CAS0000 p/ TRACTOR con CAS4500    + GPS  + MOD. TREN ID</t>
  </si>
  <si>
    <t>CAS0000 p/ TRACTOR con CAS5100      + ECU</t>
  </si>
  <si>
    <t>CAS0000 p/ TRACTOR con HEXAGON + DRIVER Hex</t>
  </si>
  <si>
    <t>descuento</t>
  </si>
  <si>
    <t>CAS0000 para TRACTOR con 1000/1500/2500/2700/4801</t>
  </si>
  <si>
    <r>
      <t xml:space="preserve">CAS0000 - </t>
    </r>
    <r>
      <rPr>
        <b/>
        <sz val="14"/>
        <rFont val="Arial"/>
        <family val="2"/>
      </rPr>
      <t>SOLO SENSORES DE SIEMBRA  a CLIENTE FINAL                                                                                                                                                                                         ( solo sembradora )</t>
    </r>
  </si>
  <si>
    <t>Modelo</t>
  </si>
  <si>
    <t>Sensores</t>
  </si>
  <si>
    <t>Precio</t>
  </si>
  <si>
    <t>CAS-4800 c/GPS</t>
  </si>
  <si>
    <t>CAS-5100 c/GPS</t>
  </si>
  <si>
    <t>CAS0000 para TRACTOR con 1500/2500/2700/4800</t>
  </si>
  <si>
    <t>CAS0000 p/ TRACTOR con CAS5100 o INTEGRA + ECU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</si>
</sst>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&quot;$&quot;\ * #,##0.00_-;\-&quot;$&quot;\ * #,##0.00_-;_-&quot;$&quot;\ * &quot;-&quot;??_-;_-@_-"/>
    <numFmt numFmtId="165" formatCode="_ &quot;$&quot;\ * #,##0_ ;_ &quot;$&quot;\ * \-#,##0_ ;_ &quot;$&quot;\ * &quot;-&quot;??_ ;_ @_ "/>
    <numFmt numFmtId="166" formatCode="_-[$USD]\ * #,##0.00_-;\-[$USD]\ * #,##0.00_-;_-[$USD]\ * &quot;-&quot;??_-;_-@_-"/>
    <numFmt numFmtId="167" formatCode="_-&quot;$&quot;\ * #,##0_-;\-&quot;$&quot;\ * #,##0_-;_-&quot;$&quot;\ * &quot;-&quot;??_-;_-@_-"/>
    <numFmt numFmtId="168" formatCode="&quot;$&quot;\ #,##0.00"/>
    <numFmt numFmtId="169" formatCode="_-[$USD]\ * #,##0_-;\-[$USD]\ * #,##0_-;_-[$USD]\ * &quot;-&quot;_-;_-@_-"/>
    <numFmt numFmtId="170" formatCode="&quot;$&quot;\ #,##0;&quot;$&quot;\ \-#,##0"/>
    <numFmt numFmtId="171" formatCode="&quot;$&quot;\ #,##0"/>
    <numFmt numFmtId="172" formatCode="_-[$USD]\ * #,##0_-;\-[$USD]\ * #,##0_-;_-[$USD]\ * &quot;-&quot;??_-;_-@_-"/>
    <numFmt numFmtId="173" formatCode="&quot;$&quot;\ #,##0.00;&quot;$&quot;\ \-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b/>
      <sz val="12"/>
      <color indexed="10"/>
      <name val="Comic Sans MS"/>
      <family val="4"/>
    </font>
    <font>
      <b/>
      <sz val="12"/>
      <name val="Comic Sans MS"/>
      <family val="4"/>
    </font>
    <font>
      <b/>
      <sz val="12"/>
      <color indexed="8"/>
      <name val="Comic Sans MS"/>
      <family val="4"/>
    </font>
    <font>
      <sz val="12"/>
      <name val="Comic Sans MS"/>
      <family val="4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1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232">
    <xf numFmtId="0" fontId="0" fillId="0" borderId="0" xfId="0"/>
    <xf numFmtId="0" fontId="0" fillId="2" borderId="0" xfId="0" applyFill="1" applyAlignment="1">
      <alignment wrapText="1"/>
    </xf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2" borderId="2" xfId="0" applyFill="1" applyBorder="1"/>
    <xf numFmtId="0" fontId="5" fillId="3" borderId="3" xfId="0" applyFont="1" applyFill="1" applyBorder="1"/>
    <xf numFmtId="0" fontId="5" fillId="3" borderId="4" xfId="0" applyFont="1" applyFill="1" applyBorder="1"/>
    <xf numFmtId="0" fontId="0" fillId="4" borderId="3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5" borderId="4" xfId="0" applyFill="1" applyBorder="1" applyAlignment="1">
      <alignment horizontal="center" wrapText="1"/>
    </xf>
    <xf numFmtId="0" fontId="0" fillId="7" borderId="4" xfId="0" applyFill="1" applyBorder="1" applyAlignment="1">
      <alignment horizont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12" fillId="5" borderId="22" xfId="0" applyFont="1" applyFill="1" applyBorder="1" applyAlignment="1">
      <alignment horizontal="center" vertical="center" wrapText="1"/>
    </xf>
    <xf numFmtId="0" fontId="12" fillId="5" borderId="23" xfId="0" applyFont="1" applyFill="1" applyBorder="1" applyAlignment="1">
      <alignment horizontal="center" vertical="center" wrapText="1"/>
    </xf>
    <xf numFmtId="9" fontId="12" fillId="2" borderId="24" xfId="2" applyFont="1" applyFill="1" applyBorder="1" applyAlignment="1">
      <alignment horizontal="center" vertical="center" wrapText="1"/>
    </xf>
    <xf numFmtId="165" fontId="13" fillId="0" borderId="25" xfId="0" applyNumberFormat="1" applyFont="1" applyBorder="1" applyAlignment="1">
      <alignment horizontal="center" vertical="center" wrapText="1"/>
    </xf>
    <xf numFmtId="165" fontId="12" fillId="9" borderId="13" xfId="1" applyNumberFormat="1" applyFont="1" applyFill="1" applyBorder="1" applyAlignment="1">
      <alignment horizontal="left" vertical="center" wrapText="1"/>
    </xf>
    <xf numFmtId="166" fontId="12" fillId="0" borderId="26" xfId="1" applyNumberFormat="1" applyFont="1" applyFill="1" applyBorder="1" applyAlignment="1">
      <alignment horizontal="center" vertical="center" wrapText="1"/>
    </xf>
    <xf numFmtId="166" fontId="14" fillId="0" borderId="27" xfId="1" applyNumberFormat="1" applyFont="1" applyFill="1" applyBorder="1" applyAlignment="1">
      <alignment horizontal="center" vertical="center" wrapText="1"/>
    </xf>
    <xf numFmtId="166" fontId="14" fillId="0" borderId="28" xfId="1" applyNumberFormat="1" applyFont="1" applyFill="1" applyBorder="1" applyAlignment="1">
      <alignment horizontal="center" vertical="center" wrapText="1"/>
    </xf>
    <xf numFmtId="166" fontId="12" fillId="9" borderId="13" xfId="1" applyNumberFormat="1" applyFont="1" applyFill="1" applyBorder="1" applyAlignment="1">
      <alignment horizontal="left" vertical="center" wrapText="1"/>
    </xf>
    <xf numFmtId="166" fontId="13" fillId="0" borderId="29" xfId="1" applyNumberFormat="1" applyFont="1" applyFill="1" applyBorder="1" applyAlignment="1">
      <alignment horizontal="center" vertical="center" wrapText="1"/>
    </xf>
    <xf numFmtId="166" fontId="14" fillId="0" borderId="30" xfId="1" applyNumberFormat="1" applyFont="1" applyFill="1" applyBorder="1" applyAlignment="1">
      <alignment horizontal="center" vertical="center" wrapText="1"/>
    </xf>
    <xf numFmtId="166" fontId="12" fillId="0" borderId="28" xfId="1" applyNumberFormat="1" applyFont="1" applyFill="1" applyBorder="1" applyAlignment="1">
      <alignment horizontal="center" vertical="center" wrapText="1"/>
    </xf>
    <xf numFmtId="166" fontId="13" fillId="10" borderId="24" xfId="1" applyNumberFormat="1" applyFont="1" applyFill="1" applyBorder="1" applyAlignment="1">
      <alignment horizontal="left" vertical="center" wrapText="1"/>
    </xf>
    <xf numFmtId="166" fontId="13" fillId="0" borderId="24" xfId="1" applyNumberFormat="1" applyFont="1" applyFill="1" applyBorder="1" applyAlignment="1">
      <alignment horizontal="center" vertical="center" wrapText="1"/>
    </xf>
    <xf numFmtId="166" fontId="13" fillId="10" borderId="31" xfId="1" applyNumberFormat="1" applyFont="1" applyFill="1" applyBorder="1" applyAlignment="1">
      <alignment horizontal="center" vertical="center" wrapText="1"/>
    </xf>
    <xf numFmtId="166" fontId="13" fillId="0" borderId="32" xfId="1" applyNumberFormat="1" applyFont="1" applyFill="1" applyBorder="1" applyAlignment="1">
      <alignment horizontal="center" vertical="center" wrapText="1"/>
    </xf>
    <xf numFmtId="166" fontId="13" fillId="10" borderId="24" xfId="1" applyNumberFormat="1" applyFont="1" applyFill="1" applyBorder="1" applyAlignment="1">
      <alignment horizontal="center" vertical="center" wrapText="1"/>
    </xf>
    <xf numFmtId="164" fontId="12" fillId="0" borderId="0" xfId="1" applyFont="1" applyFill="1" applyBorder="1" applyAlignment="1">
      <alignment horizontal="center" vertical="center" wrapText="1"/>
    </xf>
    <xf numFmtId="167" fontId="14" fillId="0" borderId="0" xfId="1" applyNumberFormat="1" applyFont="1" applyFill="1" applyBorder="1" applyAlignment="1">
      <alignment horizontal="center" vertical="center" wrapText="1"/>
    </xf>
    <xf numFmtId="164" fontId="13" fillId="0" borderId="0" xfId="1" applyFont="1" applyFill="1" applyBorder="1" applyAlignment="1">
      <alignment horizontal="center" vertical="center" wrapText="1"/>
    </xf>
    <xf numFmtId="168" fontId="13" fillId="0" borderId="0" xfId="1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2" fillId="5" borderId="25" xfId="0" applyFont="1" applyFill="1" applyBorder="1" applyAlignment="1">
      <alignment horizontal="center" vertical="center" wrapText="1"/>
    </xf>
    <xf numFmtId="0" fontId="12" fillId="5" borderId="33" xfId="0" applyFont="1" applyFill="1" applyBorder="1" applyAlignment="1">
      <alignment horizontal="center" vertical="center" wrapText="1"/>
    </xf>
    <xf numFmtId="9" fontId="12" fillId="2" borderId="34" xfId="2" applyFont="1" applyFill="1" applyBorder="1" applyAlignment="1">
      <alignment horizontal="center" vertical="center" wrapText="1"/>
    </xf>
    <xf numFmtId="165" fontId="12" fillId="9" borderId="35" xfId="1" applyNumberFormat="1" applyFont="1" applyFill="1" applyBorder="1" applyAlignment="1">
      <alignment horizontal="left" vertical="center" wrapText="1"/>
    </xf>
    <xf numFmtId="166" fontId="12" fillId="0" borderId="35" xfId="1" applyNumberFormat="1" applyFont="1" applyFill="1" applyBorder="1" applyAlignment="1">
      <alignment horizontal="center" vertical="center" wrapText="1"/>
    </xf>
    <xf numFmtId="166" fontId="14" fillId="0" borderId="33" xfId="1" applyNumberFormat="1" applyFont="1" applyFill="1" applyBorder="1" applyAlignment="1">
      <alignment horizontal="center" vertical="center" wrapText="1"/>
    </xf>
    <xf numFmtId="166" fontId="14" fillId="0" borderId="36" xfId="1" applyNumberFormat="1" applyFont="1" applyFill="1" applyBorder="1" applyAlignment="1">
      <alignment horizontal="center" vertical="center" wrapText="1"/>
    </xf>
    <xf numFmtId="166" fontId="12" fillId="9" borderId="35" xfId="1" applyNumberFormat="1" applyFont="1" applyFill="1" applyBorder="1" applyAlignment="1">
      <alignment horizontal="left" vertical="center" wrapText="1"/>
    </xf>
    <xf numFmtId="166" fontId="13" fillId="0" borderId="35" xfId="1" applyNumberFormat="1" applyFont="1" applyFill="1" applyBorder="1" applyAlignment="1">
      <alignment horizontal="center" vertical="center" wrapText="1"/>
    </xf>
    <xf numFmtId="166" fontId="14" fillId="0" borderId="37" xfId="1" applyNumberFormat="1" applyFont="1" applyFill="1" applyBorder="1" applyAlignment="1">
      <alignment horizontal="center" vertical="center" wrapText="1"/>
    </xf>
    <xf numFmtId="166" fontId="12" fillId="0" borderId="36" xfId="1" applyNumberFormat="1" applyFont="1" applyFill="1" applyBorder="1" applyAlignment="1">
      <alignment horizontal="center" vertical="center" wrapText="1"/>
    </xf>
    <xf numFmtId="0" fontId="12" fillId="5" borderId="38" xfId="0" applyFont="1" applyFill="1" applyBorder="1" applyAlignment="1">
      <alignment horizontal="center" vertical="center" wrapText="1"/>
    </xf>
    <xf numFmtId="0" fontId="12" fillId="5" borderId="39" xfId="0" applyFont="1" applyFill="1" applyBorder="1" applyAlignment="1">
      <alignment horizontal="center" vertical="center" wrapText="1"/>
    </xf>
    <xf numFmtId="9" fontId="12" fillId="2" borderId="40" xfId="2" applyFont="1" applyFill="1" applyBorder="1" applyAlignment="1">
      <alignment horizontal="center" vertical="center" wrapText="1"/>
    </xf>
    <xf numFmtId="165" fontId="13" fillId="0" borderId="38" xfId="0" applyNumberFormat="1" applyFont="1" applyBorder="1" applyAlignment="1">
      <alignment horizontal="center" vertical="center" wrapText="1"/>
    </xf>
    <xf numFmtId="165" fontId="12" fillId="9" borderId="41" xfId="1" applyNumberFormat="1" applyFont="1" applyFill="1" applyBorder="1" applyAlignment="1">
      <alignment horizontal="left" vertical="center" wrapText="1"/>
    </xf>
    <xf numFmtId="166" fontId="12" fillId="0" borderId="41" xfId="1" applyNumberFormat="1" applyFont="1" applyFill="1" applyBorder="1" applyAlignment="1">
      <alignment horizontal="center" vertical="center" wrapText="1"/>
    </xf>
    <xf numFmtId="166" fontId="14" fillId="0" borderId="39" xfId="1" applyNumberFormat="1" applyFont="1" applyFill="1" applyBorder="1" applyAlignment="1">
      <alignment horizontal="center" vertical="center" wrapText="1"/>
    </xf>
    <xf numFmtId="166" fontId="14" fillId="0" borderId="42" xfId="1" applyNumberFormat="1" applyFont="1" applyFill="1" applyBorder="1" applyAlignment="1">
      <alignment horizontal="center" vertical="center" wrapText="1"/>
    </xf>
    <xf numFmtId="166" fontId="12" fillId="9" borderId="41" xfId="1" applyNumberFormat="1" applyFont="1" applyFill="1" applyBorder="1" applyAlignment="1">
      <alignment horizontal="left" vertical="center" wrapText="1"/>
    </xf>
    <xf numFmtId="166" fontId="13" fillId="0" borderId="41" xfId="1" applyNumberFormat="1" applyFont="1" applyFill="1" applyBorder="1" applyAlignment="1">
      <alignment horizontal="center" vertical="center" wrapText="1"/>
    </xf>
    <xf numFmtId="166" fontId="14" fillId="0" borderId="43" xfId="1" applyNumberFormat="1" applyFont="1" applyFill="1" applyBorder="1" applyAlignment="1">
      <alignment horizontal="center" vertical="center" wrapText="1"/>
    </xf>
    <xf numFmtId="166" fontId="12" fillId="0" borderId="42" xfId="1" applyNumberFormat="1" applyFont="1" applyFill="1" applyBorder="1" applyAlignment="1">
      <alignment horizontal="center" vertical="center" wrapText="1"/>
    </xf>
    <xf numFmtId="166" fontId="13" fillId="10" borderId="44" xfId="1" applyNumberFormat="1" applyFont="1" applyFill="1" applyBorder="1" applyAlignment="1">
      <alignment horizontal="left" vertical="center" wrapText="1"/>
    </xf>
    <xf numFmtId="166" fontId="13" fillId="0" borderId="45" xfId="1" applyNumberFormat="1" applyFont="1" applyFill="1" applyBorder="1" applyAlignment="1">
      <alignment horizontal="center" vertical="center" wrapText="1"/>
    </xf>
    <xf numFmtId="166" fontId="13" fillId="10" borderId="42" xfId="1" applyNumberFormat="1" applyFont="1" applyFill="1" applyBorder="1" applyAlignment="1">
      <alignment horizontal="center" vertical="center" wrapText="1"/>
    </xf>
    <xf numFmtId="166" fontId="13" fillId="0" borderId="42" xfId="1" applyNumberFormat="1" applyFont="1" applyFill="1" applyBorder="1" applyAlignment="1">
      <alignment horizontal="center" vertical="center" wrapText="1"/>
    </xf>
    <xf numFmtId="166" fontId="13" fillId="10" borderId="40" xfId="1" applyNumberFormat="1" applyFont="1" applyFill="1" applyBorder="1" applyAlignment="1">
      <alignment horizontal="center" vertical="center" wrapText="1"/>
    </xf>
    <xf numFmtId="166" fontId="12" fillId="0" borderId="46" xfId="1" applyNumberFormat="1" applyFont="1" applyFill="1" applyBorder="1" applyAlignment="1">
      <alignment horizontal="center" vertical="center" wrapText="1"/>
    </xf>
    <xf numFmtId="0" fontId="12" fillId="5" borderId="31" xfId="0" applyFont="1" applyFill="1" applyBorder="1" applyAlignment="1">
      <alignment horizontal="center" vertical="center" wrapText="1"/>
    </xf>
    <xf numFmtId="0" fontId="12" fillId="5" borderId="27" xfId="0" applyFont="1" applyFill="1" applyBorder="1" applyAlignment="1">
      <alignment horizontal="center" vertical="center" wrapText="1"/>
    </xf>
    <xf numFmtId="9" fontId="13" fillId="0" borderId="0" xfId="2" applyFont="1" applyFill="1" applyBorder="1"/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9" fontId="12" fillId="2" borderId="47" xfId="2" applyFont="1" applyFill="1" applyBorder="1" applyAlignment="1">
      <alignment horizontal="center" vertical="center" wrapText="1"/>
    </xf>
    <xf numFmtId="166" fontId="12" fillId="0" borderId="48" xfId="1" applyNumberFormat="1" applyFont="1" applyFill="1" applyBorder="1" applyAlignment="1">
      <alignment horizontal="center" vertical="center" wrapText="1"/>
    </xf>
    <xf numFmtId="166" fontId="14" fillId="0" borderId="49" xfId="1" applyNumberFormat="1" applyFont="1" applyFill="1" applyBorder="1" applyAlignment="1">
      <alignment horizontal="center" vertical="center" wrapText="1"/>
    </xf>
    <xf numFmtId="166" fontId="14" fillId="0" borderId="50" xfId="1" applyNumberFormat="1" applyFont="1" applyFill="1" applyBorder="1" applyAlignment="1">
      <alignment horizontal="center" vertical="center" wrapText="1"/>
    </xf>
    <xf numFmtId="166" fontId="14" fillId="0" borderId="15" xfId="0" applyNumberFormat="1" applyFont="1" applyBorder="1" applyAlignment="1">
      <alignment horizontal="center"/>
    </xf>
    <xf numFmtId="166" fontId="12" fillId="0" borderId="51" xfId="1" applyNumberFormat="1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9" fontId="12" fillId="2" borderId="52" xfId="2" applyFont="1" applyFill="1" applyBorder="1" applyAlignment="1">
      <alignment horizontal="center" vertical="center" wrapText="1"/>
    </xf>
    <xf numFmtId="166" fontId="12" fillId="0" borderId="29" xfId="1" applyNumberFormat="1" applyFont="1" applyFill="1" applyBorder="1" applyAlignment="1">
      <alignment horizontal="center" vertical="center" wrapText="1"/>
    </xf>
    <xf numFmtId="166" fontId="14" fillId="0" borderId="23" xfId="1" applyNumberFormat="1" applyFont="1" applyFill="1" applyBorder="1" applyAlignment="1">
      <alignment horizontal="center" vertical="center" wrapText="1"/>
    </xf>
    <xf numFmtId="166" fontId="14" fillId="0" borderId="53" xfId="1" applyNumberFormat="1" applyFont="1" applyFill="1" applyBorder="1" applyAlignment="1">
      <alignment horizontal="center" vertical="center" wrapText="1"/>
    </xf>
    <xf numFmtId="166" fontId="12" fillId="0" borderId="54" xfId="1" applyNumberFormat="1" applyFont="1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66" fontId="14" fillId="0" borderId="2" xfId="0" applyNumberFormat="1" applyFont="1" applyBorder="1" applyAlignment="1">
      <alignment horizontal="center"/>
    </xf>
    <xf numFmtId="166" fontId="13" fillId="10" borderId="44" xfId="1" applyNumberFormat="1" applyFont="1" applyFill="1" applyBorder="1" applyAlignment="1">
      <alignment horizontal="center" vertical="center" wrapText="1"/>
    </xf>
    <xf numFmtId="166" fontId="12" fillId="0" borderId="55" xfId="1" applyNumberFormat="1" applyFont="1" applyFill="1" applyBorder="1" applyAlignment="1">
      <alignment horizontal="center" vertical="center" wrapText="1"/>
    </xf>
    <xf numFmtId="0" fontId="0" fillId="5" borderId="56" xfId="0" applyFill="1" applyBorder="1" applyAlignment="1">
      <alignment horizontal="center"/>
    </xf>
    <xf numFmtId="0" fontId="0" fillId="5" borderId="49" xfId="0" applyFill="1" applyBorder="1" applyAlignment="1">
      <alignment horizontal="center"/>
    </xf>
    <xf numFmtId="169" fontId="0" fillId="0" borderId="0" xfId="0" applyNumberFormat="1"/>
    <xf numFmtId="0" fontId="0" fillId="5" borderId="31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0" fillId="5" borderId="39" xfId="0" applyFill="1" applyBorder="1" applyAlignment="1">
      <alignment horizontal="center"/>
    </xf>
    <xf numFmtId="166" fontId="13" fillId="0" borderId="13" xfId="0" applyNumberFormat="1" applyFont="1" applyBorder="1" applyAlignment="1">
      <alignment horizontal="center"/>
    </xf>
    <xf numFmtId="166" fontId="14" fillId="0" borderId="7" xfId="0" applyNumberFormat="1" applyFont="1" applyBorder="1" applyAlignment="1">
      <alignment horizontal="center"/>
    </xf>
    <xf numFmtId="165" fontId="12" fillId="10" borderId="35" xfId="1" applyNumberFormat="1" applyFont="1" applyFill="1" applyBorder="1" applyAlignment="1">
      <alignment horizontal="left" vertical="center" wrapText="1"/>
    </xf>
    <xf numFmtId="166" fontId="13" fillId="0" borderId="35" xfId="0" applyNumberFormat="1" applyFont="1" applyBorder="1" applyAlignment="1">
      <alignment horizontal="center"/>
    </xf>
    <xf numFmtId="166" fontId="13" fillId="0" borderId="33" xfId="1" applyNumberFormat="1" applyFont="1" applyFill="1" applyBorder="1" applyAlignment="1">
      <alignment horizontal="center" vertical="center" wrapText="1"/>
    </xf>
    <xf numFmtId="166" fontId="13" fillId="0" borderId="36" xfId="1" applyNumberFormat="1" applyFont="1" applyFill="1" applyBorder="1" applyAlignment="1">
      <alignment horizontal="center" vertical="center" wrapText="1"/>
    </xf>
    <xf numFmtId="166" fontId="13" fillId="10" borderId="34" xfId="1" applyNumberFormat="1" applyFont="1" applyFill="1" applyBorder="1" applyAlignment="1">
      <alignment horizontal="center" vertical="center" wrapText="1"/>
    </xf>
    <xf numFmtId="166" fontId="14" fillId="0" borderId="33" xfId="0" applyNumberFormat="1" applyFont="1" applyBorder="1" applyAlignment="1">
      <alignment horizontal="center"/>
    </xf>
    <xf numFmtId="165" fontId="12" fillId="10" borderId="41" xfId="1" applyNumberFormat="1" applyFont="1" applyFill="1" applyBorder="1" applyAlignment="1">
      <alignment horizontal="left" vertical="center" wrapText="1"/>
    </xf>
    <xf numFmtId="166" fontId="13" fillId="0" borderId="20" xfId="0" applyNumberFormat="1" applyFont="1" applyBorder="1" applyAlignment="1">
      <alignment horizontal="center"/>
    </xf>
    <xf numFmtId="166" fontId="13" fillId="0" borderId="2" xfId="1" applyNumberFormat="1" applyFont="1" applyFill="1" applyBorder="1" applyAlignment="1">
      <alignment horizontal="center" vertical="center" wrapText="1"/>
    </xf>
    <xf numFmtId="166" fontId="13" fillId="0" borderId="17" xfId="1" applyNumberFormat="1" applyFont="1" applyFill="1" applyBorder="1" applyAlignment="1">
      <alignment horizontal="center" vertical="center" wrapText="1"/>
    </xf>
    <xf numFmtId="166" fontId="13" fillId="10" borderId="1" xfId="1" applyNumberFormat="1" applyFont="1" applyFill="1" applyBorder="1" applyAlignment="1">
      <alignment horizontal="center" vertical="center" wrapText="1"/>
    </xf>
    <xf numFmtId="165" fontId="12" fillId="10" borderId="29" xfId="1" applyNumberFormat="1" applyFont="1" applyFill="1" applyBorder="1" applyAlignment="1">
      <alignment horizontal="left" vertical="center" wrapText="1"/>
    </xf>
    <xf numFmtId="166" fontId="13" fillId="0" borderId="49" xfId="1" applyNumberFormat="1" applyFont="1" applyFill="1" applyBorder="1" applyAlignment="1">
      <alignment horizontal="center" vertical="center" wrapText="1"/>
    </xf>
    <xf numFmtId="166" fontId="13" fillId="0" borderId="51" xfId="1" applyNumberFormat="1" applyFont="1" applyFill="1" applyBorder="1" applyAlignment="1">
      <alignment horizontal="center" vertical="center" wrapText="1"/>
    </xf>
    <xf numFmtId="166" fontId="13" fillId="10" borderId="47" xfId="1" applyNumberFormat="1" applyFont="1" applyFill="1" applyBorder="1" applyAlignment="1">
      <alignment horizontal="center" vertical="center" wrapText="1"/>
    </xf>
    <xf numFmtId="165" fontId="12" fillId="10" borderId="13" xfId="1" applyNumberFormat="1" applyFont="1" applyFill="1" applyBorder="1" applyAlignment="1">
      <alignment horizontal="left" vertical="center" wrapText="1"/>
    </xf>
    <xf numFmtId="165" fontId="12" fillId="10" borderId="20" xfId="1" applyNumberFormat="1" applyFont="1" applyFill="1" applyBorder="1" applyAlignment="1">
      <alignment horizontal="left" vertical="center" wrapText="1"/>
    </xf>
    <xf numFmtId="166" fontId="13" fillId="0" borderId="43" xfId="1" applyNumberFormat="1" applyFont="1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165" fontId="12" fillId="10" borderId="48" xfId="1" applyNumberFormat="1" applyFont="1" applyFill="1" applyBorder="1" applyAlignment="1">
      <alignment horizontal="left" vertical="center" wrapText="1"/>
    </xf>
    <xf numFmtId="166" fontId="13" fillId="0" borderId="29" xfId="0" applyNumberFormat="1" applyFont="1" applyBorder="1" applyAlignment="1">
      <alignment horizontal="center"/>
    </xf>
    <xf numFmtId="166" fontId="13" fillId="0" borderId="23" xfId="1" applyNumberFormat="1" applyFont="1" applyFill="1" applyBorder="1" applyAlignment="1">
      <alignment horizontal="center" vertical="center" wrapText="1"/>
    </xf>
    <xf numFmtId="166" fontId="13" fillId="0" borderId="28" xfId="1" applyNumberFormat="1" applyFont="1" applyFill="1" applyBorder="1" applyAlignment="1">
      <alignment horizontal="center" vertical="center" wrapText="1"/>
    </xf>
    <xf numFmtId="166" fontId="13" fillId="0" borderId="37" xfId="1" applyNumberFormat="1" applyFont="1" applyFill="1" applyBorder="1" applyAlignment="1">
      <alignment horizontal="center" vertical="center" wrapText="1"/>
    </xf>
    <xf numFmtId="166" fontId="14" fillId="0" borderId="23" xfId="0" applyNumberFormat="1" applyFont="1" applyBorder="1" applyAlignment="1">
      <alignment horizontal="center"/>
    </xf>
    <xf numFmtId="166" fontId="12" fillId="0" borderId="20" xfId="1" applyNumberFormat="1" applyFont="1" applyFill="1" applyBorder="1" applyAlignment="1">
      <alignment horizontal="center" vertical="center" wrapText="1"/>
    </xf>
    <xf numFmtId="170" fontId="13" fillId="0" borderId="0" xfId="0" applyNumberFormat="1" applyFont="1"/>
    <xf numFmtId="0" fontId="13" fillId="0" borderId="0" xfId="0" applyFont="1" applyAlignment="1">
      <alignment horizontal="center"/>
    </xf>
    <xf numFmtId="168" fontId="13" fillId="0" borderId="0" xfId="0" applyNumberFormat="1" applyFont="1"/>
    <xf numFmtId="167" fontId="13" fillId="0" borderId="0" xfId="0" applyNumberFormat="1" applyFont="1"/>
    <xf numFmtId="0" fontId="13" fillId="0" borderId="0" xfId="0" applyFont="1" applyAlignment="1">
      <alignment horizontal="right"/>
    </xf>
    <xf numFmtId="165" fontId="13" fillId="0" borderId="0" xfId="0" applyNumberFormat="1" applyFont="1"/>
    <xf numFmtId="171" fontId="14" fillId="0" borderId="0" xfId="0" applyNumberFormat="1" applyFont="1" applyAlignment="1">
      <alignment horizontal="center"/>
    </xf>
    <xf numFmtId="170" fontId="0" fillId="0" borderId="0" xfId="0" applyNumberFormat="1"/>
    <xf numFmtId="165" fontId="0" fillId="0" borderId="0" xfId="0" applyNumberFormat="1"/>
    <xf numFmtId="167" fontId="0" fillId="0" borderId="0" xfId="0" applyNumberFormat="1"/>
    <xf numFmtId="0" fontId="14" fillId="0" borderId="0" xfId="0" applyFont="1"/>
    <xf numFmtId="164" fontId="0" fillId="0" borderId="0" xfId="1" applyFont="1"/>
    <xf numFmtId="9" fontId="15" fillId="2" borderId="0" xfId="2" applyFont="1" applyFill="1" applyAlignment="1">
      <alignment horizontal="left" vertical="center"/>
    </xf>
    <xf numFmtId="0" fontId="15" fillId="2" borderId="0" xfId="0" applyFont="1" applyFill="1"/>
    <xf numFmtId="0" fontId="15" fillId="2" borderId="2" xfId="0" applyFont="1" applyFill="1" applyBorder="1"/>
    <xf numFmtId="0" fontId="15" fillId="0" borderId="0" xfId="0" applyFont="1"/>
    <xf numFmtId="0" fontId="10" fillId="5" borderId="13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center" vertical="center" wrapText="1"/>
    </xf>
    <xf numFmtId="0" fontId="17" fillId="5" borderId="2" xfId="0" applyFont="1" applyFill="1" applyBorder="1" applyAlignment="1">
      <alignment horizontal="center" vertical="center" wrapText="1"/>
    </xf>
    <xf numFmtId="0" fontId="17" fillId="3" borderId="20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5" borderId="19" xfId="0" applyFont="1" applyFill="1" applyBorder="1" applyAlignment="1">
      <alignment horizontal="center" vertical="center" wrapText="1"/>
    </xf>
    <xf numFmtId="0" fontId="17" fillId="3" borderId="18" xfId="0" applyFont="1" applyFill="1" applyBorder="1" applyAlignment="1">
      <alignment horizontal="center" vertical="center" wrapText="1"/>
    </xf>
    <xf numFmtId="10" fontId="12" fillId="0" borderId="57" xfId="2" applyNumberFormat="1" applyFont="1" applyFill="1" applyBorder="1" applyAlignment="1">
      <alignment horizontal="center" vertical="center" wrapText="1"/>
    </xf>
    <xf numFmtId="166" fontId="18" fillId="0" borderId="27" xfId="1" applyNumberFormat="1" applyFont="1" applyFill="1" applyBorder="1" applyAlignment="1">
      <alignment horizontal="center" vertical="center" wrapText="1"/>
    </xf>
    <xf numFmtId="166" fontId="18" fillId="2" borderId="27" xfId="1" applyNumberFormat="1" applyFont="1" applyFill="1" applyBorder="1" applyAlignment="1">
      <alignment horizontal="center" vertical="center" wrapText="1"/>
    </xf>
    <xf numFmtId="166" fontId="12" fillId="0" borderId="32" xfId="1" applyNumberFormat="1" applyFont="1" applyFill="1" applyBorder="1" applyAlignment="1">
      <alignment horizontal="center" vertical="center" wrapText="1"/>
    </xf>
    <xf numFmtId="166" fontId="13" fillId="0" borderId="29" xfId="1" applyNumberFormat="1" applyFont="1" applyFill="1" applyBorder="1"/>
    <xf numFmtId="166" fontId="14" fillId="0" borderId="11" xfId="1" applyNumberFormat="1" applyFont="1" applyFill="1" applyBorder="1"/>
    <xf numFmtId="165" fontId="13" fillId="0" borderId="0" xfId="1" applyNumberFormat="1" applyFont="1"/>
    <xf numFmtId="172" fontId="0" fillId="0" borderId="0" xfId="0" applyNumberFormat="1"/>
    <xf numFmtId="9" fontId="12" fillId="0" borderId="58" xfId="2" applyFont="1" applyFill="1" applyBorder="1" applyAlignment="1">
      <alignment horizontal="center" vertical="center" wrapText="1"/>
    </xf>
    <xf numFmtId="166" fontId="18" fillId="0" borderId="33" xfId="1" applyNumberFormat="1" applyFont="1" applyFill="1" applyBorder="1" applyAlignment="1">
      <alignment horizontal="center" vertical="center" wrapText="1"/>
    </xf>
    <xf numFmtId="166" fontId="13" fillId="0" borderId="26" xfId="1" applyNumberFormat="1" applyFont="1" applyFill="1" applyBorder="1"/>
    <xf numFmtId="166" fontId="14" fillId="0" borderId="37" xfId="1" applyNumberFormat="1" applyFont="1" applyFill="1" applyBorder="1"/>
    <xf numFmtId="9" fontId="12" fillId="0" borderId="59" xfId="2" applyFont="1" applyFill="1" applyBorder="1" applyAlignment="1">
      <alignment horizontal="center" vertical="center" wrapText="1"/>
    </xf>
    <xf numFmtId="166" fontId="18" fillId="0" borderId="39" xfId="1" applyNumberFormat="1" applyFont="1" applyFill="1" applyBorder="1" applyAlignment="1">
      <alignment horizontal="center" vertical="center" wrapText="1"/>
    </xf>
    <xf numFmtId="166" fontId="18" fillId="2" borderId="39" xfId="1" applyNumberFormat="1" applyFont="1" applyFill="1" applyBorder="1" applyAlignment="1">
      <alignment horizontal="center" vertical="center" wrapText="1"/>
    </xf>
    <xf numFmtId="166" fontId="12" fillId="0" borderId="44" xfId="1" applyNumberFormat="1" applyFont="1" applyFill="1" applyBorder="1" applyAlignment="1">
      <alignment horizontal="center" vertical="center" wrapText="1"/>
    </xf>
    <xf numFmtId="166" fontId="14" fillId="0" borderId="43" xfId="1" applyNumberFormat="1" applyFont="1" applyFill="1" applyBorder="1"/>
    <xf numFmtId="166" fontId="18" fillId="0" borderId="23" xfId="1" applyNumberFormat="1" applyFont="1" applyFill="1" applyBorder="1" applyAlignment="1">
      <alignment horizontal="center" vertical="center" wrapText="1"/>
    </xf>
    <xf numFmtId="166" fontId="18" fillId="2" borderId="23" xfId="1" applyNumberFormat="1" applyFont="1" applyFill="1" applyBorder="1" applyAlignment="1">
      <alignment horizontal="center" vertical="center" wrapText="1"/>
    </xf>
    <xf numFmtId="166" fontId="12" fillId="0" borderId="60" xfId="1" applyNumberFormat="1" applyFont="1" applyFill="1" applyBorder="1" applyAlignment="1">
      <alignment horizontal="center" vertical="center" wrapText="1"/>
    </xf>
    <xf numFmtId="166" fontId="13" fillId="0" borderId="20" xfId="1" applyNumberFormat="1" applyFont="1" applyFill="1" applyBorder="1"/>
    <xf numFmtId="166" fontId="12" fillId="0" borderId="33" xfId="1" applyNumberFormat="1" applyFont="1" applyFill="1" applyBorder="1" applyAlignment="1">
      <alignment horizontal="center" vertical="center" wrapText="1"/>
    </xf>
    <xf numFmtId="166" fontId="12" fillId="0" borderId="39" xfId="1" applyNumberFormat="1" applyFont="1" applyFill="1" applyBorder="1" applyAlignment="1">
      <alignment horizontal="center" vertical="center" wrapText="1"/>
    </xf>
    <xf numFmtId="166" fontId="12" fillId="0" borderId="27" xfId="1" applyNumberFormat="1" applyFont="1" applyFill="1" applyBorder="1" applyAlignment="1">
      <alignment horizontal="center" vertical="center" wrapText="1"/>
    </xf>
    <xf numFmtId="165" fontId="12" fillId="0" borderId="41" xfId="1" applyNumberFormat="1" applyFont="1" applyFill="1" applyBorder="1" applyAlignment="1">
      <alignment horizontal="center" vertical="center" wrapText="1"/>
    </xf>
    <xf numFmtId="173" fontId="12" fillId="0" borderId="39" xfId="1" applyNumberFormat="1" applyFont="1" applyFill="1" applyBorder="1" applyAlignment="1">
      <alignment horizontal="center" vertical="center" wrapText="1"/>
    </xf>
    <xf numFmtId="166" fontId="13" fillId="0" borderId="41" xfId="1" applyNumberFormat="1" applyFont="1" applyFill="1" applyBorder="1"/>
    <xf numFmtId="171" fontId="13" fillId="0" borderId="0" xfId="0" applyNumberFormat="1" applyFont="1" applyAlignment="1">
      <alignment horizontal="center"/>
    </xf>
    <xf numFmtId="0" fontId="13" fillId="2" borderId="0" xfId="0" applyFont="1" applyFill="1"/>
    <xf numFmtId="165" fontId="0" fillId="0" borderId="0" xfId="1" applyNumberFormat="1" applyFont="1"/>
    <xf numFmtId="0" fontId="0" fillId="0" borderId="0" xfId="0" applyAlignment="1">
      <alignment wrapText="1"/>
    </xf>
    <xf numFmtId="0" fontId="9" fillId="5" borderId="12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5" borderId="2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6" fillId="3" borderId="4" xfId="0" applyFont="1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7" fillId="6" borderId="4" xfId="0" applyFont="1" applyFill="1" applyBorder="1" applyAlignment="1">
      <alignment horizontal="center" wrapText="1"/>
    </xf>
    <xf numFmtId="0" fontId="8" fillId="6" borderId="5" xfId="0" applyFont="1" applyFill="1" applyBorder="1" applyAlignment="1">
      <alignment horizontal="center" wrapText="1"/>
    </xf>
    <xf numFmtId="0" fontId="10" fillId="3" borderId="11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14" xfId="0" applyFont="1" applyFill="1" applyBorder="1" applyAlignment="1">
      <alignment horizontal="center" vertical="center" wrapText="1"/>
    </xf>
    <xf numFmtId="0" fontId="9" fillId="5" borderId="15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0" fillId="5" borderId="16" xfId="0" applyFill="1" applyBorder="1"/>
    <xf numFmtId="0" fontId="9" fillId="3" borderId="9" xfId="0" applyFont="1" applyFill="1" applyBorder="1" applyAlignment="1">
      <alignment horizontal="center"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9" fillId="8" borderId="20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  <xf numFmtId="0" fontId="16" fillId="11" borderId="3" xfId="0" applyFont="1" applyFill="1" applyBorder="1" applyAlignment="1">
      <alignment horizontal="center" vertical="center" wrapText="1"/>
    </xf>
    <xf numFmtId="0" fontId="16" fillId="11" borderId="5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wrapText="1"/>
    </xf>
    <xf numFmtId="0" fontId="13" fillId="0" borderId="0" xfId="0" applyFont="1" applyAlignment="1">
      <alignment horizontal="center" wrapText="1"/>
    </xf>
    <xf numFmtId="49" fontId="16" fillId="5" borderId="3" xfId="3" applyNumberFormat="1" applyFont="1" applyFill="1" applyBorder="1" applyAlignment="1">
      <alignment horizontal="center" vertical="center" wrapText="1"/>
    </xf>
    <xf numFmtId="49" fontId="16" fillId="5" borderId="5" xfId="3" applyNumberFormat="1" applyFont="1" applyFill="1" applyBorder="1" applyAlignment="1">
      <alignment horizontal="center" vertical="center" wrapText="1"/>
    </xf>
    <xf numFmtId="49" fontId="16" fillId="3" borderId="3" xfId="3" applyNumberFormat="1" applyFont="1" applyFill="1" applyBorder="1" applyAlignment="1">
      <alignment horizontal="center" vertical="center" wrapText="1"/>
    </xf>
    <xf numFmtId="49" fontId="16" fillId="3" borderId="5" xfId="3" applyNumberFormat="1" applyFont="1" applyFill="1" applyBorder="1" applyAlignment="1">
      <alignment horizontal="center" vertical="center" wrapText="1"/>
    </xf>
    <xf numFmtId="49" fontId="16" fillId="7" borderId="3" xfId="3" applyNumberFormat="1" applyFont="1" applyFill="1" applyBorder="1" applyAlignment="1">
      <alignment horizontal="center" vertical="center" wrapText="1"/>
    </xf>
    <xf numFmtId="49" fontId="16" fillId="7" borderId="5" xfId="3" applyNumberFormat="1" applyFont="1" applyFill="1" applyBorder="1" applyAlignment="1">
      <alignment horizontal="center" vertical="center" wrapText="1"/>
    </xf>
  </cellXfs>
  <cellStyles count="4">
    <cellStyle name="Moneda" xfId="1" builtinId="4"/>
    <cellStyle name="Normal" xfId="0" builtinId="0"/>
    <cellStyle name="Normal 11" xfId="3" xr:uid="{14CB8954-B8CF-438A-9C68-8320C4D55F22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904875</xdr:colOff>
      <xdr:row>0</xdr:row>
      <xdr:rowOff>95250</xdr:rowOff>
    </xdr:from>
    <xdr:to>
      <xdr:col>22</xdr:col>
      <xdr:colOff>733425</xdr:colOff>
      <xdr:row>0</xdr:row>
      <xdr:rowOff>495300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4CA58BAE-999D-41D6-AA3F-252FF2C89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0" contrast="4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91525" y="95250"/>
          <a:ext cx="17811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1146176</xdr:colOff>
      <xdr:row>0</xdr:row>
      <xdr:rowOff>114300</xdr:rowOff>
    </xdr:from>
    <xdr:to>
      <xdr:col>12</xdr:col>
      <xdr:colOff>930276</xdr:colOff>
      <xdr:row>0</xdr:row>
      <xdr:rowOff>647700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DA8A43E0-9EC6-4882-87FF-10E3ABFB4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0" contrast="4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5576" y="114300"/>
          <a:ext cx="23749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SCO%20D/SD/DCIM/CONTROLAGRO/PRECIOS/Facturacion%20CONTROLAGRO%20-LP%208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ajuste"/>
      <sheetName val="ELESE y CORVIG"/>
      <sheetName val="CAS 0000 Corvig Elese"/>
      <sheetName val="TECNOAGRO"/>
      <sheetName val="Fabricante Bti Agri2"/>
      <sheetName val="FABIMAG"/>
      <sheetName val="FABRICANTE MAQ. 25%"/>
      <sheetName val="AGENTES INDEP"/>
      <sheetName val="CLIENTE FINAL"/>
      <sheetName val="CAS 0000"/>
      <sheetName val="Rep. eq.var CAS2000"/>
      <sheetName val="Eq.variables para Red SIID"/>
      <sheetName val="REPUESTOS cli.final"/>
      <sheetName val="REPUESTOS RED SIID"/>
      <sheetName val="REP. de EQ. VARIABLE CL. FINAL "/>
      <sheetName val="EQ. VARIABLE CLIE. FINAL"/>
      <sheetName val="EQ. VARIABLE RED SIID"/>
      <sheetName val="EQ. AIR DRILL Fabimag"/>
      <sheetName val="EQ. AIR DRILL GHERARDI"/>
      <sheetName val="EQ. AIR DRILL TANZI"/>
      <sheetName val="CLIENTE FINAL (2)"/>
      <sheetName val="EQUIPOS U$D FOB EXTERIOR"/>
      <sheetName val="EQ. U$D FOB UCRANIA EXTERIOR"/>
    </sheetNames>
    <sheetDataSet>
      <sheetData sheetId="0">
        <row r="1">
          <cell r="A1" t="str">
            <v>L. Precios  824</v>
          </cell>
        </row>
        <row r="10">
          <cell r="H10">
            <v>762.2641509433962</v>
          </cell>
          <cell r="I10">
            <v>938.67924528301887</v>
          </cell>
          <cell r="J10">
            <v>2234.9056603773583</v>
          </cell>
          <cell r="K10">
            <v>3137.7358490566035</v>
          </cell>
          <cell r="L10">
            <v>3437.7358490566035</v>
          </cell>
        </row>
        <row r="11">
          <cell r="H11">
            <v>860.37735849056594</v>
          </cell>
          <cell r="I11">
            <v>1036.7924528301887</v>
          </cell>
          <cell r="J11">
            <v>2333.018867924528</v>
          </cell>
          <cell r="K11">
            <v>3235.8490566037735</v>
          </cell>
          <cell r="L11">
            <v>3535.8490566037735</v>
          </cell>
        </row>
        <row r="12">
          <cell r="H12">
            <v>958.49056603773579</v>
          </cell>
          <cell r="I12">
            <v>1134.9056603773583</v>
          </cell>
          <cell r="J12">
            <v>2431.132075471698</v>
          </cell>
          <cell r="K12">
            <v>3333.9622641509432</v>
          </cell>
          <cell r="L12">
            <v>3633.9622641509432</v>
          </cell>
        </row>
        <row r="13">
          <cell r="H13">
            <v>1056.6037735849056</v>
          </cell>
          <cell r="I13">
            <v>1233.0188679245282</v>
          </cell>
          <cell r="J13">
            <v>2529.2452830188677</v>
          </cell>
          <cell r="K13">
            <v>3432.0754716981132</v>
          </cell>
          <cell r="L13">
            <v>3732.0754716981132</v>
          </cell>
        </row>
        <row r="14">
          <cell r="H14">
            <v>1154.7169811320755</v>
          </cell>
          <cell r="I14">
            <v>1331.132075471698</v>
          </cell>
          <cell r="J14">
            <v>2627.3584905660377</v>
          </cell>
          <cell r="K14">
            <v>3530.1886792452829</v>
          </cell>
          <cell r="L14">
            <v>3830.1886792452829</v>
          </cell>
        </row>
        <row r="15">
          <cell r="H15">
            <v>1252.8301886792451</v>
          </cell>
          <cell r="I15">
            <v>1429.2452830188679</v>
          </cell>
          <cell r="J15">
            <v>2725.4716981132074</v>
          </cell>
          <cell r="K15">
            <v>3628.3018867924525</v>
          </cell>
          <cell r="L15">
            <v>3928.3018867924525</v>
          </cell>
        </row>
        <row r="16">
          <cell r="H16">
            <v>1350.943396226415</v>
          </cell>
          <cell r="I16">
            <v>1527.3584905660377</v>
          </cell>
          <cell r="J16">
            <v>2823.584905660377</v>
          </cell>
          <cell r="K16">
            <v>3726.4150943396226</v>
          </cell>
          <cell r="L16">
            <v>4026.4150943396226</v>
          </cell>
        </row>
        <row r="17">
          <cell r="H17">
            <v>1449.0566037735848</v>
          </cell>
          <cell r="I17">
            <v>1625.4716981132074</v>
          </cell>
          <cell r="J17">
            <v>2921.6981132075471</v>
          </cell>
          <cell r="K17">
            <v>3824.5283018867922</v>
          </cell>
          <cell r="L17">
            <v>4124.5283018867922</v>
          </cell>
        </row>
        <row r="18">
          <cell r="H18">
            <v>1547.1698113207547</v>
          </cell>
          <cell r="I18">
            <v>1723.5849056603772</v>
          </cell>
          <cell r="J18">
            <v>3019.8113207547167</v>
          </cell>
          <cell r="K18">
            <v>3922.6415094339623</v>
          </cell>
          <cell r="L18">
            <v>4222.6415094339618</v>
          </cell>
        </row>
        <row r="19">
          <cell r="H19">
            <v>1645.2830188679245</v>
          </cell>
          <cell r="I19">
            <v>1821.6981132075471</v>
          </cell>
          <cell r="J19">
            <v>3117.9245283018868</v>
          </cell>
          <cell r="K19">
            <v>4020.7547169811319</v>
          </cell>
          <cell r="L19">
            <v>4320.7547169811314</v>
          </cell>
        </row>
        <row r="20">
          <cell r="H20">
            <v>1743.3962264150944</v>
          </cell>
          <cell r="I20">
            <v>1919.8113207547169</v>
          </cell>
          <cell r="J20">
            <v>3216.0377358490564</v>
          </cell>
          <cell r="K20">
            <v>4118.867924528302</v>
          </cell>
          <cell r="L20">
            <v>4418.867924528302</v>
          </cell>
        </row>
        <row r="21">
          <cell r="H21">
            <v>1841.509433962264</v>
          </cell>
          <cell r="I21">
            <v>2017.9245283018868</v>
          </cell>
          <cell r="J21">
            <v>3314.1509433962265</v>
          </cell>
          <cell r="K21">
            <v>4216.9811320754716</v>
          </cell>
          <cell r="L21">
            <v>4516.9811320754716</v>
          </cell>
        </row>
        <row r="22">
          <cell r="H22">
            <v>1939.6226415094338</v>
          </cell>
          <cell r="I22">
            <v>2116.0377358490564</v>
          </cell>
          <cell r="J22">
            <v>3412.2641509433961</v>
          </cell>
          <cell r="K22">
            <v>4315.0943396226412</v>
          </cell>
          <cell r="L22">
            <v>4615.0943396226412</v>
          </cell>
        </row>
        <row r="23">
          <cell r="H23">
            <v>2037.7358490566037</v>
          </cell>
          <cell r="I23">
            <v>2214.1509433962265</v>
          </cell>
          <cell r="J23">
            <v>3510.3773584905657</v>
          </cell>
          <cell r="K23">
            <v>4413.2075471698108</v>
          </cell>
          <cell r="L23">
            <v>4713.2075471698108</v>
          </cell>
        </row>
        <row r="24">
          <cell r="H24">
            <v>2135.8490566037735</v>
          </cell>
          <cell r="I24">
            <v>2312.2641509433961</v>
          </cell>
          <cell r="J24">
            <v>3608.4905660377358</v>
          </cell>
          <cell r="K24">
            <v>4511.3207547169814</v>
          </cell>
          <cell r="L24">
            <v>4811.3207547169804</v>
          </cell>
        </row>
        <row r="25">
          <cell r="H25">
            <v>2233.9622641509432</v>
          </cell>
          <cell r="I25">
            <v>2410.3773584905657</v>
          </cell>
          <cell r="J25">
            <v>3706.6037735849054</v>
          </cell>
          <cell r="K25">
            <v>4609.433962264151</v>
          </cell>
          <cell r="L25">
            <v>4909.433962264151</v>
          </cell>
        </row>
        <row r="26">
          <cell r="H26">
            <v>2332.0754716981132</v>
          </cell>
          <cell r="I26">
            <v>2508.4905660377358</v>
          </cell>
          <cell r="J26">
            <v>3804.7169811320755</v>
          </cell>
          <cell r="K26">
            <v>4707.5471698113206</v>
          </cell>
          <cell r="L26">
            <v>5007.5471698113206</v>
          </cell>
        </row>
        <row r="27">
          <cell r="H27">
            <v>2430.1886792452829</v>
          </cell>
          <cell r="I27">
            <v>2606.6037735849054</v>
          </cell>
          <cell r="J27">
            <v>3902.8301886792451</v>
          </cell>
          <cell r="K27">
            <v>4805.6603773584902</v>
          </cell>
          <cell r="L27">
            <v>5105.6603773584902</v>
          </cell>
        </row>
        <row r="28">
          <cell r="H28">
            <v>2528.3018867924525</v>
          </cell>
          <cell r="I28">
            <v>2704.7169811320755</v>
          </cell>
          <cell r="J28">
            <v>4000.9433962264147</v>
          </cell>
          <cell r="K28">
            <v>4903.7735849056598</v>
          </cell>
          <cell r="L28">
            <v>5203.7735849056598</v>
          </cell>
        </row>
        <row r="29">
          <cell r="H29">
            <v>2626.4150943396226</v>
          </cell>
          <cell r="I29">
            <v>2802.8301886792451</v>
          </cell>
          <cell r="J29">
            <v>4099.0566037735844</v>
          </cell>
          <cell r="K29">
            <v>5001.8867924528304</v>
          </cell>
          <cell r="L29">
            <v>5301.8867924528295</v>
          </cell>
        </row>
        <row r="30">
          <cell r="H30">
            <v>2724.5283018867922</v>
          </cell>
          <cell r="I30">
            <v>2900.9433962264147</v>
          </cell>
          <cell r="J30">
            <v>4197.1698113207549</v>
          </cell>
          <cell r="K30">
            <v>5100</v>
          </cell>
          <cell r="L30">
            <v>5400</v>
          </cell>
        </row>
        <row r="31">
          <cell r="H31">
            <v>2822.6415094339623</v>
          </cell>
          <cell r="I31">
            <v>2999.0566037735848</v>
          </cell>
          <cell r="J31">
            <v>4295.2830188679245</v>
          </cell>
          <cell r="K31">
            <v>5198.1132075471696</v>
          </cell>
          <cell r="L31">
            <v>5498.1132075471696</v>
          </cell>
        </row>
        <row r="32">
          <cell r="H32">
            <v>2920.7547169811319</v>
          </cell>
          <cell r="I32">
            <v>3097.1698113207544</v>
          </cell>
          <cell r="J32">
            <v>4393.3962264150941</v>
          </cell>
          <cell r="K32">
            <v>5296.2264150943392</v>
          </cell>
          <cell r="L32">
            <v>5596.2264150943392</v>
          </cell>
        </row>
        <row r="33">
          <cell r="H33">
            <v>3018.867924528302</v>
          </cell>
          <cell r="I33">
            <v>3195.2830188679245</v>
          </cell>
          <cell r="J33">
            <v>4491.5094339622638</v>
          </cell>
          <cell r="K33">
            <v>5394.3396226415089</v>
          </cell>
          <cell r="L33">
            <v>5694.3396226415089</v>
          </cell>
        </row>
        <row r="34">
          <cell r="H34">
            <v>3116.9811320754716</v>
          </cell>
          <cell r="I34">
            <v>3293.3962264150941</v>
          </cell>
          <cell r="J34">
            <v>4589.6226415094334</v>
          </cell>
          <cell r="K34">
            <v>5492.4528301886794</v>
          </cell>
          <cell r="L34">
            <v>5792.4528301886794</v>
          </cell>
        </row>
        <row r="35">
          <cell r="H35">
            <v>3215.0943396226412</v>
          </cell>
          <cell r="I35">
            <v>3391.5094339622638</v>
          </cell>
          <cell r="J35">
            <v>4687.7358490566039</v>
          </cell>
          <cell r="K35">
            <v>5590.566037735849</v>
          </cell>
          <cell r="L35">
            <v>5890.566037735849</v>
          </cell>
        </row>
        <row r="36">
          <cell r="H36">
            <v>3313.2075471698113</v>
          </cell>
          <cell r="I36">
            <v>3489.6226415094338</v>
          </cell>
          <cell r="J36">
            <v>4785.8490566037735</v>
          </cell>
          <cell r="K36">
            <v>5688.6792452830186</v>
          </cell>
          <cell r="L36">
            <v>5988.6792452830186</v>
          </cell>
        </row>
        <row r="37">
          <cell r="H37">
            <v>3411.3207547169809</v>
          </cell>
          <cell r="I37">
            <v>3587.7358490566035</v>
          </cell>
          <cell r="J37">
            <v>4883.9622641509432</v>
          </cell>
          <cell r="K37">
            <v>5786.7924528301883</v>
          </cell>
          <cell r="L37">
            <v>6086.7924528301883</v>
          </cell>
        </row>
        <row r="38">
          <cell r="H38">
            <v>3509.433962264151</v>
          </cell>
          <cell r="I38">
            <v>3685.8490566037735</v>
          </cell>
          <cell r="J38">
            <v>4982.0754716981128</v>
          </cell>
          <cell r="K38">
            <v>5884.9056603773579</v>
          </cell>
          <cell r="L38">
            <v>6184.9056603773579</v>
          </cell>
        </row>
        <row r="39">
          <cell r="H39">
            <v>3607.5471698113206</v>
          </cell>
          <cell r="I39">
            <v>3783.9622641509432</v>
          </cell>
          <cell r="J39">
            <v>5080.1886792452824</v>
          </cell>
          <cell r="K39">
            <v>5983.0188679245284</v>
          </cell>
          <cell r="L39">
            <v>6283.0188679245284</v>
          </cell>
        </row>
        <row r="40">
          <cell r="H40">
            <v>3705.6603773584902</v>
          </cell>
          <cell r="I40">
            <v>3882.0754716981132</v>
          </cell>
          <cell r="J40">
            <v>5178.3018867924529</v>
          </cell>
          <cell r="K40">
            <v>6081.132075471698</v>
          </cell>
          <cell r="L40">
            <v>6381.132075471698</v>
          </cell>
        </row>
        <row r="41">
          <cell r="H41">
            <v>3803.7735849056603</v>
          </cell>
          <cell r="I41">
            <v>3980.1886792452829</v>
          </cell>
          <cell r="J41">
            <v>5276.4150943396226</v>
          </cell>
          <cell r="K41">
            <v>6179.2452830188677</v>
          </cell>
          <cell r="L41">
            <v>6479.2452830188677</v>
          </cell>
        </row>
        <row r="42">
          <cell r="H42">
            <v>3901.8867924528299</v>
          </cell>
          <cell r="I42">
            <v>4078.3018867924525</v>
          </cell>
          <cell r="J42">
            <v>5374.5283018867922</v>
          </cell>
          <cell r="K42">
            <v>6277.3584905660373</v>
          </cell>
          <cell r="L42">
            <v>6577.3584905660373</v>
          </cell>
        </row>
        <row r="43">
          <cell r="H43">
            <v>4000</v>
          </cell>
          <cell r="I43">
            <v>4176.4150943396226</v>
          </cell>
          <cell r="J43">
            <v>5472.6415094339618</v>
          </cell>
          <cell r="K43">
            <v>6375.4716981132069</v>
          </cell>
          <cell r="L43">
            <v>6675.4716981132069</v>
          </cell>
        </row>
        <row r="44">
          <cell r="H44">
            <v>4098.1132075471696</v>
          </cell>
          <cell r="I44">
            <v>4274.5283018867922</v>
          </cell>
          <cell r="J44">
            <v>5570.7547169811314</v>
          </cell>
          <cell r="K44">
            <v>6473.5849056603774</v>
          </cell>
          <cell r="L44">
            <v>6773.5849056603774</v>
          </cell>
        </row>
        <row r="45">
          <cell r="H45">
            <v>4196.2264150943392</v>
          </cell>
          <cell r="I45">
            <v>4372.6415094339618</v>
          </cell>
          <cell r="J45">
            <v>5668.867924528302</v>
          </cell>
          <cell r="K45">
            <v>6571.6981132075471</v>
          </cell>
          <cell r="L45">
            <v>6871.6981132075471</v>
          </cell>
        </row>
        <row r="46">
          <cell r="H46">
            <v>4294.3396226415089</v>
          </cell>
          <cell r="I46">
            <v>4470.7547169811314</v>
          </cell>
          <cell r="J46">
            <v>5766.9811320754716</v>
          </cell>
          <cell r="K46">
            <v>6669.8113207547167</v>
          </cell>
          <cell r="L46">
            <v>6969.8113207547167</v>
          </cell>
        </row>
        <row r="47">
          <cell r="H47">
            <v>4392.4528301886794</v>
          </cell>
          <cell r="I47">
            <v>4568.867924528302</v>
          </cell>
          <cell r="J47">
            <v>5865.0943396226412</v>
          </cell>
          <cell r="K47">
            <v>6767.9245283018863</v>
          </cell>
          <cell r="L47">
            <v>7067.9245283018863</v>
          </cell>
        </row>
        <row r="48">
          <cell r="H48">
            <v>4490.566037735849</v>
          </cell>
          <cell r="I48">
            <v>4666.9811320754716</v>
          </cell>
          <cell r="J48">
            <v>5963.2075471698108</v>
          </cell>
          <cell r="K48">
            <v>6866.0377358490559</v>
          </cell>
          <cell r="L48">
            <v>7166.0377358490559</v>
          </cell>
        </row>
        <row r="49">
          <cell r="H49">
            <v>4588.6792452830186</v>
          </cell>
          <cell r="I49">
            <v>4765.0943396226412</v>
          </cell>
          <cell r="J49">
            <v>6061.3207547169804</v>
          </cell>
          <cell r="K49">
            <v>6964.1509433962265</v>
          </cell>
          <cell r="L49">
            <v>7264.1509433962265</v>
          </cell>
        </row>
        <row r="50">
          <cell r="H50">
            <v>4686.7924528301883</v>
          </cell>
          <cell r="I50">
            <v>4863.2075471698108</v>
          </cell>
          <cell r="J50">
            <v>6159.433962264151</v>
          </cell>
          <cell r="K50">
            <v>7062.2641509433961</v>
          </cell>
          <cell r="L50">
            <v>7362.2641509433961</v>
          </cell>
        </row>
        <row r="51">
          <cell r="H51">
            <v>4784.9056603773579</v>
          </cell>
          <cell r="I51">
            <v>4961.3207547169804</v>
          </cell>
          <cell r="J51">
            <v>6257.5471698113206</v>
          </cell>
          <cell r="K51">
            <v>7160.3773584905657</v>
          </cell>
          <cell r="L51">
            <v>7460.3773584905657</v>
          </cell>
        </row>
        <row r="52">
          <cell r="H52">
            <v>4883.0188679245284</v>
          </cell>
          <cell r="I52">
            <v>5059.433962264151</v>
          </cell>
          <cell r="J52">
            <v>6355.6603773584902</v>
          </cell>
          <cell r="K52">
            <v>7258.4905660377353</v>
          </cell>
          <cell r="L52">
            <v>7558.4905660377353</v>
          </cell>
        </row>
        <row r="53">
          <cell r="H53">
            <v>4981.132075471698</v>
          </cell>
          <cell r="I53">
            <v>5157.5471698113206</v>
          </cell>
          <cell r="J53">
            <v>6453.7735849056598</v>
          </cell>
          <cell r="K53">
            <v>7356.603773584905</v>
          </cell>
          <cell r="L53">
            <v>7656.603773584905</v>
          </cell>
        </row>
        <row r="54">
          <cell r="H54">
            <v>5079.2452830188677</v>
          </cell>
          <cell r="I54">
            <v>5255.6603773584902</v>
          </cell>
          <cell r="J54">
            <v>6551.8867924528295</v>
          </cell>
          <cell r="K54">
            <v>7454.7169811320755</v>
          </cell>
          <cell r="L54">
            <v>7754.7169811320755</v>
          </cell>
        </row>
        <row r="55">
          <cell r="H55">
            <v>5177.3584905660373</v>
          </cell>
          <cell r="I55">
            <v>5353.7735849056598</v>
          </cell>
          <cell r="J55">
            <v>6650</v>
          </cell>
          <cell r="K55">
            <v>7552.8301886792451</v>
          </cell>
          <cell r="L55">
            <v>7852.8301886792451</v>
          </cell>
        </row>
        <row r="56">
          <cell r="H56">
            <v>5275.4716981132069</v>
          </cell>
          <cell r="I56">
            <v>5451.8867924528295</v>
          </cell>
          <cell r="J56">
            <v>6748.1132075471696</v>
          </cell>
          <cell r="K56">
            <v>7650.9433962264147</v>
          </cell>
          <cell r="L56">
            <v>7950.9433962264147</v>
          </cell>
        </row>
        <row r="57">
          <cell r="H57">
            <v>5373.5849056603774</v>
          </cell>
          <cell r="I57">
            <v>5550</v>
          </cell>
          <cell r="J57">
            <v>6846.2264150943392</v>
          </cell>
          <cell r="K57">
            <v>7749.0566037735844</v>
          </cell>
          <cell r="L57">
            <v>8049.0566037735844</v>
          </cell>
        </row>
        <row r="58">
          <cell r="H58">
            <v>5471.6981132075471</v>
          </cell>
          <cell r="I58">
            <v>5648.1132075471696</v>
          </cell>
          <cell r="J58">
            <v>6944.3396226415089</v>
          </cell>
          <cell r="K58">
            <v>7847.169811320754</v>
          </cell>
          <cell r="L58">
            <v>8147.169811320754</v>
          </cell>
        </row>
        <row r="59">
          <cell r="H59">
            <v>5569.8113207547167</v>
          </cell>
          <cell r="I59">
            <v>5746.2264150943392</v>
          </cell>
          <cell r="J59">
            <v>7042.4528301886785</v>
          </cell>
          <cell r="K59">
            <v>7945.2830188679245</v>
          </cell>
          <cell r="L59">
            <v>8245.2830188679236</v>
          </cell>
        </row>
        <row r="60">
          <cell r="H60">
            <v>5667.9245283018863</v>
          </cell>
          <cell r="I60">
            <v>5844.3396226415089</v>
          </cell>
          <cell r="J60">
            <v>7140.566037735849</v>
          </cell>
          <cell r="K60">
            <v>8043.3962264150941</v>
          </cell>
          <cell r="L60">
            <v>8343.3962264150941</v>
          </cell>
        </row>
        <row r="61">
          <cell r="H61">
            <v>5766.0377358490559</v>
          </cell>
          <cell r="I61">
            <v>5942.4528301886794</v>
          </cell>
          <cell r="J61">
            <v>7238.6792452830186</v>
          </cell>
          <cell r="K61">
            <v>8141.5094339622638</v>
          </cell>
          <cell r="L61">
            <v>8441.5094339622628</v>
          </cell>
        </row>
        <row r="62">
          <cell r="H62">
            <v>5864.1509433962265</v>
          </cell>
          <cell r="I62">
            <v>6040.566037735849</v>
          </cell>
          <cell r="J62">
            <v>7336.7924528301883</v>
          </cell>
          <cell r="K62">
            <v>8239.6226415094334</v>
          </cell>
          <cell r="L62">
            <v>8539.6226415094334</v>
          </cell>
        </row>
        <row r="63">
          <cell r="H63">
            <v>5962.2641509433961</v>
          </cell>
          <cell r="I63">
            <v>6138.6792452830186</v>
          </cell>
          <cell r="J63">
            <v>7434.9056603773579</v>
          </cell>
          <cell r="K63">
            <v>8337.7358490566039</v>
          </cell>
          <cell r="L63">
            <v>8637.7358490566039</v>
          </cell>
        </row>
        <row r="64">
          <cell r="H64">
            <v>6060.3773584905657</v>
          </cell>
          <cell r="I64">
            <v>6236.7924528301883</v>
          </cell>
          <cell r="J64">
            <v>7533.0188679245275</v>
          </cell>
          <cell r="K64">
            <v>8435.8490566037726</v>
          </cell>
          <cell r="L64">
            <v>8735.8490566037726</v>
          </cell>
        </row>
        <row r="65">
          <cell r="H65">
            <v>6158.4905660377353</v>
          </cell>
          <cell r="I65">
            <v>6334.9056603773579</v>
          </cell>
          <cell r="J65">
            <v>7631.132075471698</v>
          </cell>
          <cell r="K65">
            <v>8533.9622641509432</v>
          </cell>
          <cell r="L65">
            <v>8833.9622641509432</v>
          </cell>
        </row>
        <row r="66">
          <cell r="H66">
            <v>6256.603773584905</v>
          </cell>
          <cell r="I66">
            <v>6433.0188679245284</v>
          </cell>
          <cell r="J66">
            <v>7729.2452830188677</v>
          </cell>
          <cell r="K66">
            <v>8632.0754716981119</v>
          </cell>
          <cell r="L66">
            <v>8932.0754716981119</v>
          </cell>
        </row>
        <row r="67">
          <cell r="H67">
            <v>6354.7169811320755</v>
          </cell>
          <cell r="I67">
            <v>6531.132075471698</v>
          </cell>
          <cell r="J67">
            <v>7827.3584905660373</v>
          </cell>
          <cell r="K67">
            <v>8730.1886792452824</v>
          </cell>
          <cell r="L67">
            <v>9030.1886792452824</v>
          </cell>
        </row>
        <row r="68">
          <cell r="H68">
            <v>6452.8301886792451</v>
          </cell>
          <cell r="I68">
            <v>6629.2452830188677</v>
          </cell>
          <cell r="J68">
            <v>7925.4716981132069</v>
          </cell>
          <cell r="K68">
            <v>8828.3018867924529</v>
          </cell>
          <cell r="L68">
            <v>9128.3018867924529</v>
          </cell>
        </row>
        <row r="69">
          <cell r="H69">
            <v>6550.9433962264147</v>
          </cell>
          <cell r="I69">
            <v>6727.3584905660373</v>
          </cell>
          <cell r="J69">
            <v>8023.5849056603765</v>
          </cell>
          <cell r="K69">
            <v>8926.4150943396216</v>
          </cell>
          <cell r="L69">
            <v>9226.4150943396216</v>
          </cell>
        </row>
        <row r="70">
          <cell r="H70">
            <v>6649.0566037735844</v>
          </cell>
          <cell r="I70">
            <v>6825.4716981132069</v>
          </cell>
          <cell r="J70">
            <v>8121.6981132075471</v>
          </cell>
          <cell r="K70">
            <v>9024.5283018867922</v>
          </cell>
          <cell r="L70">
            <v>9324.5283018867922</v>
          </cell>
        </row>
        <row r="71">
          <cell r="H71">
            <v>6747.169811320754</v>
          </cell>
          <cell r="I71">
            <v>6923.5849056603774</v>
          </cell>
          <cell r="J71">
            <v>8219.8113207547158</v>
          </cell>
          <cell r="K71">
            <v>9122.6415094339627</v>
          </cell>
          <cell r="L71">
            <v>9422.6415094339609</v>
          </cell>
        </row>
        <row r="72">
          <cell r="H72">
            <v>6845.2830188679245</v>
          </cell>
          <cell r="I72">
            <v>7021.6981132075471</v>
          </cell>
          <cell r="J72">
            <v>8317.9245283018863</v>
          </cell>
          <cell r="K72">
            <v>9220.7547169811314</v>
          </cell>
          <cell r="L72">
            <v>9520.7547169811314</v>
          </cell>
        </row>
        <row r="73">
          <cell r="H73">
            <v>6943.3962264150941</v>
          </cell>
          <cell r="I73">
            <v>7119.8113207547167</v>
          </cell>
          <cell r="J73">
            <v>8416.0377358490568</v>
          </cell>
          <cell r="K73">
            <v>9318.867924528302</v>
          </cell>
          <cell r="L73">
            <v>9618.867924528302</v>
          </cell>
        </row>
        <row r="74">
          <cell r="J74">
            <v>8514.1509433962274</v>
          </cell>
          <cell r="K74">
            <v>9416.9811320754725</v>
          </cell>
          <cell r="L74">
            <v>9716.9811320754725</v>
          </cell>
        </row>
        <row r="75">
          <cell r="J75">
            <v>8612.2641509433979</v>
          </cell>
          <cell r="K75">
            <v>9515.094339622643</v>
          </cell>
          <cell r="L75">
            <v>9815.094339622643</v>
          </cell>
        </row>
        <row r="76">
          <cell r="J76">
            <v>8710.3773584905684</v>
          </cell>
          <cell r="K76">
            <v>9613.2075471698136</v>
          </cell>
          <cell r="L76">
            <v>9913.2075471698136</v>
          </cell>
        </row>
        <row r="77">
          <cell r="J77">
            <v>8808.490566037739</v>
          </cell>
          <cell r="K77">
            <v>9711.3207547169841</v>
          </cell>
          <cell r="L77">
            <v>10011.320754716984</v>
          </cell>
        </row>
        <row r="78">
          <cell r="J78">
            <v>8906.6037735849095</v>
          </cell>
          <cell r="K78">
            <v>9809.4339622641546</v>
          </cell>
          <cell r="L78">
            <v>10109.433962264155</v>
          </cell>
        </row>
        <row r="79">
          <cell r="J79">
            <v>9004.71698113208</v>
          </cell>
          <cell r="K79">
            <v>9907.5471698113251</v>
          </cell>
          <cell r="L79">
            <v>10207.547169811325</v>
          </cell>
        </row>
        <row r="80">
          <cell r="J80">
            <v>9102.8301886792506</v>
          </cell>
          <cell r="K80">
            <v>10005.660377358496</v>
          </cell>
          <cell r="L80">
            <v>10305.660377358496</v>
          </cell>
        </row>
        <row r="81">
          <cell r="J81">
            <v>9200.9433962264211</v>
          </cell>
          <cell r="K81">
            <v>10103.773584905666</v>
          </cell>
          <cell r="L81">
            <v>10403.773584905666</v>
          </cell>
        </row>
        <row r="82">
          <cell r="J82">
            <v>9299.0566037735916</v>
          </cell>
          <cell r="K82">
            <v>10201.886792452837</v>
          </cell>
          <cell r="L82">
            <v>10501.886792452837</v>
          </cell>
        </row>
        <row r="83">
          <cell r="J83">
            <v>9397.1698113207622</v>
          </cell>
          <cell r="K83">
            <v>10300.000000000007</v>
          </cell>
          <cell r="L83">
            <v>10600.000000000007</v>
          </cell>
        </row>
        <row r="84">
          <cell r="J84">
            <v>9495.2830188679327</v>
          </cell>
          <cell r="K84">
            <v>10398.113207547178</v>
          </cell>
          <cell r="L84">
            <v>10698.113207547178</v>
          </cell>
        </row>
        <row r="85">
          <cell r="J85">
            <v>9593.3962264151032</v>
          </cell>
          <cell r="K85">
            <v>10496.226415094348</v>
          </cell>
          <cell r="L85">
            <v>10796.226415094348</v>
          </cell>
        </row>
        <row r="86">
          <cell r="J86">
            <v>9691.5094339622738</v>
          </cell>
          <cell r="K86">
            <v>10594.339622641519</v>
          </cell>
          <cell r="L86">
            <v>10894.339622641519</v>
          </cell>
        </row>
        <row r="87">
          <cell r="J87">
            <v>9789.6226415094443</v>
          </cell>
          <cell r="K87">
            <v>10692.452830188689</v>
          </cell>
          <cell r="L87">
            <v>10992.452830188689</v>
          </cell>
        </row>
        <row r="394">
          <cell r="C394">
            <v>443</v>
          </cell>
          <cell r="D394">
            <v>458</v>
          </cell>
          <cell r="E394">
            <v>659</v>
          </cell>
          <cell r="F394">
            <v>1217</v>
          </cell>
          <cell r="G394">
            <v>3121.8</v>
          </cell>
        </row>
        <row r="395">
          <cell r="C395">
            <v>547</v>
          </cell>
          <cell r="D395">
            <v>562</v>
          </cell>
          <cell r="E395">
            <v>763</v>
          </cell>
          <cell r="F395">
            <v>1321</v>
          </cell>
          <cell r="G395">
            <v>3234.42</v>
          </cell>
        </row>
        <row r="396">
          <cell r="C396">
            <v>651</v>
          </cell>
          <cell r="D396">
            <v>666</v>
          </cell>
          <cell r="E396">
            <v>867</v>
          </cell>
          <cell r="F396">
            <v>1425</v>
          </cell>
          <cell r="G396">
            <v>3347.03</v>
          </cell>
        </row>
        <row r="397">
          <cell r="C397">
            <v>755</v>
          </cell>
          <cell r="D397">
            <v>770</v>
          </cell>
          <cell r="E397">
            <v>971</v>
          </cell>
          <cell r="F397">
            <v>1529</v>
          </cell>
          <cell r="G397">
            <v>3459.65</v>
          </cell>
        </row>
        <row r="398">
          <cell r="C398">
            <v>859</v>
          </cell>
          <cell r="D398">
            <v>874</v>
          </cell>
          <cell r="E398">
            <v>1075</v>
          </cell>
          <cell r="F398">
            <v>1633</v>
          </cell>
          <cell r="G398">
            <v>3572.27</v>
          </cell>
        </row>
        <row r="399">
          <cell r="C399">
            <v>963</v>
          </cell>
          <cell r="D399">
            <v>978</v>
          </cell>
          <cell r="E399">
            <v>1179</v>
          </cell>
          <cell r="F399">
            <v>1737</v>
          </cell>
          <cell r="G399">
            <v>3684.89</v>
          </cell>
        </row>
        <row r="400">
          <cell r="C400">
            <v>1067</v>
          </cell>
          <cell r="D400">
            <v>1082</v>
          </cell>
          <cell r="E400">
            <v>1283</v>
          </cell>
          <cell r="F400">
            <v>1841</v>
          </cell>
          <cell r="G400">
            <v>3797.5</v>
          </cell>
        </row>
        <row r="401">
          <cell r="C401">
            <v>1171</v>
          </cell>
          <cell r="D401">
            <v>1186</v>
          </cell>
          <cell r="E401">
            <v>1387</v>
          </cell>
          <cell r="F401">
            <v>1945</v>
          </cell>
          <cell r="G401">
            <v>3910.12</v>
          </cell>
        </row>
        <row r="402">
          <cell r="C402">
            <v>1275</v>
          </cell>
          <cell r="D402">
            <v>1290</v>
          </cell>
          <cell r="E402">
            <v>1491</v>
          </cell>
          <cell r="F402">
            <v>2049</v>
          </cell>
          <cell r="G402">
            <v>4022.74</v>
          </cell>
        </row>
        <row r="403">
          <cell r="C403">
            <v>1379</v>
          </cell>
          <cell r="D403">
            <v>1394</v>
          </cell>
          <cell r="E403">
            <v>1595</v>
          </cell>
          <cell r="F403">
            <v>2153</v>
          </cell>
          <cell r="G403">
            <v>4135.3500000000004</v>
          </cell>
        </row>
        <row r="404">
          <cell r="C404">
            <v>1483</v>
          </cell>
          <cell r="D404">
            <v>1498</v>
          </cell>
          <cell r="E404">
            <v>1699</v>
          </cell>
          <cell r="F404">
            <v>2257</v>
          </cell>
          <cell r="G404">
            <v>4247.97</v>
          </cell>
        </row>
        <row r="405">
          <cell r="C405">
            <v>1587</v>
          </cell>
          <cell r="D405">
            <v>1602</v>
          </cell>
          <cell r="E405">
            <v>1803</v>
          </cell>
          <cell r="F405">
            <v>2361</v>
          </cell>
          <cell r="G405">
            <v>4360.59</v>
          </cell>
        </row>
        <row r="406">
          <cell r="C406">
            <v>1691</v>
          </cell>
          <cell r="D406">
            <v>1706</v>
          </cell>
          <cell r="E406">
            <v>1907</v>
          </cell>
          <cell r="F406">
            <v>2465</v>
          </cell>
          <cell r="G406">
            <v>4473.21</v>
          </cell>
        </row>
        <row r="407">
          <cell r="C407">
            <v>1795</v>
          </cell>
          <cell r="D407">
            <v>1810</v>
          </cell>
          <cell r="E407">
            <v>2011</v>
          </cell>
          <cell r="F407">
            <v>2569</v>
          </cell>
          <cell r="G407">
            <v>4585.82</v>
          </cell>
        </row>
        <row r="408">
          <cell r="C408">
            <v>1899</v>
          </cell>
          <cell r="D408">
            <v>1914</v>
          </cell>
          <cell r="E408">
            <v>2115</v>
          </cell>
          <cell r="F408">
            <v>2673</v>
          </cell>
          <cell r="G408">
            <v>4698.4399999999996</v>
          </cell>
        </row>
        <row r="409">
          <cell r="C409">
            <v>2003</v>
          </cell>
          <cell r="D409">
            <v>2018</v>
          </cell>
          <cell r="E409">
            <v>2219</v>
          </cell>
          <cell r="F409">
            <v>2777</v>
          </cell>
          <cell r="G409">
            <v>4811.0600000000004</v>
          </cell>
        </row>
        <row r="410">
          <cell r="C410">
            <v>2107</v>
          </cell>
          <cell r="D410">
            <v>2122</v>
          </cell>
          <cell r="E410">
            <v>2323</v>
          </cell>
          <cell r="F410">
            <v>2881</v>
          </cell>
          <cell r="G410">
            <v>4923.67</v>
          </cell>
        </row>
        <row r="411">
          <cell r="C411">
            <v>2211</v>
          </cell>
          <cell r="D411">
            <v>2226</v>
          </cell>
          <cell r="E411">
            <v>2427</v>
          </cell>
          <cell r="F411">
            <v>2985</v>
          </cell>
          <cell r="G411">
            <v>5036.29</v>
          </cell>
        </row>
        <row r="412">
          <cell r="C412">
            <v>2315</v>
          </cell>
          <cell r="D412">
            <v>2330</v>
          </cell>
          <cell r="E412">
            <v>2531</v>
          </cell>
          <cell r="F412">
            <v>3089</v>
          </cell>
          <cell r="G412">
            <v>5148.91</v>
          </cell>
        </row>
        <row r="413">
          <cell r="C413">
            <v>2419</v>
          </cell>
          <cell r="D413">
            <v>2434</v>
          </cell>
          <cell r="E413">
            <v>2635</v>
          </cell>
          <cell r="F413">
            <v>3193</v>
          </cell>
          <cell r="G413">
            <v>5261.53</v>
          </cell>
        </row>
        <row r="414">
          <cell r="C414">
            <v>2523</v>
          </cell>
          <cell r="D414">
            <v>2538</v>
          </cell>
          <cell r="E414">
            <v>2739</v>
          </cell>
          <cell r="F414">
            <v>3297</v>
          </cell>
          <cell r="G414">
            <v>5374.14</v>
          </cell>
        </row>
        <row r="415">
          <cell r="C415">
            <v>2627</v>
          </cell>
          <cell r="D415">
            <v>2642</v>
          </cell>
          <cell r="E415">
            <v>2843</v>
          </cell>
          <cell r="F415">
            <v>3401</v>
          </cell>
          <cell r="G415">
            <v>5486.76</v>
          </cell>
        </row>
        <row r="416">
          <cell r="C416">
            <v>2731</v>
          </cell>
          <cell r="D416">
            <v>2746</v>
          </cell>
          <cell r="E416">
            <v>2947</v>
          </cell>
          <cell r="F416">
            <v>3505</v>
          </cell>
          <cell r="G416">
            <v>5599.38</v>
          </cell>
        </row>
        <row r="417">
          <cell r="C417">
            <v>2835</v>
          </cell>
          <cell r="D417">
            <v>2850</v>
          </cell>
          <cell r="E417">
            <v>3051</v>
          </cell>
          <cell r="F417">
            <v>3609</v>
          </cell>
          <cell r="G417">
            <v>5711.99</v>
          </cell>
        </row>
        <row r="418">
          <cell r="C418">
            <v>2939</v>
          </cell>
          <cell r="D418">
            <v>2954</v>
          </cell>
          <cell r="E418">
            <v>3155</v>
          </cell>
          <cell r="F418">
            <v>3713</v>
          </cell>
          <cell r="G418">
            <v>5824.61</v>
          </cell>
        </row>
        <row r="419">
          <cell r="C419">
            <v>3043</v>
          </cell>
          <cell r="D419">
            <v>3058</v>
          </cell>
          <cell r="E419">
            <v>3259</v>
          </cell>
          <cell r="F419">
            <v>3817</v>
          </cell>
          <cell r="G419">
            <v>5937.23</v>
          </cell>
        </row>
        <row r="420">
          <cell r="C420">
            <v>3147</v>
          </cell>
          <cell r="D420">
            <v>3162</v>
          </cell>
          <cell r="E420">
            <v>3363</v>
          </cell>
          <cell r="F420">
            <v>3921</v>
          </cell>
          <cell r="G420">
            <v>6049.85</v>
          </cell>
        </row>
        <row r="421">
          <cell r="C421">
            <v>3251</v>
          </cell>
          <cell r="D421">
            <v>3266</v>
          </cell>
          <cell r="E421">
            <v>3467</v>
          </cell>
          <cell r="F421">
            <v>4025</v>
          </cell>
          <cell r="G421">
            <v>6162.46</v>
          </cell>
        </row>
        <row r="422">
          <cell r="C422">
            <v>3355</v>
          </cell>
          <cell r="D422">
            <v>3370</v>
          </cell>
          <cell r="E422">
            <v>3571</v>
          </cell>
          <cell r="F422">
            <v>4129</v>
          </cell>
          <cell r="G422">
            <v>6275.08</v>
          </cell>
        </row>
        <row r="423">
          <cell r="C423">
            <v>3459</v>
          </cell>
          <cell r="D423">
            <v>3474</v>
          </cell>
          <cell r="E423">
            <v>3675</v>
          </cell>
          <cell r="F423">
            <v>4233</v>
          </cell>
          <cell r="G423">
            <v>6387.7</v>
          </cell>
        </row>
        <row r="424">
          <cell r="C424">
            <v>3563</v>
          </cell>
          <cell r="D424">
            <v>3578</v>
          </cell>
          <cell r="E424">
            <v>3779</v>
          </cell>
          <cell r="F424">
            <v>4337</v>
          </cell>
          <cell r="G424">
            <v>6500.31</v>
          </cell>
        </row>
        <row r="425">
          <cell r="C425">
            <v>3667</v>
          </cell>
          <cell r="D425">
            <v>3682</v>
          </cell>
          <cell r="E425">
            <v>3883</v>
          </cell>
          <cell r="F425">
            <v>4441</v>
          </cell>
          <cell r="G425">
            <v>6612.93</v>
          </cell>
        </row>
        <row r="426">
          <cell r="C426">
            <v>3771</v>
          </cell>
          <cell r="D426">
            <v>3786</v>
          </cell>
          <cell r="E426">
            <v>3987</v>
          </cell>
          <cell r="F426">
            <v>4545</v>
          </cell>
          <cell r="G426">
            <v>6725.55</v>
          </cell>
        </row>
        <row r="427">
          <cell r="C427">
            <v>3875</v>
          </cell>
          <cell r="D427">
            <v>3890</v>
          </cell>
          <cell r="E427">
            <v>4091</v>
          </cell>
          <cell r="F427">
            <v>4649</v>
          </cell>
          <cell r="G427">
            <v>6838.16</v>
          </cell>
        </row>
        <row r="428">
          <cell r="C428">
            <v>3979</v>
          </cell>
          <cell r="D428">
            <v>3994</v>
          </cell>
          <cell r="E428">
            <v>4195</v>
          </cell>
          <cell r="F428">
            <v>4753</v>
          </cell>
          <cell r="G428">
            <v>6950.78</v>
          </cell>
        </row>
        <row r="429">
          <cell r="C429">
            <v>4083</v>
          </cell>
          <cell r="D429">
            <v>4098</v>
          </cell>
          <cell r="E429">
            <v>4299</v>
          </cell>
          <cell r="F429">
            <v>4857</v>
          </cell>
          <cell r="G429">
            <v>7063.4</v>
          </cell>
        </row>
        <row r="430">
          <cell r="C430">
            <v>4187</v>
          </cell>
          <cell r="D430">
            <v>4202</v>
          </cell>
          <cell r="E430">
            <v>4403</v>
          </cell>
          <cell r="F430">
            <v>4961</v>
          </cell>
          <cell r="G430">
            <v>7176.02</v>
          </cell>
        </row>
        <row r="431">
          <cell r="C431">
            <v>4291</v>
          </cell>
          <cell r="D431">
            <v>4306</v>
          </cell>
          <cell r="E431">
            <v>4507</v>
          </cell>
          <cell r="F431">
            <v>5065</v>
          </cell>
          <cell r="G431">
            <v>7288.63</v>
          </cell>
        </row>
        <row r="432">
          <cell r="C432">
            <v>4395</v>
          </cell>
          <cell r="D432">
            <v>4410</v>
          </cell>
          <cell r="E432">
            <v>4611</v>
          </cell>
          <cell r="F432">
            <v>5169</v>
          </cell>
          <cell r="G432">
            <v>7401.25</v>
          </cell>
        </row>
        <row r="433">
          <cell r="C433">
            <v>4499</v>
          </cell>
          <cell r="D433">
            <v>4514</v>
          </cell>
          <cell r="E433">
            <v>4715</v>
          </cell>
          <cell r="F433">
            <v>5273</v>
          </cell>
          <cell r="G433">
            <v>7513.87</v>
          </cell>
        </row>
        <row r="434">
          <cell r="C434">
            <v>4603</v>
          </cell>
          <cell r="D434">
            <v>4618</v>
          </cell>
          <cell r="E434">
            <v>4819</v>
          </cell>
          <cell r="F434">
            <v>5377</v>
          </cell>
          <cell r="G434">
            <v>7626.48</v>
          </cell>
        </row>
        <row r="435">
          <cell r="C435">
            <v>4707</v>
          </cell>
          <cell r="D435">
            <v>4722</v>
          </cell>
          <cell r="E435">
            <v>4923</v>
          </cell>
          <cell r="F435">
            <v>5481</v>
          </cell>
          <cell r="G435">
            <v>7739.1</v>
          </cell>
        </row>
        <row r="436">
          <cell r="C436">
            <v>4811</v>
          </cell>
          <cell r="D436">
            <v>4826</v>
          </cell>
          <cell r="E436">
            <v>5027</v>
          </cell>
          <cell r="F436">
            <v>5585</v>
          </cell>
          <cell r="G436">
            <v>7851.72</v>
          </cell>
        </row>
        <row r="437">
          <cell r="C437">
            <v>4915</v>
          </cell>
          <cell r="D437">
            <v>4930</v>
          </cell>
          <cell r="E437">
            <v>5131</v>
          </cell>
          <cell r="F437">
            <v>5689</v>
          </cell>
          <cell r="G437">
            <v>7964.34</v>
          </cell>
        </row>
        <row r="438">
          <cell r="C438">
            <v>5019</v>
          </cell>
          <cell r="D438">
            <v>5034</v>
          </cell>
          <cell r="E438">
            <v>5235</v>
          </cell>
          <cell r="F438">
            <v>5793</v>
          </cell>
          <cell r="G438">
            <v>8076.95</v>
          </cell>
        </row>
        <row r="439">
          <cell r="C439">
            <v>5123</v>
          </cell>
          <cell r="D439">
            <v>5138</v>
          </cell>
          <cell r="E439">
            <v>5339</v>
          </cell>
          <cell r="F439">
            <v>5897</v>
          </cell>
          <cell r="G439">
            <v>8189.57</v>
          </cell>
        </row>
        <row r="440">
          <cell r="C440">
            <v>5227</v>
          </cell>
          <cell r="D440">
            <v>5242</v>
          </cell>
          <cell r="E440">
            <v>5443</v>
          </cell>
          <cell r="F440">
            <v>6001</v>
          </cell>
          <cell r="G440">
            <v>8302.19</v>
          </cell>
        </row>
        <row r="441">
          <cell r="C441">
            <v>5331</v>
          </cell>
          <cell r="D441">
            <v>5346</v>
          </cell>
          <cell r="E441">
            <v>5547</v>
          </cell>
          <cell r="F441">
            <v>6105</v>
          </cell>
          <cell r="G441">
            <v>8414.7999999999993</v>
          </cell>
        </row>
        <row r="442">
          <cell r="C442">
            <v>5435</v>
          </cell>
          <cell r="D442">
            <v>5450</v>
          </cell>
          <cell r="E442">
            <v>5651</v>
          </cell>
          <cell r="F442">
            <v>6209</v>
          </cell>
          <cell r="G442">
            <v>8527.42</v>
          </cell>
        </row>
        <row r="443">
          <cell r="C443">
            <v>5539</v>
          </cell>
          <cell r="D443">
            <v>5554</v>
          </cell>
          <cell r="E443">
            <v>5755</v>
          </cell>
          <cell r="F443">
            <v>6313</v>
          </cell>
          <cell r="G443">
            <v>8640.0400000000009</v>
          </cell>
        </row>
        <row r="444">
          <cell r="C444">
            <v>5643</v>
          </cell>
          <cell r="D444">
            <v>5658</v>
          </cell>
          <cell r="E444">
            <v>5859</v>
          </cell>
          <cell r="F444">
            <v>6417</v>
          </cell>
          <cell r="G444">
            <v>8752.66</v>
          </cell>
        </row>
        <row r="445">
          <cell r="C445">
            <v>5747</v>
          </cell>
          <cell r="D445">
            <v>5762</v>
          </cell>
          <cell r="E445">
            <v>5963</v>
          </cell>
          <cell r="F445">
            <v>6521</v>
          </cell>
          <cell r="G445">
            <v>8865.27</v>
          </cell>
        </row>
        <row r="446">
          <cell r="C446">
            <v>5851</v>
          </cell>
          <cell r="D446">
            <v>5866</v>
          </cell>
          <cell r="E446">
            <v>6067</v>
          </cell>
          <cell r="F446">
            <v>6625</v>
          </cell>
          <cell r="G446">
            <v>8977.89</v>
          </cell>
        </row>
        <row r="447">
          <cell r="C447">
            <v>5955</v>
          </cell>
          <cell r="D447">
            <v>5970</v>
          </cell>
          <cell r="E447">
            <v>6171</v>
          </cell>
          <cell r="F447">
            <v>6729</v>
          </cell>
          <cell r="G447">
            <v>9090.51</v>
          </cell>
        </row>
        <row r="448">
          <cell r="C448">
            <v>6059</v>
          </cell>
          <cell r="D448">
            <v>6074</v>
          </cell>
          <cell r="E448">
            <v>6275</v>
          </cell>
          <cell r="F448">
            <v>6833</v>
          </cell>
          <cell r="G448">
            <v>9203.1200000000008</v>
          </cell>
        </row>
        <row r="449">
          <cell r="C449">
            <v>6163</v>
          </cell>
          <cell r="D449">
            <v>6178</v>
          </cell>
          <cell r="E449">
            <v>6379</v>
          </cell>
          <cell r="F449">
            <v>6937</v>
          </cell>
          <cell r="G449">
            <v>9315.74</v>
          </cell>
        </row>
        <row r="450">
          <cell r="C450">
            <v>6267</v>
          </cell>
          <cell r="D450">
            <v>6282</v>
          </cell>
          <cell r="E450">
            <v>6483</v>
          </cell>
          <cell r="F450">
            <v>7041</v>
          </cell>
          <cell r="G450">
            <v>9428.36</v>
          </cell>
        </row>
        <row r="451">
          <cell r="C451">
            <v>6371</v>
          </cell>
          <cell r="D451">
            <v>6386</v>
          </cell>
          <cell r="E451">
            <v>6587</v>
          </cell>
          <cell r="F451">
            <v>7145</v>
          </cell>
          <cell r="G451">
            <v>9540.98</v>
          </cell>
        </row>
        <row r="452">
          <cell r="C452">
            <v>6475</v>
          </cell>
          <cell r="D452">
            <v>6490</v>
          </cell>
          <cell r="E452">
            <v>6691</v>
          </cell>
          <cell r="F452">
            <v>7249</v>
          </cell>
          <cell r="G452">
            <v>9653.59</v>
          </cell>
        </row>
        <row r="453">
          <cell r="C453">
            <v>6579</v>
          </cell>
          <cell r="D453">
            <v>6594</v>
          </cell>
          <cell r="E453">
            <v>6795</v>
          </cell>
          <cell r="F453">
            <v>7353</v>
          </cell>
          <cell r="G453">
            <v>9766.2099999999991</v>
          </cell>
        </row>
        <row r="454">
          <cell r="C454">
            <v>6683</v>
          </cell>
          <cell r="D454">
            <v>6698</v>
          </cell>
          <cell r="E454">
            <v>6899</v>
          </cell>
          <cell r="F454">
            <v>7457</v>
          </cell>
          <cell r="G454">
            <v>9878.83</v>
          </cell>
        </row>
        <row r="455">
          <cell r="C455">
            <v>6787</v>
          </cell>
          <cell r="D455">
            <v>6802</v>
          </cell>
          <cell r="E455">
            <v>7003</v>
          </cell>
          <cell r="F455">
            <v>7561</v>
          </cell>
          <cell r="G455">
            <v>9991.44</v>
          </cell>
        </row>
        <row r="456">
          <cell r="C456">
            <v>6891</v>
          </cell>
          <cell r="D456">
            <v>6906</v>
          </cell>
          <cell r="E456">
            <v>7107</v>
          </cell>
          <cell r="F456">
            <v>7665</v>
          </cell>
          <cell r="G456">
            <v>10104.06</v>
          </cell>
        </row>
        <row r="457">
          <cell r="C457">
            <v>6995</v>
          </cell>
          <cell r="D457">
            <v>7010</v>
          </cell>
          <cell r="E457">
            <v>7211</v>
          </cell>
          <cell r="F457">
            <v>7769</v>
          </cell>
          <cell r="G457">
            <v>10216.68</v>
          </cell>
        </row>
        <row r="458">
          <cell r="E458">
            <v>7315</v>
          </cell>
          <cell r="F458">
            <v>7873</v>
          </cell>
          <cell r="G458">
            <v>10329.295680000023</v>
          </cell>
        </row>
        <row r="459">
          <cell r="E459">
            <v>7419</v>
          </cell>
          <cell r="F459">
            <v>7977</v>
          </cell>
          <cell r="G459">
            <v>10441.912800000024</v>
          </cell>
        </row>
        <row r="460">
          <cell r="E460">
            <v>7523</v>
          </cell>
          <cell r="F460">
            <v>8081</v>
          </cell>
          <cell r="G460">
            <v>10554.529920000025</v>
          </cell>
        </row>
        <row r="461">
          <cell r="E461">
            <v>7627</v>
          </cell>
          <cell r="F461">
            <v>8185</v>
          </cell>
          <cell r="G461">
            <v>10667.147040000027</v>
          </cell>
        </row>
        <row r="462">
          <cell r="E462">
            <v>7731</v>
          </cell>
          <cell r="F462">
            <v>8289</v>
          </cell>
          <cell r="G462">
            <v>10779.764160000028</v>
          </cell>
        </row>
        <row r="463">
          <cell r="E463">
            <v>7835</v>
          </cell>
          <cell r="F463">
            <v>8393</v>
          </cell>
          <cell r="G463">
            <v>10892.381280000029</v>
          </cell>
        </row>
        <row r="464">
          <cell r="E464">
            <v>7939</v>
          </cell>
          <cell r="F464">
            <v>8497</v>
          </cell>
          <cell r="G464">
            <v>11004.998400000031</v>
          </cell>
        </row>
        <row r="465">
          <cell r="E465">
            <v>8043</v>
          </cell>
          <cell r="F465">
            <v>8601</v>
          </cell>
          <cell r="G465">
            <v>11117.615520000032</v>
          </cell>
        </row>
        <row r="466">
          <cell r="E466">
            <v>8147</v>
          </cell>
          <cell r="F466">
            <v>8705</v>
          </cell>
          <cell r="G466">
            <v>11230.232640000033</v>
          </cell>
        </row>
        <row r="467">
          <cell r="E467">
            <v>8251</v>
          </cell>
          <cell r="F467">
            <v>8809</v>
          </cell>
          <cell r="G467">
            <v>11342.849760000036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0">
          <cell r="O20">
            <v>4341.5450000000001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D5344-26E0-4303-97E5-A7AD42A7115C}">
  <dimension ref="A1:C723"/>
  <sheetViews>
    <sheetView tabSelected="1" workbookViewId="0">
      <selection activeCell="E3" sqref="E3"/>
    </sheetView>
  </sheetViews>
  <sheetFormatPr baseColWidth="10" defaultRowHeight="14.4" x14ac:dyDescent="0.3"/>
  <cols>
    <col min="1" max="1" width="57.21875" bestFit="1" customWidth="1"/>
  </cols>
  <sheetData>
    <row r="1" spans="1:3" x14ac:dyDescent="0.3">
      <c r="A1" t="s">
        <v>31</v>
      </c>
      <c r="B1" t="s">
        <v>32</v>
      </c>
      <c r="C1" t="s">
        <v>33</v>
      </c>
    </row>
    <row r="2" spans="1:3" x14ac:dyDescent="0.3">
      <c r="A2" t="s">
        <v>1</v>
      </c>
      <c r="B2">
        <v>1</v>
      </c>
      <c r="C2">
        <f>'EQUIPO MONITOR DE SIEMBRA'!G5</f>
        <v>892.84</v>
      </c>
    </row>
    <row r="3" spans="1:3" x14ac:dyDescent="0.3">
      <c r="A3" t="s">
        <v>1</v>
      </c>
      <c r="B3">
        <v>2</v>
      </c>
      <c r="C3">
        <f>'EQUIPO MONITOR DE SIEMBRA'!G6</f>
        <v>1007.7599999999999</v>
      </c>
    </row>
    <row r="4" spans="1:3" x14ac:dyDescent="0.3">
      <c r="A4" t="s">
        <v>1</v>
      </c>
      <c r="B4">
        <v>3</v>
      </c>
      <c r="C4">
        <f>'EQUIPO MONITOR DE SIEMBRA'!G7</f>
        <v>1122.68</v>
      </c>
    </row>
    <row r="5" spans="1:3" x14ac:dyDescent="0.3">
      <c r="A5" t="s">
        <v>1</v>
      </c>
      <c r="B5">
        <v>4</v>
      </c>
      <c r="C5">
        <f>'EQUIPO MONITOR DE SIEMBRA'!G8</f>
        <v>1237.5999999999999</v>
      </c>
    </row>
    <row r="6" spans="1:3" x14ac:dyDescent="0.3">
      <c r="A6" t="s">
        <v>1</v>
      </c>
      <c r="B6">
        <v>5</v>
      </c>
      <c r="C6">
        <f>'EQUIPO MONITOR DE SIEMBRA'!G9</f>
        <v>1352.52</v>
      </c>
    </row>
    <row r="7" spans="1:3" x14ac:dyDescent="0.3">
      <c r="A7" t="s">
        <v>1</v>
      </c>
      <c r="B7">
        <v>6</v>
      </c>
      <c r="C7">
        <f>'EQUIPO MONITOR DE SIEMBRA'!G10</f>
        <v>1467.4399999999998</v>
      </c>
    </row>
    <row r="8" spans="1:3" x14ac:dyDescent="0.3">
      <c r="A8" t="s">
        <v>1</v>
      </c>
      <c r="B8">
        <v>7</v>
      </c>
      <c r="C8">
        <f>'EQUIPO MONITOR DE SIEMBRA'!G11</f>
        <v>1582.36</v>
      </c>
    </row>
    <row r="9" spans="1:3" x14ac:dyDescent="0.3">
      <c r="A9" t="s">
        <v>1</v>
      </c>
      <c r="B9">
        <v>8</v>
      </c>
      <c r="C9">
        <f>'EQUIPO MONITOR DE SIEMBRA'!G12</f>
        <v>1697.28</v>
      </c>
    </row>
    <row r="10" spans="1:3" x14ac:dyDescent="0.3">
      <c r="A10" t="s">
        <v>1</v>
      </c>
      <c r="B10">
        <v>9</v>
      </c>
      <c r="C10">
        <f>'EQUIPO MONITOR DE SIEMBRA'!G13</f>
        <v>1812.2</v>
      </c>
    </row>
    <row r="11" spans="1:3" x14ac:dyDescent="0.3">
      <c r="A11" t="s">
        <v>1</v>
      </c>
      <c r="B11">
        <v>10</v>
      </c>
      <c r="C11">
        <f>'EQUIPO MONITOR DE SIEMBRA'!G14</f>
        <v>1927.12</v>
      </c>
    </row>
    <row r="12" spans="1:3" x14ac:dyDescent="0.3">
      <c r="A12" t="s">
        <v>1</v>
      </c>
      <c r="B12">
        <v>11</v>
      </c>
      <c r="C12">
        <f>'EQUIPO MONITOR DE SIEMBRA'!G15</f>
        <v>2042.0400000000002</v>
      </c>
    </row>
    <row r="13" spans="1:3" x14ac:dyDescent="0.3">
      <c r="A13" t="s">
        <v>1</v>
      </c>
      <c r="B13">
        <v>12</v>
      </c>
      <c r="C13">
        <f>'EQUIPO MONITOR DE SIEMBRA'!G16</f>
        <v>2156.96</v>
      </c>
    </row>
    <row r="14" spans="1:3" x14ac:dyDescent="0.3">
      <c r="A14" t="s">
        <v>1</v>
      </c>
      <c r="B14">
        <v>13</v>
      </c>
      <c r="C14">
        <f>'EQUIPO MONITOR DE SIEMBRA'!G17</f>
        <v>2271.88</v>
      </c>
    </row>
    <row r="15" spans="1:3" x14ac:dyDescent="0.3">
      <c r="A15" t="s">
        <v>1</v>
      </c>
      <c r="B15">
        <v>14</v>
      </c>
      <c r="C15">
        <f>'EQUIPO MONITOR DE SIEMBRA'!G18</f>
        <v>2386.8000000000002</v>
      </c>
    </row>
    <row r="16" spans="1:3" x14ac:dyDescent="0.3">
      <c r="A16" t="s">
        <v>1</v>
      </c>
      <c r="B16">
        <v>15</v>
      </c>
      <c r="C16">
        <f>'EQUIPO MONITOR DE SIEMBRA'!G19</f>
        <v>2501.7199999999998</v>
      </c>
    </row>
    <row r="17" spans="1:3" x14ac:dyDescent="0.3">
      <c r="A17" t="s">
        <v>1</v>
      </c>
      <c r="B17">
        <v>16</v>
      </c>
      <c r="C17">
        <f>'EQUIPO MONITOR DE SIEMBRA'!G20</f>
        <v>2616.64</v>
      </c>
    </row>
    <row r="18" spans="1:3" x14ac:dyDescent="0.3">
      <c r="A18" t="s">
        <v>1</v>
      </c>
      <c r="B18">
        <v>17</v>
      </c>
      <c r="C18">
        <f>'EQUIPO MONITOR DE SIEMBRA'!G21</f>
        <v>2731.56</v>
      </c>
    </row>
    <row r="19" spans="1:3" x14ac:dyDescent="0.3">
      <c r="A19" t="s">
        <v>1</v>
      </c>
      <c r="B19">
        <v>18</v>
      </c>
      <c r="C19">
        <f>'EQUIPO MONITOR DE SIEMBRA'!G22</f>
        <v>2846.48</v>
      </c>
    </row>
    <row r="20" spans="1:3" x14ac:dyDescent="0.3">
      <c r="A20" t="s">
        <v>1</v>
      </c>
      <c r="B20">
        <v>19</v>
      </c>
      <c r="C20">
        <f>'EQUIPO MONITOR DE SIEMBRA'!G23</f>
        <v>2961.3999999999996</v>
      </c>
    </row>
    <row r="21" spans="1:3" x14ac:dyDescent="0.3">
      <c r="A21" t="s">
        <v>1</v>
      </c>
      <c r="B21">
        <v>20</v>
      </c>
      <c r="C21">
        <f>'EQUIPO MONITOR DE SIEMBRA'!G24</f>
        <v>3076.32</v>
      </c>
    </row>
    <row r="22" spans="1:3" x14ac:dyDescent="0.3">
      <c r="A22" t="s">
        <v>1</v>
      </c>
      <c r="B22">
        <v>21</v>
      </c>
      <c r="C22">
        <f>'EQUIPO MONITOR DE SIEMBRA'!G25</f>
        <v>3191.24</v>
      </c>
    </row>
    <row r="23" spans="1:3" x14ac:dyDescent="0.3">
      <c r="A23" t="s">
        <v>1</v>
      </c>
      <c r="B23">
        <v>22</v>
      </c>
      <c r="C23">
        <f>'EQUIPO MONITOR DE SIEMBRA'!G26</f>
        <v>3306.16</v>
      </c>
    </row>
    <row r="24" spans="1:3" x14ac:dyDescent="0.3">
      <c r="A24" t="s">
        <v>1</v>
      </c>
      <c r="B24">
        <v>23</v>
      </c>
      <c r="C24">
        <f>'EQUIPO MONITOR DE SIEMBRA'!G27</f>
        <v>3421.08</v>
      </c>
    </row>
    <row r="25" spans="1:3" x14ac:dyDescent="0.3">
      <c r="A25" t="s">
        <v>1</v>
      </c>
      <c r="B25">
        <v>24</v>
      </c>
      <c r="C25">
        <f>'EQUIPO MONITOR DE SIEMBRA'!G28</f>
        <v>3536.0000000000005</v>
      </c>
    </row>
    <row r="26" spans="1:3" x14ac:dyDescent="0.3">
      <c r="A26" t="s">
        <v>1</v>
      </c>
      <c r="B26">
        <v>25</v>
      </c>
      <c r="C26">
        <f>'EQUIPO MONITOR DE SIEMBRA'!G29</f>
        <v>3650.92</v>
      </c>
    </row>
    <row r="27" spans="1:3" x14ac:dyDescent="0.3">
      <c r="A27" t="s">
        <v>1</v>
      </c>
      <c r="B27">
        <v>26</v>
      </c>
      <c r="C27">
        <f>'EQUIPO MONITOR DE SIEMBRA'!G30</f>
        <v>3765.84</v>
      </c>
    </row>
    <row r="28" spans="1:3" x14ac:dyDescent="0.3">
      <c r="A28" t="s">
        <v>1</v>
      </c>
      <c r="B28">
        <v>27</v>
      </c>
      <c r="C28">
        <f>'EQUIPO MONITOR DE SIEMBRA'!G31</f>
        <v>3880.7599999999998</v>
      </c>
    </row>
    <row r="29" spans="1:3" x14ac:dyDescent="0.3">
      <c r="A29" t="s">
        <v>1</v>
      </c>
      <c r="B29">
        <v>28</v>
      </c>
      <c r="C29">
        <f>'EQUIPO MONITOR DE SIEMBRA'!G32</f>
        <v>3995.68</v>
      </c>
    </row>
    <row r="30" spans="1:3" x14ac:dyDescent="0.3">
      <c r="A30" t="s">
        <v>1</v>
      </c>
      <c r="B30">
        <v>29</v>
      </c>
      <c r="C30">
        <f>'EQUIPO MONITOR DE SIEMBRA'!G33</f>
        <v>4110.6000000000004</v>
      </c>
    </row>
    <row r="31" spans="1:3" x14ac:dyDescent="0.3">
      <c r="A31" t="s">
        <v>1</v>
      </c>
      <c r="B31">
        <v>30</v>
      </c>
      <c r="C31">
        <f>'EQUIPO MONITOR DE SIEMBRA'!G34</f>
        <v>4225.5199999999995</v>
      </c>
    </row>
    <row r="32" spans="1:3" x14ac:dyDescent="0.3">
      <c r="A32" t="s">
        <v>1</v>
      </c>
      <c r="B32">
        <v>31</v>
      </c>
      <c r="C32">
        <f>'EQUIPO MONITOR DE SIEMBRA'!G35</f>
        <v>4340.4399999999996</v>
      </c>
    </row>
    <row r="33" spans="1:3" x14ac:dyDescent="0.3">
      <c r="A33" t="s">
        <v>1</v>
      </c>
      <c r="B33">
        <v>32</v>
      </c>
      <c r="C33">
        <f>'EQUIPO MONITOR DE SIEMBRA'!G36</f>
        <v>4455.3600000000006</v>
      </c>
    </row>
    <row r="34" spans="1:3" x14ac:dyDescent="0.3">
      <c r="A34" t="s">
        <v>1</v>
      </c>
      <c r="B34">
        <v>33</v>
      </c>
      <c r="C34">
        <f>'EQUIPO MONITOR DE SIEMBRA'!G37</f>
        <v>4570.28</v>
      </c>
    </row>
    <row r="35" spans="1:3" x14ac:dyDescent="0.3">
      <c r="A35" t="s">
        <v>1</v>
      </c>
      <c r="B35">
        <v>34</v>
      </c>
      <c r="C35">
        <f>'EQUIPO MONITOR DE SIEMBRA'!G38</f>
        <v>4685.2</v>
      </c>
    </row>
    <row r="36" spans="1:3" x14ac:dyDescent="0.3">
      <c r="A36" t="s">
        <v>1</v>
      </c>
      <c r="B36">
        <v>35</v>
      </c>
      <c r="C36">
        <f>'EQUIPO MONITOR DE SIEMBRA'!G39</f>
        <v>4800.12</v>
      </c>
    </row>
    <row r="37" spans="1:3" x14ac:dyDescent="0.3">
      <c r="A37" t="s">
        <v>1</v>
      </c>
      <c r="B37">
        <v>36</v>
      </c>
      <c r="C37">
        <f>'EQUIPO MONITOR DE SIEMBRA'!G40</f>
        <v>4915.04</v>
      </c>
    </row>
    <row r="38" spans="1:3" x14ac:dyDescent="0.3">
      <c r="A38" t="s">
        <v>1</v>
      </c>
      <c r="B38">
        <v>37</v>
      </c>
      <c r="C38">
        <f>'EQUIPO MONITOR DE SIEMBRA'!G41</f>
        <v>5029.96</v>
      </c>
    </row>
    <row r="39" spans="1:3" x14ac:dyDescent="0.3">
      <c r="A39" t="s">
        <v>1</v>
      </c>
      <c r="B39">
        <v>38</v>
      </c>
      <c r="C39">
        <f>'EQUIPO MONITOR DE SIEMBRA'!G42</f>
        <v>5144.88</v>
      </c>
    </row>
    <row r="40" spans="1:3" x14ac:dyDescent="0.3">
      <c r="A40" t="s">
        <v>1</v>
      </c>
      <c r="B40">
        <v>39</v>
      </c>
      <c r="C40">
        <f>'EQUIPO MONITOR DE SIEMBRA'!G43</f>
        <v>5259.8</v>
      </c>
    </row>
    <row r="41" spans="1:3" x14ac:dyDescent="0.3">
      <c r="A41" t="s">
        <v>1</v>
      </c>
      <c r="B41">
        <v>40</v>
      </c>
      <c r="C41">
        <f>'EQUIPO MONITOR DE SIEMBRA'!G44</f>
        <v>5374.72</v>
      </c>
    </row>
    <row r="42" spans="1:3" x14ac:dyDescent="0.3">
      <c r="A42" t="s">
        <v>1</v>
      </c>
      <c r="B42">
        <v>41</v>
      </c>
      <c r="C42">
        <f>'EQUIPO MONITOR DE SIEMBRA'!G45</f>
        <v>5489.64</v>
      </c>
    </row>
    <row r="43" spans="1:3" x14ac:dyDescent="0.3">
      <c r="A43" t="s">
        <v>1</v>
      </c>
      <c r="B43">
        <v>42</v>
      </c>
      <c r="C43">
        <f>'EQUIPO MONITOR DE SIEMBRA'!G46</f>
        <v>5604.5599999999995</v>
      </c>
    </row>
    <row r="44" spans="1:3" x14ac:dyDescent="0.3">
      <c r="A44" t="s">
        <v>1</v>
      </c>
      <c r="B44">
        <v>43</v>
      </c>
      <c r="C44">
        <f>'EQUIPO MONITOR DE SIEMBRA'!G47</f>
        <v>5719.48</v>
      </c>
    </row>
    <row r="45" spans="1:3" x14ac:dyDescent="0.3">
      <c r="A45" t="s">
        <v>1</v>
      </c>
      <c r="B45">
        <v>44</v>
      </c>
      <c r="C45">
        <f>'EQUIPO MONITOR DE SIEMBRA'!G48</f>
        <v>5834.4</v>
      </c>
    </row>
    <row r="46" spans="1:3" x14ac:dyDescent="0.3">
      <c r="A46" t="s">
        <v>1</v>
      </c>
      <c r="B46">
        <v>45</v>
      </c>
      <c r="C46">
        <f>'EQUIPO MONITOR DE SIEMBRA'!G49</f>
        <v>5949.32</v>
      </c>
    </row>
    <row r="47" spans="1:3" x14ac:dyDescent="0.3">
      <c r="A47" t="s">
        <v>1</v>
      </c>
      <c r="B47">
        <v>46</v>
      </c>
      <c r="C47">
        <f>'EQUIPO MONITOR DE SIEMBRA'!G50</f>
        <v>6064.24</v>
      </c>
    </row>
    <row r="48" spans="1:3" x14ac:dyDescent="0.3">
      <c r="A48" t="s">
        <v>1</v>
      </c>
      <c r="B48">
        <v>47</v>
      </c>
      <c r="C48">
        <f>'EQUIPO MONITOR DE SIEMBRA'!G51</f>
        <v>6179.16</v>
      </c>
    </row>
    <row r="49" spans="1:3" x14ac:dyDescent="0.3">
      <c r="A49" t="s">
        <v>1</v>
      </c>
      <c r="B49">
        <v>48</v>
      </c>
      <c r="C49">
        <f>'EQUIPO MONITOR DE SIEMBRA'!G52</f>
        <v>6294.08</v>
      </c>
    </row>
    <row r="50" spans="1:3" x14ac:dyDescent="0.3">
      <c r="A50" t="s">
        <v>1</v>
      </c>
      <c r="B50">
        <v>49</v>
      </c>
      <c r="C50">
        <f>'EQUIPO MONITOR DE SIEMBRA'!G53</f>
        <v>6409</v>
      </c>
    </row>
    <row r="51" spans="1:3" x14ac:dyDescent="0.3">
      <c r="A51" t="s">
        <v>1</v>
      </c>
      <c r="B51">
        <v>50</v>
      </c>
      <c r="C51">
        <f>'EQUIPO MONITOR DE SIEMBRA'!G54</f>
        <v>6523.92</v>
      </c>
    </row>
    <row r="52" spans="1:3" x14ac:dyDescent="0.3">
      <c r="A52" t="s">
        <v>1</v>
      </c>
      <c r="B52">
        <v>51</v>
      </c>
      <c r="C52">
        <f>'EQUIPO MONITOR DE SIEMBRA'!G55</f>
        <v>6638.8400000000011</v>
      </c>
    </row>
    <row r="53" spans="1:3" x14ac:dyDescent="0.3">
      <c r="A53" t="s">
        <v>1</v>
      </c>
      <c r="B53">
        <v>52</v>
      </c>
      <c r="C53">
        <f>'EQUIPO MONITOR DE SIEMBRA'!G56</f>
        <v>6753.76</v>
      </c>
    </row>
    <row r="54" spans="1:3" x14ac:dyDescent="0.3">
      <c r="A54" t="s">
        <v>1</v>
      </c>
      <c r="B54">
        <v>53</v>
      </c>
      <c r="C54">
        <f>'EQUIPO MONITOR DE SIEMBRA'!G57</f>
        <v>6868.68</v>
      </c>
    </row>
    <row r="55" spans="1:3" x14ac:dyDescent="0.3">
      <c r="A55" t="s">
        <v>1</v>
      </c>
      <c r="B55">
        <v>54</v>
      </c>
      <c r="C55">
        <f>'EQUIPO MONITOR DE SIEMBRA'!G58</f>
        <v>6983.5999999999995</v>
      </c>
    </row>
    <row r="56" spans="1:3" x14ac:dyDescent="0.3">
      <c r="A56" t="s">
        <v>1</v>
      </c>
      <c r="B56">
        <v>55</v>
      </c>
      <c r="C56">
        <f>'EQUIPO MONITOR DE SIEMBRA'!G59</f>
        <v>7098.5199999999995</v>
      </c>
    </row>
    <row r="57" spans="1:3" x14ac:dyDescent="0.3">
      <c r="A57" t="s">
        <v>1</v>
      </c>
      <c r="B57">
        <v>56</v>
      </c>
      <c r="C57">
        <f>'EQUIPO MONITOR DE SIEMBRA'!G60</f>
        <v>7213.44</v>
      </c>
    </row>
    <row r="58" spans="1:3" x14ac:dyDescent="0.3">
      <c r="A58" t="s">
        <v>1</v>
      </c>
      <c r="B58">
        <v>57</v>
      </c>
      <c r="C58">
        <f>'EQUIPO MONITOR DE SIEMBRA'!G61</f>
        <v>7328.36</v>
      </c>
    </row>
    <row r="59" spans="1:3" x14ac:dyDescent="0.3">
      <c r="A59" t="s">
        <v>1</v>
      </c>
      <c r="B59">
        <v>58</v>
      </c>
      <c r="C59">
        <f>'EQUIPO MONITOR DE SIEMBRA'!G62</f>
        <v>7443.28</v>
      </c>
    </row>
    <row r="60" spans="1:3" x14ac:dyDescent="0.3">
      <c r="A60" t="s">
        <v>1</v>
      </c>
      <c r="B60">
        <v>59</v>
      </c>
      <c r="C60">
        <f>'EQUIPO MONITOR DE SIEMBRA'!G63</f>
        <v>7558.2</v>
      </c>
    </row>
    <row r="61" spans="1:3" x14ac:dyDescent="0.3">
      <c r="A61" t="s">
        <v>1</v>
      </c>
      <c r="B61">
        <v>60</v>
      </c>
      <c r="C61">
        <f>'EQUIPO MONITOR DE SIEMBRA'!G64</f>
        <v>7673.12</v>
      </c>
    </row>
    <row r="62" spans="1:3" x14ac:dyDescent="0.3">
      <c r="A62" t="s">
        <v>1</v>
      </c>
      <c r="B62">
        <v>61</v>
      </c>
      <c r="C62">
        <f>'EQUIPO MONITOR DE SIEMBRA'!G65</f>
        <v>7788.04</v>
      </c>
    </row>
    <row r="63" spans="1:3" x14ac:dyDescent="0.3">
      <c r="A63" t="s">
        <v>1</v>
      </c>
      <c r="B63">
        <v>62</v>
      </c>
      <c r="C63">
        <f>'EQUIPO MONITOR DE SIEMBRA'!G66</f>
        <v>7902.96</v>
      </c>
    </row>
    <row r="64" spans="1:3" x14ac:dyDescent="0.3">
      <c r="A64" t="s">
        <v>1</v>
      </c>
      <c r="B64">
        <v>63</v>
      </c>
      <c r="C64">
        <f>'EQUIPO MONITOR DE SIEMBRA'!G67</f>
        <v>8017.88</v>
      </c>
    </row>
    <row r="65" spans="1:3" x14ac:dyDescent="0.3">
      <c r="A65" t="s">
        <v>1</v>
      </c>
      <c r="B65">
        <v>64</v>
      </c>
      <c r="C65">
        <f>'EQUIPO MONITOR DE SIEMBRA'!G68</f>
        <v>8132.8</v>
      </c>
    </row>
    <row r="66" spans="1:3" x14ac:dyDescent="0.3">
      <c r="A66" t="s">
        <v>2</v>
      </c>
      <c r="B66">
        <v>1</v>
      </c>
      <c r="C66">
        <f>'EQUIPO MONITOR DE SIEMBRA'!K5</f>
        <v>1099.4749999999999</v>
      </c>
    </row>
    <row r="67" spans="1:3" x14ac:dyDescent="0.3">
      <c r="A67" t="s">
        <v>2</v>
      </c>
      <c r="B67">
        <v>2</v>
      </c>
      <c r="C67">
        <f>'EQUIPO MONITOR DE SIEMBRA'!K6</f>
        <v>1214.3950000000002</v>
      </c>
    </row>
    <row r="68" spans="1:3" x14ac:dyDescent="0.3">
      <c r="A68" t="s">
        <v>2</v>
      </c>
      <c r="B68">
        <v>3</v>
      </c>
      <c r="C68">
        <f>'EQUIPO MONITOR DE SIEMBRA'!K7</f>
        <v>1329.3150000000001</v>
      </c>
    </row>
    <row r="69" spans="1:3" x14ac:dyDescent="0.3">
      <c r="A69" t="s">
        <v>2</v>
      </c>
      <c r="B69">
        <v>4</v>
      </c>
      <c r="C69">
        <f>'EQUIPO MONITOR DE SIEMBRA'!K8</f>
        <v>1444.2349999999999</v>
      </c>
    </row>
    <row r="70" spans="1:3" x14ac:dyDescent="0.3">
      <c r="A70" t="s">
        <v>2</v>
      </c>
      <c r="B70">
        <v>5</v>
      </c>
      <c r="C70">
        <f>'EQUIPO MONITOR DE SIEMBRA'!K9</f>
        <v>1559.155</v>
      </c>
    </row>
    <row r="71" spans="1:3" x14ac:dyDescent="0.3">
      <c r="A71" t="s">
        <v>2</v>
      </c>
      <c r="B71">
        <v>6</v>
      </c>
      <c r="C71">
        <f>'EQUIPO MONITOR DE SIEMBRA'!K10</f>
        <v>1674.075</v>
      </c>
    </row>
    <row r="72" spans="1:3" x14ac:dyDescent="0.3">
      <c r="A72" t="s">
        <v>2</v>
      </c>
      <c r="B72">
        <v>7</v>
      </c>
      <c r="C72">
        <f>'EQUIPO MONITOR DE SIEMBRA'!K11</f>
        <v>1788.9949999999999</v>
      </c>
    </row>
    <row r="73" spans="1:3" x14ac:dyDescent="0.3">
      <c r="A73" t="s">
        <v>2</v>
      </c>
      <c r="B73">
        <v>8</v>
      </c>
      <c r="C73">
        <f>'EQUIPO MONITOR DE SIEMBRA'!K12</f>
        <v>1903.915</v>
      </c>
    </row>
    <row r="74" spans="1:3" x14ac:dyDescent="0.3">
      <c r="A74" t="s">
        <v>2</v>
      </c>
      <c r="B74">
        <v>9</v>
      </c>
      <c r="C74">
        <f>'EQUIPO MONITOR DE SIEMBRA'!K13</f>
        <v>2018.835</v>
      </c>
    </row>
    <row r="75" spans="1:3" x14ac:dyDescent="0.3">
      <c r="A75" t="s">
        <v>2</v>
      </c>
      <c r="B75">
        <v>10</v>
      </c>
      <c r="C75">
        <f>'EQUIPO MONITOR DE SIEMBRA'!K14</f>
        <v>2133.7550000000001</v>
      </c>
    </row>
    <row r="76" spans="1:3" x14ac:dyDescent="0.3">
      <c r="A76" t="s">
        <v>2</v>
      </c>
      <c r="B76">
        <v>11</v>
      </c>
      <c r="C76">
        <f>'EQUIPO MONITOR DE SIEMBRA'!K15</f>
        <v>2248.6750000000002</v>
      </c>
    </row>
    <row r="77" spans="1:3" x14ac:dyDescent="0.3">
      <c r="A77" t="s">
        <v>2</v>
      </c>
      <c r="B77">
        <v>12</v>
      </c>
      <c r="C77">
        <f>'EQUIPO MONITOR DE SIEMBRA'!K16</f>
        <v>2363.5949999999998</v>
      </c>
    </row>
    <row r="78" spans="1:3" x14ac:dyDescent="0.3">
      <c r="A78" t="s">
        <v>2</v>
      </c>
      <c r="B78">
        <v>13</v>
      </c>
      <c r="C78">
        <f>'EQUIPO MONITOR DE SIEMBRA'!K17</f>
        <v>2478.5149999999999</v>
      </c>
    </row>
    <row r="79" spans="1:3" x14ac:dyDescent="0.3">
      <c r="A79" t="s">
        <v>2</v>
      </c>
      <c r="B79">
        <v>14</v>
      </c>
      <c r="C79">
        <f>'EQUIPO MONITOR DE SIEMBRA'!K18</f>
        <v>2593.4349999999999</v>
      </c>
    </row>
    <row r="80" spans="1:3" x14ac:dyDescent="0.3">
      <c r="A80" t="s">
        <v>2</v>
      </c>
      <c r="B80">
        <v>15</v>
      </c>
      <c r="C80">
        <f>'EQUIPO MONITOR DE SIEMBRA'!K19</f>
        <v>2708.355</v>
      </c>
    </row>
    <row r="81" spans="1:3" x14ac:dyDescent="0.3">
      <c r="A81" t="s">
        <v>2</v>
      </c>
      <c r="B81">
        <v>16</v>
      </c>
      <c r="C81">
        <f>'EQUIPO MONITOR DE SIEMBRA'!K20</f>
        <v>2823.2750000000001</v>
      </c>
    </row>
    <row r="82" spans="1:3" x14ac:dyDescent="0.3">
      <c r="A82" t="s">
        <v>2</v>
      </c>
      <c r="B82">
        <v>17</v>
      </c>
      <c r="C82">
        <f>'EQUIPO MONITOR DE SIEMBRA'!K21</f>
        <v>2938.1950000000002</v>
      </c>
    </row>
    <row r="83" spans="1:3" x14ac:dyDescent="0.3">
      <c r="A83" t="s">
        <v>2</v>
      </c>
      <c r="B83">
        <v>18</v>
      </c>
      <c r="C83">
        <f>'EQUIPO MONITOR DE SIEMBRA'!K22</f>
        <v>3053.1149999999998</v>
      </c>
    </row>
    <row r="84" spans="1:3" x14ac:dyDescent="0.3">
      <c r="A84" t="s">
        <v>2</v>
      </c>
      <c r="B84">
        <v>19</v>
      </c>
      <c r="C84">
        <f>'EQUIPO MONITOR DE SIEMBRA'!K23</f>
        <v>3168.0349999999999</v>
      </c>
    </row>
    <row r="85" spans="1:3" x14ac:dyDescent="0.3">
      <c r="A85" t="s">
        <v>2</v>
      </c>
      <c r="B85">
        <v>20</v>
      </c>
      <c r="C85">
        <f>'EQUIPO MONITOR DE SIEMBRA'!K24</f>
        <v>3282.9549999999999</v>
      </c>
    </row>
    <row r="86" spans="1:3" x14ac:dyDescent="0.3">
      <c r="A86" t="s">
        <v>2</v>
      </c>
      <c r="B86">
        <v>21</v>
      </c>
      <c r="C86">
        <f>'EQUIPO MONITOR DE SIEMBRA'!K25</f>
        <v>3397.875</v>
      </c>
    </row>
    <row r="87" spans="1:3" x14ac:dyDescent="0.3">
      <c r="A87" t="s">
        <v>2</v>
      </c>
      <c r="B87">
        <v>22</v>
      </c>
      <c r="C87">
        <f>'EQUIPO MONITOR DE SIEMBRA'!K26</f>
        <v>3512.7950000000001</v>
      </c>
    </row>
    <row r="88" spans="1:3" x14ac:dyDescent="0.3">
      <c r="A88" t="s">
        <v>2</v>
      </c>
      <c r="B88">
        <v>23</v>
      </c>
      <c r="C88">
        <f>'EQUIPO MONITOR DE SIEMBRA'!K27</f>
        <v>3627.7150000000001</v>
      </c>
    </row>
    <row r="89" spans="1:3" x14ac:dyDescent="0.3">
      <c r="A89" t="s">
        <v>2</v>
      </c>
      <c r="B89">
        <v>24</v>
      </c>
      <c r="C89">
        <f>'EQUIPO MONITOR DE SIEMBRA'!K28</f>
        <v>3742.6349999999998</v>
      </c>
    </row>
    <row r="90" spans="1:3" x14ac:dyDescent="0.3">
      <c r="A90" t="s">
        <v>2</v>
      </c>
      <c r="B90">
        <v>25</v>
      </c>
      <c r="C90">
        <f>'EQUIPO MONITOR DE SIEMBRA'!K29</f>
        <v>3857.5549999999998</v>
      </c>
    </row>
    <row r="91" spans="1:3" x14ac:dyDescent="0.3">
      <c r="A91" t="s">
        <v>2</v>
      </c>
      <c r="B91">
        <v>26</v>
      </c>
      <c r="C91">
        <f>'EQUIPO MONITOR DE SIEMBRA'!K30</f>
        <v>3972.4749999999995</v>
      </c>
    </row>
    <row r="92" spans="1:3" x14ac:dyDescent="0.3">
      <c r="A92" t="s">
        <v>2</v>
      </c>
      <c r="B92">
        <v>27</v>
      </c>
      <c r="C92">
        <f>'EQUIPO MONITOR DE SIEMBRA'!K31</f>
        <v>4087.3950000000004</v>
      </c>
    </row>
    <row r="93" spans="1:3" x14ac:dyDescent="0.3">
      <c r="A93" t="s">
        <v>2</v>
      </c>
      <c r="B93">
        <v>28</v>
      </c>
      <c r="C93">
        <f>'EQUIPO MONITOR DE SIEMBRA'!K32</f>
        <v>4202.3149999999996</v>
      </c>
    </row>
    <row r="94" spans="1:3" x14ac:dyDescent="0.3">
      <c r="A94" t="s">
        <v>2</v>
      </c>
      <c r="B94">
        <v>29</v>
      </c>
      <c r="C94">
        <f>'EQUIPO MONITOR DE SIEMBRA'!K33</f>
        <v>4317.2349999999997</v>
      </c>
    </row>
    <row r="95" spans="1:3" x14ac:dyDescent="0.3">
      <c r="A95" t="s">
        <v>2</v>
      </c>
      <c r="B95">
        <v>30</v>
      </c>
      <c r="C95">
        <f>'EQUIPO MONITOR DE SIEMBRA'!K34</f>
        <v>4432.1549999999997</v>
      </c>
    </row>
    <row r="96" spans="1:3" x14ac:dyDescent="0.3">
      <c r="A96" t="s">
        <v>2</v>
      </c>
      <c r="B96">
        <v>31</v>
      </c>
      <c r="C96">
        <f>'EQUIPO MONITOR DE SIEMBRA'!K35</f>
        <v>4547.0749999999998</v>
      </c>
    </row>
    <row r="97" spans="1:3" x14ac:dyDescent="0.3">
      <c r="A97" t="s">
        <v>2</v>
      </c>
      <c r="B97">
        <v>32</v>
      </c>
      <c r="C97">
        <f>'EQUIPO MONITOR DE SIEMBRA'!K36</f>
        <v>4661.9949999999999</v>
      </c>
    </row>
    <row r="98" spans="1:3" x14ac:dyDescent="0.3">
      <c r="A98" t="s">
        <v>2</v>
      </c>
      <c r="B98">
        <v>33</v>
      </c>
      <c r="C98">
        <f>'EQUIPO MONITOR DE SIEMBRA'!K37</f>
        <v>4776.915</v>
      </c>
    </row>
    <row r="99" spans="1:3" x14ac:dyDescent="0.3">
      <c r="A99" t="s">
        <v>2</v>
      </c>
      <c r="B99">
        <v>34</v>
      </c>
      <c r="C99">
        <f>'EQUIPO MONITOR DE SIEMBRA'!K38</f>
        <v>4891.835</v>
      </c>
    </row>
    <row r="100" spans="1:3" x14ac:dyDescent="0.3">
      <c r="A100" t="s">
        <v>2</v>
      </c>
      <c r="B100">
        <v>35</v>
      </c>
      <c r="C100">
        <f>'EQUIPO MONITOR DE SIEMBRA'!K39</f>
        <v>5006.7550000000001</v>
      </c>
    </row>
    <row r="101" spans="1:3" x14ac:dyDescent="0.3">
      <c r="A101" t="s">
        <v>2</v>
      </c>
      <c r="B101">
        <v>36</v>
      </c>
      <c r="C101">
        <f>'EQUIPO MONITOR DE SIEMBRA'!K40</f>
        <v>5121.6750000000002</v>
      </c>
    </row>
    <row r="102" spans="1:3" x14ac:dyDescent="0.3">
      <c r="A102" t="s">
        <v>2</v>
      </c>
      <c r="B102">
        <v>37</v>
      </c>
      <c r="C102">
        <f>'EQUIPO MONITOR DE SIEMBRA'!K41</f>
        <v>5236.5950000000003</v>
      </c>
    </row>
    <row r="103" spans="1:3" x14ac:dyDescent="0.3">
      <c r="A103" t="s">
        <v>2</v>
      </c>
      <c r="B103">
        <v>38</v>
      </c>
      <c r="C103">
        <f>'EQUIPO MONITOR DE SIEMBRA'!K42</f>
        <v>5351.5150000000003</v>
      </c>
    </row>
    <row r="104" spans="1:3" x14ac:dyDescent="0.3">
      <c r="A104" t="s">
        <v>2</v>
      </c>
      <c r="B104">
        <v>39</v>
      </c>
      <c r="C104">
        <f>'EQUIPO MONITOR DE SIEMBRA'!K43</f>
        <v>5466.4350000000013</v>
      </c>
    </row>
    <row r="105" spans="1:3" x14ac:dyDescent="0.3">
      <c r="A105" t="s">
        <v>2</v>
      </c>
      <c r="B105">
        <v>40</v>
      </c>
      <c r="C105">
        <f>'EQUIPO MONITOR DE SIEMBRA'!K44</f>
        <v>5581.3549999999996</v>
      </c>
    </row>
    <row r="106" spans="1:3" x14ac:dyDescent="0.3">
      <c r="A106" t="s">
        <v>2</v>
      </c>
      <c r="B106">
        <v>41</v>
      </c>
      <c r="C106">
        <f>'EQUIPO MONITOR DE SIEMBRA'!K45</f>
        <v>5696.2749999999996</v>
      </c>
    </row>
    <row r="107" spans="1:3" x14ac:dyDescent="0.3">
      <c r="A107" t="s">
        <v>2</v>
      </c>
      <c r="B107">
        <v>42</v>
      </c>
      <c r="C107">
        <f>'EQUIPO MONITOR DE SIEMBRA'!K46</f>
        <v>5811.1949999999988</v>
      </c>
    </row>
    <row r="108" spans="1:3" x14ac:dyDescent="0.3">
      <c r="A108" t="s">
        <v>2</v>
      </c>
      <c r="B108">
        <v>43</v>
      </c>
      <c r="C108">
        <f>'EQUIPO MONITOR DE SIEMBRA'!K47</f>
        <v>5926.1149999999998</v>
      </c>
    </row>
    <row r="109" spans="1:3" x14ac:dyDescent="0.3">
      <c r="A109" t="s">
        <v>2</v>
      </c>
      <c r="B109">
        <v>44</v>
      </c>
      <c r="C109">
        <f>'EQUIPO MONITOR DE SIEMBRA'!K48</f>
        <v>6041.0349999999999</v>
      </c>
    </row>
    <row r="110" spans="1:3" x14ac:dyDescent="0.3">
      <c r="A110" t="s">
        <v>2</v>
      </c>
      <c r="B110">
        <v>45</v>
      </c>
      <c r="C110">
        <f>'EQUIPO MONITOR DE SIEMBRA'!K49</f>
        <v>6155.9549999999999</v>
      </c>
    </row>
    <row r="111" spans="1:3" x14ac:dyDescent="0.3">
      <c r="A111" t="s">
        <v>2</v>
      </c>
      <c r="B111">
        <v>46</v>
      </c>
      <c r="C111">
        <f>'EQUIPO MONITOR DE SIEMBRA'!K50</f>
        <v>6270.875</v>
      </c>
    </row>
    <row r="112" spans="1:3" x14ac:dyDescent="0.3">
      <c r="A112" t="s">
        <v>2</v>
      </c>
      <c r="B112">
        <v>47</v>
      </c>
      <c r="C112">
        <f>'EQUIPO MONITOR DE SIEMBRA'!K51</f>
        <v>6385.7949999999992</v>
      </c>
    </row>
    <row r="113" spans="1:3" x14ac:dyDescent="0.3">
      <c r="A113" t="s">
        <v>2</v>
      </c>
      <c r="B113">
        <v>48</v>
      </c>
      <c r="C113">
        <f>'EQUIPO MONITOR DE SIEMBRA'!K52</f>
        <v>6500.7150000000001</v>
      </c>
    </row>
    <row r="114" spans="1:3" x14ac:dyDescent="0.3">
      <c r="A114" t="s">
        <v>2</v>
      </c>
      <c r="B114">
        <v>49</v>
      </c>
      <c r="C114">
        <f>'EQUIPO MONITOR DE SIEMBRA'!K53</f>
        <v>6615.6350000000002</v>
      </c>
    </row>
    <row r="115" spans="1:3" x14ac:dyDescent="0.3">
      <c r="A115" t="s">
        <v>2</v>
      </c>
      <c r="B115">
        <v>50</v>
      </c>
      <c r="C115">
        <f>'EQUIPO MONITOR DE SIEMBRA'!K54</f>
        <v>6730.5550000000003</v>
      </c>
    </row>
    <row r="116" spans="1:3" x14ac:dyDescent="0.3">
      <c r="A116" t="s">
        <v>2</v>
      </c>
      <c r="B116">
        <v>51</v>
      </c>
      <c r="C116">
        <f>'EQUIPO MONITOR DE SIEMBRA'!K55</f>
        <v>6845.4749999999995</v>
      </c>
    </row>
    <row r="117" spans="1:3" x14ac:dyDescent="0.3">
      <c r="A117" t="s">
        <v>2</v>
      </c>
      <c r="B117">
        <v>52</v>
      </c>
      <c r="C117">
        <f>'EQUIPO MONITOR DE SIEMBRA'!K56</f>
        <v>6960.3950000000013</v>
      </c>
    </row>
    <row r="118" spans="1:3" x14ac:dyDescent="0.3">
      <c r="A118" t="s">
        <v>2</v>
      </c>
      <c r="B118">
        <v>53</v>
      </c>
      <c r="C118">
        <f>'EQUIPO MONITOR DE SIEMBRA'!K57</f>
        <v>7075.3150000000005</v>
      </c>
    </row>
    <row r="119" spans="1:3" x14ac:dyDescent="0.3">
      <c r="A119" t="s">
        <v>2</v>
      </c>
      <c r="B119">
        <v>54</v>
      </c>
      <c r="C119">
        <f>'EQUIPO MONITOR DE SIEMBRA'!K58</f>
        <v>7190.2349999999997</v>
      </c>
    </row>
    <row r="120" spans="1:3" x14ac:dyDescent="0.3">
      <c r="A120" t="s">
        <v>2</v>
      </c>
      <c r="B120">
        <v>55</v>
      </c>
      <c r="C120">
        <f>'EQUIPO MONITOR DE SIEMBRA'!K59</f>
        <v>7305.1549999999997</v>
      </c>
    </row>
    <row r="121" spans="1:3" x14ac:dyDescent="0.3">
      <c r="A121" t="s">
        <v>2</v>
      </c>
      <c r="B121">
        <v>56</v>
      </c>
      <c r="C121">
        <f>'EQUIPO MONITOR DE SIEMBRA'!K60</f>
        <v>7420.0749999999998</v>
      </c>
    </row>
    <row r="122" spans="1:3" x14ac:dyDescent="0.3">
      <c r="A122" t="s">
        <v>2</v>
      </c>
      <c r="B122">
        <v>57</v>
      </c>
      <c r="C122">
        <f>'EQUIPO MONITOR DE SIEMBRA'!K61</f>
        <v>7534.9950000000008</v>
      </c>
    </row>
    <row r="123" spans="1:3" x14ac:dyDescent="0.3">
      <c r="A123" t="s">
        <v>2</v>
      </c>
      <c r="B123">
        <v>58</v>
      </c>
      <c r="C123">
        <f>'EQUIPO MONITOR DE SIEMBRA'!K62</f>
        <v>7649.915</v>
      </c>
    </row>
    <row r="124" spans="1:3" x14ac:dyDescent="0.3">
      <c r="A124" t="s">
        <v>2</v>
      </c>
      <c r="B124">
        <v>59</v>
      </c>
      <c r="C124">
        <f>'EQUIPO MONITOR DE SIEMBRA'!K63</f>
        <v>7764.835</v>
      </c>
    </row>
    <row r="125" spans="1:3" x14ac:dyDescent="0.3">
      <c r="A125" t="s">
        <v>2</v>
      </c>
      <c r="B125">
        <v>60</v>
      </c>
      <c r="C125">
        <f>'EQUIPO MONITOR DE SIEMBRA'!K64</f>
        <v>7879.7550000000001</v>
      </c>
    </row>
    <row r="126" spans="1:3" x14ac:dyDescent="0.3">
      <c r="A126" t="s">
        <v>2</v>
      </c>
      <c r="B126">
        <v>61</v>
      </c>
      <c r="C126">
        <f>'EQUIPO MONITOR DE SIEMBRA'!K65</f>
        <v>7994.6750000000002</v>
      </c>
    </row>
    <row r="127" spans="1:3" x14ac:dyDescent="0.3">
      <c r="A127" t="s">
        <v>2</v>
      </c>
      <c r="B127">
        <v>62</v>
      </c>
      <c r="C127">
        <f>'EQUIPO MONITOR DE SIEMBRA'!K66</f>
        <v>8109.5950000000012</v>
      </c>
    </row>
    <row r="128" spans="1:3" x14ac:dyDescent="0.3">
      <c r="A128" t="s">
        <v>2</v>
      </c>
      <c r="B128">
        <v>63</v>
      </c>
      <c r="C128">
        <f>'EQUIPO MONITOR DE SIEMBRA'!K67</f>
        <v>8224.5149999999994</v>
      </c>
    </row>
    <row r="129" spans="1:3" x14ac:dyDescent="0.3">
      <c r="A129" t="s">
        <v>2</v>
      </c>
      <c r="B129">
        <v>64</v>
      </c>
      <c r="C129">
        <f>'EQUIPO MONITOR DE SIEMBRA'!K68</f>
        <v>8339.4349999999995</v>
      </c>
    </row>
    <row r="130" spans="1:3" x14ac:dyDescent="0.3">
      <c r="A130" t="s">
        <v>3</v>
      </c>
      <c r="B130">
        <v>1</v>
      </c>
      <c r="C130">
        <f>'EQUIPO MONITOR DE SIEMBRA'!O5</f>
        <v>2617.7449999999999</v>
      </c>
    </row>
    <row r="131" spans="1:3" x14ac:dyDescent="0.3">
      <c r="A131" t="s">
        <v>3</v>
      </c>
      <c r="B131">
        <v>2</v>
      </c>
      <c r="C131">
        <f>'EQUIPO MONITOR DE SIEMBRA'!O6</f>
        <v>2732.6649999999995</v>
      </c>
    </row>
    <row r="132" spans="1:3" x14ac:dyDescent="0.3">
      <c r="A132" t="s">
        <v>3</v>
      </c>
      <c r="B132">
        <v>3</v>
      </c>
      <c r="C132">
        <f>'EQUIPO MONITOR DE SIEMBRA'!O7</f>
        <v>2847.585</v>
      </c>
    </row>
    <row r="133" spans="1:3" x14ac:dyDescent="0.3">
      <c r="A133" t="s">
        <v>3</v>
      </c>
      <c r="B133">
        <v>4</v>
      </c>
      <c r="C133">
        <f>'EQUIPO MONITOR DE SIEMBRA'!O8</f>
        <v>2962.5050000000001</v>
      </c>
    </row>
    <row r="134" spans="1:3" x14ac:dyDescent="0.3">
      <c r="A134" t="s">
        <v>3</v>
      </c>
      <c r="B134">
        <v>5</v>
      </c>
      <c r="C134">
        <f>'EQUIPO MONITOR DE SIEMBRA'!O9</f>
        <v>3077.4249999999997</v>
      </c>
    </row>
    <row r="135" spans="1:3" x14ac:dyDescent="0.3">
      <c r="A135" t="s">
        <v>3</v>
      </c>
      <c r="B135">
        <v>6</v>
      </c>
      <c r="C135">
        <f>'EQUIPO MONITOR DE SIEMBRA'!O10</f>
        <v>3192.3449999999998</v>
      </c>
    </row>
    <row r="136" spans="1:3" x14ac:dyDescent="0.3">
      <c r="A136" t="s">
        <v>3</v>
      </c>
      <c r="B136">
        <v>7</v>
      </c>
      <c r="C136">
        <f>'EQUIPO MONITOR DE SIEMBRA'!O11</f>
        <v>3307.2649999999994</v>
      </c>
    </row>
    <row r="137" spans="1:3" x14ac:dyDescent="0.3">
      <c r="A137" t="s">
        <v>3</v>
      </c>
      <c r="B137">
        <v>8</v>
      </c>
      <c r="C137">
        <f>'EQUIPO MONITOR DE SIEMBRA'!O12</f>
        <v>3422.1849999999999</v>
      </c>
    </row>
    <row r="138" spans="1:3" x14ac:dyDescent="0.3">
      <c r="A138" t="s">
        <v>3</v>
      </c>
      <c r="B138">
        <v>9</v>
      </c>
      <c r="C138">
        <f>'EQUIPO MONITOR DE SIEMBRA'!O13</f>
        <v>3537.105</v>
      </c>
    </row>
    <row r="139" spans="1:3" x14ac:dyDescent="0.3">
      <c r="A139" t="s">
        <v>3</v>
      </c>
      <c r="B139">
        <v>10</v>
      </c>
      <c r="C139">
        <f>'EQUIPO MONITOR DE SIEMBRA'!O14</f>
        <v>3652.0250000000001</v>
      </c>
    </row>
    <row r="140" spans="1:3" x14ac:dyDescent="0.3">
      <c r="A140" t="s">
        <v>3</v>
      </c>
      <c r="B140">
        <v>11</v>
      </c>
      <c r="C140">
        <f>'EQUIPO MONITOR DE SIEMBRA'!O15</f>
        <v>3766.9450000000002</v>
      </c>
    </row>
    <row r="141" spans="1:3" x14ac:dyDescent="0.3">
      <c r="A141" t="s">
        <v>3</v>
      </c>
      <c r="B141">
        <v>12</v>
      </c>
      <c r="C141">
        <f>'EQUIPO MONITOR DE SIEMBRA'!O16</f>
        <v>3881.8650000000002</v>
      </c>
    </row>
    <row r="142" spans="1:3" x14ac:dyDescent="0.3">
      <c r="A142" t="s">
        <v>3</v>
      </c>
      <c r="B142">
        <v>13</v>
      </c>
      <c r="C142">
        <f>'EQUIPO MONITOR DE SIEMBRA'!O17</f>
        <v>3996.7849999999999</v>
      </c>
    </row>
    <row r="143" spans="1:3" x14ac:dyDescent="0.3">
      <c r="A143" t="s">
        <v>3</v>
      </c>
      <c r="B143">
        <v>14</v>
      </c>
      <c r="C143">
        <f>'EQUIPO MONITOR DE SIEMBRA'!O18</f>
        <v>4111.7049999999999</v>
      </c>
    </row>
    <row r="144" spans="1:3" x14ac:dyDescent="0.3">
      <c r="A144" t="s">
        <v>3</v>
      </c>
      <c r="B144">
        <v>15</v>
      </c>
      <c r="C144">
        <f>'EQUIPO MONITOR DE SIEMBRA'!O19</f>
        <v>4226.625</v>
      </c>
    </row>
    <row r="145" spans="1:3" x14ac:dyDescent="0.3">
      <c r="A145" t="s">
        <v>3</v>
      </c>
      <c r="B145">
        <v>16</v>
      </c>
      <c r="C145">
        <f>'EQUIPO MONITOR DE SIEMBRA'!O20</f>
        <v>4341.5450000000001</v>
      </c>
    </row>
    <row r="146" spans="1:3" x14ac:dyDescent="0.3">
      <c r="A146" t="s">
        <v>3</v>
      </c>
      <c r="B146">
        <v>17</v>
      </c>
      <c r="C146">
        <f>'EQUIPO MONITOR DE SIEMBRA'!O21</f>
        <v>4456.4650000000001</v>
      </c>
    </row>
    <row r="147" spans="1:3" x14ac:dyDescent="0.3">
      <c r="A147" t="s">
        <v>3</v>
      </c>
      <c r="B147">
        <v>18</v>
      </c>
      <c r="C147">
        <f>'EQUIPO MONITOR DE SIEMBRA'!O22</f>
        <v>4571.3850000000002</v>
      </c>
    </row>
    <row r="148" spans="1:3" x14ac:dyDescent="0.3">
      <c r="A148" t="s">
        <v>3</v>
      </c>
      <c r="B148">
        <v>19</v>
      </c>
      <c r="C148">
        <f>'EQUIPO MONITOR DE SIEMBRA'!O23</f>
        <v>4686.3050000000003</v>
      </c>
    </row>
    <row r="149" spans="1:3" x14ac:dyDescent="0.3">
      <c r="A149" t="s">
        <v>3</v>
      </c>
      <c r="B149">
        <v>20</v>
      </c>
      <c r="C149">
        <f>'EQUIPO MONITOR DE SIEMBRA'!O24</f>
        <v>4801.2250000000004</v>
      </c>
    </row>
    <row r="150" spans="1:3" x14ac:dyDescent="0.3">
      <c r="A150" t="s">
        <v>3</v>
      </c>
      <c r="B150">
        <v>21</v>
      </c>
      <c r="C150">
        <f>'EQUIPO MONITOR DE SIEMBRA'!O25</f>
        <v>4916.1449999999995</v>
      </c>
    </row>
    <row r="151" spans="1:3" x14ac:dyDescent="0.3">
      <c r="A151" t="s">
        <v>3</v>
      </c>
      <c r="B151">
        <v>22</v>
      </c>
      <c r="C151">
        <f>'EQUIPO MONITOR DE SIEMBRA'!O26</f>
        <v>5031.0649999999996</v>
      </c>
    </row>
    <row r="152" spans="1:3" x14ac:dyDescent="0.3">
      <c r="A152" t="s">
        <v>3</v>
      </c>
      <c r="B152">
        <v>23</v>
      </c>
      <c r="C152">
        <f>'EQUIPO MONITOR DE SIEMBRA'!O27</f>
        <v>5145.9849999999997</v>
      </c>
    </row>
    <row r="153" spans="1:3" x14ac:dyDescent="0.3">
      <c r="A153" t="s">
        <v>3</v>
      </c>
      <c r="B153">
        <v>24</v>
      </c>
      <c r="C153">
        <f>'EQUIPO MONITOR DE SIEMBRA'!O28</f>
        <v>5260.9049999999997</v>
      </c>
    </row>
    <row r="154" spans="1:3" x14ac:dyDescent="0.3">
      <c r="A154" t="s">
        <v>3</v>
      </c>
      <c r="B154">
        <v>25</v>
      </c>
      <c r="C154">
        <f>'EQUIPO MONITOR DE SIEMBRA'!O29</f>
        <v>5375.8250000000007</v>
      </c>
    </row>
    <row r="155" spans="1:3" x14ac:dyDescent="0.3">
      <c r="A155" t="s">
        <v>3</v>
      </c>
      <c r="B155">
        <v>26</v>
      </c>
      <c r="C155">
        <f>'EQUIPO MONITOR DE SIEMBRA'!O30</f>
        <v>5490.7449999999999</v>
      </c>
    </row>
    <row r="156" spans="1:3" x14ac:dyDescent="0.3">
      <c r="A156" t="s">
        <v>3</v>
      </c>
      <c r="B156">
        <v>27</v>
      </c>
      <c r="C156">
        <f>'EQUIPO MONITOR DE SIEMBRA'!O31</f>
        <v>5605.665</v>
      </c>
    </row>
    <row r="157" spans="1:3" x14ac:dyDescent="0.3">
      <c r="A157" t="s">
        <v>3</v>
      </c>
      <c r="B157">
        <v>28</v>
      </c>
      <c r="C157">
        <f>'EQUIPO MONITOR DE SIEMBRA'!O32</f>
        <v>5720.585</v>
      </c>
    </row>
    <row r="158" spans="1:3" x14ac:dyDescent="0.3">
      <c r="A158" t="s">
        <v>3</v>
      </c>
      <c r="B158">
        <v>29</v>
      </c>
      <c r="C158">
        <f>'EQUIPO MONITOR DE SIEMBRA'!O33</f>
        <v>5835.5050000000001</v>
      </c>
    </row>
    <row r="159" spans="1:3" x14ac:dyDescent="0.3">
      <c r="A159" t="s">
        <v>3</v>
      </c>
      <c r="B159">
        <v>30</v>
      </c>
      <c r="C159">
        <f>'EQUIPO MONITOR DE SIEMBRA'!O34</f>
        <v>5950.4250000000002</v>
      </c>
    </row>
    <row r="160" spans="1:3" x14ac:dyDescent="0.3">
      <c r="A160" t="s">
        <v>3</v>
      </c>
      <c r="B160">
        <v>31</v>
      </c>
      <c r="C160">
        <f>'EQUIPO MONITOR DE SIEMBRA'!O35</f>
        <v>6065.3450000000003</v>
      </c>
    </row>
    <row r="161" spans="1:3" x14ac:dyDescent="0.3">
      <c r="A161" t="s">
        <v>3</v>
      </c>
      <c r="B161">
        <v>32</v>
      </c>
      <c r="C161">
        <f>'EQUIPO MONITOR DE SIEMBRA'!O36</f>
        <v>6180.2650000000003</v>
      </c>
    </row>
    <row r="162" spans="1:3" x14ac:dyDescent="0.3">
      <c r="A162" t="s">
        <v>3</v>
      </c>
      <c r="B162">
        <v>33</v>
      </c>
      <c r="C162">
        <f>'EQUIPO MONITOR DE SIEMBRA'!O37</f>
        <v>6295.1849999999995</v>
      </c>
    </row>
    <row r="163" spans="1:3" x14ac:dyDescent="0.3">
      <c r="A163" t="s">
        <v>3</v>
      </c>
      <c r="B163">
        <v>34</v>
      </c>
      <c r="C163">
        <f>'EQUIPO MONITOR DE SIEMBRA'!O38</f>
        <v>6410.1049999999996</v>
      </c>
    </row>
    <row r="164" spans="1:3" x14ac:dyDescent="0.3">
      <c r="A164" t="s">
        <v>3</v>
      </c>
      <c r="B164">
        <v>35</v>
      </c>
      <c r="C164">
        <f>'EQUIPO MONITOR DE SIEMBRA'!O39</f>
        <v>6525.0249999999996</v>
      </c>
    </row>
    <row r="165" spans="1:3" x14ac:dyDescent="0.3">
      <c r="A165" t="s">
        <v>3</v>
      </c>
      <c r="B165">
        <v>36</v>
      </c>
      <c r="C165">
        <f>'EQUIPO MONITOR DE SIEMBRA'!O40</f>
        <v>6639.9449999999997</v>
      </c>
    </row>
    <row r="166" spans="1:3" x14ac:dyDescent="0.3">
      <c r="A166" t="s">
        <v>3</v>
      </c>
      <c r="B166">
        <v>37</v>
      </c>
      <c r="C166">
        <f>'EQUIPO MONITOR DE SIEMBRA'!O41</f>
        <v>6754.8649999999998</v>
      </c>
    </row>
    <row r="167" spans="1:3" x14ac:dyDescent="0.3">
      <c r="A167" t="s">
        <v>3</v>
      </c>
      <c r="B167">
        <v>38</v>
      </c>
      <c r="C167">
        <f>'EQUIPO MONITOR DE SIEMBRA'!O42</f>
        <v>6869.7849999999999</v>
      </c>
    </row>
    <row r="168" spans="1:3" x14ac:dyDescent="0.3">
      <c r="A168" t="s">
        <v>3</v>
      </c>
      <c r="B168">
        <v>39</v>
      </c>
      <c r="C168">
        <f>'EQUIPO MONITOR DE SIEMBRA'!O43</f>
        <v>6984.7049999999999</v>
      </c>
    </row>
    <row r="169" spans="1:3" x14ac:dyDescent="0.3">
      <c r="A169" t="s">
        <v>3</v>
      </c>
      <c r="B169">
        <v>40</v>
      </c>
      <c r="C169">
        <f>'EQUIPO MONITOR DE SIEMBRA'!O44</f>
        <v>7099.625</v>
      </c>
    </row>
    <row r="170" spans="1:3" x14ac:dyDescent="0.3">
      <c r="A170" t="s">
        <v>3</v>
      </c>
      <c r="B170">
        <v>41</v>
      </c>
      <c r="C170">
        <f>'EQUIPO MONITOR DE SIEMBRA'!O45</f>
        <v>7214.5450000000001</v>
      </c>
    </row>
    <row r="171" spans="1:3" x14ac:dyDescent="0.3">
      <c r="A171" t="s">
        <v>3</v>
      </c>
      <c r="B171">
        <v>42</v>
      </c>
      <c r="C171">
        <f>'EQUIPO MONITOR DE SIEMBRA'!O46</f>
        <v>7329.4650000000011</v>
      </c>
    </row>
    <row r="172" spans="1:3" x14ac:dyDescent="0.3">
      <c r="A172" t="s">
        <v>3</v>
      </c>
      <c r="B172">
        <v>43</v>
      </c>
      <c r="C172">
        <f>'EQUIPO MONITOR DE SIEMBRA'!O47</f>
        <v>7444.3850000000002</v>
      </c>
    </row>
    <row r="173" spans="1:3" x14ac:dyDescent="0.3">
      <c r="A173" t="s">
        <v>3</v>
      </c>
      <c r="B173">
        <v>44</v>
      </c>
      <c r="C173">
        <f>'EQUIPO MONITOR DE SIEMBRA'!O48</f>
        <v>7559.3050000000003</v>
      </c>
    </row>
    <row r="174" spans="1:3" x14ac:dyDescent="0.3">
      <c r="A174" t="s">
        <v>3</v>
      </c>
      <c r="B174">
        <v>45</v>
      </c>
      <c r="C174">
        <f>'EQUIPO MONITOR DE SIEMBRA'!O49</f>
        <v>7674.2249999999995</v>
      </c>
    </row>
    <row r="175" spans="1:3" x14ac:dyDescent="0.3">
      <c r="A175" t="s">
        <v>3</v>
      </c>
      <c r="B175">
        <v>46</v>
      </c>
      <c r="C175">
        <f>'EQUIPO MONITOR DE SIEMBRA'!O50</f>
        <v>7789.1449999999995</v>
      </c>
    </row>
    <row r="176" spans="1:3" x14ac:dyDescent="0.3">
      <c r="A176" t="s">
        <v>3</v>
      </c>
      <c r="B176">
        <v>47</v>
      </c>
      <c r="C176">
        <f>'EQUIPO MONITOR DE SIEMBRA'!O51</f>
        <v>7904.0649999999996</v>
      </c>
    </row>
    <row r="177" spans="1:3" x14ac:dyDescent="0.3">
      <c r="A177" t="s">
        <v>3</v>
      </c>
      <c r="B177">
        <v>48</v>
      </c>
      <c r="C177">
        <f>'EQUIPO MONITOR DE SIEMBRA'!O52</f>
        <v>8018.9849999999997</v>
      </c>
    </row>
    <row r="178" spans="1:3" x14ac:dyDescent="0.3">
      <c r="A178" t="s">
        <v>3</v>
      </c>
      <c r="B178">
        <v>49</v>
      </c>
      <c r="C178">
        <f>'EQUIPO MONITOR DE SIEMBRA'!O53</f>
        <v>8133.9049999999997</v>
      </c>
    </row>
    <row r="179" spans="1:3" x14ac:dyDescent="0.3">
      <c r="A179" t="s">
        <v>3</v>
      </c>
      <c r="B179">
        <v>50</v>
      </c>
      <c r="C179">
        <f>'EQUIPO MONITOR DE SIEMBRA'!O54</f>
        <v>8248.8250000000007</v>
      </c>
    </row>
    <row r="180" spans="1:3" x14ac:dyDescent="0.3">
      <c r="A180" t="s">
        <v>3</v>
      </c>
      <c r="B180">
        <v>51</v>
      </c>
      <c r="C180">
        <f>'EQUIPO MONITOR DE SIEMBRA'!O55</f>
        <v>8363.744999999999</v>
      </c>
    </row>
    <row r="181" spans="1:3" x14ac:dyDescent="0.3">
      <c r="A181" t="s">
        <v>3</v>
      </c>
      <c r="B181">
        <v>52</v>
      </c>
      <c r="C181">
        <f>'EQUIPO MONITOR DE SIEMBRA'!O56</f>
        <v>8478.6649999999991</v>
      </c>
    </row>
    <row r="182" spans="1:3" x14ac:dyDescent="0.3">
      <c r="A182" t="s">
        <v>3</v>
      </c>
      <c r="B182">
        <v>53</v>
      </c>
      <c r="C182">
        <f>'EQUIPO MONITOR DE SIEMBRA'!O57</f>
        <v>8593.5849999999991</v>
      </c>
    </row>
    <row r="183" spans="1:3" x14ac:dyDescent="0.3">
      <c r="A183" t="s">
        <v>3</v>
      </c>
      <c r="B183">
        <v>54</v>
      </c>
      <c r="C183">
        <f>'EQUIPO MONITOR DE SIEMBRA'!O58</f>
        <v>8708.5049999999992</v>
      </c>
    </row>
    <row r="184" spans="1:3" x14ac:dyDescent="0.3">
      <c r="A184" t="s">
        <v>3</v>
      </c>
      <c r="B184">
        <v>55</v>
      </c>
      <c r="C184">
        <f>'EQUIPO MONITOR DE SIEMBRA'!O59</f>
        <v>8823.4249999999993</v>
      </c>
    </row>
    <row r="185" spans="1:3" x14ac:dyDescent="0.3">
      <c r="A185" t="s">
        <v>3</v>
      </c>
      <c r="B185">
        <v>56</v>
      </c>
      <c r="C185">
        <f>'EQUIPO MONITOR DE SIEMBRA'!O60</f>
        <v>8938.3450000000012</v>
      </c>
    </row>
    <row r="186" spans="1:3" x14ac:dyDescent="0.3">
      <c r="A186" t="s">
        <v>3</v>
      </c>
      <c r="B186">
        <v>57</v>
      </c>
      <c r="C186">
        <f>'EQUIPO MONITOR DE SIEMBRA'!O61</f>
        <v>9053.2649999999994</v>
      </c>
    </row>
    <row r="187" spans="1:3" x14ac:dyDescent="0.3">
      <c r="A187" t="s">
        <v>3</v>
      </c>
      <c r="B187">
        <v>58</v>
      </c>
      <c r="C187">
        <f>'EQUIPO MONITOR DE SIEMBRA'!O62</f>
        <v>9168.1849999999995</v>
      </c>
    </row>
    <row r="188" spans="1:3" x14ac:dyDescent="0.3">
      <c r="A188" t="s">
        <v>3</v>
      </c>
      <c r="B188">
        <v>59</v>
      </c>
      <c r="C188">
        <f>'EQUIPO MONITOR DE SIEMBRA'!O63</f>
        <v>9283.1049999999996</v>
      </c>
    </row>
    <row r="189" spans="1:3" x14ac:dyDescent="0.3">
      <c r="A189" t="s">
        <v>3</v>
      </c>
      <c r="B189">
        <v>60</v>
      </c>
      <c r="C189">
        <f>'EQUIPO MONITOR DE SIEMBRA'!O64</f>
        <v>9398.0249999999996</v>
      </c>
    </row>
    <row r="190" spans="1:3" x14ac:dyDescent="0.3">
      <c r="A190" t="s">
        <v>3</v>
      </c>
      <c r="B190">
        <v>61</v>
      </c>
      <c r="C190">
        <f>'EQUIPO MONITOR DE SIEMBRA'!O65</f>
        <v>9512.9449999999997</v>
      </c>
    </row>
    <row r="191" spans="1:3" x14ac:dyDescent="0.3">
      <c r="A191" t="s">
        <v>3</v>
      </c>
      <c r="B191">
        <v>62</v>
      </c>
      <c r="C191">
        <f>'EQUIPO MONITOR DE SIEMBRA'!O66</f>
        <v>9627.8649999999998</v>
      </c>
    </row>
    <row r="192" spans="1:3" x14ac:dyDescent="0.3">
      <c r="A192" t="s">
        <v>3</v>
      </c>
      <c r="B192">
        <v>63</v>
      </c>
      <c r="C192">
        <f>'EQUIPO MONITOR DE SIEMBRA'!O67</f>
        <v>9742.7849999999999</v>
      </c>
    </row>
    <row r="193" spans="1:3" x14ac:dyDescent="0.3">
      <c r="A193" t="s">
        <v>3</v>
      </c>
      <c r="B193">
        <v>64</v>
      </c>
      <c r="C193">
        <f>'EQUIPO MONITOR DE SIEMBRA'!O68</f>
        <v>9857.7049999999999</v>
      </c>
    </row>
    <row r="194" spans="1:3" x14ac:dyDescent="0.3">
      <c r="A194" t="s">
        <v>3</v>
      </c>
      <c r="B194">
        <v>65</v>
      </c>
      <c r="C194">
        <f>'EQUIPO MONITOR DE SIEMBRA'!O69</f>
        <v>9972.6250000000018</v>
      </c>
    </row>
    <row r="195" spans="1:3" x14ac:dyDescent="0.3">
      <c r="A195" t="s">
        <v>3</v>
      </c>
      <c r="B195">
        <v>66</v>
      </c>
      <c r="C195">
        <f>'EQUIPO MONITOR DE SIEMBRA'!O70</f>
        <v>10087.545000000002</v>
      </c>
    </row>
    <row r="196" spans="1:3" x14ac:dyDescent="0.3">
      <c r="A196" t="s">
        <v>3</v>
      </c>
      <c r="B196">
        <v>67</v>
      </c>
      <c r="C196">
        <f>'EQUIPO MONITOR DE SIEMBRA'!O71</f>
        <v>10202.465000000004</v>
      </c>
    </row>
    <row r="197" spans="1:3" x14ac:dyDescent="0.3">
      <c r="A197" t="s">
        <v>3</v>
      </c>
      <c r="B197">
        <v>68</v>
      </c>
      <c r="C197">
        <f>'EQUIPO MONITOR DE SIEMBRA'!O72</f>
        <v>10317.385000000004</v>
      </c>
    </row>
    <row r="198" spans="1:3" x14ac:dyDescent="0.3">
      <c r="A198" t="s">
        <v>3</v>
      </c>
      <c r="B198">
        <v>69</v>
      </c>
      <c r="C198">
        <f>'EQUIPO MONITOR DE SIEMBRA'!O73</f>
        <v>10432.305000000006</v>
      </c>
    </row>
    <row r="199" spans="1:3" x14ac:dyDescent="0.3">
      <c r="A199" t="s">
        <v>3</v>
      </c>
      <c r="B199">
        <v>70</v>
      </c>
      <c r="C199">
        <f>'EQUIPO MONITOR DE SIEMBRA'!O74</f>
        <v>10547.225000000008</v>
      </c>
    </row>
    <row r="200" spans="1:3" x14ac:dyDescent="0.3">
      <c r="A200" t="s">
        <v>3</v>
      </c>
      <c r="B200">
        <v>71</v>
      </c>
      <c r="C200">
        <f>'EQUIPO MONITOR DE SIEMBRA'!O75</f>
        <v>10662.145000000006</v>
      </c>
    </row>
    <row r="201" spans="1:3" x14ac:dyDescent="0.3">
      <c r="A201" t="s">
        <v>3</v>
      </c>
      <c r="B201">
        <v>72</v>
      </c>
      <c r="C201">
        <f>'EQUIPO MONITOR DE SIEMBRA'!O76</f>
        <v>10777.065000000008</v>
      </c>
    </row>
    <row r="202" spans="1:3" x14ac:dyDescent="0.3">
      <c r="A202" t="s">
        <v>3</v>
      </c>
      <c r="B202">
        <v>73</v>
      </c>
      <c r="C202">
        <f>'EQUIPO MONITOR DE SIEMBRA'!O77</f>
        <v>10891.985000000008</v>
      </c>
    </row>
    <row r="203" spans="1:3" x14ac:dyDescent="0.3">
      <c r="A203" t="s">
        <v>3</v>
      </c>
      <c r="B203">
        <v>74</v>
      </c>
      <c r="C203">
        <f>'EQUIPO MONITOR DE SIEMBRA'!O78</f>
        <v>11006.90500000001</v>
      </c>
    </row>
    <row r="204" spans="1:3" x14ac:dyDescent="0.3">
      <c r="A204" t="s">
        <v>3</v>
      </c>
      <c r="B204">
        <v>75</v>
      </c>
      <c r="C204">
        <f>'EQUIPO MONITOR DE SIEMBRA'!O79</f>
        <v>11121.82500000001</v>
      </c>
    </row>
    <row r="205" spans="1:3" x14ac:dyDescent="0.3">
      <c r="A205" t="s">
        <v>3</v>
      </c>
      <c r="B205">
        <v>76</v>
      </c>
      <c r="C205">
        <f>'EQUIPO MONITOR DE SIEMBRA'!O80</f>
        <v>11236.745000000012</v>
      </c>
    </row>
    <row r="206" spans="1:3" x14ac:dyDescent="0.3">
      <c r="A206" t="s">
        <v>3</v>
      </c>
      <c r="B206">
        <v>77</v>
      </c>
      <c r="C206">
        <f>'EQUIPO MONITOR DE SIEMBRA'!O81</f>
        <v>11351.665000000012</v>
      </c>
    </row>
    <row r="207" spans="1:3" x14ac:dyDescent="0.3">
      <c r="A207" t="s">
        <v>3</v>
      </c>
      <c r="B207">
        <v>78</v>
      </c>
      <c r="C207">
        <f>'EQUIPO MONITOR DE SIEMBRA'!O82</f>
        <v>11466.585000000012</v>
      </c>
    </row>
    <row r="208" spans="1:3" x14ac:dyDescent="0.3">
      <c r="A208" t="s">
        <v>34</v>
      </c>
      <c r="B208">
        <v>1</v>
      </c>
      <c r="C208">
        <f>'EQUIPO MONITOR DE SIEMBRA'!S5</f>
        <v>3675.23</v>
      </c>
    </row>
    <row r="209" spans="1:3" x14ac:dyDescent="0.3">
      <c r="A209" t="s">
        <v>34</v>
      </c>
      <c r="B209">
        <v>2</v>
      </c>
      <c r="C209">
        <f>'EQUIPO MONITOR DE SIEMBRA'!S6</f>
        <v>3790.15</v>
      </c>
    </row>
    <row r="210" spans="1:3" x14ac:dyDescent="0.3">
      <c r="A210" t="s">
        <v>34</v>
      </c>
      <c r="B210">
        <v>3</v>
      </c>
      <c r="C210">
        <f>'EQUIPO MONITOR DE SIEMBRA'!S7</f>
        <v>3905.07</v>
      </c>
    </row>
    <row r="211" spans="1:3" x14ac:dyDescent="0.3">
      <c r="A211" t="s">
        <v>34</v>
      </c>
      <c r="B211">
        <v>4</v>
      </c>
      <c r="C211">
        <f>'EQUIPO MONITOR DE SIEMBRA'!S8</f>
        <v>4019.99</v>
      </c>
    </row>
    <row r="212" spans="1:3" x14ac:dyDescent="0.3">
      <c r="A212" t="s">
        <v>34</v>
      </c>
      <c r="B212">
        <v>5</v>
      </c>
      <c r="C212">
        <f>'EQUIPO MONITOR DE SIEMBRA'!S9</f>
        <v>4134.91</v>
      </c>
    </row>
    <row r="213" spans="1:3" x14ac:dyDescent="0.3">
      <c r="A213" t="s">
        <v>34</v>
      </c>
      <c r="B213">
        <v>6</v>
      </c>
      <c r="C213">
        <f>'EQUIPO MONITOR DE SIEMBRA'!S10</f>
        <v>4249.83</v>
      </c>
    </row>
    <row r="214" spans="1:3" x14ac:dyDescent="0.3">
      <c r="A214" t="s">
        <v>34</v>
      </c>
      <c r="B214">
        <v>7</v>
      </c>
      <c r="C214">
        <f>'EQUIPO MONITOR DE SIEMBRA'!S11</f>
        <v>4364.75</v>
      </c>
    </row>
    <row r="215" spans="1:3" x14ac:dyDescent="0.3">
      <c r="A215" t="s">
        <v>34</v>
      </c>
      <c r="B215">
        <v>8</v>
      </c>
      <c r="C215">
        <f>'EQUIPO MONITOR DE SIEMBRA'!S12</f>
        <v>4479.67</v>
      </c>
    </row>
    <row r="216" spans="1:3" x14ac:dyDescent="0.3">
      <c r="A216" t="s">
        <v>34</v>
      </c>
      <c r="B216">
        <v>9</v>
      </c>
      <c r="C216">
        <f>'EQUIPO MONITOR DE SIEMBRA'!S13</f>
        <v>4594.59</v>
      </c>
    </row>
    <row r="217" spans="1:3" x14ac:dyDescent="0.3">
      <c r="A217" t="s">
        <v>34</v>
      </c>
      <c r="B217">
        <v>10</v>
      </c>
      <c r="C217">
        <f>'EQUIPO MONITOR DE SIEMBRA'!S14</f>
        <v>4709.51</v>
      </c>
    </row>
    <row r="218" spans="1:3" x14ac:dyDescent="0.3">
      <c r="A218" t="s">
        <v>34</v>
      </c>
      <c r="B218">
        <v>11</v>
      </c>
      <c r="C218">
        <f>'EQUIPO MONITOR DE SIEMBRA'!S15</f>
        <v>4824.43</v>
      </c>
    </row>
    <row r="219" spans="1:3" x14ac:dyDescent="0.3">
      <c r="A219" t="s">
        <v>34</v>
      </c>
      <c r="B219">
        <v>12</v>
      </c>
      <c r="C219">
        <f>'EQUIPO MONITOR DE SIEMBRA'!S16</f>
        <v>4939.3500000000013</v>
      </c>
    </row>
    <row r="220" spans="1:3" x14ac:dyDescent="0.3">
      <c r="A220" t="s">
        <v>34</v>
      </c>
      <c r="B220">
        <v>13</v>
      </c>
      <c r="C220">
        <f>'EQUIPO MONITOR DE SIEMBRA'!S17</f>
        <v>5054.2699999999995</v>
      </c>
    </row>
    <row r="221" spans="1:3" x14ac:dyDescent="0.3">
      <c r="A221" t="s">
        <v>34</v>
      </c>
      <c r="B221">
        <v>14</v>
      </c>
      <c r="C221">
        <f>'EQUIPO MONITOR DE SIEMBRA'!S18</f>
        <v>5169.1899999999996</v>
      </c>
    </row>
    <row r="222" spans="1:3" x14ac:dyDescent="0.3">
      <c r="A222" t="s">
        <v>34</v>
      </c>
      <c r="B222">
        <v>15</v>
      </c>
      <c r="C222">
        <f>'EQUIPO MONITOR DE SIEMBRA'!S19</f>
        <v>5284.1100000000015</v>
      </c>
    </row>
    <row r="223" spans="1:3" x14ac:dyDescent="0.3">
      <c r="A223" t="s">
        <v>34</v>
      </c>
      <c r="B223">
        <v>16</v>
      </c>
      <c r="C223">
        <f>'EQUIPO MONITOR DE SIEMBRA'!S20</f>
        <v>5399.03</v>
      </c>
    </row>
    <row r="224" spans="1:3" x14ac:dyDescent="0.3">
      <c r="A224" t="s">
        <v>34</v>
      </c>
      <c r="B224">
        <v>17</v>
      </c>
      <c r="C224">
        <f>'EQUIPO MONITOR DE SIEMBRA'!S21</f>
        <v>5513.95</v>
      </c>
    </row>
    <row r="225" spans="1:3" x14ac:dyDescent="0.3">
      <c r="A225" t="s">
        <v>34</v>
      </c>
      <c r="B225">
        <v>18</v>
      </c>
      <c r="C225">
        <f>'EQUIPO MONITOR DE SIEMBRA'!S22</f>
        <v>5628.87</v>
      </c>
    </row>
    <row r="226" spans="1:3" x14ac:dyDescent="0.3">
      <c r="A226" t="s">
        <v>34</v>
      </c>
      <c r="B226">
        <v>19</v>
      </c>
      <c r="C226">
        <f>'EQUIPO MONITOR DE SIEMBRA'!S23</f>
        <v>5743.79</v>
      </c>
    </row>
    <row r="227" spans="1:3" x14ac:dyDescent="0.3">
      <c r="A227" t="s">
        <v>34</v>
      </c>
      <c r="B227">
        <v>20</v>
      </c>
      <c r="C227">
        <f>'EQUIPO MONITOR DE SIEMBRA'!S24</f>
        <v>5858.7100000000009</v>
      </c>
    </row>
    <row r="228" spans="1:3" x14ac:dyDescent="0.3">
      <c r="A228" t="s">
        <v>34</v>
      </c>
      <c r="B228">
        <v>21</v>
      </c>
      <c r="C228">
        <f>'EQUIPO MONITOR DE SIEMBRA'!S25</f>
        <v>5973.63</v>
      </c>
    </row>
    <row r="229" spans="1:3" x14ac:dyDescent="0.3">
      <c r="A229" t="s">
        <v>34</v>
      </c>
      <c r="B229">
        <v>22</v>
      </c>
      <c r="C229">
        <f>'EQUIPO MONITOR DE SIEMBRA'!S26</f>
        <v>6088.55</v>
      </c>
    </row>
    <row r="230" spans="1:3" x14ac:dyDescent="0.3">
      <c r="A230" t="s">
        <v>34</v>
      </c>
      <c r="B230">
        <v>23</v>
      </c>
      <c r="C230">
        <f>'EQUIPO MONITOR DE SIEMBRA'!S27</f>
        <v>6203.47</v>
      </c>
    </row>
    <row r="231" spans="1:3" x14ac:dyDescent="0.3">
      <c r="A231" t="s">
        <v>34</v>
      </c>
      <c r="B231">
        <v>24</v>
      </c>
      <c r="C231">
        <f>'EQUIPO MONITOR DE SIEMBRA'!S28</f>
        <v>6318.39</v>
      </c>
    </row>
    <row r="232" spans="1:3" x14ac:dyDescent="0.3">
      <c r="A232" t="s">
        <v>34</v>
      </c>
      <c r="B232">
        <v>25</v>
      </c>
      <c r="C232">
        <f>'EQUIPO MONITOR DE SIEMBRA'!S29</f>
        <v>6433.3100000000013</v>
      </c>
    </row>
    <row r="233" spans="1:3" x14ac:dyDescent="0.3">
      <c r="A233" t="s">
        <v>34</v>
      </c>
      <c r="B233">
        <v>26</v>
      </c>
      <c r="C233">
        <f>'EQUIPO MONITOR DE SIEMBRA'!S30</f>
        <v>6548.2300000000005</v>
      </c>
    </row>
    <row r="234" spans="1:3" x14ac:dyDescent="0.3">
      <c r="A234" t="s">
        <v>34</v>
      </c>
      <c r="B234">
        <v>27</v>
      </c>
      <c r="C234">
        <f>'EQUIPO MONITOR DE SIEMBRA'!S31</f>
        <v>6663.15</v>
      </c>
    </row>
    <row r="235" spans="1:3" x14ac:dyDescent="0.3">
      <c r="A235" t="s">
        <v>34</v>
      </c>
      <c r="B235">
        <v>28</v>
      </c>
      <c r="C235">
        <f>'EQUIPO MONITOR DE SIEMBRA'!S32</f>
        <v>6778.07</v>
      </c>
    </row>
    <row r="236" spans="1:3" x14ac:dyDescent="0.3">
      <c r="A236" t="s">
        <v>34</v>
      </c>
      <c r="B236">
        <v>29</v>
      </c>
      <c r="C236">
        <f>'EQUIPO MONITOR DE SIEMBRA'!S33</f>
        <v>6892.99</v>
      </c>
    </row>
    <row r="237" spans="1:3" x14ac:dyDescent="0.3">
      <c r="A237" t="s">
        <v>34</v>
      </c>
      <c r="B237">
        <v>30</v>
      </c>
      <c r="C237">
        <f>'EQUIPO MONITOR DE SIEMBRA'!S34</f>
        <v>7007.91</v>
      </c>
    </row>
    <row r="238" spans="1:3" x14ac:dyDescent="0.3">
      <c r="A238" t="s">
        <v>34</v>
      </c>
      <c r="B238">
        <v>31</v>
      </c>
      <c r="C238">
        <f>'EQUIPO MONITOR DE SIEMBRA'!S35</f>
        <v>7122.83</v>
      </c>
    </row>
    <row r="239" spans="1:3" x14ac:dyDescent="0.3">
      <c r="A239" t="s">
        <v>34</v>
      </c>
      <c r="B239">
        <v>32</v>
      </c>
      <c r="C239">
        <f>'EQUIPO MONITOR DE SIEMBRA'!S36</f>
        <v>7237.75</v>
      </c>
    </row>
    <row r="240" spans="1:3" x14ac:dyDescent="0.3">
      <c r="A240" t="s">
        <v>34</v>
      </c>
      <c r="B240">
        <v>33</v>
      </c>
      <c r="C240">
        <f>'EQUIPO MONITOR DE SIEMBRA'!S37</f>
        <v>7352.67</v>
      </c>
    </row>
    <row r="241" spans="1:3" x14ac:dyDescent="0.3">
      <c r="A241" t="s">
        <v>34</v>
      </c>
      <c r="B241">
        <v>34</v>
      </c>
      <c r="C241">
        <f>'EQUIPO MONITOR DE SIEMBRA'!S38</f>
        <v>7467.59</v>
      </c>
    </row>
    <row r="242" spans="1:3" x14ac:dyDescent="0.3">
      <c r="A242" t="s">
        <v>34</v>
      </c>
      <c r="B242">
        <v>35</v>
      </c>
      <c r="C242">
        <f>'EQUIPO MONITOR DE SIEMBRA'!S39</f>
        <v>7582.51</v>
      </c>
    </row>
    <row r="243" spans="1:3" x14ac:dyDescent="0.3">
      <c r="A243" t="s">
        <v>34</v>
      </c>
      <c r="B243">
        <v>36</v>
      </c>
      <c r="C243">
        <f>'EQUIPO MONITOR DE SIEMBRA'!S40</f>
        <v>7697.43</v>
      </c>
    </row>
    <row r="244" spans="1:3" x14ac:dyDescent="0.3">
      <c r="A244" t="s">
        <v>34</v>
      </c>
      <c r="B244">
        <v>37</v>
      </c>
      <c r="C244">
        <f>'EQUIPO MONITOR DE SIEMBRA'!S41</f>
        <v>7812.3499999999995</v>
      </c>
    </row>
    <row r="245" spans="1:3" x14ac:dyDescent="0.3">
      <c r="A245" t="s">
        <v>34</v>
      </c>
      <c r="B245">
        <v>38</v>
      </c>
      <c r="C245">
        <f>'EQUIPO MONITOR DE SIEMBRA'!S42</f>
        <v>7927.2699999999995</v>
      </c>
    </row>
    <row r="246" spans="1:3" x14ac:dyDescent="0.3">
      <c r="A246" t="s">
        <v>34</v>
      </c>
      <c r="B246">
        <v>39</v>
      </c>
      <c r="C246">
        <f>'EQUIPO MONITOR DE SIEMBRA'!S43</f>
        <v>8042.19</v>
      </c>
    </row>
    <row r="247" spans="1:3" x14ac:dyDescent="0.3">
      <c r="A247" t="s">
        <v>34</v>
      </c>
      <c r="B247">
        <v>40</v>
      </c>
      <c r="C247">
        <f>'EQUIPO MONITOR DE SIEMBRA'!S44</f>
        <v>8157.11</v>
      </c>
    </row>
    <row r="248" spans="1:3" x14ac:dyDescent="0.3">
      <c r="A248" t="s">
        <v>34</v>
      </c>
      <c r="B248">
        <v>41</v>
      </c>
      <c r="C248">
        <f>'EQUIPO MONITOR DE SIEMBRA'!S45</f>
        <v>8272.0300000000007</v>
      </c>
    </row>
    <row r="249" spans="1:3" x14ac:dyDescent="0.3">
      <c r="A249" t="s">
        <v>34</v>
      </c>
      <c r="B249">
        <v>42</v>
      </c>
      <c r="C249">
        <f>'EQUIPO MONITOR DE SIEMBRA'!S46</f>
        <v>8386.9500000000007</v>
      </c>
    </row>
    <row r="250" spans="1:3" x14ac:dyDescent="0.3">
      <c r="A250" t="s">
        <v>34</v>
      </c>
      <c r="B250">
        <v>43</v>
      </c>
      <c r="C250">
        <f>'EQUIPO MONITOR DE SIEMBRA'!S47</f>
        <v>8501.8700000000008</v>
      </c>
    </row>
    <row r="251" spans="1:3" x14ac:dyDescent="0.3">
      <c r="A251" t="s">
        <v>34</v>
      </c>
      <c r="B251">
        <v>44</v>
      </c>
      <c r="C251">
        <f>'EQUIPO MONITOR DE SIEMBRA'!S48</f>
        <v>8616.7899999999991</v>
      </c>
    </row>
    <row r="252" spans="1:3" x14ac:dyDescent="0.3">
      <c r="A252" t="s">
        <v>34</v>
      </c>
      <c r="B252">
        <v>45</v>
      </c>
      <c r="C252">
        <f>'EQUIPO MONITOR DE SIEMBRA'!S49</f>
        <v>8731.7099999999991</v>
      </c>
    </row>
    <row r="253" spans="1:3" x14ac:dyDescent="0.3">
      <c r="A253" t="s">
        <v>34</v>
      </c>
      <c r="B253">
        <v>46</v>
      </c>
      <c r="C253">
        <f>'EQUIPO MONITOR DE SIEMBRA'!S50</f>
        <v>8846.6299999999992</v>
      </c>
    </row>
    <row r="254" spans="1:3" x14ac:dyDescent="0.3">
      <c r="A254" t="s">
        <v>34</v>
      </c>
      <c r="B254">
        <v>47</v>
      </c>
      <c r="C254">
        <f>'EQUIPO MONITOR DE SIEMBRA'!S51</f>
        <v>8961.5499999999993</v>
      </c>
    </row>
    <row r="255" spans="1:3" x14ac:dyDescent="0.3">
      <c r="A255" t="s">
        <v>34</v>
      </c>
      <c r="B255">
        <v>48</v>
      </c>
      <c r="C255">
        <f>'EQUIPO MONITOR DE SIEMBRA'!S52</f>
        <v>9076.4699999999993</v>
      </c>
    </row>
    <row r="256" spans="1:3" x14ac:dyDescent="0.3">
      <c r="A256" t="s">
        <v>34</v>
      </c>
      <c r="B256">
        <v>49</v>
      </c>
      <c r="C256">
        <f>'EQUIPO MONITOR DE SIEMBRA'!S53</f>
        <v>9191.39</v>
      </c>
    </row>
    <row r="257" spans="1:3" x14ac:dyDescent="0.3">
      <c r="A257" t="s">
        <v>34</v>
      </c>
      <c r="B257">
        <v>50</v>
      </c>
      <c r="C257">
        <f>'EQUIPO MONITOR DE SIEMBRA'!S54</f>
        <v>9306.31</v>
      </c>
    </row>
    <row r="258" spans="1:3" x14ac:dyDescent="0.3">
      <c r="A258" t="s">
        <v>34</v>
      </c>
      <c r="B258">
        <v>51</v>
      </c>
      <c r="C258">
        <f>'EQUIPO MONITOR DE SIEMBRA'!S55</f>
        <v>9421.23</v>
      </c>
    </row>
    <row r="259" spans="1:3" x14ac:dyDescent="0.3">
      <c r="A259" t="s">
        <v>34</v>
      </c>
      <c r="B259">
        <v>52</v>
      </c>
      <c r="C259">
        <f>'EQUIPO MONITOR DE SIEMBRA'!S56</f>
        <v>9536.15</v>
      </c>
    </row>
    <row r="260" spans="1:3" x14ac:dyDescent="0.3">
      <c r="A260" t="s">
        <v>34</v>
      </c>
      <c r="B260">
        <v>53</v>
      </c>
      <c r="C260">
        <f>'EQUIPO MONITOR DE SIEMBRA'!S57</f>
        <v>9651.07</v>
      </c>
    </row>
    <row r="261" spans="1:3" x14ac:dyDescent="0.3">
      <c r="A261" t="s">
        <v>34</v>
      </c>
      <c r="B261">
        <v>54</v>
      </c>
      <c r="C261">
        <f>'EQUIPO MONITOR DE SIEMBRA'!S58</f>
        <v>9765.99</v>
      </c>
    </row>
    <row r="262" spans="1:3" x14ac:dyDescent="0.3">
      <c r="A262" t="s">
        <v>34</v>
      </c>
      <c r="B262">
        <v>55</v>
      </c>
      <c r="C262">
        <f>'EQUIPO MONITOR DE SIEMBRA'!S59</f>
        <v>9880.91</v>
      </c>
    </row>
    <row r="263" spans="1:3" x14ac:dyDescent="0.3">
      <c r="A263" t="s">
        <v>34</v>
      </c>
      <c r="B263">
        <v>56</v>
      </c>
      <c r="C263">
        <f>'EQUIPO MONITOR DE SIEMBRA'!S60</f>
        <v>9995.83</v>
      </c>
    </row>
    <row r="264" spans="1:3" x14ac:dyDescent="0.3">
      <c r="A264" t="s">
        <v>34</v>
      </c>
      <c r="B264">
        <v>57</v>
      </c>
      <c r="C264">
        <f>'EQUIPO MONITOR DE SIEMBRA'!S61</f>
        <v>10110.749999999998</v>
      </c>
    </row>
    <row r="265" spans="1:3" x14ac:dyDescent="0.3">
      <c r="A265" t="s">
        <v>34</v>
      </c>
      <c r="B265">
        <v>58</v>
      </c>
      <c r="C265">
        <f>'EQUIPO MONITOR DE SIEMBRA'!S62</f>
        <v>10225.67</v>
      </c>
    </row>
    <row r="266" spans="1:3" x14ac:dyDescent="0.3">
      <c r="A266" t="s">
        <v>34</v>
      </c>
      <c r="B266">
        <v>59</v>
      </c>
      <c r="C266">
        <f>'EQUIPO MONITOR DE SIEMBRA'!S63</f>
        <v>10340.59</v>
      </c>
    </row>
    <row r="267" spans="1:3" x14ac:dyDescent="0.3">
      <c r="A267" t="s">
        <v>34</v>
      </c>
      <c r="B267">
        <v>60</v>
      </c>
      <c r="C267">
        <f>'EQUIPO MONITOR DE SIEMBRA'!S64</f>
        <v>10455.51</v>
      </c>
    </row>
    <row r="268" spans="1:3" x14ac:dyDescent="0.3">
      <c r="A268" t="s">
        <v>34</v>
      </c>
      <c r="B268">
        <v>61</v>
      </c>
      <c r="C268">
        <f>'EQUIPO MONITOR DE SIEMBRA'!S65</f>
        <v>10570.43</v>
      </c>
    </row>
    <row r="269" spans="1:3" x14ac:dyDescent="0.3">
      <c r="A269" t="s">
        <v>34</v>
      </c>
      <c r="B269">
        <v>62</v>
      </c>
      <c r="C269">
        <f>'EQUIPO MONITOR DE SIEMBRA'!S66</f>
        <v>10685.350000000002</v>
      </c>
    </row>
    <row r="270" spans="1:3" x14ac:dyDescent="0.3">
      <c r="A270" t="s">
        <v>34</v>
      </c>
      <c r="B270">
        <v>63</v>
      </c>
      <c r="C270">
        <f>'EQUIPO MONITOR DE SIEMBRA'!S67</f>
        <v>10800.27</v>
      </c>
    </row>
    <row r="271" spans="1:3" x14ac:dyDescent="0.3">
      <c r="A271" t="s">
        <v>34</v>
      </c>
      <c r="B271">
        <v>64</v>
      </c>
      <c r="C271">
        <f>'EQUIPO MONITOR DE SIEMBRA'!S68</f>
        <v>10915.190000000002</v>
      </c>
    </row>
    <row r="272" spans="1:3" x14ac:dyDescent="0.3">
      <c r="A272" t="s">
        <v>34</v>
      </c>
      <c r="B272">
        <v>65</v>
      </c>
      <c r="C272">
        <f>'EQUIPO MONITOR DE SIEMBRA'!S69</f>
        <v>11030.110000000002</v>
      </c>
    </row>
    <row r="273" spans="1:3" x14ac:dyDescent="0.3">
      <c r="A273" t="s">
        <v>34</v>
      </c>
      <c r="B273">
        <v>66</v>
      </c>
      <c r="C273">
        <f>'EQUIPO MONITOR DE SIEMBRA'!S70</f>
        <v>11145.030000000002</v>
      </c>
    </row>
    <row r="274" spans="1:3" x14ac:dyDescent="0.3">
      <c r="A274" t="s">
        <v>34</v>
      </c>
      <c r="B274">
        <v>67</v>
      </c>
      <c r="C274">
        <f>'EQUIPO MONITOR DE SIEMBRA'!S71</f>
        <v>11259.950000000004</v>
      </c>
    </row>
    <row r="275" spans="1:3" x14ac:dyDescent="0.3">
      <c r="A275" t="s">
        <v>34</v>
      </c>
      <c r="B275">
        <v>68</v>
      </c>
      <c r="C275">
        <f>'EQUIPO MONITOR DE SIEMBRA'!S72</f>
        <v>11374.870000000004</v>
      </c>
    </row>
    <row r="276" spans="1:3" x14ac:dyDescent="0.3">
      <c r="A276" t="s">
        <v>34</v>
      </c>
      <c r="B276">
        <v>69</v>
      </c>
      <c r="C276">
        <f>'EQUIPO MONITOR DE SIEMBRA'!S73</f>
        <v>11489.790000000005</v>
      </c>
    </row>
    <row r="277" spans="1:3" x14ac:dyDescent="0.3">
      <c r="A277" t="s">
        <v>34</v>
      </c>
      <c r="B277">
        <v>70</v>
      </c>
      <c r="C277">
        <f>'EQUIPO MONITOR DE SIEMBRA'!S74</f>
        <v>11604.710000000006</v>
      </c>
    </row>
    <row r="278" spans="1:3" x14ac:dyDescent="0.3">
      <c r="A278" t="s">
        <v>34</v>
      </c>
      <c r="B278">
        <v>71</v>
      </c>
      <c r="C278">
        <f>'EQUIPO MONITOR DE SIEMBRA'!S75</f>
        <v>11719.630000000006</v>
      </c>
    </row>
    <row r="279" spans="1:3" x14ac:dyDescent="0.3">
      <c r="A279" t="s">
        <v>34</v>
      </c>
      <c r="B279">
        <v>72</v>
      </c>
      <c r="C279">
        <f>'EQUIPO MONITOR DE SIEMBRA'!S76</f>
        <v>11834.550000000008</v>
      </c>
    </row>
    <row r="280" spans="1:3" x14ac:dyDescent="0.3">
      <c r="A280" t="s">
        <v>34</v>
      </c>
      <c r="B280">
        <v>73</v>
      </c>
      <c r="C280">
        <f>'EQUIPO MONITOR DE SIEMBRA'!S77</f>
        <v>11949.470000000008</v>
      </c>
    </row>
    <row r="281" spans="1:3" x14ac:dyDescent="0.3">
      <c r="A281" t="s">
        <v>34</v>
      </c>
      <c r="B281">
        <v>74</v>
      </c>
      <c r="C281">
        <f>'EQUIPO MONITOR DE SIEMBRA'!S78</f>
        <v>12064.39000000001</v>
      </c>
    </row>
    <row r="282" spans="1:3" x14ac:dyDescent="0.3">
      <c r="A282" t="s">
        <v>34</v>
      </c>
      <c r="B282">
        <v>75</v>
      </c>
      <c r="C282">
        <f>'EQUIPO MONITOR DE SIEMBRA'!S79</f>
        <v>12179.31000000001</v>
      </c>
    </row>
    <row r="283" spans="1:3" x14ac:dyDescent="0.3">
      <c r="A283" t="s">
        <v>34</v>
      </c>
      <c r="B283">
        <v>76</v>
      </c>
      <c r="C283">
        <f>'EQUIPO MONITOR DE SIEMBRA'!S80</f>
        <v>12294.23000000001</v>
      </c>
    </row>
    <row r="284" spans="1:3" x14ac:dyDescent="0.3">
      <c r="A284" t="s">
        <v>34</v>
      </c>
      <c r="B284">
        <v>77</v>
      </c>
      <c r="C284">
        <f>'EQUIPO MONITOR DE SIEMBRA'!S81</f>
        <v>12409.150000000012</v>
      </c>
    </row>
    <row r="285" spans="1:3" x14ac:dyDescent="0.3">
      <c r="A285" t="s">
        <v>34</v>
      </c>
      <c r="B285">
        <v>78</v>
      </c>
      <c r="C285">
        <f>'EQUIPO MONITOR DE SIEMBRA'!S82</f>
        <v>12524.070000000012</v>
      </c>
    </row>
    <row r="286" spans="1:3" x14ac:dyDescent="0.3">
      <c r="A286" t="s">
        <v>35</v>
      </c>
      <c r="B286">
        <v>1</v>
      </c>
      <c r="C286">
        <f>'EQUIPO MONITOR DE SIEMBRA'!W5</f>
        <v>4026.62</v>
      </c>
    </row>
    <row r="287" spans="1:3" x14ac:dyDescent="0.3">
      <c r="A287" t="s">
        <v>35</v>
      </c>
      <c r="B287">
        <v>2</v>
      </c>
      <c r="C287">
        <f>'EQUIPO MONITOR DE SIEMBRA'!W6</f>
        <v>4141.54</v>
      </c>
    </row>
    <row r="288" spans="1:3" x14ac:dyDescent="0.3">
      <c r="A288" t="s">
        <v>35</v>
      </c>
      <c r="B288">
        <v>3</v>
      </c>
      <c r="C288">
        <f>'EQUIPO MONITOR DE SIEMBRA'!W7</f>
        <v>4256.46</v>
      </c>
    </row>
    <row r="289" spans="1:3" x14ac:dyDescent="0.3">
      <c r="A289" t="s">
        <v>35</v>
      </c>
      <c r="B289">
        <v>4</v>
      </c>
      <c r="C289">
        <f>'EQUIPO MONITOR DE SIEMBRA'!W8</f>
        <v>4371.38</v>
      </c>
    </row>
    <row r="290" spans="1:3" x14ac:dyDescent="0.3">
      <c r="A290" t="s">
        <v>35</v>
      </c>
      <c r="B290">
        <v>5</v>
      </c>
      <c r="C290">
        <f>'EQUIPO MONITOR DE SIEMBRA'!W9</f>
        <v>4486.3</v>
      </c>
    </row>
    <row r="291" spans="1:3" x14ac:dyDescent="0.3">
      <c r="A291" t="s">
        <v>35</v>
      </c>
      <c r="B291">
        <v>6</v>
      </c>
      <c r="C291">
        <f>'EQUIPO MONITOR DE SIEMBRA'!W10</f>
        <v>4601.22</v>
      </c>
    </row>
    <row r="292" spans="1:3" x14ac:dyDescent="0.3">
      <c r="A292" t="s">
        <v>35</v>
      </c>
      <c r="B292">
        <v>7</v>
      </c>
      <c r="C292">
        <f>'EQUIPO MONITOR DE SIEMBRA'!W11</f>
        <v>4716.1400000000003</v>
      </c>
    </row>
    <row r="293" spans="1:3" x14ac:dyDescent="0.3">
      <c r="A293" t="s">
        <v>35</v>
      </c>
      <c r="B293">
        <v>8</v>
      </c>
      <c r="C293">
        <f>'EQUIPO MONITOR DE SIEMBRA'!W12</f>
        <v>4831.0599999999995</v>
      </c>
    </row>
    <row r="294" spans="1:3" x14ac:dyDescent="0.3">
      <c r="A294" t="s">
        <v>35</v>
      </c>
      <c r="B294">
        <v>9</v>
      </c>
      <c r="C294">
        <f>'EQUIPO MONITOR DE SIEMBRA'!W13</f>
        <v>4945.9799999999996</v>
      </c>
    </row>
    <row r="295" spans="1:3" x14ac:dyDescent="0.3">
      <c r="A295" t="s">
        <v>35</v>
      </c>
      <c r="B295">
        <v>10</v>
      </c>
      <c r="C295">
        <f>'EQUIPO MONITOR DE SIEMBRA'!W14</f>
        <v>5060.8999999999987</v>
      </c>
    </row>
    <row r="296" spans="1:3" x14ac:dyDescent="0.3">
      <c r="A296" t="s">
        <v>35</v>
      </c>
      <c r="B296">
        <v>11</v>
      </c>
      <c r="C296">
        <f>'EQUIPO MONITOR DE SIEMBRA'!W15</f>
        <v>5175.8200000000006</v>
      </c>
    </row>
    <row r="297" spans="1:3" x14ac:dyDescent="0.3">
      <c r="A297" t="s">
        <v>35</v>
      </c>
      <c r="B297">
        <v>12</v>
      </c>
      <c r="C297">
        <f>'EQUIPO MONITOR DE SIEMBRA'!W16</f>
        <v>5290.74</v>
      </c>
    </row>
    <row r="298" spans="1:3" x14ac:dyDescent="0.3">
      <c r="A298" t="s">
        <v>35</v>
      </c>
      <c r="B298">
        <v>13</v>
      </c>
      <c r="C298">
        <f>'EQUIPO MONITOR DE SIEMBRA'!W17</f>
        <v>5405.66</v>
      </c>
    </row>
    <row r="299" spans="1:3" x14ac:dyDescent="0.3">
      <c r="A299" t="s">
        <v>35</v>
      </c>
      <c r="B299">
        <v>14</v>
      </c>
      <c r="C299">
        <f>'EQUIPO MONITOR DE SIEMBRA'!W18</f>
        <v>5520.58</v>
      </c>
    </row>
    <row r="300" spans="1:3" x14ac:dyDescent="0.3">
      <c r="A300" t="s">
        <v>35</v>
      </c>
      <c r="B300">
        <v>15</v>
      </c>
      <c r="C300">
        <f>'EQUIPO MONITOR DE SIEMBRA'!W19</f>
        <v>5635.4999999999991</v>
      </c>
    </row>
    <row r="301" spans="1:3" x14ac:dyDescent="0.3">
      <c r="A301" t="s">
        <v>35</v>
      </c>
      <c r="B301">
        <v>16</v>
      </c>
      <c r="C301">
        <f>'EQUIPO MONITOR DE SIEMBRA'!W20</f>
        <v>5750.42</v>
      </c>
    </row>
    <row r="302" spans="1:3" x14ac:dyDescent="0.3">
      <c r="A302" t="s">
        <v>35</v>
      </c>
      <c r="B302">
        <v>17</v>
      </c>
      <c r="C302">
        <f>'EQUIPO MONITOR DE SIEMBRA'!W21</f>
        <v>5865.34</v>
      </c>
    </row>
    <row r="303" spans="1:3" x14ac:dyDescent="0.3">
      <c r="A303" t="s">
        <v>35</v>
      </c>
      <c r="B303">
        <v>18</v>
      </c>
      <c r="C303">
        <f>'EQUIPO MONITOR DE SIEMBRA'!W22</f>
        <v>5980.26</v>
      </c>
    </row>
    <row r="304" spans="1:3" x14ac:dyDescent="0.3">
      <c r="A304" t="s">
        <v>35</v>
      </c>
      <c r="B304">
        <v>19</v>
      </c>
      <c r="C304">
        <f>'EQUIPO MONITOR DE SIEMBRA'!W23</f>
        <v>6095.18</v>
      </c>
    </row>
    <row r="305" spans="1:3" x14ac:dyDescent="0.3">
      <c r="A305" t="s">
        <v>35</v>
      </c>
      <c r="B305">
        <v>20</v>
      </c>
      <c r="C305">
        <f>'EQUIPO MONITOR DE SIEMBRA'!W24</f>
        <v>6210.0999999999985</v>
      </c>
    </row>
    <row r="306" spans="1:3" x14ac:dyDescent="0.3">
      <c r="A306" t="s">
        <v>35</v>
      </c>
      <c r="B306">
        <v>21</v>
      </c>
      <c r="C306">
        <f>'EQUIPO MONITOR DE SIEMBRA'!W25</f>
        <v>6325.0199999999995</v>
      </c>
    </row>
    <row r="307" spans="1:3" x14ac:dyDescent="0.3">
      <c r="A307" t="s">
        <v>35</v>
      </c>
      <c r="B307">
        <v>22</v>
      </c>
      <c r="C307">
        <f>'EQUIPO MONITOR DE SIEMBRA'!W26</f>
        <v>6439.94</v>
      </c>
    </row>
    <row r="308" spans="1:3" x14ac:dyDescent="0.3">
      <c r="A308" t="s">
        <v>35</v>
      </c>
      <c r="B308">
        <v>23</v>
      </c>
      <c r="C308">
        <f>'EQUIPO MONITOR DE SIEMBRA'!W27</f>
        <v>6554.86</v>
      </c>
    </row>
    <row r="309" spans="1:3" x14ac:dyDescent="0.3">
      <c r="A309" t="s">
        <v>35</v>
      </c>
      <c r="B309">
        <v>24</v>
      </c>
      <c r="C309">
        <f>'EQUIPO MONITOR DE SIEMBRA'!W28</f>
        <v>6669.78</v>
      </c>
    </row>
    <row r="310" spans="1:3" x14ac:dyDescent="0.3">
      <c r="A310" t="s">
        <v>35</v>
      </c>
      <c r="B310">
        <v>25</v>
      </c>
      <c r="C310">
        <f>'EQUIPO MONITOR DE SIEMBRA'!W29</f>
        <v>6784.7000000000007</v>
      </c>
    </row>
    <row r="311" spans="1:3" x14ac:dyDescent="0.3">
      <c r="A311" t="s">
        <v>35</v>
      </c>
      <c r="B311">
        <v>26</v>
      </c>
      <c r="C311">
        <f>'EQUIPO MONITOR DE SIEMBRA'!W30</f>
        <v>6899.62</v>
      </c>
    </row>
    <row r="312" spans="1:3" x14ac:dyDescent="0.3">
      <c r="A312" t="s">
        <v>35</v>
      </c>
      <c r="B312">
        <v>27</v>
      </c>
      <c r="C312">
        <f>'EQUIPO MONITOR DE SIEMBRA'!W31</f>
        <v>7014.54</v>
      </c>
    </row>
    <row r="313" spans="1:3" x14ac:dyDescent="0.3">
      <c r="A313" t="s">
        <v>35</v>
      </c>
      <c r="B313">
        <v>28</v>
      </c>
      <c r="C313">
        <f>'EQUIPO MONITOR DE SIEMBRA'!W32</f>
        <v>7129.4600000000009</v>
      </c>
    </row>
    <row r="314" spans="1:3" x14ac:dyDescent="0.3">
      <c r="A314" t="s">
        <v>35</v>
      </c>
      <c r="B314">
        <v>29</v>
      </c>
      <c r="C314">
        <f>'EQUIPO MONITOR DE SIEMBRA'!W33</f>
        <v>7244.38</v>
      </c>
    </row>
    <row r="315" spans="1:3" x14ac:dyDescent="0.3">
      <c r="A315" t="s">
        <v>35</v>
      </c>
      <c r="B315">
        <v>30</v>
      </c>
      <c r="C315">
        <f>'EQUIPO MONITOR DE SIEMBRA'!W34</f>
        <v>7359.3000000000011</v>
      </c>
    </row>
    <row r="316" spans="1:3" x14ac:dyDescent="0.3">
      <c r="A316" t="s">
        <v>35</v>
      </c>
      <c r="B316">
        <v>31</v>
      </c>
      <c r="C316">
        <f>'EQUIPO MONITOR DE SIEMBRA'!W35</f>
        <v>7474.22</v>
      </c>
    </row>
    <row r="317" spans="1:3" x14ac:dyDescent="0.3">
      <c r="A317" t="s">
        <v>35</v>
      </c>
      <c r="B317">
        <v>32</v>
      </c>
      <c r="C317">
        <f>'EQUIPO MONITOR DE SIEMBRA'!W36</f>
        <v>7589.14</v>
      </c>
    </row>
    <row r="318" spans="1:3" x14ac:dyDescent="0.3">
      <c r="A318" t="s">
        <v>35</v>
      </c>
      <c r="B318">
        <v>33</v>
      </c>
      <c r="C318">
        <f>'EQUIPO MONITOR DE SIEMBRA'!W37</f>
        <v>7704.0599999999995</v>
      </c>
    </row>
    <row r="319" spans="1:3" x14ac:dyDescent="0.3">
      <c r="A319" t="s">
        <v>35</v>
      </c>
      <c r="B319">
        <v>34</v>
      </c>
      <c r="C319">
        <f>'EQUIPO MONITOR DE SIEMBRA'!W38</f>
        <v>7818.98</v>
      </c>
    </row>
    <row r="320" spans="1:3" x14ac:dyDescent="0.3">
      <c r="A320" t="s">
        <v>35</v>
      </c>
      <c r="B320">
        <v>35</v>
      </c>
      <c r="C320">
        <f>'EQUIPO MONITOR DE SIEMBRA'!W39</f>
        <v>7933.9</v>
      </c>
    </row>
    <row r="321" spans="1:3" x14ac:dyDescent="0.3">
      <c r="A321" t="s">
        <v>35</v>
      </c>
      <c r="B321">
        <v>36</v>
      </c>
      <c r="C321">
        <f>'EQUIPO MONITOR DE SIEMBRA'!W40</f>
        <v>8048.82</v>
      </c>
    </row>
    <row r="322" spans="1:3" x14ac:dyDescent="0.3">
      <c r="A322" t="s">
        <v>35</v>
      </c>
      <c r="B322">
        <v>37</v>
      </c>
      <c r="C322">
        <f>'EQUIPO MONITOR DE SIEMBRA'!W41</f>
        <v>8163.74</v>
      </c>
    </row>
    <row r="323" spans="1:3" x14ac:dyDescent="0.3">
      <c r="A323" t="s">
        <v>35</v>
      </c>
      <c r="B323">
        <v>38</v>
      </c>
      <c r="C323">
        <f>'EQUIPO MONITOR DE SIEMBRA'!W42</f>
        <v>8278.66</v>
      </c>
    </row>
    <row r="324" spans="1:3" x14ac:dyDescent="0.3">
      <c r="A324" t="s">
        <v>35</v>
      </c>
      <c r="B324">
        <v>39</v>
      </c>
      <c r="C324">
        <f>'EQUIPO MONITOR DE SIEMBRA'!W43</f>
        <v>8393.58</v>
      </c>
    </row>
    <row r="325" spans="1:3" x14ac:dyDescent="0.3">
      <c r="A325" t="s">
        <v>35</v>
      </c>
      <c r="B325">
        <v>40</v>
      </c>
      <c r="C325">
        <f>'EQUIPO MONITOR DE SIEMBRA'!W44</f>
        <v>8508.5</v>
      </c>
    </row>
    <row r="326" spans="1:3" x14ac:dyDescent="0.3">
      <c r="A326" t="s">
        <v>35</v>
      </c>
      <c r="B326">
        <v>41</v>
      </c>
      <c r="C326">
        <f>'EQUIPO MONITOR DE SIEMBRA'!W45</f>
        <v>8623.42</v>
      </c>
    </row>
    <row r="327" spans="1:3" x14ac:dyDescent="0.3">
      <c r="A327" t="s">
        <v>35</v>
      </c>
      <c r="B327">
        <v>42</v>
      </c>
      <c r="C327">
        <f>'EQUIPO MONITOR DE SIEMBRA'!W46</f>
        <v>8738.34</v>
      </c>
    </row>
    <row r="328" spans="1:3" x14ac:dyDescent="0.3">
      <c r="A328" t="s">
        <v>35</v>
      </c>
      <c r="B328">
        <v>43</v>
      </c>
      <c r="C328">
        <f>'EQUIPO MONITOR DE SIEMBRA'!W47</f>
        <v>8853.26</v>
      </c>
    </row>
    <row r="329" spans="1:3" x14ac:dyDescent="0.3">
      <c r="A329" t="s">
        <v>35</v>
      </c>
      <c r="B329">
        <v>44</v>
      </c>
      <c r="C329">
        <f>'EQUIPO MONITOR DE SIEMBRA'!W48</f>
        <v>8968.18</v>
      </c>
    </row>
    <row r="330" spans="1:3" x14ac:dyDescent="0.3">
      <c r="A330" t="s">
        <v>35</v>
      </c>
      <c r="B330">
        <v>45</v>
      </c>
      <c r="C330">
        <f>'EQUIPO MONITOR DE SIEMBRA'!W49</f>
        <v>9083.1</v>
      </c>
    </row>
    <row r="331" spans="1:3" x14ac:dyDescent="0.3">
      <c r="A331" t="s">
        <v>35</v>
      </c>
      <c r="B331">
        <v>46</v>
      </c>
      <c r="C331">
        <f>'EQUIPO MONITOR DE SIEMBRA'!W50</f>
        <v>9198.02</v>
      </c>
    </row>
    <row r="332" spans="1:3" x14ac:dyDescent="0.3">
      <c r="A332" t="s">
        <v>35</v>
      </c>
      <c r="B332">
        <v>47</v>
      </c>
      <c r="C332">
        <f>'EQUIPO MONITOR DE SIEMBRA'!W51</f>
        <v>9312.94</v>
      </c>
    </row>
    <row r="333" spans="1:3" x14ac:dyDescent="0.3">
      <c r="A333" t="s">
        <v>35</v>
      </c>
      <c r="B333">
        <v>48</v>
      </c>
      <c r="C333">
        <f>'EQUIPO MONITOR DE SIEMBRA'!W52</f>
        <v>9427.86</v>
      </c>
    </row>
    <row r="334" spans="1:3" x14ac:dyDescent="0.3">
      <c r="A334" t="s">
        <v>35</v>
      </c>
      <c r="B334">
        <v>49</v>
      </c>
      <c r="C334">
        <f>'EQUIPO MONITOR DE SIEMBRA'!W53</f>
        <v>9542.7800000000007</v>
      </c>
    </row>
    <row r="335" spans="1:3" x14ac:dyDescent="0.3">
      <c r="A335" t="s">
        <v>35</v>
      </c>
      <c r="B335">
        <v>50</v>
      </c>
      <c r="C335">
        <f>'EQUIPO MONITOR DE SIEMBRA'!W54</f>
        <v>9657.7000000000007</v>
      </c>
    </row>
    <row r="336" spans="1:3" x14ac:dyDescent="0.3">
      <c r="A336" t="s">
        <v>35</v>
      </c>
      <c r="B336">
        <v>51</v>
      </c>
      <c r="C336">
        <f>'EQUIPO MONITOR DE SIEMBRA'!W55</f>
        <v>9772.619999999999</v>
      </c>
    </row>
    <row r="337" spans="1:3" x14ac:dyDescent="0.3">
      <c r="A337" t="s">
        <v>35</v>
      </c>
      <c r="B337">
        <v>52</v>
      </c>
      <c r="C337">
        <f>'EQUIPO MONITOR DE SIEMBRA'!W56</f>
        <v>9887.5399999999972</v>
      </c>
    </row>
    <row r="338" spans="1:3" x14ac:dyDescent="0.3">
      <c r="A338" t="s">
        <v>35</v>
      </c>
      <c r="B338">
        <v>53</v>
      </c>
      <c r="C338">
        <f>'EQUIPO MONITOR DE SIEMBRA'!W57</f>
        <v>10002.459999999999</v>
      </c>
    </row>
    <row r="339" spans="1:3" x14ac:dyDescent="0.3">
      <c r="A339" t="s">
        <v>35</v>
      </c>
      <c r="B339">
        <v>54</v>
      </c>
      <c r="C339">
        <f>'EQUIPO MONITOR DE SIEMBRA'!W58</f>
        <v>10117.379999999999</v>
      </c>
    </row>
    <row r="340" spans="1:3" x14ac:dyDescent="0.3">
      <c r="A340" t="s">
        <v>35</v>
      </c>
      <c r="B340">
        <v>55</v>
      </c>
      <c r="C340">
        <f>'EQUIPO MONITOR DE SIEMBRA'!W59</f>
        <v>10232.299999999999</v>
      </c>
    </row>
    <row r="341" spans="1:3" x14ac:dyDescent="0.3">
      <c r="A341" t="s">
        <v>35</v>
      </c>
      <c r="B341">
        <v>56</v>
      </c>
      <c r="C341">
        <f>'EQUIPO MONITOR DE SIEMBRA'!W60</f>
        <v>10347.219999999999</v>
      </c>
    </row>
    <row r="342" spans="1:3" x14ac:dyDescent="0.3">
      <c r="A342" t="s">
        <v>35</v>
      </c>
      <c r="B342">
        <v>57</v>
      </c>
      <c r="C342">
        <f>'EQUIPO MONITOR DE SIEMBRA'!W61</f>
        <v>10462.139999999998</v>
      </c>
    </row>
    <row r="343" spans="1:3" x14ac:dyDescent="0.3">
      <c r="A343" t="s">
        <v>35</v>
      </c>
      <c r="B343">
        <v>58</v>
      </c>
      <c r="C343">
        <f>'EQUIPO MONITOR DE SIEMBRA'!W62</f>
        <v>10577.06</v>
      </c>
    </row>
    <row r="344" spans="1:3" x14ac:dyDescent="0.3">
      <c r="A344" t="s">
        <v>35</v>
      </c>
      <c r="B344">
        <v>59</v>
      </c>
      <c r="C344">
        <f>'EQUIPO MONITOR DE SIEMBRA'!W63</f>
        <v>10691.98</v>
      </c>
    </row>
    <row r="345" spans="1:3" x14ac:dyDescent="0.3">
      <c r="A345" t="s">
        <v>35</v>
      </c>
      <c r="B345">
        <v>60</v>
      </c>
      <c r="C345">
        <f>'EQUIPO MONITOR DE SIEMBRA'!W64</f>
        <v>10806.9</v>
      </c>
    </row>
    <row r="346" spans="1:3" x14ac:dyDescent="0.3">
      <c r="A346" t="s">
        <v>35</v>
      </c>
      <c r="B346">
        <v>61</v>
      </c>
      <c r="C346">
        <f>'EQUIPO MONITOR DE SIEMBRA'!W65</f>
        <v>10921.82</v>
      </c>
    </row>
    <row r="347" spans="1:3" x14ac:dyDescent="0.3">
      <c r="A347" t="s">
        <v>35</v>
      </c>
      <c r="B347">
        <v>62</v>
      </c>
      <c r="C347">
        <f>'EQUIPO MONITOR DE SIEMBRA'!W66</f>
        <v>11036.739999999998</v>
      </c>
    </row>
    <row r="348" spans="1:3" x14ac:dyDescent="0.3">
      <c r="A348" t="s">
        <v>35</v>
      </c>
      <c r="B348">
        <v>63</v>
      </c>
      <c r="C348">
        <f>'EQUIPO MONITOR DE SIEMBRA'!W67</f>
        <v>11151.66</v>
      </c>
    </row>
    <row r="349" spans="1:3" x14ac:dyDescent="0.3">
      <c r="A349" t="s">
        <v>35</v>
      </c>
      <c r="B349">
        <v>64</v>
      </c>
      <c r="C349">
        <f>'EQUIPO MONITOR DE SIEMBRA'!W68</f>
        <v>11266.58</v>
      </c>
    </row>
    <row r="350" spans="1:3" x14ac:dyDescent="0.3">
      <c r="A350" t="s">
        <v>35</v>
      </c>
      <c r="B350">
        <v>65</v>
      </c>
      <c r="C350">
        <f>'EQUIPO MONITOR DE SIEMBRA'!W69</f>
        <v>11381.500000000002</v>
      </c>
    </row>
    <row r="351" spans="1:3" x14ac:dyDescent="0.3">
      <c r="A351" t="s">
        <v>35</v>
      </c>
      <c r="B351">
        <v>66</v>
      </c>
      <c r="C351">
        <f>'EQUIPO MONITOR DE SIEMBRA'!W70</f>
        <v>11496.420000000002</v>
      </c>
    </row>
    <row r="352" spans="1:3" x14ac:dyDescent="0.3">
      <c r="A352" t="s">
        <v>35</v>
      </c>
      <c r="B352">
        <v>67</v>
      </c>
      <c r="C352">
        <f>'EQUIPO MONITOR DE SIEMBRA'!W71</f>
        <v>11611.340000000004</v>
      </c>
    </row>
    <row r="353" spans="1:3" x14ac:dyDescent="0.3">
      <c r="A353" t="s">
        <v>35</v>
      </c>
      <c r="B353">
        <v>68</v>
      </c>
      <c r="C353">
        <f>'EQUIPO MONITOR DE SIEMBRA'!W72</f>
        <v>11726.260000000004</v>
      </c>
    </row>
    <row r="354" spans="1:3" x14ac:dyDescent="0.3">
      <c r="A354" t="s">
        <v>35</v>
      </c>
      <c r="B354">
        <v>69</v>
      </c>
      <c r="C354">
        <f>'EQUIPO MONITOR DE SIEMBRA'!W73</f>
        <v>11841.180000000004</v>
      </c>
    </row>
    <row r="355" spans="1:3" x14ac:dyDescent="0.3">
      <c r="A355" t="s">
        <v>35</v>
      </c>
      <c r="B355">
        <v>70</v>
      </c>
      <c r="C355">
        <f>'EQUIPO MONITOR DE SIEMBRA'!W74</f>
        <v>11956.100000000006</v>
      </c>
    </row>
    <row r="356" spans="1:3" x14ac:dyDescent="0.3">
      <c r="A356" t="s">
        <v>35</v>
      </c>
      <c r="B356">
        <v>71</v>
      </c>
      <c r="C356">
        <f>'EQUIPO MONITOR DE SIEMBRA'!W75</f>
        <v>12071.020000000006</v>
      </c>
    </row>
    <row r="357" spans="1:3" x14ac:dyDescent="0.3">
      <c r="A357" t="s">
        <v>35</v>
      </c>
      <c r="B357">
        <v>72</v>
      </c>
      <c r="C357">
        <f>'EQUIPO MONITOR DE SIEMBRA'!W76</f>
        <v>12185.940000000008</v>
      </c>
    </row>
    <row r="358" spans="1:3" x14ac:dyDescent="0.3">
      <c r="A358" t="s">
        <v>35</v>
      </c>
      <c r="B358">
        <v>73</v>
      </c>
      <c r="C358">
        <f>'EQUIPO MONITOR DE SIEMBRA'!W77</f>
        <v>12300.860000000008</v>
      </c>
    </row>
    <row r="359" spans="1:3" x14ac:dyDescent="0.3">
      <c r="A359" t="s">
        <v>35</v>
      </c>
      <c r="B359">
        <v>74</v>
      </c>
      <c r="C359">
        <f>'EQUIPO MONITOR DE SIEMBRA'!W78</f>
        <v>12415.78000000001</v>
      </c>
    </row>
    <row r="360" spans="1:3" x14ac:dyDescent="0.3">
      <c r="A360" t="s">
        <v>35</v>
      </c>
      <c r="B360">
        <v>75</v>
      </c>
      <c r="C360">
        <f>'EQUIPO MONITOR DE SIEMBRA'!W79</f>
        <v>12530.70000000001</v>
      </c>
    </row>
    <row r="361" spans="1:3" x14ac:dyDescent="0.3">
      <c r="A361" t="s">
        <v>35</v>
      </c>
      <c r="B361">
        <v>76</v>
      </c>
      <c r="C361">
        <f>'EQUIPO MONITOR DE SIEMBRA'!W80</f>
        <v>12645.62000000001</v>
      </c>
    </row>
    <row r="362" spans="1:3" x14ac:dyDescent="0.3">
      <c r="A362" t="s">
        <v>35</v>
      </c>
      <c r="B362">
        <v>77</v>
      </c>
      <c r="C362">
        <f>'EQUIPO MONITOR DE SIEMBRA'!W81</f>
        <v>12760.540000000012</v>
      </c>
    </row>
    <row r="363" spans="1:3" x14ac:dyDescent="0.3">
      <c r="A363" t="s">
        <v>35</v>
      </c>
      <c r="B363">
        <v>78</v>
      </c>
      <c r="C363">
        <f>'EQUIPO MONITOR DE SIEMBRA'!W82</f>
        <v>12875.460000000012</v>
      </c>
    </row>
    <row r="364" spans="1:3" x14ac:dyDescent="0.3">
      <c r="A364" t="s">
        <v>36</v>
      </c>
      <c r="B364">
        <v>1</v>
      </c>
      <c r="C364">
        <f>CAS0000!E5</f>
        <v>489.51499999999999</v>
      </c>
    </row>
    <row r="365" spans="1:3" x14ac:dyDescent="0.3">
      <c r="A365" t="s">
        <v>36</v>
      </c>
      <c r="B365">
        <v>2</v>
      </c>
      <c r="C365">
        <f>CAS0000!E6</f>
        <v>604.43499999999995</v>
      </c>
    </row>
    <row r="366" spans="1:3" x14ac:dyDescent="0.3">
      <c r="A366" t="s">
        <v>36</v>
      </c>
      <c r="B366">
        <v>3</v>
      </c>
      <c r="C366">
        <f>CAS0000!E7</f>
        <v>719.35500000000002</v>
      </c>
    </row>
    <row r="367" spans="1:3" x14ac:dyDescent="0.3">
      <c r="A367" t="s">
        <v>36</v>
      </c>
      <c r="B367">
        <v>4</v>
      </c>
      <c r="C367">
        <f>CAS0000!E8</f>
        <v>834.27499999999998</v>
      </c>
    </row>
    <row r="368" spans="1:3" x14ac:dyDescent="0.3">
      <c r="A368" t="s">
        <v>36</v>
      </c>
      <c r="B368">
        <v>5</v>
      </c>
      <c r="C368">
        <f>CAS0000!E9</f>
        <v>949.19499999999994</v>
      </c>
    </row>
    <row r="369" spans="1:3" x14ac:dyDescent="0.3">
      <c r="A369" t="s">
        <v>36</v>
      </c>
      <c r="B369">
        <v>6</v>
      </c>
      <c r="C369">
        <f>CAS0000!E10</f>
        <v>1064.115</v>
      </c>
    </row>
    <row r="370" spans="1:3" x14ac:dyDescent="0.3">
      <c r="A370" t="s">
        <v>36</v>
      </c>
      <c r="B370">
        <v>7</v>
      </c>
      <c r="C370">
        <f>CAS0000!E11</f>
        <v>1179.0350000000001</v>
      </c>
    </row>
    <row r="371" spans="1:3" x14ac:dyDescent="0.3">
      <c r="A371" t="s">
        <v>36</v>
      </c>
      <c r="B371">
        <v>8</v>
      </c>
      <c r="C371">
        <f>CAS0000!E12</f>
        <v>1293.9549999999999</v>
      </c>
    </row>
    <row r="372" spans="1:3" x14ac:dyDescent="0.3">
      <c r="A372" t="s">
        <v>36</v>
      </c>
      <c r="B372">
        <v>9</v>
      </c>
      <c r="C372">
        <f>CAS0000!E13</f>
        <v>1408.875</v>
      </c>
    </row>
    <row r="373" spans="1:3" x14ac:dyDescent="0.3">
      <c r="A373" t="s">
        <v>36</v>
      </c>
      <c r="B373">
        <v>10</v>
      </c>
      <c r="C373">
        <f>CAS0000!E14</f>
        <v>1523.7950000000001</v>
      </c>
    </row>
    <row r="374" spans="1:3" x14ac:dyDescent="0.3">
      <c r="A374" t="s">
        <v>36</v>
      </c>
      <c r="B374">
        <v>11</v>
      </c>
      <c r="C374">
        <f>CAS0000!E15</f>
        <v>1638.7149999999999</v>
      </c>
    </row>
    <row r="375" spans="1:3" x14ac:dyDescent="0.3">
      <c r="A375" t="s">
        <v>36</v>
      </c>
      <c r="B375">
        <v>12</v>
      </c>
      <c r="C375">
        <f>CAS0000!E16</f>
        <v>1753.635</v>
      </c>
    </row>
    <row r="376" spans="1:3" x14ac:dyDescent="0.3">
      <c r="A376" t="s">
        <v>36</v>
      </c>
      <c r="B376">
        <v>13</v>
      </c>
      <c r="C376">
        <f>CAS0000!E17</f>
        <v>1868.5550000000001</v>
      </c>
    </row>
    <row r="377" spans="1:3" x14ac:dyDescent="0.3">
      <c r="A377" t="s">
        <v>36</v>
      </c>
      <c r="B377">
        <v>14</v>
      </c>
      <c r="C377">
        <f>CAS0000!E18</f>
        <v>1983.4749999999999</v>
      </c>
    </row>
    <row r="378" spans="1:3" x14ac:dyDescent="0.3">
      <c r="A378" t="s">
        <v>36</v>
      </c>
      <c r="B378">
        <v>15</v>
      </c>
      <c r="C378">
        <f>CAS0000!E19</f>
        <v>2098.395</v>
      </c>
    </row>
    <row r="379" spans="1:3" x14ac:dyDescent="0.3">
      <c r="A379" t="s">
        <v>36</v>
      </c>
      <c r="B379">
        <v>16</v>
      </c>
      <c r="C379">
        <f>CAS0000!E20</f>
        <v>2213.3150000000001</v>
      </c>
    </row>
    <row r="380" spans="1:3" x14ac:dyDescent="0.3">
      <c r="A380" t="s">
        <v>36</v>
      </c>
      <c r="B380">
        <v>17</v>
      </c>
      <c r="C380">
        <f>CAS0000!E21</f>
        <v>2328.2350000000001</v>
      </c>
    </row>
    <row r="381" spans="1:3" x14ac:dyDescent="0.3">
      <c r="A381" t="s">
        <v>36</v>
      </c>
      <c r="B381">
        <v>18</v>
      </c>
      <c r="C381">
        <f>CAS0000!E22</f>
        <v>2443.1549999999997</v>
      </c>
    </row>
    <row r="382" spans="1:3" x14ac:dyDescent="0.3">
      <c r="A382" t="s">
        <v>36</v>
      </c>
      <c r="B382">
        <v>19</v>
      </c>
      <c r="C382">
        <f>CAS0000!E23</f>
        <v>2558.0749999999998</v>
      </c>
    </row>
    <row r="383" spans="1:3" x14ac:dyDescent="0.3">
      <c r="A383" t="s">
        <v>36</v>
      </c>
      <c r="B383">
        <v>20</v>
      </c>
      <c r="C383">
        <f>CAS0000!E24</f>
        <v>2672.9949999999999</v>
      </c>
    </row>
    <row r="384" spans="1:3" x14ac:dyDescent="0.3">
      <c r="A384" t="s">
        <v>36</v>
      </c>
      <c r="B384">
        <v>21</v>
      </c>
      <c r="C384">
        <f>CAS0000!E25</f>
        <v>2787.915</v>
      </c>
    </row>
    <row r="385" spans="1:3" x14ac:dyDescent="0.3">
      <c r="A385" t="s">
        <v>36</v>
      </c>
      <c r="B385">
        <v>22</v>
      </c>
      <c r="C385">
        <f>CAS0000!E26</f>
        <v>2902.835</v>
      </c>
    </row>
    <row r="386" spans="1:3" x14ac:dyDescent="0.3">
      <c r="A386" t="s">
        <v>36</v>
      </c>
      <c r="B386">
        <v>23</v>
      </c>
      <c r="C386">
        <f>CAS0000!E27</f>
        <v>3017.7550000000001</v>
      </c>
    </row>
    <row r="387" spans="1:3" x14ac:dyDescent="0.3">
      <c r="A387" t="s">
        <v>36</v>
      </c>
      <c r="B387">
        <v>24</v>
      </c>
      <c r="C387">
        <f>CAS0000!E28</f>
        <v>3132.6749999999997</v>
      </c>
    </row>
    <row r="388" spans="1:3" x14ac:dyDescent="0.3">
      <c r="A388" t="s">
        <v>36</v>
      </c>
      <c r="B388">
        <v>25</v>
      </c>
      <c r="C388">
        <f>CAS0000!E29</f>
        <v>3247.5949999999998</v>
      </c>
    </row>
    <row r="389" spans="1:3" x14ac:dyDescent="0.3">
      <c r="A389" t="s">
        <v>36</v>
      </c>
      <c r="B389">
        <v>26</v>
      </c>
      <c r="C389">
        <f>CAS0000!E30</f>
        <v>3362.5149999999999</v>
      </c>
    </row>
    <row r="390" spans="1:3" x14ac:dyDescent="0.3">
      <c r="A390" t="s">
        <v>36</v>
      </c>
      <c r="B390">
        <v>27</v>
      </c>
      <c r="C390">
        <f>CAS0000!E31</f>
        <v>3477.4349999999999</v>
      </c>
    </row>
    <row r="391" spans="1:3" x14ac:dyDescent="0.3">
      <c r="A391" t="s">
        <v>36</v>
      </c>
      <c r="B391">
        <v>28</v>
      </c>
      <c r="C391">
        <f>CAS0000!E32</f>
        <v>3592.355</v>
      </c>
    </row>
    <row r="392" spans="1:3" x14ac:dyDescent="0.3">
      <c r="A392" t="s">
        <v>36</v>
      </c>
      <c r="B392">
        <v>29</v>
      </c>
      <c r="C392">
        <f>CAS0000!E33</f>
        <v>3707.2750000000001</v>
      </c>
    </row>
    <row r="393" spans="1:3" x14ac:dyDescent="0.3">
      <c r="A393" t="s">
        <v>36</v>
      </c>
      <c r="B393">
        <v>30</v>
      </c>
      <c r="C393">
        <f>CAS0000!E34</f>
        <v>3822.1950000000002</v>
      </c>
    </row>
    <row r="394" spans="1:3" x14ac:dyDescent="0.3">
      <c r="A394" t="s">
        <v>36</v>
      </c>
      <c r="B394">
        <v>31</v>
      </c>
      <c r="C394">
        <f>CAS0000!E35</f>
        <v>3937.1149999999998</v>
      </c>
    </row>
    <row r="395" spans="1:3" x14ac:dyDescent="0.3">
      <c r="A395" t="s">
        <v>36</v>
      </c>
      <c r="B395">
        <v>32</v>
      </c>
      <c r="C395">
        <f>CAS0000!E36</f>
        <v>4052.0349999999999</v>
      </c>
    </row>
    <row r="396" spans="1:3" x14ac:dyDescent="0.3">
      <c r="A396" t="s">
        <v>36</v>
      </c>
      <c r="B396">
        <v>33</v>
      </c>
      <c r="C396">
        <f>CAS0000!E37</f>
        <v>4166.9549999999999</v>
      </c>
    </row>
    <row r="397" spans="1:3" x14ac:dyDescent="0.3">
      <c r="A397" t="s">
        <v>36</v>
      </c>
      <c r="B397">
        <v>34</v>
      </c>
      <c r="C397">
        <f>CAS0000!E38</f>
        <v>4281.875</v>
      </c>
    </row>
    <row r="398" spans="1:3" x14ac:dyDescent="0.3">
      <c r="A398" t="s">
        <v>36</v>
      </c>
      <c r="B398">
        <v>35</v>
      </c>
      <c r="C398">
        <f>CAS0000!E39</f>
        <v>4396.7950000000001</v>
      </c>
    </row>
    <row r="399" spans="1:3" x14ac:dyDescent="0.3">
      <c r="A399" t="s">
        <v>36</v>
      </c>
      <c r="B399">
        <v>36</v>
      </c>
      <c r="C399">
        <f>CAS0000!E40</f>
        <v>4511.7150000000001</v>
      </c>
    </row>
    <row r="400" spans="1:3" x14ac:dyDescent="0.3">
      <c r="A400" t="s">
        <v>36</v>
      </c>
      <c r="B400">
        <v>37</v>
      </c>
      <c r="C400">
        <f>CAS0000!E41</f>
        <v>4626.6350000000002</v>
      </c>
    </row>
    <row r="401" spans="1:3" x14ac:dyDescent="0.3">
      <c r="A401" t="s">
        <v>36</v>
      </c>
      <c r="B401">
        <v>38</v>
      </c>
      <c r="C401">
        <f>CAS0000!E42</f>
        <v>4741.5550000000003</v>
      </c>
    </row>
    <row r="402" spans="1:3" x14ac:dyDescent="0.3">
      <c r="A402" t="s">
        <v>36</v>
      </c>
      <c r="B402">
        <v>39</v>
      </c>
      <c r="C402">
        <f>CAS0000!E43</f>
        <v>4856.4750000000004</v>
      </c>
    </row>
    <row r="403" spans="1:3" x14ac:dyDescent="0.3">
      <c r="A403" t="s">
        <v>36</v>
      </c>
      <c r="B403">
        <v>40</v>
      </c>
      <c r="C403">
        <f>CAS0000!E44</f>
        <v>4971.3949999999995</v>
      </c>
    </row>
    <row r="404" spans="1:3" x14ac:dyDescent="0.3">
      <c r="A404" t="s">
        <v>36</v>
      </c>
      <c r="B404">
        <v>41</v>
      </c>
      <c r="C404">
        <f>CAS0000!E45</f>
        <v>5086.3149999999996</v>
      </c>
    </row>
    <row r="405" spans="1:3" x14ac:dyDescent="0.3">
      <c r="A405" t="s">
        <v>36</v>
      </c>
      <c r="B405">
        <v>42</v>
      </c>
      <c r="C405">
        <f>CAS0000!E46</f>
        <v>5201.2349999999997</v>
      </c>
    </row>
    <row r="406" spans="1:3" x14ac:dyDescent="0.3">
      <c r="A406" t="s">
        <v>36</v>
      </c>
      <c r="B406">
        <v>43</v>
      </c>
      <c r="C406">
        <f>CAS0000!E47</f>
        <v>5316.1549999999997</v>
      </c>
    </row>
    <row r="407" spans="1:3" x14ac:dyDescent="0.3">
      <c r="A407" t="s">
        <v>36</v>
      </c>
      <c r="B407">
        <v>44</v>
      </c>
      <c r="C407">
        <f>CAS0000!E48</f>
        <v>5431.0749999999998</v>
      </c>
    </row>
    <row r="408" spans="1:3" x14ac:dyDescent="0.3">
      <c r="A408" t="s">
        <v>36</v>
      </c>
      <c r="B408">
        <v>45</v>
      </c>
      <c r="C408">
        <f>CAS0000!E49</f>
        <v>5545.9949999999999</v>
      </c>
    </row>
    <row r="409" spans="1:3" x14ac:dyDescent="0.3">
      <c r="A409" t="s">
        <v>36</v>
      </c>
      <c r="B409">
        <v>46</v>
      </c>
      <c r="C409">
        <f>CAS0000!E50</f>
        <v>5660.915</v>
      </c>
    </row>
    <row r="410" spans="1:3" x14ac:dyDescent="0.3">
      <c r="A410" t="s">
        <v>36</v>
      </c>
      <c r="B410">
        <v>47</v>
      </c>
      <c r="C410">
        <f>CAS0000!E51</f>
        <v>5775.835</v>
      </c>
    </row>
    <row r="411" spans="1:3" x14ac:dyDescent="0.3">
      <c r="A411" t="s">
        <v>36</v>
      </c>
      <c r="B411">
        <v>48</v>
      </c>
      <c r="C411">
        <f>CAS0000!E52</f>
        <v>5890.7550000000001</v>
      </c>
    </row>
    <row r="412" spans="1:3" x14ac:dyDescent="0.3">
      <c r="A412" t="s">
        <v>36</v>
      </c>
      <c r="B412">
        <v>49</v>
      </c>
      <c r="C412">
        <f>CAS0000!E53</f>
        <v>6005.6750000000002</v>
      </c>
    </row>
    <row r="413" spans="1:3" x14ac:dyDescent="0.3">
      <c r="A413" t="s">
        <v>36</v>
      </c>
      <c r="B413">
        <v>50</v>
      </c>
      <c r="C413">
        <f>CAS0000!E54</f>
        <v>6120.5950000000003</v>
      </c>
    </row>
    <row r="414" spans="1:3" x14ac:dyDescent="0.3">
      <c r="A414" t="s">
        <v>36</v>
      </c>
      <c r="B414">
        <v>51</v>
      </c>
      <c r="C414">
        <f>CAS0000!E55</f>
        <v>6235.5150000000003</v>
      </c>
    </row>
    <row r="415" spans="1:3" x14ac:dyDescent="0.3">
      <c r="A415" t="s">
        <v>36</v>
      </c>
      <c r="B415">
        <v>52</v>
      </c>
      <c r="C415">
        <f>CAS0000!E56</f>
        <v>6350.4349999999995</v>
      </c>
    </row>
    <row r="416" spans="1:3" x14ac:dyDescent="0.3">
      <c r="A416" t="s">
        <v>36</v>
      </c>
      <c r="B416">
        <v>53</v>
      </c>
      <c r="C416">
        <f>CAS0000!E57</f>
        <v>6465.3549999999996</v>
      </c>
    </row>
    <row r="417" spans="1:3" x14ac:dyDescent="0.3">
      <c r="A417" t="s">
        <v>36</v>
      </c>
      <c r="B417">
        <v>54</v>
      </c>
      <c r="C417">
        <f>CAS0000!E58</f>
        <v>6580.2749999999996</v>
      </c>
    </row>
    <row r="418" spans="1:3" x14ac:dyDescent="0.3">
      <c r="A418" t="s">
        <v>36</v>
      </c>
      <c r="B418">
        <v>55</v>
      </c>
      <c r="C418">
        <f>CAS0000!E59</f>
        <v>6695.1949999999997</v>
      </c>
    </row>
    <row r="419" spans="1:3" x14ac:dyDescent="0.3">
      <c r="A419" t="s">
        <v>36</v>
      </c>
      <c r="B419">
        <v>56</v>
      </c>
      <c r="C419">
        <f>CAS0000!E60</f>
        <v>6810.1149999999998</v>
      </c>
    </row>
    <row r="420" spans="1:3" x14ac:dyDescent="0.3">
      <c r="A420" t="s">
        <v>36</v>
      </c>
      <c r="B420">
        <v>57</v>
      </c>
      <c r="C420">
        <f>CAS0000!E61</f>
        <v>6925.0349999999999</v>
      </c>
    </row>
    <row r="421" spans="1:3" x14ac:dyDescent="0.3">
      <c r="A421" t="s">
        <v>36</v>
      </c>
      <c r="B421">
        <v>58</v>
      </c>
      <c r="C421">
        <f>CAS0000!E62</f>
        <v>7039.9549999999999</v>
      </c>
    </row>
    <row r="422" spans="1:3" x14ac:dyDescent="0.3">
      <c r="A422" t="s">
        <v>36</v>
      </c>
      <c r="B422">
        <v>59</v>
      </c>
      <c r="C422">
        <f>CAS0000!E63</f>
        <v>7154.875</v>
      </c>
    </row>
    <row r="423" spans="1:3" x14ac:dyDescent="0.3">
      <c r="A423" t="s">
        <v>36</v>
      </c>
      <c r="B423">
        <v>60</v>
      </c>
      <c r="C423">
        <f>CAS0000!E64</f>
        <v>7269.7950000000001</v>
      </c>
    </row>
    <row r="424" spans="1:3" x14ac:dyDescent="0.3">
      <c r="A424" t="s">
        <v>36</v>
      </c>
      <c r="B424">
        <v>61</v>
      </c>
      <c r="C424">
        <f>CAS0000!E65</f>
        <v>7384.7150000000001</v>
      </c>
    </row>
    <row r="425" spans="1:3" x14ac:dyDescent="0.3">
      <c r="A425" t="s">
        <v>36</v>
      </c>
      <c r="B425">
        <v>62</v>
      </c>
      <c r="C425">
        <f>CAS0000!E66</f>
        <v>7499.6350000000002</v>
      </c>
    </row>
    <row r="426" spans="1:3" x14ac:dyDescent="0.3">
      <c r="A426" t="s">
        <v>36</v>
      </c>
      <c r="B426">
        <v>63</v>
      </c>
      <c r="C426">
        <f>CAS0000!E67</f>
        <v>7614.5550000000003</v>
      </c>
    </row>
    <row r="427" spans="1:3" x14ac:dyDescent="0.3">
      <c r="A427" t="s">
        <v>36</v>
      </c>
      <c r="B427">
        <v>64</v>
      </c>
      <c r="C427">
        <f>CAS0000!E68</f>
        <v>7729.4749999999995</v>
      </c>
    </row>
    <row r="428" spans="1:3" x14ac:dyDescent="0.3">
      <c r="A428" t="s">
        <v>24</v>
      </c>
      <c r="B428">
        <v>1</v>
      </c>
      <c r="C428">
        <f>CAS0000!G5</f>
        <v>506.09</v>
      </c>
    </row>
    <row r="429" spans="1:3" x14ac:dyDescent="0.3">
      <c r="A429" t="s">
        <v>24</v>
      </c>
      <c r="B429">
        <v>2</v>
      </c>
      <c r="C429">
        <f>CAS0000!G6</f>
        <v>621.01</v>
      </c>
    </row>
    <row r="430" spans="1:3" x14ac:dyDescent="0.3">
      <c r="A430" t="s">
        <v>24</v>
      </c>
      <c r="B430">
        <v>3</v>
      </c>
      <c r="C430">
        <f>CAS0000!G7</f>
        <v>735.93</v>
      </c>
    </row>
    <row r="431" spans="1:3" x14ac:dyDescent="0.3">
      <c r="A431" t="s">
        <v>24</v>
      </c>
      <c r="B431">
        <v>4</v>
      </c>
      <c r="C431">
        <f>CAS0000!G8</f>
        <v>850.85</v>
      </c>
    </row>
    <row r="432" spans="1:3" x14ac:dyDescent="0.3">
      <c r="A432" t="s">
        <v>24</v>
      </c>
      <c r="B432">
        <v>5</v>
      </c>
      <c r="C432">
        <f>CAS0000!G9</f>
        <v>965.77</v>
      </c>
    </row>
    <row r="433" spans="1:3" x14ac:dyDescent="0.3">
      <c r="A433" t="s">
        <v>24</v>
      </c>
      <c r="B433">
        <v>6</v>
      </c>
      <c r="C433">
        <f>CAS0000!G10</f>
        <v>1080.69</v>
      </c>
    </row>
    <row r="434" spans="1:3" x14ac:dyDescent="0.3">
      <c r="A434" t="s">
        <v>24</v>
      </c>
      <c r="B434">
        <v>7</v>
      </c>
      <c r="C434">
        <f>CAS0000!G11</f>
        <v>1195.6099999999999</v>
      </c>
    </row>
    <row r="435" spans="1:3" x14ac:dyDescent="0.3">
      <c r="A435" t="s">
        <v>24</v>
      </c>
      <c r="B435">
        <v>8</v>
      </c>
      <c r="C435">
        <f>CAS0000!G12</f>
        <v>1310.53</v>
      </c>
    </row>
    <row r="436" spans="1:3" x14ac:dyDescent="0.3">
      <c r="A436" t="s">
        <v>24</v>
      </c>
      <c r="B436">
        <v>9</v>
      </c>
      <c r="C436">
        <f>CAS0000!G13</f>
        <v>1425.45</v>
      </c>
    </row>
    <row r="437" spans="1:3" x14ac:dyDescent="0.3">
      <c r="A437" t="s">
        <v>24</v>
      </c>
      <c r="B437">
        <v>10</v>
      </c>
      <c r="C437">
        <f>CAS0000!G14</f>
        <v>1540.37</v>
      </c>
    </row>
    <row r="438" spans="1:3" x14ac:dyDescent="0.3">
      <c r="A438" t="s">
        <v>24</v>
      </c>
      <c r="B438">
        <v>11</v>
      </c>
      <c r="C438">
        <f>CAS0000!G15</f>
        <v>1655.29</v>
      </c>
    </row>
    <row r="439" spans="1:3" x14ac:dyDescent="0.3">
      <c r="A439" t="s">
        <v>24</v>
      </c>
      <c r="B439">
        <v>12</v>
      </c>
      <c r="C439">
        <f>CAS0000!G16</f>
        <v>1770.21</v>
      </c>
    </row>
    <row r="440" spans="1:3" x14ac:dyDescent="0.3">
      <c r="A440" t="s">
        <v>24</v>
      </c>
      <c r="B440">
        <v>13</v>
      </c>
      <c r="C440">
        <f>CAS0000!G17</f>
        <v>1885.1299999999999</v>
      </c>
    </row>
    <row r="441" spans="1:3" x14ac:dyDescent="0.3">
      <c r="A441" t="s">
        <v>24</v>
      </c>
      <c r="B441">
        <v>14</v>
      </c>
      <c r="C441">
        <f>CAS0000!G18</f>
        <v>2000.05</v>
      </c>
    </row>
    <row r="442" spans="1:3" x14ac:dyDescent="0.3">
      <c r="A442" t="s">
        <v>24</v>
      </c>
      <c r="B442">
        <v>15</v>
      </c>
      <c r="C442">
        <f>CAS0000!G19</f>
        <v>2114.9699999999998</v>
      </c>
    </row>
    <row r="443" spans="1:3" x14ac:dyDescent="0.3">
      <c r="A443" t="s">
        <v>24</v>
      </c>
      <c r="B443">
        <v>16</v>
      </c>
      <c r="C443">
        <f>CAS0000!G20</f>
        <v>2229.89</v>
      </c>
    </row>
    <row r="444" spans="1:3" x14ac:dyDescent="0.3">
      <c r="A444" t="s">
        <v>24</v>
      </c>
      <c r="B444">
        <v>17</v>
      </c>
      <c r="C444">
        <f>CAS0000!G21</f>
        <v>2344.81</v>
      </c>
    </row>
    <row r="445" spans="1:3" x14ac:dyDescent="0.3">
      <c r="A445" t="s">
        <v>24</v>
      </c>
      <c r="B445">
        <v>18</v>
      </c>
      <c r="C445">
        <f>CAS0000!G22</f>
        <v>2459.73</v>
      </c>
    </row>
    <row r="446" spans="1:3" x14ac:dyDescent="0.3">
      <c r="A446" t="s">
        <v>24</v>
      </c>
      <c r="B446">
        <v>19</v>
      </c>
      <c r="C446">
        <f>CAS0000!G23</f>
        <v>2574.65</v>
      </c>
    </row>
    <row r="447" spans="1:3" x14ac:dyDescent="0.3">
      <c r="A447" t="s">
        <v>24</v>
      </c>
      <c r="B447">
        <v>20</v>
      </c>
      <c r="C447">
        <f>CAS0000!G24</f>
        <v>2689.57</v>
      </c>
    </row>
    <row r="448" spans="1:3" x14ac:dyDescent="0.3">
      <c r="A448" t="s">
        <v>24</v>
      </c>
      <c r="B448">
        <v>21</v>
      </c>
      <c r="C448">
        <f>CAS0000!G25</f>
        <v>2804.49</v>
      </c>
    </row>
    <row r="449" spans="1:3" x14ac:dyDescent="0.3">
      <c r="A449" t="s">
        <v>24</v>
      </c>
      <c r="B449">
        <v>22</v>
      </c>
      <c r="C449">
        <f>CAS0000!G26</f>
        <v>2919.41</v>
      </c>
    </row>
    <row r="450" spans="1:3" x14ac:dyDescent="0.3">
      <c r="A450" t="s">
        <v>24</v>
      </c>
      <c r="B450">
        <v>23</v>
      </c>
      <c r="C450">
        <f>CAS0000!G27</f>
        <v>3034.33</v>
      </c>
    </row>
    <row r="451" spans="1:3" x14ac:dyDescent="0.3">
      <c r="A451" t="s">
        <v>24</v>
      </c>
      <c r="B451">
        <v>24</v>
      </c>
      <c r="C451">
        <f>CAS0000!G28</f>
        <v>3149.25</v>
      </c>
    </row>
    <row r="452" spans="1:3" x14ac:dyDescent="0.3">
      <c r="A452" t="s">
        <v>24</v>
      </c>
      <c r="B452">
        <v>25</v>
      </c>
      <c r="C452">
        <f>CAS0000!G29</f>
        <v>3264.17</v>
      </c>
    </row>
    <row r="453" spans="1:3" x14ac:dyDescent="0.3">
      <c r="A453" t="s">
        <v>24</v>
      </c>
      <c r="B453">
        <v>26</v>
      </c>
      <c r="C453">
        <f>CAS0000!G30</f>
        <v>3379.09</v>
      </c>
    </row>
    <row r="454" spans="1:3" x14ac:dyDescent="0.3">
      <c r="A454" t="s">
        <v>24</v>
      </c>
      <c r="B454">
        <v>27</v>
      </c>
      <c r="C454">
        <f>CAS0000!G31</f>
        <v>3494.0099999999998</v>
      </c>
    </row>
    <row r="455" spans="1:3" x14ac:dyDescent="0.3">
      <c r="A455" t="s">
        <v>24</v>
      </c>
      <c r="B455">
        <v>28</v>
      </c>
      <c r="C455">
        <f>CAS0000!G32</f>
        <v>3608.93</v>
      </c>
    </row>
    <row r="456" spans="1:3" x14ac:dyDescent="0.3">
      <c r="A456" t="s">
        <v>24</v>
      </c>
      <c r="B456">
        <v>29</v>
      </c>
      <c r="C456">
        <f>CAS0000!G33</f>
        <v>3723.85</v>
      </c>
    </row>
    <row r="457" spans="1:3" x14ac:dyDescent="0.3">
      <c r="A457" t="s">
        <v>24</v>
      </c>
      <c r="B457">
        <v>30</v>
      </c>
      <c r="C457">
        <f>CAS0000!G34</f>
        <v>3838.77</v>
      </c>
    </row>
    <row r="458" spans="1:3" x14ac:dyDescent="0.3">
      <c r="A458" t="s">
        <v>24</v>
      </c>
      <c r="B458">
        <v>31</v>
      </c>
      <c r="C458">
        <f>CAS0000!G35</f>
        <v>3953.69</v>
      </c>
    </row>
    <row r="459" spans="1:3" x14ac:dyDescent="0.3">
      <c r="A459" t="s">
        <v>24</v>
      </c>
      <c r="B459">
        <v>32</v>
      </c>
      <c r="C459">
        <f>CAS0000!G36</f>
        <v>4068.61</v>
      </c>
    </row>
    <row r="460" spans="1:3" x14ac:dyDescent="0.3">
      <c r="A460" t="s">
        <v>24</v>
      </c>
      <c r="B460">
        <v>33</v>
      </c>
      <c r="C460">
        <f>CAS0000!G37</f>
        <v>4183.53</v>
      </c>
    </row>
    <row r="461" spans="1:3" x14ac:dyDescent="0.3">
      <c r="A461" t="s">
        <v>24</v>
      </c>
      <c r="B461">
        <v>34</v>
      </c>
      <c r="C461">
        <f>CAS0000!G38</f>
        <v>4298.45</v>
      </c>
    </row>
    <row r="462" spans="1:3" x14ac:dyDescent="0.3">
      <c r="A462" t="s">
        <v>24</v>
      </c>
      <c r="B462">
        <v>35</v>
      </c>
      <c r="C462">
        <f>CAS0000!G39</f>
        <v>4413.37</v>
      </c>
    </row>
    <row r="463" spans="1:3" x14ac:dyDescent="0.3">
      <c r="A463" t="s">
        <v>24</v>
      </c>
      <c r="B463">
        <v>36</v>
      </c>
      <c r="C463">
        <f>CAS0000!G40</f>
        <v>4528.29</v>
      </c>
    </row>
    <row r="464" spans="1:3" x14ac:dyDescent="0.3">
      <c r="A464" t="s">
        <v>24</v>
      </c>
      <c r="B464">
        <v>37</v>
      </c>
      <c r="C464">
        <f>CAS0000!G41</f>
        <v>4643.21</v>
      </c>
    </row>
    <row r="465" spans="1:3" x14ac:dyDescent="0.3">
      <c r="A465" t="s">
        <v>24</v>
      </c>
      <c r="B465">
        <v>38</v>
      </c>
      <c r="C465">
        <f>CAS0000!G42</f>
        <v>4758.13</v>
      </c>
    </row>
    <row r="466" spans="1:3" x14ac:dyDescent="0.3">
      <c r="A466" t="s">
        <v>24</v>
      </c>
      <c r="B466">
        <v>39</v>
      </c>
      <c r="C466">
        <f>CAS0000!G43</f>
        <v>4873.05</v>
      </c>
    </row>
    <row r="467" spans="1:3" x14ac:dyDescent="0.3">
      <c r="A467" t="s">
        <v>24</v>
      </c>
      <c r="B467">
        <v>40</v>
      </c>
      <c r="C467">
        <f>CAS0000!G44</f>
        <v>4987.97</v>
      </c>
    </row>
    <row r="468" spans="1:3" x14ac:dyDescent="0.3">
      <c r="A468" t="s">
        <v>24</v>
      </c>
      <c r="B468">
        <v>41</v>
      </c>
      <c r="C468">
        <f>CAS0000!G45</f>
        <v>5102.8900000000003</v>
      </c>
    </row>
    <row r="469" spans="1:3" x14ac:dyDescent="0.3">
      <c r="A469" t="s">
        <v>24</v>
      </c>
      <c r="B469">
        <v>42</v>
      </c>
      <c r="C469">
        <f>CAS0000!G46</f>
        <v>5217.8099999999995</v>
      </c>
    </row>
    <row r="470" spans="1:3" x14ac:dyDescent="0.3">
      <c r="A470" t="s">
        <v>24</v>
      </c>
      <c r="B470">
        <v>43</v>
      </c>
      <c r="C470">
        <f>CAS0000!G47</f>
        <v>5332.73</v>
      </c>
    </row>
    <row r="471" spans="1:3" x14ac:dyDescent="0.3">
      <c r="A471" t="s">
        <v>24</v>
      </c>
      <c r="B471">
        <v>44</v>
      </c>
      <c r="C471">
        <f>CAS0000!G48</f>
        <v>5447.65</v>
      </c>
    </row>
    <row r="472" spans="1:3" x14ac:dyDescent="0.3">
      <c r="A472" t="s">
        <v>24</v>
      </c>
      <c r="B472">
        <v>45</v>
      </c>
      <c r="C472">
        <f>CAS0000!G49</f>
        <v>5562.57</v>
      </c>
    </row>
    <row r="473" spans="1:3" x14ac:dyDescent="0.3">
      <c r="A473" t="s">
        <v>24</v>
      </c>
      <c r="B473">
        <v>46</v>
      </c>
      <c r="C473">
        <f>CAS0000!G50</f>
        <v>5677.49</v>
      </c>
    </row>
    <row r="474" spans="1:3" x14ac:dyDescent="0.3">
      <c r="A474" t="s">
        <v>24</v>
      </c>
      <c r="B474">
        <v>47</v>
      </c>
      <c r="C474">
        <f>CAS0000!G51</f>
        <v>5792.41</v>
      </c>
    </row>
    <row r="475" spans="1:3" x14ac:dyDescent="0.3">
      <c r="A475" t="s">
        <v>24</v>
      </c>
      <c r="B475">
        <v>48</v>
      </c>
      <c r="C475">
        <f>CAS0000!G52</f>
        <v>5907.33</v>
      </c>
    </row>
    <row r="476" spans="1:3" x14ac:dyDescent="0.3">
      <c r="A476" t="s">
        <v>24</v>
      </c>
      <c r="B476">
        <v>49</v>
      </c>
      <c r="C476">
        <f>CAS0000!G53</f>
        <v>6022.25</v>
      </c>
    </row>
    <row r="477" spans="1:3" x14ac:dyDescent="0.3">
      <c r="A477" t="s">
        <v>24</v>
      </c>
      <c r="B477">
        <v>50</v>
      </c>
      <c r="C477">
        <f>CAS0000!G54</f>
        <v>6137.17</v>
      </c>
    </row>
    <row r="478" spans="1:3" x14ac:dyDescent="0.3">
      <c r="A478" t="s">
        <v>24</v>
      </c>
      <c r="B478">
        <v>51</v>
      </c>
      <c r="C478">
        <f>CAS0000!G55</f>
        <v>6252.09</v>
      </c>
    </row>
    <row r="479" spans="1:3" x14ac:dyDescent="0.3">
      <c r="A479" t="s">
        <v>24</v>
      </c>
      <c r="B479">
        <v>52</v>
      </c>
      <c r="C479">
        <f>CAS0000!G56</f>
        <v>6367.01</v>
      </c>
    </row>
    <row r="480" spans="1:3" x14ac:dyDescent="0.3">
      <c r="A480" t="s">
        <v>24</v>
      </c>
      <c r="B480">
        <v>53</v>
      </c>
      <c r="C480">
        <f>CAS0000!G57</f>
        <v>6481.93</v>
      </c>
    </row>
    <row r="481" spans="1:3" x14ac:dyDescent="0.3">
      <c r="A481" t="s">
        <v>24</v>
      </c>
      <c r="B481">
        <v>54</v>
      </c>
      <c r="C481">
        <f>CAS0000!G58</f>
        <v>6596.8499999999995</v>
      </c>
    </row>
    <row r="482" spans="1:3" x14ac:dyDescent="0.3">
      <c r="A482" t="s">
        <v>24</v>
      </c>
      <c r="B482">
        <v>55</v>
      </c>
      <c r="C482">
        <f>CAS0000!G59</f>
        <v>6711.7699999999995</v>
      </c>
    </row>
    <row r="483" spans="1:3" x14ac:dyDescent="0.3">
      <c r="A483" t="s">
        <v>24</v>
      </c>
      <c r="B483">
        <v>56</v>
      </c>
      <c r="C483">
        <f>CAS0000!G60</f>
        <v>6826.69</v>
      </c>
    </row>
    <row r="484" spans="1:3" x14ac:dyDescent="0.3">
      <c r="A484" t="s">
        <v>24</v>
      </c>
      <c r="B484">
        <v>57</v>
      </c>
      <c r="C484">
        <f>CAS0000!G61</f>
        <v>6941.61</v>
      </c>
    </row>
    <row r="485" spans="1:3" x14ac:dyDescent="0.3">
      <c r="A485" t="s">
        <v>24</v>
      </c>
      <c r="B485">
        <v>58</v>
      </c>
      <c r="C485">
        <f>CAS0000!G62</f>
        <v>7056.53</v>
      </c>
    </row>
    <row r="486" spans="1:3" x14ac:dyDescent="0.3">
      <c r="A486" t="s">
        <v>24</v>
      </c>
      <c r="B486">
        <v>59</v>
      </c>
      <c r="C486">
        <f>CAS0000!G63</f>
        <v>7171.45</v>
      </c>
    </row>
    <row r="487" spans="1:3" x14ac:dyDescent="0.3">
      <c r="A487" t="s">
        <v>24</v>
      </c>
      <c r="B487">
        <v>60</v>
      </c>
      <c r="C487">
        <f>CAS0000!G64</f>
        <v>7286.37</v>
      </c>
    </row>
    <row r="488" spans="1:3" x14ac:dyDescent="0.3">
      <c r="A488" t="s">
        <v>24</v>
      </c>
      <c r="B488">
        <v>61</v>
      </c>
      <c r="C488">
        <f>CAS0000!G65</f>
        <v>7401.29</v>
      </c>
    </row>
    <row r="489" spans="1:3" x14ac:dyDescent="0.3">
      <c r="A489" t="s">
        <v>24</v>
      </c>
      <c r="B489">
        <v>62</v>
      </c>
      <c r="C489">
        <f>CAS0000!G66</f>
        <v>7516.21</v>
      </c>
    </row>
    <row r="490" spans="1:3" x14ac:dyDescent="0.3">
      <c r="A490" t="s">
        <v>24</v>
      </c>
      <c r="B490">
        <v>63</v>
      </c>
      <c r="C490">
        <f>CAS0000!G67</f>
        <v>7631.13</v>
      </c>
    </row>
    <row r="491" spans="1:3" x14ac:dyDescent="0.3">
      <c r="A491" t="s">
        <v>24</v>
      </c>
      <c r="B491">
        <v>64</v>
      </c>
      <c r="C491">
        <f>CAS0000!G68</f>
        <v>7746.05</v>
      </c>
    </row>
    <row r="492" spans="1:3" x14ac:dyDescent="0.3">
      <c r="A492" t="s">
        <v>24</v>
      </c>
      <c r="B492">
        <v>65</v>
      </c>
      <c r="C492">
        <f>CAS0000!G69</f>
        <v>7860.97</v>
      </c>
    </row>
    <row r="493" spans="1:3" x14ac:dyDescent="0.3">
      <c r="A493" t="s">
        <v>24</v>
      </c>
      <c r="B493">
        <v>66</v>
      </c>
      <c r="C493">
        <f>CAS0000!G70</f>
        <v>7975.8899999999994</v>
      </c>
    </row>
    <row r="494" spans="1:3" x14ac:dyDescent="0.3">
      <c r="A494" t="s">
        <v>24</v>
      </c>
      <c r="B494">
        <v>67</v>
      </c>
      <c r="C494">
        <f>CAS0000!G71</f>
        <v>8090.8099999999995</v>
      </c>
    </row>
    <row r="495" spans="1:3" x14ac:dyDescent="0.3">
      <c r="A495" t="s">
        <v>24</v>
      </c>
      <c r="B495">
        <v>68</v>
      </c>
      <c r="C495">
        <f>CAS0000!G72</f>
        <v>8205.73</v>
      </c>
    </row>
    <row r="496" spans="1:3" x14ac:dyDescent="0.3">
      <c r="A496" t="s">
        <v>24</v>
      </c>
      <c r="B496">
        <v>69</v>
      </c>
      <c r="C496">
        <f>CAS0000!G73</f>
        <v>8320.65</v>
      </c>
    </row>
    <row r="497" spans="1:3" x14ac:dyDescent="0.3">
      <c r="A497" t="s">
        <v>24</v>
      </c>
      <c r="B497">
        <v>70</v>
      </c>
      <c r="C497">
        <f>CAS0000!G74</f>
        <v>8435.57</v>
      </c>
    </row>
    <row r="498" spans="1:3" x14ac:dyDescent="0.3">
      <c r="A498" t="s">
        <v>24</v>
      </c>
      <c r="B498">
        <v>71</v>
      </c>
      <c r="C498">
        <f>CAS0000!G75</f>
        <v>8550.49</v>
      </c>
    </row>
    <row r="499" spans="1:3" x14ac:dyDescent="0.3">
      <c r="A499" t="s">
        <v>24</v>
      </c>
      <c r="B499">
        <v>72</v>
      </c>
      <c r="C499">
        <f>CAS0000!G76</f>
        <v>8665.41</v>
      </c>
    </row>
    <row r="500" spans="1:3" x14ac:dyDescent="0.3">
      <c r="A500" t="s">
        <v>24</v>
      </c>
      <c r="B500">
        <v>73</v>
      </c>
      <c r="C500">
        <f>CAS0000!G77</f>
        <v>8780.33</v>
      </c>
    </row>
    <row r="501" spans="1:3" x14ac:dyDescent="0.3">
      <c r="A501" t="s">
        <v>24</v>
      </c>
      <c r="B501">
        <v>74</v>
      </c>
      <c r="C501">
        <f>CAS0000!G78</f>
        <v>8895.25</v>
      </c>
    </row>
    <row r="502" spans="1:3" x14ac:dyDescent="0.3">
      <c r="A502" t="s">
        <v>25</v>
      </c>
      <c r="B502">
        <v>1</v>
      </c>
      <c r="C502">
        <f>CAS0000!I5</f>
        <v>728.19499999999994</v>
      </c>
    </row>
    <row r="503" spans="1:3" x14ac:dyDescent="0.3">
      <c r="A503" t="s">
        <v>25</v>
      </c>
      <c r="B503">
        <v>2</v>
      </c>
      <c r="C503">
        <f>CAS0000!I6</f>
        <v>843.11500000000001</v>
      </c>
    </row>
    <row r="504" spans="1:3" x14ac:dyDescent="0.3">
      <c r="A504" t="s">
        <v>25</v>
      </c>
      <c r="B504">
        <v>3</v>
      </c>
      <c r="C504">
        <f>CAS0000!I7</f>
        <v>958.03499999999997</v>
      </c>
    </row>
    <row r="505" spans="1:3" x14ac:dyDescent="0.3">
      <c r="A505" t="s">
        <v>25</v>
      </c>
      <c r="B505">
        <v>4</v>
      </c>
      <c r="C505">
        <f>CAS0000!I8</f>
        <v>1072.9549999999999</v>
      </c>
    </row>
    <row r="506" spans="1:3" x14ac:dyDescent="0.3">
      <c r="A506" t="s">
        <v>25</v>
      </c>
      <c r="B506">
        <v>5</v>
      </c>
      <c r="C506">
        <f>CAS0000!I9</f>
        <v>1187.875</v>
      </c>
    </row>
    <row r="507" spans="1:3" x14ac:dyDescent="0.3">
      <c r="A507" t="s">
        <v>25</v>
      </c>
      <c r="B507">
        <v>6</v>
      </c>
      <c r="C507">
        <f>CAS0000!I10</f>
        <v>1302.7950000000001</v>
      </c>
    </row>
    <row r="508" spans="1:3" x14ac:dyDescent="0.3">
      <c r="A508" t="s">
        <v>25</v>
      </c>
      <c r="B508">
        <v>7</v>
      </c>
      <c r="C508">
        <f>CAS0000!I11</f>
        <v>1417.7149999999999</v>
      </c>
    </row>
    <row r="509" spans="1:3" x14ac:dyDescent="0.3">
      <c r="A509" t="s">
        <v>25</v>
      </c>
      <c r="B509">
        <v>8</v>
      </c>
      <c r="C509">
        <f>CAS0000!I12</f>
        <v>1532.635</v>
      </c>
    </row>
    <row r="510" spans="1:3" x14ac:dyDescent="0.3">
      <c r="A510" t="s">
        <v>25</v>
      </c>
      <c r="B510">
        <v>9</v>
      </c>
      <c r="C510">
        <f>CAS0000!I13</f>
        <v>1647.5550000000001</v>
      </c>
    </row>
    <row r="511" spans="1:3" x14ac:dyDescent="0.3">
      <c r="A511" t="s">
        <v>25</v>
      </c>
      <c r="B511">
        <v>10</v>
      </c>
      <c r="C511">
        <f>CAS0000!I14</f>
        <v>1762.4749999999999</v>
      </c>
    </row>
    <row r="512" spans="1:3" x14ac:dyDescent="0.3">
      <c r="A512" t="s">
        <v>25</v>
      </c>
      <c r="B512">
        <v>11</v>
      </c>
      <c r="C512">
        <f>CAS0000!I15</f>
        <v>1877.395</v>
      </c>
    </row>
    <row r="513" spans="1:3" x14ac:dyDescent="0.3">
      <c r="A513" t="s">
        <v>25</v>
      </c>
      <c r="B513">
        <v>12</v>
      </c>
      <c r="C513">
        <f>CAS0000!I16</f>
        <v>1992.3150000000001</v>
      </c>
    </row>
    <row r="514" spans="1:3" x14ac:dyDescent="0.3">
      <c r="A514" t="s">
        <v>25</v>
      </c>
      <c r="B514">
        <v>13</v>
      </c>
      <c r="C514">
        <f>CAS0000!I17</f>
        <v>2107.2350000000001</v>
      </c>
    </row>
    <row r="515" spans="1:3" x14ac:dyDescent="0.3">
      <c r="A515" t="s">
        <v>25</v>
      </c>
      <c r="B515">
        <v>14</v>
      </c>
      <c r="C515">
        <f>CAS0000!I18</f>
        <v>2222.1549999999997</v>
      </c>
    </row>
    <row r="516" spans="1:3" x14ac:dyDescent="0.3">
      <c r="A516" t="s">
        <v>25</v>
      </c>
      <c r="B516">
        <v>15</v>
      </c>
      <c r="C516">
        <f>CAS0000!I19</f>
        <v>2337.0749999999998</v>
      </c>
    </row>
    <row r="517" spans="1:3" x14ac:dyDescent="0.3">
      <c r="A517" t="s">
        <v>25</v>
      </c>
      <c r="B517">
        <v>16</v>
      </c>
      <c r="C517">
        <f>CAS0000!I20</f>
        <v>2451.9949999999999</v>
      </c>
    </row>
    <row r="518" spans="1:3" x14ac:dyDescent="0.3">
      <c r="A518" t="s">
        <v>25</v>
      </c>
      <c r="B518">
        <v>17</v>
      </c>
      <c r="C518">
        <f>CAS0000!I21</f>
        <v>2566.915</v>
      </c>
    </row>
    <row r="519" spans="1:3" x14ac:dyDescent="0.3">
      <c r="A519" t="s">
        <v>25</v>
      </c>
      <c r="B519">
        <v>18</v>
      </c>
      <c r="C519">
        <f>CAS0000!I22</f>
        <v>2681.835</v>
      </c>
    </row>
    <row r="520" spans="1:3" x14ac:dyDescent="0.3">
      <c r="A520" t="s">
        <v>25</v>
      </c>
      <c r="B520">
        <v>19</v>
      </c>
      <c r="C520">
        <f>CAS0000!I23</f>
        <v>2796.7550000000001</v>
      </c>
    </row>
    <row r="521" spans="1:3" x14ac:dyDescent="0.3">
      <c r="A521" t="s">
        <v>25</v>
      </c>
      <c r="B521">
        <v>20</v>
      </c>
      <c r="C521">
        <f>CAS0000!I24</f>
        <v>2911.6749999999997</v>
      </c>
    </row>
    <row r="522" spans="1:3" x14ac:dyDescent="0.3">
      <c r="A522" t="s">
        <v>25</v>
      </c>
      <c r="B522">
        <v>21</v>
      </c>
      <c r="C522">
        <f>CAS0000!I25</f>
        <v>3026.5949999999998</v>
      </c>
    </row>
    <row r="523" spans="1:3" x14ac:dyDescent="0.3">
      <c r="A523" t="s">
        <v>25</v>
      </c>
      <c r="B523">
        <v>22</v>
      </c>
      <c r="C523">
        <f>CAS0000!I26</f>
        <v>3141.5149999999999</v>
      </c>
    </row>
    <row r="524" spans="1:3" x14ac:dyDescent="0.3">
      <c r="A524" t="s">
        <v>25</v>
      </c>
      <c r="B524">
        <v>23</v>
      </c>
      <c r="C524">
        <f>CAS0000!I27</f>
        <v>3256.4349999999999</v>
      </c>
    </row>
    <row r="525" spans="1:3" x14ac:dyDescent="0.3">
      <c r="A525" t="s">
        <v>25</v>
      </c>
      <c r="B525">
        <v>24</v>
      </c>
      <c r="C525">
        <f>CAS0000!I28</f>
        <v>3371.355</v>
      </c>
    </row>
    <row r="526" spans="1:3" x14ac:dyDescent="0.3">
      <c r="A526" t="s">
        <v>25</v>
      </c>
      <c r="B526">
        <v>25</v>
      </c>
      <c r="C526">
        <f>CAS0000!I29</f>
        <v>3486.2750000000001</v>
      </c>
    </row>
    <row r="527" spans="1:3" x14ac:dyDescent="0.3">
      <c r="A527" t="s">
        <v>25</v>
      </c>
      <c r="B527">
        <v>26</v>
      </c>
      <c r="C527">
        <f>CAS0000!I30</f>
        <v>3601.1950000000002</v>
      </c>
    </row>
    <row r="528" spans="1:3" x14ac:dyDescent="0.3">
      <c r="A528" t="s">
        <v>25</v>
      </c>
      <c r="B528">
        <v>27</v>
      </c>
      <c r="C528">
        <f>CAS0000!I31</f>
        <v>3716.1149999999998</v>
      </c>
    </row>
    <row r="529" spans="1:3" x14ac:dyDescent="0.3">
      <c r="A529" t="s">
        <v>25</v>
      </c>
      <c r="B529">
        <v>28</v>
      </c>
      <c r="C529">
        <f>CAS0000!I32</f>
        <v>3831.0349999999999</v>
      </c>
    </row>
    <row r="530" spans="1:3" x14ac:dyDescent="0.3">
      <c r="A530" t="s">
        <v>25</v>
      </c>
      <c r="B530">
        <v>29</v>
      </c>
      <c r="C530">
        <f>CAS0000!I33</f>
        <v>3945.9549999999999</v>
      </c>
    </row>
    <row r="531" spans="1:3" x14ac:dyDescent="0.3">
      <c r="A531" t="s">
        <v>25</v>
      </c>
      <c r="B531">
        <v>30</v>
      </c>
      <c r="C531">
        <f>CAS0000!I34</f>
        <v>4060.875</v>
      </c>
    </row>
    <row r="532" spans="1:3" x14ac:dyDescent="0.3">
      <c r="A532" t="s">
        <v>25</v>
      </c>
      <c r="B532">
        <v>31</v>
      </c>
      <c r="C532">
        <f>CAS0000!I35</f>
        <v>4175.7950000000001</v>
      </c>
    </row>
    <row r="533" spans="1:3" x14ac:dyDescent="0.3">
      <c r="A533" t="s">
        <v>25</v>
      </c>
      <c r="B533">
        <v>32</v>
      </c>
      <c r="C533">
        <f>CAS0000!I36</f>
        <v>4290.7150000000001</v>
      </c>
    </row>
    <row r="534" spans="1:3" x14ac:dyDescent="0.3">
      <c r="A534" t="s">
        <v>25</v>
      </c>
      <c r="B534">
        <v>33</v>
      </c>
      <c r="C534">
        <f>CAS0000!I37</f>
        <v>4405.6350000000002</v>
      </c>
    </row>
    <row r="535" spans="1:3" x14ac:dyDescent="0.3">
      <c r="A535" t="s">
        <v>25</v>
      </c>
      <c r="B535">
        <v>34</v>
      </c>
      <c r="C535">
        <f>CAS0000!I38</f>
        <v>4520.5550000000003</v>
      </c>
    </row>
    <row r="536" spans="1:3" x14ac:dyDescent="0.3">
      <c r="A536" t="s">
        <v>25</v>
      </c>
      <c r="B536">
        <v>35</v>
      </c>
      <c r="C536">
        <f>CAS0000!I39</f>
        <v>4635.4750000000004</v>
      </c>
    </row>
    <row r="537" spans="1:3" x14ac:dyDescent="0.3">
      <c r="A537" t="s">
        <v>25</v>
      </c>
      <c r="B537">
        <v>36</v>
      </c>
      <c r="C537">
        <f>CAS0000!I40</f>
        <v>4750.3949999999995</v>
      </c>
    </row>
    <row r="538" spans="1:3" x14ac:dyDescent="0.3">
      <c r="A538" t="s">
        <v>25</v>
      </c>
      <c r="B538">
        <v>37</v>
      </c>
      <c r="C538">
        <f>CAS0000!I41</f>
        <v>4865.3149999999996</v>
      </c>
    </row>
    <row r="539" spans="1:3" x14ac:dyDescent="0.3">
      <c r="A539" t="s">
        <v>25</v>
      </c>
      <c r="B539">
        <v>38</v>
      </c>
      <c r="C539">
        <f>CAS0000!I42</f>
        <v>4980.2349999999997</v>
      </c>
    </row>
    <row r="540" spans="1:3" x14ac:dyDescent="0.3">
      <c r="A540" t="s">
        <v>25</v>
      </c>
      <c r="B540">
        <v>39</v>
      </c>
      <c r="C540">
        <f>CAS0000!I43</f>
        <v>5095.1549999999997</v>
      </c>
    </row>
    <row r="541" spans="1:3" x14ac:dyDescent="0.3">
      <c r="A541" t="s">
        <v>25</v>
      </c>
      <c r="B541">
        <v>40</v>
      </c>
      <c r="C541">
        <f>CAS0000!I44</f>
        <v>5210.0749999999998</v>
      </c>
    </row>
    <row r="542" spans="1:3" x14ac:dyDescent="0.3">
      <c r="A542" t="s">
        <v>25</v>
      </c>
      <c r="B542">
        <v>41</v>
      </c>
      <c r="C542">
        <f>CAS0000!I45</f>
        <v>5324.9949999999999</v>
      </c>
    </row>
    <row r="543" spans="1:3" x14ac:dyDescent="0.3">
      <c r="A543" t="s">
        <v>25</v>
      </c>
      <c r="B543">
        <v>42</v>
      </c>
      <c r="C543">
        <f>CAS0000!I46</f>
        <v>5439.915</v>
      </c>
    </row>
    <row r="544" spans="1:3" x14ac:dyDescent="0.3">
      <c r="A544" t="s">
        <v>25</v>
      </c>
      <c r="B544">
        <v>43</v>
      </c>
      <c r="C544">
        <f>CAS0000!I47</f>
        <v>5554.835</v>
      </c>
    </row>
    <row r="545" spans="1:3" x14ac:dyDescent="0.3">
      <c r="A545" t="s">
        <v>25</v>
      </c>
      <c r="B545">
        <v>44</v>
      </c>
      <c r="C545">
        <f>CAS0000!I48</f>
        <v>5669.7550000000001</v>
      </c>
    </row>
    <row r="546" spans="1:3" x14ac:dyDescent="0.3">
      <c r="A546" t="s">
        <v>25</v>
      </c>
      <c r="B546">
        <v>45</v>
      </c>
      <c r="C546">
        <f>CAS0000!I49</f>
        <v>5784.6750000000002</v>
      </c>
    </row>
    <row r="547" spans="1:3" x14ac:dyDescent="0.3">
      <c r="A547" t="s">
        <v>25</v>
      </c>
      <c r="B547">
        <v>46</v>
      </c>
      <c r="C547">
        <f>CAS0000!I50</f>
        <v>5899.5950000000003</v>
      </c>
    </row>
    <row r="548" spans="1:3" x14ac:dyDescent="0.3">
      <c r="A548" t="s">
        <v>25</v>
      </c>
      <c r="B548">
        <v>47</v>
      </c>
      <c r="C548">
        <f>CAS0000!I51</f>
        <v>6014.5150000000003</v>
      </c>
    </row>
    <row r="549" spans="1:3" x14ac:dyDescent="0.3">
      <c r="A549" t="s">
        <v>25</v>
      </c>
      <c r="B549">
        <v>48</v>
      </c>
      <c r="C549">
        <f>CAS0000!I52</f>
        <v>6129.4349999999995</v>
      </c>
    </row>
    <row r="550" spans="1:3" x14ac:dyDescent="0.3">
      <c r="A550" t="s">
        <v>25</v>
      </c>
      <c r="B550">
        <v>49</v>
      </c>
      <c r="C550">
        <f>CAS0000!I53</f>
        <v>6244.3549999999996</v>
      </c>
    </row>
    <row r="551" spans="1:3" x14ac:dyDescent="0.3">
      <c r="A551" t="s">
        <v>25</v>
      </c>
      <c r="B551">
        <v>50</v>
      </c>
      <c r="C551">
        <f>CAS0000!I54</f>
        <v>6359.2749999999996</v>
      </c>
    </row>
    <row r="552" spans="1:3" x14ac:dyDescent="0.3">
      <c r="A552" t="s">
        <v>25</v>
      </c>
      <c r="B552">
        <v>51</v>
      </c>
      <c r="C552">
        <f>CAS0000!I55</f>
        <v>6474.1949999999997</v>
      </c>
    </row>
    <row r="553" spans="1:3" x14ac:dyDescent="0.3">
      <c r="A553" t="s">
        <v>25</v>
      </c>
      <c r="B553">
        <v>52</v>
      </c>
      <c r="C553">
        <f>CAS0000!I56</f>
        <v>6589.1149999999998</v>
      </c>
    </row>
    <row r="554" spans="1:3" x14ac:dyDescent="0.3">
      <c r="A554" t="s">
        <v>25</v>
      </c>
      <c r="B554">
        <v>53</v>
      </c>
      <c r="C554">
        <f>CAS0000!I57</f>
        <v>6704.0349999999999</v>
      </c>
    </row>
    <row r="555" spans="1:3" x14ac:dyDescent="0.3">
      <c r="A555" t="s">
        <v>25</v>
      </c>
      <c r="B555">
        <v>54</v>
      </c>
      <c r="C555">
        <f>CAS0000!I58</f>
        <v>6818.9549999999999</v>
      </c>
    </row>
    <row r="556" spans="1:3" x14ac:dyDescent="0.3">
      <c r="A556" t="s">
        <v>25</v>
      </c>
      <c r="B556">
        <v>55</v>
      </c>
      <c r="C556">
        <f>CAS0000!I59</f>
        <v>6933.875</v>
      </c>
    </row>
    <row r="557" spans="1:3" x14ac:dyDescent="0.3">
      <c r="A557" t="s">
        <v>25</v>
      </c>
      <c r="B557">
        <v>56</v>
      </c>
      <c r="C557">
        <f>CAS0000!I60</f>
        <v>7048.7950000000001</v>
      </c>
    </row>
    <row r="558" spans="1:3" x14ac:dyDescent="0.3">
      <c r="A558" t="s">
        <v>25</v>
      </c>
      <c r="B558">
        <v>57</v>
      </c>
      <c r="C558">
        <f>CAS0000!I61</f>
        <v>7163.7150000000001</v>
      </c>
    </row>
    <row r="559" spans="1:3" x14ac:dyDescent="0.3">
      <c r="A559" t="s">
        <v>25</v>
      </c>
      <c r="B559">
        <v>58</v>
      </c>
      <c r="C559">
        <f>CAS0000!I62</f>
        <v>7278.6350000000002</v>
      </c>
    </row>
    <row r="560" spans="1:3" x14ac:dyDescent="0.3">
      <c r="A560" t="s">
        <v>25</v>
      </c>
      <c r="B560">
        <v>59</v>
      </c>
      <c r="C560">
        <f>CAS0000!I63</f>
        <v>7393.5550000000003</v>
      </c>
    </row>
    <row r="561" spans="1:3" x14ac:dyDescent="0.3">
      <c r="A561" t="s">
        <v>25</v>
      </c>
      <c r="B561">
        <v>60</v>
      </c>
      <c r="C561">
        <f>CAS0000!I64</f>
        <v>7508.4749999999995</v>
      </c>
    </row>
    <row r="562" spans="1:3" x14ac:dyDescent="0.3">
      <c r="A562" t="s">
        <v>25</v>
      </c>
      <c r="B562">
        <v>61</v>
      </c>
      <c r="C562">
        <f>CAS0000!I65</f>
        <v>7623.3949999999995</v>
      </c>
    </row>
    <row r="563" spans="1:3" x14ac:dyDescent="0.3">
      <c r="A563" t="s">
        <v>25</v>
      </c>
      <c r="B563">
        <v>62</v>
      </c>
      <c r="C563">
        <f>CAS0000!I66</f>
        <v>7738.3149999999996</v>
      </c>
    </row>
    <row r="564" spans="1:3" x14ac:dyDescent="0.3">
      <c r="A564" t="s">
        <v>25</v>
      </c>
      <c r="B564">
        <v>63</v>
      </c>
      <c r="C564">
        <f>CAS0000!I67</f>
        <v>7853.2349999999997</v>
      </c>
    </row>
    <row r="565" spans="1:3" x14ac:dyDescent="0.3">
      <c r="A565" t="s">
        <v>25</v>
      </c>
      <c r="B565">
        <v>64</v>
      </c>
      <c r="C565">
        <f>CAS0000!I68</f>
        <v>7968.1549999999997</v>
      </c>
    </row>
    <row r="566" spans="1:3" x14ac:dyDescent="0.3">
      <c r="A566" t="s">
        <v>25</v>
      </c>
      <c r="B566">
        <v>65</v>
      </c>
      <c r="C566">
        <f>CAS0000!I69</f>
        <v>8083.0749999999998</v>
      </c>
    </row>
    <row r="567" spans="1:3" x14ac:dyDescent="0.3">
      <c r="A567" t="s">
        <v>25</v>
      </c>
      <c r="B567">
        <v>66</v>
      </c>
      <c r="C567">
        <f>CAS0000!I70</f>
        <v>8197.994999999999</v>
      </c>
    </row>
    <row r="568" spans="1:3" x14ac:dyDescent="0.3">
      <c r="A568" t="s">
        <v>25</v>
      </c>
      <c r="B568">
        <v>67</v>
      </c>
      <c r="C568">
        <f>CAS0000!I71</f>
        <v>8312.9149999999991</v>
      </c>
    </row>
    <row r="569" spans="1:3" x14ac:dyDescent="0.3">
      <c r="A569" t="s">
        <v>25</v>
      </c>
      <c r="B569">
        <v>68</v>
      </c>
      <c r="C569">
        <f>CAS0000!I72</f>
        <v>8427.8349999999991</v>
      </c>
    </row>
    <row r="570" spans="1:3" x14ac:dyDescent="0.3">
      <c r="A570" t="s">
        <v>25</v>
      </c>
      <c r="B570">
        <v>69</v>
      </c>
      <c r="C570">
        <f>CAS0000!I73</f>
        <v>8542.7549999999992</v>
      </c>
    </row>
    <row r="571" spans="1:3" x14ac:dyDescent="0.3">
      <c r="A571" t="s">
        <v>25</v>
      </c>
      <c r="B571">
        <v>70</v>
      </c>
      <c r="C571">
        <f>CAS0000!I74</f>
        <v>8657.6749999999993</v>
      </c>
    </row>
    <row r="572" spans="1:3" x14ac:dyDescent="0.3">
      <c r="A572" t="s">
        <v>25</v>
      </c>
      <c r="B572">
        <v>71</v>
      </c>
      <c r="C572">
        <f>CAS0000!I75</f>
        <v>8772.5949999999993</v>
      </c>
    </row>
    <row r="573" spans="1:3" x14ac:dyDescent="0.3">
      <c r="A573" t="s">
        <v>25</v>
      </c>
      <c r="B573">
        <v>72</v>
      </c>
      <c r="C573">
        <f>CAS0000!I76</f>
        <v>8887.5149999999994</v>
      </c>
    </row>
    <row r="574" spans="1:3" x14ac:dyDescent="0.3">
      <c r="A574" t="s">
        <v>25</v>
      </c>
      <c r="B574">
        <v>73</v>
      </c>
      <c r="C574">
        <f>CAS0000!I77</f>
        <v>9002.4349999999995</v>
      </c>
    </row>
    <row r="575" spans="1:3" x14ac:dyDescent="0.3">
      <c r="A575" t="s">
        <v>25</v>
      </c>
      <c r="B575">
        <v>74</v>
      </c>
      <c r="C575">
        <f>CAS0000!I78</f>
        <v>9117.3549999999996</v>
      </c>
    </row>
    <row r="576" spans="1:3" x14ac:dyDescent="0.3">
      <c r="A576" t="s">
        <v>37</v>
      </c>
      <c r="B576">
        <v>1</v>
      </c>
      <c r="C576">
        <f>CAS0000!K5</f>
        <v>1344.7850000000001</v>
      </c>
    </row>
    <row r="577" spans="1:3" x14ac:dyDescent="0.3">
      <c r="A577" t="s">
        <v>37</v>
      </c>
      <c r="B577">
        <v>2</v>
      </c>
      <c r="C577">
        <f>CAS0000!K6</f>
        <v>1459.7049999999999</v>
      </c>
    </row>
    <row r="578" spans="1:3" x14ac:dyDescent="0.3">
      <c r="A578" t="s">
        <v>37</v>
      </c>
      <c r="B578">
        <v>3</v>
      </c>
      <c r="C578">
        <f>CAS0000!K7</f>
        <v>1574.625</v>
      </c>
    </row>
    <row r="579" spans="1:3" x14ac:dyDescent="0.3">
      <c r="A579" t="s">
        <v>37</v>
      </c>
      <c r="B579">
        <v>4</v>
      </c>
      <c r="C579">
        <f>CAS0000!K8</f>
        <v>1689.5450000000001</v>
      </c>
    </row>
    <row r="580" spans="1:3" x14ac:dyDescent="0.3">
      <c r="A580" t="s">
        <v>37</v>
      </c>
      <c r="B580">
        <v>5</v>
      </c>
      <c r="C580">
        <f>CAS0000!K9</f>
        <v>1804.4649999999999</v>
      </c>
    </row>
    <row r="581" spans="1:3" x14ac:dyDescent="0.3">
      <c r="A581" t="s">
        <v>37</v>
      </c>
      <c r="B581">
        <v>6</v>
      </c>
      <c r="C581">
        <f>CAS0000!K10</f>
        <v>1919.385</v>
      </c>
    </row>
    <row r="582" spans="1:3" x14ac:dyDescent="0.3">
      <c r="A582" t="s">
        <v>37</v>
      </c>
      <c r="B582">
        <v>7</v>
      </c>
      <c r="C582">
        <f>CAS0000!K11</f>
        <v>2034.3050000000001</v>
      </c>
    </row>
    <row r="583" spans="1:3" x14ac:dyDescent="0.3">
      <c r="A583" t="s">
        <v>37</v>
      </c>
      <c r="B583">
        <v>8</v>
      </c>
      <c r="C583">
        <f>CAS0000!K12</f>
        <v>2149.2249999999999</v>
      </c>
    </row>
    <row r="584" spans="1:3" x14ac:dyDescent="0.3">
      <c r="A584" t="s">
        <v>37</v>
      </c>
      <c r="B584">
        <v>9</v>
      </c>
      <c r="C584">
        <f>CAS0000!K13</f>
        <v>2264.145</v>
      </c>
    </row>
    <row r="585" spans="1:3" x14ac:dyDescent="0.3">
      <c r="A585" t="s">
        <v>37</v>
      </c>
      <c r="B585">
        <v>10</v>
      </c>
      <c r="C585">
        <f>CAS0000!K14</f>
        <v>2379.0650000000001</v>
      </c>
    </row>
    <row r="586" spans="1:3" x14ac:dyDescent="0.3">
      <c r="A586" t="s">
        <v>37</v>
      </c>
      <c r="B586">
        <v>11</v>
      </c>
      <c r="C586">
        <f>CAS0000!K15</f>
        <v>2493.9850000000001</v>
      </c>
    </row>
    <row r="587" spans="1:3" x14ac:dyDescent="0.3">
      <c r="A587" t="s">
        <v>37</v>
      </c>
      <c r="B587">
        <v>12</v>
      </c>
      <c r="C587">
        <f>CAS0000!K16</f>
        <v>2608.9049999999997</v>
      </c>
    </row>
    <row r="588" spans="1:3" x14ac:dyDescent="0.3">
      <c r="A588" t="s">
        <v>37</v>
      </c>
      <c r="B588">
        <v>13</v>
      </c>
      <c r="C588">
        <f>CAS0000!K17</f>
        <v>2723.8249999999998</v>
      </c>
    </row>
    <row r="589" spans="1:3" x14ac:dyDescent="0.3">
      <c r="A589" t="s">
        <v>37</v>
      </c>
      <c r="B589">
        <v>14</v>
      </c>
      <c r="C589">
        <f>CAS0000!K18</f>
        <v>2838.7449999999999</v>
      </c>
    </row>
    <row r="590" spans="1:3" x14ac:dyDescent="0.3">
      <c r="A590" t="s">
        <v>37</v>
      </c>
      <c r="B590">
        <v>15</v>
      </c>
      <c r="C590">
        <f>CAS0000!K19</f>
        <v>2953.665</v>
      </c>
    </row>
    <row r="591" spans="1:3" x14ac:dyDescent="0.3">
      <c r="A591" t="s">
        <v>37</v>
      </c>
      <c r="B591">
        <v>16</v>
      </c>
      <c r="C591">
        <f>CAS0000!K20</f>
        <v>3068.585</v>
      </c>
    </row>
    <row r="592" spans="1:3" x14ac:dyDescent="0.3">
      <c r="A592" t="s">
        <v>37</v>
      </c>
      <c r="B592">
        <v>17</v>
      </c>
      <c r="C592">
        <f>CAS0000!K21</f>
        <v>3183.5050000000001</v>
      </c>
    </row>
    <row r="593" spans="1:3" x14ac:dyDescent="0.3">
      <c r="A593" t="s">
        <v>37</v>
      </c>
      <c r="B593">
        <v>18</v>
      </c>
      <c r="C593">
        <f>CAS0000!K22</f>
        <v>3298.4249999999997</v>
      </c>
    </row>
    <row r="594" spans="1:3" x14ac:dyDescent="0.3">
      <c r="A594" t="s">
        <v>37</v>
      </c>
      <c r="B594">
        <v>19</v>
      </c>
      <c r="C594">
        <f>CAS0000!K23</f>
        <v>3413.3449999999998</v>
      </c>
    </row>
    <row r="595" spans="1:3" x14ac:dyDescent="0.3">
      <c r="A595" t="s">
        <v>37</v>
      </c>
      <c r="B595">
        <v>20</v>
      </c>
      <c r="C595">
        <f>CAS0000!K24</f>
        <v>3528.2649999999999</v>
      </c>
    </row>
    <row r="596" spans="1:3" x14ac:dyDescent="0.3">
      <c r="A596" t="s">
        <v>37</v>
      </c>
      <c r="B596">
        <v>21</v>
      </c>
      <c r="C596">
        <f>CAS0000!K25</f>
        <v>3643.1849999999999</v>
      </c>
    </row>
    <row r="597" spans="1:3" x14ac:dyDescent="0.3">
      <c r="A597" t="s">
        <v>37</v>
      </c>
      <c r="B597">
        <v>22</v>
      </c>
      <c r="C597">
        <f>CAS0000!K26</f>
        <v>3758.105</v>
      </c>
    </row>
    <row r="598" spans="1:3" x14ac:dyDescent="0.3">
      <c r="A598" t="s">
        <v>37</v>
      </c>
      <c r="B598">
        <v>23</v>
      </c>
      <c r="C598">
        <f>CAS0000!K27</f>
        <v>3873.0250000000001</v>
      </c>
    </row>
    <row r="599" spans="1:3" x14ac:dyDescent="0.3">
      <c r="A599" t="s">
        <v>37</v>
      </c>
      <c r="B599">
        <v>24</v>
      </c>
      <c r="C599">
        <f>CAS0000!K28</f>
        <v>3987.9449999999997</v>
      </c>
    </row>
    <row r="600" spans="1:3" x14ac:dyDescent="0.3">
      <c r="A600" t="s">
        <v>37</v>
      </c>
      <c r="B600">
        <v>25</v>
      </c>
      <c r="C600">
        <f>CAS0000!K29</f>
        <v>4102.8649999999998</v>
      </c>
    </row>
    <row r="601" spans="1:3" x14ac:dyDescent="0.3">
      <c r="A601" t="s">
        <v>37</v>
      </c>
      <c r="B601">
        <v>26</v>
      </c>
      <c r="C601">
        <f>CAS0000!K30</f>
        <v>4217.7849999999999</v>
      </c>
    </row>
    <row r="602" spans="1:3" x14ac:dyDescent="0.3">
      <c r="A602" t="s">
        <v>37</v>
      </c>
      <c r="B602">
        <v>27</v>
      </c>
      <c r="C602">
        <f>CAS0000!K31</f>
        <v>4332.7049999999999</v>
      </c>
    </row>
    <row r="603" spans="1:3" x14ac:dyDescent="0.3">
      <c r="A603" t="s">
        <v>37</v>
      </c>
      <c r="B603">
        <v>28</v>
      </c>
      <c r="C603">
        <f>CAS0000!K32</f>
        <v>4447.625</v>
      </c>
    </row>
    <row r="604" spans="1:3" x14ac:dyDescent="0.3">
      <c r="A604" t="s">
        <v>37</v>
      </c>
      <c r="B604">
        <v>29</v>
      </c>
      <c r="C604">
        <f>CAS0000!K33</f>
        <v>4562.5450000000001</v>
      </c>
    </row>
    <row r="605" spans="1:3" x14ac:dyDescent="0.3">
      <c r="A605" t="s">
        <v>37</v>
      </c>
      <c r="B605">
        <v>30</v>
      </c>
      <c r="C605">
        <f>CAS0000!K34</f>
        <v>4677.4650000000001</v>
      </c>
    </row>
    <row r="606" spans="1:3" x14ac:dyDescent="0.3">
      <c r="A606" t="s">
        <v>37</v>
      </c>
      <c r="B606">
        <v>31</v>
      </c>
      <c r="C606">
        <f>CAS0000!K35</f>
        <v>4792.3850000000002</v>
      </c>
    </row>
    <row r="607" spans="1:3" x14ac:dyDescent="0.3">
      <c r="A607" t="s">
        <v>37</v>
      </c>
      <c r="B607">
        <v>32</v>
      </c>
      <c r="C607">
        <f>CAS0000!K36</f>
        <v>4907.3050000000003</v>
      </c>
    </row>
    <row r="608" spans="1:3" x14ac:dyDescent="0.3">
      <c r="A608" t="s">
        <v>37</v>
      </c>
      <c r="B608">
        <v>33</v>
      </c>
      <c r="C608">
        <f>CAS0000!K37</f>
        <v>5022.2250000000004</v>
      </c>
    </row>
    <row r="609" spans="1:3" x14ac:dyDescent="0.3">
      <c r="A609" t="s">
        <v>37</v>
      </c>
      <c r="B609">
        <v>34</v>
      </c>
      <c r="C609">
        <f>CAS0000!K38</f>
        <v>5137.1449999999995</v>
      </c>
    </row>
    <row r="610" spans="1:3" x14ac:dyDescent="0.3">
      <c r="A610" t="s">
        <v>37</v>
      </c>
      <c r="B610">
        <v>35</v>
      </c>
      <c r="C610">
        <f>CAS0000!K39</f>
        <v>5252.0649999999996</v>
      </c>
    </row>
    <row r="611" spans="1:3" x14ac:dyDescent="0.3">
      <c r="A611" t="s">
        <v>37</v>
      </c>
      <c r="B611">
        <v>36</v>
      </c>
      <c r="C611">
        <f>CAS0000!K40</f>
        <v>5366.9849999999997</v>
      </c>
    </row>
    <row r="612" spans="1:3" x14ac:dyDescent="0.3">
      <c r="A612" t="s">
        <v>37</v>
      </c>
      <c r="B612">
        <v>37</v>
      </c>
      <c r="C612">
        <f>CAS0000!K41</f>
        <v>5481.9049999999997</v>
      </c>
    </row>
    <row r="613" spans="1:3" x14ac:dyDescent="0.3">
      <c r="A613" t="s">
        <v>37</v>
      </c>
      <c r="B613">
        <v>38</v>
      </c>
      <c r="C613">
        <f>CAS0000!K42</f>
        <v>5596.8249999999998</v>
      </c>
    </row>
    <row r="614" spans="1:3" x14ac:dyDescent="0.3">
      <c r="A614" t="s">
        <v>37</v>
      </c>
      <c r="B614">
        <v>39</v>
      </c>
      <c r="C614">
        <f>CAS0000!K43</f>
        <v>5711.7449999999999</v>
      </c>
    </row>
    <row r="615" spans="1:3" x14ac:dyDescent="0.3">
      <c r="A615" t="s">
        <v>37</v>
      </c>
      <c r="B615">
        <v>40</v>
      </c>
      <c r="C615">
        <f>CAS0000!K44</f>
        <v>5826.665</v>
      </c>
    </row>
    <row r="616" spans="1:3" x14ac:dyDescent="0.3">
      <c r="A616" t="s">
        <v>37</v>
      </c>
      <c r="B616">
        <v>41</v>
      </c>
      <c r="C616">
        <f>CAS0000!K45</f>
        <v>5941.585</v>
      </c>
    </row>
    <row r="617" spans="1:3" x14ac:dyDescent="0.3">
      <c r="A617" t="s">
        <v>37</v>
      </c>
      <c r="B617">
        <v>42</v>
      </c>
      <c r="C617">
        <f>CAS0000!K46</f>
        <v>6056.5050000000001</v>
      </c>
    </row>
    <row r="618" spans="1:3" x14ac:dyDescent="0.3">
      <c r="A618" t="s">
        <v>37</v>
      </c>
      <c r="B618">
        <v>43</v>
      </c>
      <c r="C618">
        <f>CAS0000!K47</f>
        <v>6171.4250000000002</v>
      </c>
    </row>
    <row r="619" spans="1:3" x14ac:dyDescent="0.3">
      <c r="A619" t="s">
        <v>37</v>
      </c>
      <c r="B619">
        <v>44</v>
      </c>
      <c r="C619">
        <f>CAS0000!K48</f>
        <v>6286.3450000000003</v>
      </c>
    </row>
    <row r="620" spans="1:3" x14ac:dyDescent="0.3">
      <c r="A620" t="s">
        <v>37</v>
      </c>
      <c r="B620">
        <v>45</v>
      </c>
      <c r="C620">
        <f>CAS0000!K49</f>
        <v>6401.2650000000003</v>
      </c>
    </row>
    <row r="621" spans="1:3" x14ac:dyDescent="0.3">
      <c r="A621" t="s">
        <v>37</v>
      </c>
      <c r="B621">
        <v>46</v>
      </c>
      <c r="C621">
        <f>CAS0000!K50</f>
        <v>6516.1849999999995</v>
      </c>
    </row>
    <row r="622" spans="1:3" x14ac:dyDescent="0.3">
      <c r="A622" t="s">
        <v>37</v>
      </c>
      <c r="B622">
        <v>47</v>
      </c>
      <c r="C622">
        <f>CAS0000!K51</f>
        <v>6631.1049999999996</v>
      </c>
    </row>
    <row r="623" spans="1:3" x14ac:dyDescent="0.3">
      <c r="A623" t="s">
        <v>37</v>
      </c>
      <c r="B623">
        <v>48</v>
      </c>
      <c r="C623">
        <f>CAS0000!K52</f>
        <v>6746.0249999999996</v>
      </c>
    </row>
    <row r="624" spans="1:3" x14ac:dyDescent="0.3">
      <c r="A624" t="s">
        <v>37</v>
      </c>
      <c r="B624">
        <v>49</v>
      </c>
      <c r="C624">
        <f>CAS0000!K53</f>
        <v>6860.9449999999997</v>
      </c>
    </row>
    <row r="625" spans="1:3" x14ac:dyDescent="0.3">
      <c r="A625" t="s">
        <v>37</v>
      </c>
      <c r="B625">
        <v>50</v>
      </c>
      <c r="C625">
        <f>CAS0000!K54</f>
        <v>6975.8649999999998</v>
      </c>
    </row>
    <row r="626" spans="1:3" x14ac:dyDescent="0.3">
      <c r="A626" t="s">
        <v>37</v>
      </c>
      <c r="B626">
        <v>51</v>
      </c>
      <c r="C626">
        <f>CAS0000!K55</f>
        <v>7090.7849999999999</v>
      </c>
    </row>
    <row r="627" spans="1:3" x14ac:dyDescent="0.3">
      <c r="A627" t="s">
        <v>37</v>
      </c>
      <c r="B627">
        <v>52</v>
      </c>
      <c r="C627">
        <f>CAS0000!K56</f>
        <v>7205.7049999999999</v>
      </c>
    </row>
    <row r="628" spans="1:3" x14ac:dyDescent="0.3">
      <c r="A628" t="s">
        <v>37</v>
      </c>
      <c r="B628">
        <v>53</v>
      </c>
      <c r="C628">
        <f>CAS0000!K57</f>
        <v>7320.625</v>
      </c>
    </row>
    <row r="629" spans="1:3" x14ac:dyDescent="0.3">
      <c r="A629" t="s">
        <v>37</v>
      </c>
      <c r="B629">
        <v>54</v>
      </c>
      <c r="C629">
        <f>CAS0000!K58</f>
        <v>7435.5450000000001</v>
      </c>
    </row>
    <row r="630" spans="1:3" x14ac:dyDescent="0.3">
      <c r="A630" t="s">
        <v>37</v>
      </c>
      <c r="B630">
        <v>55</v>
      </c>
      <c r="C630">
        <f>CAS0000!K59</f>
        <v>7550.4650000000001</v>
      </c>
    </row>
    <row r="631" spans="1:3" x14ac:dyDescent="0.3">
      <c r="A631" t="s">
        <v>37</v>
      </c>
      <c r="B631">
        <v>56</v>
      </c>
      <c r="C631">
        <f>CAS0000!K60</f>
        <v>7665.3850000000002</v>
      </c>
    </row>
    <row r="632" spans="1:3" x14ac:dyDescent="0.3">
      <c r="A632" t="s">
        <v>37</v>
      </c>
      <c r="B632">
        <v>57</v>
      </c>
      <c r="C632">
        <f>CAS0000!K61</f>
        <v>7780.3050000000003</v>
      </c>
    </row>
    <row r="633" spans="1:3" x14ac:dyDescent="0.3">
      <c r="A633" t="s">
        <v>37</v>
      </c>
      <c r="B633">
        <v>58</v>
      </c>
      <c r="C633">
        <f>CAS0000!K62</f>
        <v>7895.2249999999995</v>
      </c>
    </row>
    <row r="634" spans="1:3" x14ac:dyDescent="0.3">
      <c r="A634" t="s">
        <v>37</v>
      </c>
      <c r="B634">
        <v>59</v>
      </c>
      <c r="C634">
        <f>CAS0000!K63</f>
        <v>8010.1449999999995</v>
      </c>
    </row>
    <row r="635" spans="1:3" x14ac:dyDescent="0.3">
      <c r="A635" t="s">
        <v>37</v>
      </c>
      <c r="B635">
        <v>60</v>
      </c>
      <c r="C635">
        <f>CAS0000!K64</f>
        <v>8125.0649999999996</v>
      </c>
    </row>
    <row r="636" spans="1:3" x14ac:dyDescent="0.3">
      <c r="A636" t="s">
        <v>37</v>
      </c>
      <c r="B636">
        <v>61</v>
      </c>
      <c r="C636">
        <f>CAS0000!K65</f>
        <v>8239.9850000000006</v>
      </c>
    </row>
    <row r="637" spans="1:3" x14ac:dyDescent="0.3">
      <c r="A637" t="s">
        <v>37</v>
      </c>
      <c r="B637">
        <v>62</v>
      </c>
      <c r="C637">
        <f>CAS0000!K66</f>
        <v>8354.9050000000007</v>
      </c>
    </row>
    <row r="638" spans="1:3" x14ac:dyDescent="0.3">
      <c r="A638" t="s">
        <v>37</v>
      </c>
      <c r="B638">
        <v>63</v>
      </c>
      <c r="C638">
        <f>CAS0000!K67</f>
        <v>8469.8250000000007</v>
      </c>
    </row>
    <row r="639" spans="1:3" x14ac:dyDescent="0.3">
      <c r="A639" t="s">
        <v>37</v>
      </c>
      <c r="B639">
        <v>64</v>
      </c>
      <c r="C639">
        <f>CAS0000!K68</f>
        <v>8584.744999999999</v>
      </c>
    </row>
    <row r="640" spans="1:3" x14ac:dyDescent="0.3">
      <c r="A640" t="s">
        <v>37</v>
      </c>
      <c r="B640">
        <v>65</v>
      </c>
      <c r="C640">
        <f>CAS0000!K69</f>
        <v>8699.6649999999991</v>
      </c>
    </row>
    <row r="641" spans="1:3" x14ac:dyDescent="0.3">
      <c r="A641" t="s">
        <v>37</v>
      </c>
      <c r="B641">
        <v>66</v>
      </c>
      <c r="C641">
        <f>CAS0000!K70</f>
        <v>8814.5849999999991</v>
      </c>
    </row>
    <row r="642" spans="1:3" x14ac:dyDescent="0.3">
      <c r="A642" t="s">
        <v>37</v>
      </c>
      <c r="B642">
        <v>67</v>
      </c>
      <c r="C642">
        <f>CAS0000!K71</f>
        <v>8929.5049999999992</v>
      </c>
    </row>
    <row r="643" spans="1:3" x14ac:dyDescent="0.3">
      <c r="A643" t="s">
        <v>37</v>
      </c>
      <c r="B643">
        <v>68</v>
      </c>
      <c r="C643">
        <f>CAS0000!K72</f>
        <v>9044.4249999999993</v>
      </c>
    </row>
    <row r="644" spans="1:3" x14ac:dyDescent="0.3">
      <c r="A644" t="s">
        <v>37</v>
      </c>
      <c r="B644">
        <v>69</v>
      </c>
      <c r="C644">
        <f>CAS0000!K73</f>
        <v>9159.3449999999993</v>
      </c>
    </row>
    <row r="645" spans="1:3" x14ac:dyDescent="0.3">
      <c r="A645" t="s">
        <v>37</v>
      </c>
      <c r="B645">
        <v>70</v>
      </c>
      <c r="C645">
        <f>CAS0000!K74</f>
        <v>9274.2649999999994</v>
      </c>
    </row>
    <row r="646" spans="1:3" x14ac:dyDescent="0.3">
      <c r="A646" t="s">
        <v>37</v>
      </c>
      <c r="B646">
        <v>71</v>
      </c>
      <c r="C646">
        <f>CAS0000!K75</f>
        <v>9389.1849999999995</v>
      </c>
    </row>
    <row r="647" spans="1:3" x14ac:dyDescent="0.3">
      <c r="A647" t="s">
        <v>37</v>
      </c>
      <c r="B647">
        <v>72</v>
      </c>
      <c r="C647">
        <f>CAS0000!K76</f>
        <v>9504.1049999999996</v>
      </c>
    </row>
    <row r="648" spans="1:3" x14ac:dyDescent="0.3">
      <c r="A648" t="s">
        <v>37</v>
      </c>
      <c r="B648">
        <v>73</v>
      </c>
      <c r="C648">
        <f>CAS0000!K77</f>
        <v>9619.0249999999996</v>
      </c>
    </row>
    <row r="649" spans="1:3" x14ac:dyDescent="0.3">
      <c r="A649" t="s">
        <v>37</v>
      </c>
      <c r="B649">
        <v>74</v>
      </c>
      <c r="C649">
        <f>CAS0000!K78</f>
        <v>9733.9449999999997</v>
      </c>
    </row>
    <row r="650" spans="1:3" x14ac:dyDescent="0.3">
      <c r="A650" t="s">
        <v>27</v>
      </c>
      <c r="B650">
        <v>1</v>
      </c>
      <c r="C650">
        <f>CAS0000!M5</f>
        <v>3449.5889999999999</v>
      </c>
    </row>
    <row r="651" spans="1:3" x14ac:dyDescent="0.3">
      <c r="A651" t="s">
        <v>27</v>
      </c>
      <c r="B651">
        <v>2</v>
      </c>
      <c r="C651">
        <f>CAS0000!M6</f>
        <v>3574.0340999999999</v>
      </c>
    </row>
    <row r="652" spans="1:3" x14ac:dyDescent="0.3">
      <c r="A652" t="s">
        <v>27</v>
      </c>
      <c r="B652">
        <v>3</v>
      </c>
      <c r="C652">
        <f>CAS0000!M7</f>
        <v>3698.4681500000002</v>
      </c>
    </row>
    <row r="653" spans="1:3" x14ac:dyDescent="0.3">
      <c r="A653" t="s">
        <v>27</v>
      </c>
      <c r="B653">
        <v>4</v>
      </c>
      <c r="C653">
        <f>CAS0000!M8</f>
        <v>3822.9132500000001</v>
      </c>
    </row>
    <row r="654" spans="1:3" x14ac:dyDescent="0.3">
      <c r="A654" t="s">
        <v>27</v>
      </c>
      <c r="B654">
        <v>5</v>
      </c>
      <c r="C654">
        <f>CAS0000!M9</f>
        <v>3947.35835</v>
      </c>
    </row>
    <row r="655" spans="1:3" x14ac:dyDescent="0.3">
      <c r="A655" t="s">
        <v>27</v>
      </c>
      <c r="B655">
        <v>6</v>
      </c>
      <c r="C655">
        <f>CAS0000!M10</f>
        <v>4071.8034499999999</v>
      </c>
    </row>
    <row r="656" spans="1:3" x14ac:dyDescent="0.3">
      <c r="A656" t="s">
        <v>27</v>
      </c>
      <c r="B656">
        <v>7</v>
      </c>
      <c r="C656">
        <f>CAS0000!M11</f>
        <v>4196.2375000000002</v>
      </c>
    </row>
    <row r="657" spans="1:3" x14ac:dyDescent="0.3">
      <c r="A657" t="s">
        <v>27</v>
      </c>
      <c r="B657">
        <v>8</v>
      </c>
      <c r="C657">
        <f>CAS0000!M12</f>
        <v>4320.6826000000001</v>
      </c>
    </row>
    <row r="658" spans="1:3" x14ac:dyDescent="0.3">
      <c r="A658" t="s">
        <v>27</v>
      </c>
      <c r="B658">
        <v>9</v>
      </c>
      <c r="C658">
        <f>CAS0000!M13</f>
        <v>4445.1277</v>
      </c>
    </row>
    <row r="659" spans="1:3" x14ac:dyDescent="0.3">
      <c r="A659" t="s">
        <v>27</v>
      </c>
      <c r="B659">
        <v>10</v>
      </c>
      <c r="C659">
        <f>CAS0000!M14</f>
        <v>4569.5617500000008</v>
      </c>
    </row>
    <row r="660" spans="1:3" x14ac:dyDescent="0.3">
      <c r="A660" t="s">
        <v>27</v>
      </c>
      <c r="B660">
        <v>11</v>
      </c>
      <c r="C660">
        <f>CAS0000!M15</f>
        <v>4694.0068499999998</v>
      </c>
    </row>
    <row r="661" spans="1:3" x14ac:dyDescent="0.3">
      <c r="A661" t="s">
        <v>27</v>
      </c>
      <c r="B661">
        <v>12</v>
      </c>
      <c r="C661">
        <f>CAS0000!M16</f>
        <v>4818.4519499999997</v>
      </c>
    </row>
    <row r="662" spans="1:3" x14ac:dyDescent="0.3">
      <c r="A662" t="s">
        <v>27</v>
      </c>
      <c r="B662">
        <v>13</v>
      </c>
      <c r="C662">
        <f>CAS0000!M17</f>
        <v>4942.8970499999996</v>
      </c>
    </row>
    <row r="663" spans="1:3" x14ac:dyDescent="0.3">
      <c r="A663" t="s">
        <v>27</v>
      </c>
      <c r="B663">
        <v>14</v>
      </c>
      <c r="C663">
        <f>CAS0000!M18</f>
        <v>5067.3310999999994</v>
      </c>
    </row>
    <row r="664" spans="1:3" x14ac:dyDescent="0.3">
      <c r="A664" t="s">
        <v>27</v>
      </c>
      <c r="B664">
        <v>15</v>
      </c>
      <c r="C664">
        <f>CAS0000!M19</f>
        <v>5191.7761999999993</v>
      </c>
    </row>
    <row r="665" spans="1:3" x14ac:dyDescent="0.3">
      <c r="A665" t="s">
        <v>27</v>
      </c>
      <c r="B665">
        <v>16</v>
      </c>
      <c r="C665">
        <f>CAS0000!M20</f>
        <v>5316.2213000000002</v>
      </c>
    </row>
    <row r="666" spans="1:3" x14ac:dyDescent="0.3">
      <c r="A666" t="s">
        <v>27</v>
      </c>
      <c r="B666">
        <v>17</v>
      </c>
      <c r="C666">
        <f>CAS0000!M21</f>
        <v>5440.65535</v>
      </c>
    </row>
    <row r="667" spans="1:3" x14ac:dyDescent="0.3">
      <c r="A667" t="s">
        <v>27</v>
      </c>
      <c r="B667">
        <v>18</v>
      </c>
      <c r="C667">
        <f>CAS0000!M22</f>
        <v>5565.1004499999999</v>
      </c>
    </row>
    <row r="668" spans="1:3" x14ac:dyDescent="0.3">
      <c r="A668" t="s">
        <v>27</v>
      </c>
      <c r="B668">
        <v>19</v>
      </c>
      <c r="C668">
        <f>CAS0000!M23</f>
        <v>5689.5455499999998</v>
      </c>
    </row>
    <row r="669" spans="1:3" x14ac:dyDescent="0.3">
      <c r="A669" t="s">
        <v>27</v>
      </c>
      <c r="B669">
        <v>20</v>
      </c>
      <c r="C669">
        <f>CAS0000!M24</f>
        <v>5813.9906499999997</v>
      </c>
    </row>
    <row r="670" spans="1:3" x14ac:dyDescent="0.3">
      <c r="A670" t="s">
        <v>27</v>
      </c>
      <c r="B670">
        <v>21</v>
      </c>
      <c r="C670">
        <f>CAS0000!M25</f>
        <v>5938.4247000000005</v>
      </c>
    </row>
    <row r="671" spans="1:3" x14ac:dyDescent="0.3">
      <c r="A671" t="s">
        <v>27</v>
      </c>
      <c r="B671">
        <v>22</v>
      </c>
      <c r="C671">
        <f>CAS0000!M26</f>
        <v>6062.8698000000004</v>
      </c>
    </row>
    <row r="672" spans="1:3" x14ac:dyDescent="0.3">
      <c r="A672" t="s">
        <v>27</v>
      </c>
      <c r="B672">
        <v>23</v>
      </c>
      <c r="C672">
        <f>CAS0000!M27</f>
        <v>6187.3149000000003</v>
      </c>
    </row>
    <row r="673" spans="1:3" x14ac:dyDescent="0.3">
      <c r="A673" t="s">
        <v>27</v>
      </c>
      <c r="B673">
        <v>24</v>
      </c>
      <c r="C673">
        <f>CAS0000!M28</f>
        <v>6311.7489499999992</v>
      </c>
    </row>
    <row r="674" spans="1:3" x14ac:dyDescent="0.3">
      <c r="A674" t="s">
        <v>27</v>
      </c>
      <c r="B674">
        <v>25</v>
      </c>
      <c r="C674">
        <f>CAS0000!M29</f>
        <v>6436.1940499999992</v>
      </c>
    </row>
    <row r="675" spans="1:3" x14ac:dyDescent="0.3">
      <c r="A675" t="s">
        <v>27</v>
      </c>
      <c r="B675">
        <v>26</v>
      </c>
      <c r="C675">
        <f>CAS0000!M30</f>
        <v>6560.6391499999991</v>
      </c>
    </row>
    <row r="676" spans="1:3" x14ac:dyDescent="0.3">
      <c r="A676" t="s">
        <v>27</v>
      </c>
      <c r="B676">
        <v>27</v>
      </c>
      <c r="C676">
        <f>CAS0000!M31</f>
        <v>6685.0842499999999</v>
      </c>
    </row>
    <row r="677" spans="1:3" x14ac:dyDescent="0.3">
      <c r="A677" t="s">
        <v>27</v>
      </c>
      <c r="B677">
        <v>28</v>
      </c>
      <c r="C677">
        <f>CAS0000!M32</f>
        <v>6809.5182999999997</v>
      </c>
    </row>
    <row r="678" spans="1:3" x14ac:dyDescent="0.3">
      <c r="A678" t="s">
        <v>27</v>
      </c>
      <c r="B678">
        <v>29</v>
      </c>
      <c r="C678">
        <f>CAS0000!M33</f>
        <v>6933.9633999999996</v>
      </c>
    </row>
    <row r="679" spans="1:3" x14ac:dyDescent="0.3">
      <c r="A679" t="s">
        <v>27</v>
      </c>
      <c r="B679">
        <v>30</v>
      </c>
      <c r="C679">
        <f>CAS0000!M34</f>
        <v>7058.4084999999995</v>
      </c>
    </row>
    <row r="680" spans="1:3" x14ac:dyDescent="0.3">
      <c r="A680" t="s">
        <v>27</v>
      </c>
      <c r="B680">
        <v>31</v>
      </c>
      <c r="C680">
        <f>CAS0000!M35</f>
        <v>7182.8425500000003</v>
      </c>
    </row>
    <row r="681" spans="1:3" x14ac:dyDescent="0.3">
      <c r="A681" t="s">
        <v>27</v>
      </c>
      <c r="B681">
        <v>32</v>
      </c>
      <c r="C681">
        <f>CAS0000!M36</f>
        <v>7307.2876500000002</v>
      </c>
    </row>
    <row r="682" spans="1:3" x14ac:dyDescent="0.3">
      <c r="A682" t="s">
        <v>27</v>
      </c>
      <c r="B682">
        <v>33</v>
      </c>
      <c r="C682">
        <f>CAS0000!M37</f>
        <v>7431.7327500000001</v>
      </c>
    </row>
    <row r="683" spans="1:3" x14ac:dyDescent="0.3">
      <c r="A683" t="s">
        <v>27</v>
      </c>
      <c r="B683">
        <v>34</v>
      </c>
      <c r="C683">
        <f>CAS0000!M38</f>
        <v>7556.1668</v>
      </c>
    </row>
    <row r="684" spans="1:3" x14ac:dyDescent="0.3">
      <c r="A684" t="s">
        <v>27</v>
      </c>
      <c r="B684">
        <v>35</v>
      </c>
      <c r="C684">
        <f>CAS0000!M39</f>
        <v>7680.6118999999999</v>
      </c>
    </row>
    <row r="685" spans="1:3" x14ac:dyDescent="0.3">
      <c r="A685" t="s">
        <v>27</v>
      </c>
      <c r="B685">
        <v>36</v>
      </c>
      <c r="C685">
        <f>CAS0000!M40</f>
        <v>7805.0569999999998</v>
      </c>
    </row>
    <row r="686" spans="1:3" x14ac:dyDescent="0.3">
      <c r="A686" t="s">
        <v>27</v>
      </c>
      <c r="B686">
        <v>37</v>
      </c>
      <c r="C686">
        <f>CAS0000!M41</f>
        <v>7929.5021000000006</v>
      </c>
    </row>
    <row r="687" spans="1:3" x14ac:dyDescent="0.3">
      <c r="A687" t="s">
        <v>27</v>
      </c>
      <c r="B687">
        <v>38</v>
      </c>
      <c r="C687">
        <f>CAS0000!M42</f>
        <v>8053.9361499999995</v>
      </c>
    </row>
    <row r="688" spans="1:3" x14ac:dyDescent="0.3">
      <c r="A688" t="s">
        <v>27</v>
      </c>
      <c r="B688">
        <v>39</v>
      </c>
      <c r="C688">
        <f>CAS0000!M43</f>
        <v>8178.3812499999995</v>
      </c>
    </row>
    <row r="689" spans="1:3" x14ac:dyDescent="0.3">
      <c r="A689" t="s">
        <v>27</v>
      </c>
      <c r="B689">
        <v>40</v>
      </c>
      <c r="C689">
        <f>CAS0000!M44</f>
        <v>8302.8263499999994</v>
      </c>
    </row>
    <row r="690" spans="1:3" x14ac:dyDescent="0.3">
      <c r="A690" t="s">
        <v>27</v>
      </c>
      <c r="B690">
        <v>41</v>
      </c>
      <c r="C690">
        <f>CAS0000!M45</f>
        <v>8427.2603999999992</v>
      </c>
    </row>
    <row r="691" spans="1:3" x14ac:dyDescent="0.3">
      <c r="A691" t="s">
        <v>27</v>
      </c>
      <c r="B691">
        <v>42</v>
      </c>
      <c r="C691">
        <f>CAS0000!M46</f>
        <v>8551.7055</v>
      </c>
    </row>
    <row r="692" spans="1:3" x14ac:dyDescent="0.3">
      <c r="A692" t="s">
        <v>27</v>
      </c>
      <c r="B692">
        <v>43</v>
      </c>
      <c r="C692">
        <f>CAS0000!M47</f>
        <v>8676.1506000000008</v>
      </c>
    </row>
    <row r="693" spans="1:3" x14ac:dyDescent="0.3">
      <c r="A693" t="s">
        <v>27</v>
      </c>
      <c r="B693">
        <v>44</v>
      </c>
      <c r="C693">
        <f>CAS0000!M48</f>
        <v>8800.5956999999999</v>
      </c>
    </row>
    <row r="694" spans="1:3" x14ac:dyDescent="0.3">
      <c r="A694" t="s">
        <v>27</v>
      </c>
      <c r="B694">
        <v>45</v>
      </c>
      <c r="C694">
        <f>CAS0000!M49</f>
        <v>8925.0297499999997</v>
      </c>
    </row>
    <row r="695" spans="1:3" x14ac:dyDescent="0.3">
      <c r="A695" t="s">
        <v>27</v>
      </c>
      <c r="B695">
        <v>46</v>
      </c>
      <c r="C695">
        <f>CAS0000!M50</f>
        <v>9049.4748499999987</v>
      </c>
    </row>
    <row r="696" spans="1:3" x14ac:dyDescent="0.3">
      <c r="A696" t="s">
        <v>27</v>
      </c>
      <c r="B696">
        <v>47</v>
      </c>
      <c r="C696">
        <f>CAS0000!M51</f>
        <v>9173.9199499999995</v>
      </c>
    </row>
    <row r="697" spans="1:3" x14ac:dyDescent="0.3">
      <c r="A697" t="s">
        <v>27</v>
      </c>
      <c r="B697">
        <v>48</v>
      </c>
      <c r="C697">
        <f>CAS0000!M52</f>
        <v>9298.3539999999994</v>
      </c>
    </row>
    <row r="698" spans="1:3" x14ac:dyDescent="0.3">
      <c r="A698" t="s">
        <v>27</v>
      </c>
      <c r="B698">
        <v>49</v>
      </c>
      <c r="C698">
        <f>CAS0000!M53</f>
        <v>9422.7991000000002</v>
      </c>
    </row>
    <row r="699" spans="1:3" x14ac:dyDescent="0.3">
      <c r="A699" t="s">
        <v>27</v>
      </c>
      <c r="B699">
        <v>50</v>
      </c>
      <c r="C699">
        <f>CAS0000!M54</f>
        <v>9547.244200000001</v>
      </c>
    </row>
    <row r="700" spans="1:3" x14ac:dyDescent="0.3">
      <c r="A700" t="s">
        <v>27</v>
      </c>
      <c r="B700">
        <v>51</v>
      </c>
      <c r="C700">
        <f>CAS0000!M55</f>
        <v>9671.6893</v>
      </c>
    </row>
    <row r="701" spans="1:3" x14ac:dyDescent="0.3">
      <c r="A701" t="s">
        <v>27</v>
      </c>
      <c r="B701">
        <v>52</v>
      </c>
      <c r="C701">
        <f>CAS0000!M56</f>
        <v>9796.1233499999998</v>
      </c>
    </row>
    <row r="702" spans="1:3" x14ac:dyDescent="0.3">
      <c r="A702" t="s">
        <v>27</v>
      </c>
      <c r="B702">
        <v>53</v>
      </c>
      <c r="C702">
        <f>CAS0000!M57</f>
        <v>9920.5684499999988</v>
      </c>
    </row>
    <row r="703" spans="1:3" x14ac:dyDescent="0.3">
      <c r="A703" t="s">
        <v>27</v>
      </c>
      <c r="B703">
        <v>54</v>
      </c>
      <c r="C703">
        <f>CAS0000!M58</f>
        <v>10045.01355</v>
      </c>
    </row>
    <row r="704" spans="1:3" x14ac:dyDescent="0.3">
      <c r="A704" t="s">
        <v>27</v>
      </c>
      <c r="B704">
        <v>55</v>
      </c>
      <c r="C704">
        <f>CAS0000!M59</f>
        <v>10169.447600000001</v>
      </c>
    </row>
    <row r="705" spans="1:3" x14ac:dyDescent="0.3">
      <c r="A705" t="s">
        <v>27</v>
      </c>
      <c r="B705">
        <v>56</v>
      </c>
      <c r="C705">
        <f>CAS0000!M60</f>
        <v>10293.8927</v>
      </c>
    </row>
    <row r="706" spans="1:3" x14ac:dyDescent="0.3">
      <c r="A706" t="s">
        <v>27</v>
      </c>
      <c r="B706">
        <v>57</v>
      </c>
      <c r="C706">
        <f>CAS0000!M61</f>
        <v>10418.337800000001</v>
      </c>
    </row>
    <row r="707" spans="1:3" x14ac:dyDescent="0.3">
      <c r="A707" t="s">
        <v>27</v>
      </c>
      <c r="B707">
        <v>58</v>
      </c>
      <c r="C707">
        <f>CAS0000!M62</f>
        <v>10542.7829</v>
      </c>
    </row>
    <row r="708" spans="1:3" x14ac:dyDescent="0.3">
      <c r="A708" t="s">
        <v>27</v>
      </c>
      <c r="B708">
        <v>59</v>
      </c>
      <c r="C708">
        <f>CAS0000!M63</f>
        <v>10667.21695</v>
      </c>
    </row>
    <row r="709" spans="1:3" x14ac:dyDescent="0.3">
      <c r="A709" t="s">
        <v>27</v>
      </c>
      <c r="B709">
        <v>60</v>
      </c>
      <c r="C709">
        <f>CAS0000!M64</f>
        <v>10791.662049999999</v>
      </c>
    </row>
    <row r="710" spans="1:3" x14ac:dyDescent="0.3">
      <c r="A710" t="s">
        <v>27</v>
      </c>
      <c r="B710">
        <v>61</v>
      </c>
      <c r="C710">
        <f>CAS0000!M65</f>
        <v>10916.10715</v>
      </c>
    </row>
    <row r="711" spans="1:3" x14ac:dyDescent="0.3">
      <c r="A711" t="s">
        <v>27</v>
      </c>
      <c r="B711">
        <v>62</v>
      </c>
      <c r="C711">
        <f>CAS0000!M66</f>
        <v>11040.5412</v>
      </c>
    </row>
    <row r="712" spans="1:3" x14ac:dyDescent="0.3">
      <c r="A712" t="s">
        <v>27</v>
      </c>
      <c r="B712">
        <v>63</v>
      </c>
      <c r="C712">
        <f>CAS0000!M67</f>
        <v>11164.986299999999</v>
      </c>
    </row>
    <row r="713" spans="1:3" x14ac:dyDescent="0.3">
      <c r="A713" t="s">
        <v>27</v>
      </c>
      <c r="B713">
        <v>64</v>
      </c>
      <c r="C713">
        <f>CAS0000!M68</f>
        <v>11289.431399999999</v>
      </c>
    </row>
    <row r="714" spans="1:3" x14ac:dyDescent="0.3">
      <c r="A714" t="s">
        <v>27</v>
      </c>
      <c r="B714">
        <v>65</v>
      </c>
      <c r="C714">
        <f>CAS0000!M69</f>
        <v>11413.871726400024</v>
      </c>
    </row>
    <row r="715" spans="1:3" x14ac:dyDescent="0.3">
      <c r="A715" t="s">
        <v>27</v>
      </c>
      <c r="B715">
        <v>66</v>
      </c>
      <c r="C715">
        <f>CAS0000!M70</f>
        <v>11538.313644000025</v>
      </c>
    </row>
    <row r="716" spans="1:3" x14ac:dyDescent="0.3">
      <c r="A716" t="s">
        <v>27</v>
      </c>
      <c r="B716">
        <v>67</v>
      </c>
      <c r="C716">
        <f>CAS0000!M71</f>
        <v>11662.755561600026</v>
      </c>
    </row>
    <row r="717" spans="1:3" x14ac:dyDescent="0.3">
      <c r="A717" t="s">
        <v>27</v>
      </c>
      <c r="B717">
        <v>68</v>
      </c>
      <c r="C717">
        <f>CAS0000!M72</f>
        <v>11787.197479200029</v>
      </c>
    </row>
    <row r="718" spans="1:3" x14ac:dyDescent="0.3">
      <c r="A718" t="s">
        <v>27</v>
      </c>
      <c r="B718">
        <v>69</v>
      </c>
      <c r="C718">
        <f>CAS0000!M73</f>
        <v>11911.63939680003</v>
      </c>
    </row>
    <row r="719" spans="1:3" x14ac:dyDescent="0.3">
      <c r="A719" t="s">
        <v>27</v>
      </c>
      <c r="B719">
        <v>70</v>
      </c>
      <c r="C719">
        <f>CAS0000!M74</f>
        <v>12036.081314400031</v>
      </c>
    </row>
    <row r="720" spans="1:3" x14ac:dyDescent="0.3">
      <c r="A720" t="s">
        <v>27</v>
      </c>
      <c r="B720">
        <v>71</v>
      </c>
      <c r="C720">
        <f>CAS0000!M75</f>
        <v>12160.523232000034</v>
      </c>
    </row>
    <row r="721" spans="1:3" x14ac:dyDescent="0.3">
      <c r="A721" t="s">
        <v>27</v>
      </c>
      <c r="B721">
        <v>72</v>
      </c>
      <c r="C721">
        <f>CAS0000!M76</f>
        <v>12284.965149600035</v>
      </c>
    </row>
    <row r="722" spans="1:3" x14ac:dyDescent="0.3">
      <c r="A722" t="s">
        <v>27</v>
      </c>
      <c r="B722">
        <v>73</v>
      </c>
      <c r="C722">
        <f>CAS0000!M77</f>
        <v>12409.407067200036</v>
      </c>
    </row>
    <row r="723" spans="1:3" x14ac:dyDescent="0.3">
      <c r="A723" t="s">
        <v>27</v>
      </c>
      <c r="B723">
        <v>74</v>
      </c>
      <c r="C723">
        <f>CAS0000!M78</f>
        <v>12533.848984800039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08441-869D-4C03-BE0C-49C56AF8EE74}">
  <sheetPr>
    <pageSetUpPr fitToPage="1"/>
  </sheetPr>
  <dimension ref="A1:AA88"/>
  <sheetViews>
    <sheetView workbookViewId="0">
      <selection activeCell="J14" sqref="J14"/>
    </sheetView>
  </sheetViews>
  <sheetFormatPr baseColWidth="10" defaultRowHeight="14.4" x14ac:dyDescent="0.3"/>
  <cols>
    <col min="1" max="1" width="5" customWidth="1"/>
    <col min="2" max="2" width="2.5546875" customWidth="1"/>
    <col min="3" max="3" width="2.6640625" customWidth="1"/>
    <col min="4" max="4" width="1" style="38" hidden="1" customWidth="1"/>
    <col min="5" max="5" width="15.109375" hidden="1" customWidth="1"/>
    <col min="6" max="6" width="13.88671875" style="139" customWidth="1"/>
    <col min="7" max="7" width="14.88671875" bestFit="1" customWidth="1"/>
    <col min="8" max="8" width="14.109375" hidden="1" customWidth="1"/>
    <col min="9" max="9" width="19.44140625" hidden="1" customWidth="1"/>
    <col min="10" max="10" width="14.44140625" bestFit="1" customWidth="1"/>
    <col min="11" max="11" width="14.88671875" bestFit="1" customWidth="1"/>
    <col min="12" max="12" width="14.109375" hidden="1" customWidth="1"/>
    <col min="13" max="13" width="19.88671875" hidden="1" customWidth="1"/>
    <col min="14" max="14" width="14.44140625" bestFit="1" customWidth="1"/>
    <col min="15" max="15" width="14.88671875" bestFit="1" customWidth="1"/>
    <col min="16" max="16" width="17.44140625" hidden="1" customWidth="1"/>
    <col min="17" max="17" width="19.88671875" hidden="1" customWidth="1"/>
    <col min="18" max="18" width="14.6640625" bestFit="1" customWidth="1"/>
    <col min="19" max="19" width="14.88671875" bestFit="1" customWidth="1"/>
    <col min="20" max="20" width="16" hidden="1" customWidth="1"/>
    <col min="21" max="21" width="14.88671875" hidden="1" customWidth="1"/>
    <col min="22" max="22" width="14.44140625" customWidth="1"/>
    <col min="23" max="23" width="14.88671875" bestFit="1" customWidth="1"/>
    <col min="24" max="24" width="13" customWidth="1"/>
    <col min="26" max="26" width="14.44140625" customWidth="1"/>
    <col min="250" max="250" width="5" customWidth="1"/>
    <col min="251" max="251" width="2.5546875" customWidth="1"/>
    <col min="252" max="252" width="2.6640625" customWidth="1"/>
    <col min="253" max="254" width="0" hidden="1" customWidth="1"/>
    <col min="255" max="255" width="13.88671875" customWidth="1"/>
    <col min="256" max="256" width="14.88671875" bestFit="1" customWidth="1"/>
    <col min="257" max="258" width="0" hidden="1" customWidth="1"/>
    <col min="259" max="259" width="14.44140625" bestFit="1" customWidth="1"/>
    <col min="260" max="260" width="14.88671875" bestFit="1" customWidth="1"/>
    <col min="261" max="262" width="0" hidden="1" customWidth="1"/>
    <col min="263" max="263" width="14.44140625" bestFit="1" customWidth="1"/>
    <col min="264" max="264" width="14.88671875" bestFit="1" customWidth="1"/>
    <col min="265" max="266" width="0" hidden="1" customWidth="1"/>
    <col min="267" max="267" width="14.6640625" bestFit="1" customWidth="1"/>
    <col min="268" max="268" width="14.88671875" bestFit="1" customWidth="1"/>
    <col min="269" max="270" width="0" hidden="1" customWidth="1"/>
    <col min="271" max="271" width="14.44140625" customWidth="1"/>
    <col min="272" max="272" width="14.88671875" bestFit="1" customWidth="1"/>
    <col min="273" max="273" width="14.5546875" bestFit="1" customWidth="1"/>
    <col min="274" max="274" width="14.44140625" bestFit="1" customWidth="1"/>
    <col min="275" max="275" width="19.44140625" bestFit="1" customWidth="1"/>
    <col min="276" max="276" width="13.6640625" bestFit="1" customWidth="1"/>
    <col min="277" max="277" width="14.5546875" customWidth="1"/>
    <col min="278" max="278" width="13.6640625" customWidth="1"/>
    <col min="279" max="280" width="13" customWidth="1"/>
    <col min="282" max="282" width="14.44140625" customWidth="1"/>
    <col min="506" max="506" width="5" customWidth="1"/>
    <col min="507" max="507" width="2.5546875" customWidth="1"/>
    <col min="508" max="508" width="2.6640625" customWidth="1"/>
    <col min="509" max="510" width="0" hidden="1" customWidth="1"/>
    <col min="511" max="511" width="13.88671875" customWidth="1"/>
    <col min="512" max="512" width="14.88671875" bestFit="1" customWidth="1"/>
    <col min="513" max="514" width="0" hidden="1" customWidth="1"/>
    <col min="515" max="515" width="14.44140625" bestFit="1" customWidth="1"/>
    <col min="516" max="516" width="14.88671875" bestFit="1" customWidth="1"/>
    <col min="517" max="518" width="0" hidden="1" customWidth="1"/>
    <col min="519" max="519" width="14.44140625" bestFit="1" customWidth="1"/>
    <col min="520" max="520" width="14.88671875" bestFit="1" customWidth="1"/>
    <col min="521" max="522" width="0" hidden="1" customWidth="1"/>
    <col min="523" max="523" width="14.6640625" bestFit="1" customWidth="1"/>
    <col min="524" max="524" width="14.88671875" bestFit="1" customWidth="1"/>
    <col min="525" max="526" width="0" hidden="1" customWidth="1"/>
    <col min="527" max="527" width="14.44140625" customWidth="1"/>
    <col min="528" max="528" width="14.88671875" bestFit="1" customWidth="1"/>
    <col min="529" max="529" width="14.5546875" bestFit="1" customWidth="1"/>
    <col min="530" max="530" width="14.44140625" bestFit="1" customWidth="1"/>
    <col min="531" max="531" width="19.44140625" bestFit="1" customWidth="1"/>
    <col min="532" max="532" width="13.6640625" bestFit="1" customWidth="1"/>
    <col min="533" max="533" width="14.5546875" customWidth="1"/>
    <col min="534" max="534" width="13.6640625" customWidth="1"/>
    <col min="535" max="536" width="13" customWidth="1"/>
    <col min="538" max="538" width="14.44140625" customWidth="1"/>
    <col min="762" max="762" width="5" customWidth="1"/>
    <col min="763" max="763" width="2.5546875" customWidth="1"/>
    <col min="764" max="764" width="2.6640625" customWidth="1"/>
    <col min="765" max="766" width="0" hidden="1" customWidth="1"/>
    <col min="767" max="767" width="13.88671875" customWidth="1"/>
    <col min="768" max="768" width="14.88671875" bestFit="1" customWidth="1"/>
    <col min="769" max="770" width="0" hidden="1" customWidth="1"/>
    <col min="771" max="771" width="14.44140625" bestFit="1" customWidth="1"/>
    <col min="772" max="772" width="14.88671875" bestFit="1" customWidth="1"/>
    <col min="773" max="774" width="0" hidden="1" customWidth="1"/>
    <col min="775" max="775" width="14.44140625" bestFit="1" customWidth="1"/>
    <col min="776" max="776" width="14.88671875" bestFit="1" customWidth="1"/>
    <col min="777" max="778" width="0" hidden="1" customWidth="1"/>
    <col min="779" max="779" width="14.6640625" bestFit="1" customWidth="1"/>
    <col min="780" max="780" width="14.88671875" bestFit="1" customWidth="1"/>
    <col min="781" max="782" width="0" hidden="1" customWidth="1"/>
    <col min="783" max="783" width="14.44140625" customWidth="1"/>
    <col min="784" max="784" width="14.88671875" bestFit="1" customWidth="1"/>
    <col min="785" max="785" width="14.5546875" bestFit="1" customWidth="1"/>
    <col min="786" max="786" width="14.44140625" bestFit="1" customWidth="1"/>
    <col min="787" max="787" width="19.44140625" bestFit="1" customWidth="1"/>
    <col min="788" max="788" width="13.6640625" bestFit="1" customWidth="1"/>
    <col min="789" max="789" width="14.5546875" customWidth="1"/>
    <col min="790" max="790" width="13.6640625" customWidth="1"/>
    <col min="791" max="792" width="13" customWidth="1"/>
    <col min="794" max="794" width="14.44140625" customWidth="1"/>
    <col min="1018" max="1018" width="5" customWidth="1"/>
    <col min="1019" max="1019" width="2.5546875" customWidth="1"/>
    <col min="1020" max="1020" width="2.6640625" customWidth="1"/>
    <col min="1021" max="1022" width="0" hidden="1" customWidth="1"/>
    <col min="1023" max="1023" width="13.88671875" customWidth="1"/>
    <col min="1024" max="1024" width="14.88671875" bestFit="1" customWidth="1"/>
    <col min="1025" max="1026" width="0" hidden="1" customWidth="1"/>
    <col min="1027" max="1027" width="14.44140625" bestFit="1" customWidth="1"/>
    <col min="1028" max="1028" width="14.88671875" bestFit="1" customWidth="1"/>
    <col min="1029" max="1030" width="0" hidden="1" customWidth="1"/>
    <col min="1031" max="1031" width="14.44140625" bestFit="1" customWidth="1"/>
    <col min="1032" max="1032" width="14.88671875" bestFit="1" customWidth="1"/>
    <col min="1033" max="1034" width="0" hidden="1" customWidth="1"/>
    <col min="1035" max="1035" width="14.6640625" bestFit="1" customWidth="1"/>
    <col min="1036" max="1036" width="14.88671875" bestFit="1" customWidth="1"/>
    <col min="1037" max="1038" width="0" hidden="1" customWidth="1"/>
    <col min="1039" max="1039" width="14.44140625" customWidth="1"/>
    <col min="1040" max="1040" width="14.88671875" bestFit="1" customWidth="1"/>
    <col min="1041" max="1041" width="14.5546875" bestFit="1" customWidth="1"/>
    <col min="1042" max="1042" width="14.44140625" bestFit="1" customWidth="1"/>
    <col min="1043" max="1043" width="19.44140625" bestFit="1" customWidth="1"/>
    <col min="1044" max="1044" width="13.6640625" bestFit="1" customWidth="1"/>
    <col min="1045" max="1045" width="14.5546875" customWidth="1"/>
    <col min="1046" max="1046" width="13.6640625" customWidth="1"/>
    <col min="1047" max="1048" width="13" customWidth="1"/>
    <col min="1050" max="1050" width="14.44140625" customWidth="1"/>
    <col min="1274" max="1274" width="5" customWidth="1"/>
    <col min="1275" max="1275" width="2.5546875" customWidth="1"/>
    <col min="1276" max="1276" width="2.6640625" customWidth="1"/>
    <col min="1277" max="1278" width="0" hidden="1" customWidth="1"/>
    <col min="1279" max="1279" width="13.88671875" customWidth="1"/>
    <col min="1280" max="1280" width="14.88671875" bestFit="1" customWidth="1"/>
    <col min="1281" max="1282" width="0" hidden="1" customWidth="1"/>
    <col min="1283" max="1283" width="14.44140625" bestFit="1" customWidth="1"/>
    <col min="1284" max="1284" width="14.88671875" bestFit="1" customWidth="1"/>
    <col min="1285" max="1286" width="0" hidden="1" customWidth="1"/>
    <col min="1287" max="1287" width="14.44140625" bestFit="1" customWidth="1"/>
    <col min="1288" max="1288" width="14.88671875" bestFit="1" customWidth="1"/>
    <col min="1289" max="1290" width="0" hidden="1" customWidth="1"/>
    <col min="1291" max="1291" width="14.6640625" bestFit="1" customWidth="1"/>
    <col min="1292" max="1292" width="14.88671875" bestFit="1" customWidth="1"/>
    <col min="1293" max="1294" width="0" hidden="1" customWidth="1"/>
    <col min="1295" max="1295" width="14.44140625" customWidth="1"/>
    <col min="1296" max="1296" width="14.88671875" bestFit="1" customWidth="1"/>
    <col min="1297" max="1297" width="14.5546875" bestFit="1" customWidth="1"/>
    <col min="1298" max="1298" width="14.44140625" bestFit="1" customWidth="1"/>
    <col min="1299" max="1299" width="19.44140625" bestFit="1" customWidth="1"/>
    <col min="1300" max="1300" width="13.6640625" bestFit="1" customWidth="1"/>
    <col min="1301" max="1301" width="14.5546875" customWidth="1"/>
    <col min="1302" max="1302" width="13.6640625" customWidth="1"/>
    <col min="1303" max="1304" width="13" customWidth="1"/>
    <col min="1306" max="1306" width="14.44140625" customWidth="1"/>
    <col min="1530" max="1530" width="5" customWidth="1"/>
    <col min="1531" max="1531" width="2.5546875" customWidth="1"/>
    <col min="1532" max="1532" width="2.6640625" customWidth="1"/>
    <col min="1533" max="1534" width="0" hidden="1" customWidth="1"/>
    <col min="1535" max="1535" width="13.88671875" customWidth="1"/>
    <col min="1536" max="1536" width="14.88671875" bestFit="1" customWidth="1"/>
    <col min="1537" max="1538" width="0" hidden="1" customWidth="1"/>
    <col min="1539" max="1539" width="14.44140625" bestFit="1" customWidth="1"/>
    <col min="1540" max="1540" width="14.88671875" bestFit="1" customWidth="1"/>
    <col min="1541" max="1542" width="0" hidden="1" customWidth="1"/>
    <col min="1543" max="1543" width="14.44140625" bestFit="1" customWidth="1"/>
    <col min="1544" max="1544" width="14.88671875" bestFit="1" customWidth="1"/>
    <col min="1545" max="1546" width="0" hidden="1" customWidth="1"/>
    <col min="1547" max="1547" width="14.6640625" bestFit="1" customWidth="1"/>
    <col min="1548" max="1548" width="14.88671875" bestFit="1" customWidth="1"/>
    <col min="1549" max="1550" width="0" hidden="1" customWidth="1"/>
    <col min="1551" max="1551" width="14.44140625" customWidth="1"/>
    <col min="1552" max="1552" width="14.88671875" bestFit="1" customWidth="1"/>
    <col min="1553" max="1553" width="14.5546875" bestFit="1" customWidth="1"/>
    <col min="1554" max="1554" width="14.44140625" bestFit="1" customWidth="1"/>
    <col min="1555" max="1555" width="19.44140625" bestFit="1" customWidth="1"/>
    <col min="1556" max="1556" width="13.6640625" bestFit="1" customWidth="1"/>
    <col min="1557" max="1557" width="14.5546875" customWidth="1"/>
    <col min="1558" max="1558" width="13.6640625" customWidth="1"/>
    <col min="1559" max="1560" width="13" customWidth="1"/>
    <col min="1562" max="1562" width="14.44140625" customWidth="1"/>
    <col min="1786" max="1786" width="5" customWidth="1"/>
    <col min="1787" max="1787" width="2.5546875" customWidth="1"/>
    <col min="1788" max="1788" width="2.6640625" customWidth="1"/>
    <col min="1789" max="1790" width="0" hidden="1" customWidth="1"/>
    <col min="1791" max="1791" width="13.88671875" customWidth="1"/>
    <col min="1792" max="1792" width="14.88671875" bestFit="1" customWidth="1"/>
    <col min="1793" max="1794" width="0" hidden="1" customWidth="1"/>
    <col min="1795" max="1795" width="14.44140625" bestFit="1" customWidth="1"/>
    <col min="1796" max="1796" width="14.88671875" bestFit="1" customWidth="1"/>
    <col min="1797" max="1798" width="0" hidden="1" customWidth="1"/>
    <col min="1799" max="1799" width="14.44140625" bestFit="1" customWidth="1"/>
    <col min="1800" max="1800" width="14.88671875" bestFit="1" customWidth="1"/>
    <col min="1801" max="1802" width="0" hidden="1" customWidth="1"/>
    <col min="1803" max="1803" width="14.6640625" bestFit="1" customWidth="1"/>
    <col min="1804" max="1804" width="14.88671875" bestFit="1" customWidth="1"/>
    <col min="1805" max="1806" width="0" hidden="1" customWidth="1"/>
    <col min="1807" max="1807" width="14.44140625" customWidth="1"/>
    <col min="1808" max="1808" width="14.88671875" bestFit="1" customWidth="1"/>
    <col min="1809" max="1809" width="14.5546875" bestFit="1" customWidth="1"/>
    <col min="1810" max="1810" width="14.44140625" bestFit="1" customWidth="1"/>
    <col min="1811" max="1811" width="19.44140625" bestFit="1" customWidth="1"/>
    <col min="1812" max="1812" width="13.6640625" bestFit="1" customWidth="1"/>
    <col min="1813" max="1813" width="14.5546875" customWidth="1"/>
    <col min="1814" max="1814" width="13.6640625" customWidth="1"/>
    <col min="1815" max="1816" width="13" customWidth="1"/>
    <col min="1818" max="1818" width="14.44140625" customWidth="1"/>
    <col min="2042" max="2042" width="5" customWidth="1"/>
    <col min="2043" max="2043" width="2.5546875" customWidth="1"/>
    <col min="2044" max="2044" width="2.6640625" customWidth="1"/>
    <col min="2045" max="2046" width="0" hidden="1" customWidth="1"/>
    <col min="2047" max="2047" width="13.88671875" customWidth="1"/>
    <col min="2048" max="2048" width="14.88671875" bestFit="1" customWidth="1"/>
    <col min="2049" max="2050" width="0" hidden="1" customWidth="1"/>
    <col min="2051" max="2051" width="14.44140625" bestFit="1" customWidth="1"/>
    <col min="2052" max="2052" width="14.88671875" bestFit="1" customWidth="1"/>
    <col min="2053" max="2054" width="0" hidden="1" customWidth="1"/>
    <col min="2055" max="2055" width="14.44140625" bestFit="1" customWidth="1"/>
    <col min="2056" max="2056" width="14.88671875" bestFit="1" customWidth="1"/>
    <col min="2057" max="2058" width="0" hidden="1" customWidth="1"/>
    <col min="2059" max="2059" width="14.6640625" bestFit="1" customWidth="1"/>
    <col min="2060" max="2060" width="14.88671875" bestFit="1" customWidth="1"/>
    <col min="2061" max="2062" width="0" hidden="1" customWidth="1"/>
    <col min="2063" max="2063" width="14.44140625" customWidth="1"/>
    <col min="2064" max="2064" width="14.88671875" bestFit="1" customWidth="1"/>
    <col min="2065" max="2065" width="14.5546875" bestFit="1" customWidth="1"/>
    <col min="2066" max="2066" width="14.44140625" bestFit="1" customWidth="1"/>
    <col min="2067" max="2067" width="19.44140625" bestFit="1" customWidth="1"/>
    <col min="2068" max="2068" width="13.6640625" bestFit="1" customWidth="1"/>
    <col min="2069" max="2069" width="14.5546875" customWidth="1"/>
    <col min="2070" max="2070" width="13.6640625" customWidth="1"/>
    <col min="2071" max="2072" width="13" customWidth="1"/>
    <col min="2074" max="2074" width="14.44140625" customWidth="1"/>
    <col min="2298" max="2298" width="5" customWidth="1"/>
    <col min="2299" max="2299" width="2.5546875" customWidth="1"/>
    <col min="2300" max="2300" width="2.6640625" customWidth="1"/>
    <col min="2301" max="2302" width="0" hidden="1" customWidth="1"/>
    <col min="2303" max="2303" width="13.88671875" customWidth="1"/>
    <col min="2304" max="2304" width="14.88671875" bestFit="1" customWidth="1"/>
    <col min="2305" max="2306" width="0" hidden="1" customWidth="1"/>
    <col min="2307" max="2307" width="14.44140625" bestFit="1" customWidth="1"/>
    <col min="2308" max="2308" width="14.88671875" bestFit="1" customWidth="1"/>
    <col min="2309" max="2310" width="0" hidden="1" customWidth="1"/>
    <col min="2311" max="2311" width="14.44140625" bestFit="1" customWidth="1"/>
    <col min="2312" max="2312" width="14.88671875" bestFit="1" customWidth="1"/>
    <col min="2313" max="2314" width="0" hidden="1" customWidth="1"/>
    <col min="2315" max="2315" width="14.6640625" bestFit="1" customWidth="1"/>
    <col min="2316" max="2316" width="14.88671875" bestFit="1" customWidth="1"/>
    <col min="2317" max="2318" width="0" hidden="1" customWidth="1"/>
    <col min="2319" max="2319" width="14.44140625" customWidth="1"/>
    <col min="2320" max="2320" width="14.88671875" bestFit="1" customWidth="1"/>
    <col min="2321" max="2321" width="14.5546875" bestFit="1" customWidth="1"/>
    <col min="2322" max="2322" width="14.44140625" bestFit="1" customWidth="1"/>
    <col min="2323" max="2323" width="19.44140625" bestFit="1" customWidth="1"/>
    <col min="2324" max="2324" width="13.6640625" bestFit="1" customWidth="1"/>
    <col min="2325" max="2325" width="14.5546875" customWidth="1"/>
    <col min="2326" max="2326" width="13.6640625" customWidth="1"/>
    <col min="2327" max="2328" width="13" customWidth="1"/>
    <col min="2330" max="2330" width="14.44140625" customWidth="1"/>
    <col min="2554" max="2554" width="5" customWidth="1"/>
    <col min="2555" max="2555" width="2.5546875" customWidth="1"/>
    <col min="2556" max="2556" width="2.6640625" customWidth="1"/>
    <col min="2557" max="2558" width="0" hidden="1" customWidth="1"/>
    <col min="2559" max="2559" width="13.88671875" customWidth="1"/>
    <col min="2560" max="2560" width="14.88671875" bestFit="1" customWidth="1"/>
    <col min="2561" max="2562" width="0" hidden="1" customWidth="1"/>
    <col min="2563" max="2563" width="14.44140625" bestFit="1" customWidth="1"/>
    <col min="2564" max="2564" width="14.88671875" bestFit="1" customWidth="1"/>
    <col min="2565" max="2566" width="0" hidden="1" customWidth="1"/>
    <col min="2567" max="2567" width="14.44140625" bestFit="1" customWidth="1"/>
    <col min="2568" max="2568" width="14.88671875" bestFit="1" customWidth="1"/>
    <col min="2569" max="2570" width="0" hidden="1" customWidth="1"/>
    <col min="2571" max="2571" width="14.6640625" bestFit="1" customWidth="1"/>
    <col min="2572" max="2572" width="14.88671875" bestFit="1" customWidth="1"/>
    <col min="2573" max="2574" width="0" hidden="1" customWidth="1"/>
    <col min="2575" max="2575" width="14.44140625" customWidth="1"/>
    <col min="2576" max="2576" width="14.88671875" bestFit="1" customWidth="1"/>
    <col min="2577" max="2577" width="14.5546875" bestFit="1" customWidth="1"/>
    <col min="2578" max="2578" width="14.44140625" bestFit="1" customWidth="1"/>
    <col min="2579" max="2579" width="19.44140625" bestFit="1" customWidth="1"/>
    <col min="2580" max="2580" width="13.6640625" bestFit="1" customWidth="1"/>
    <col min="2581" max="2581" width="14.5546875" customWidth="1"/>
    <col min="2582" max="2582" width="13.6640625" customWidth="1"/>
    <col min="2583" max="2584" width="13" customWidth="1"/>
    <col min="2586" max="2586" width="14.44140625" customWidth="1"/>
    <col min="2810" max="2810" width="5" customWidth="1"/>
    <col min="2811" max="2811" width="2.5546875" customWidth="1"/>
    <col min="2812" max="2812" width="2.6640625" customWidth="1"/>
    <col min="2813" max="2814" width="0" hidden="1" customWidth="1"/>
    <col min="2815" max="2815" width="13.88671875" customWidth="1"/>
    <col min="2816" max="2816" width="14.88671875" bestFit="1" customWidth="1"/>
    <col min="2817" max="2818" width="0" hidden="1" customWidth="1"/>
    <col min="2819" max="2819" width="14.44140625" bestFit="1" customWidth="1"/>
    <col min="2820" max="2820" width="14.88671875" bestFit="1" customWidth="1"/>
    <col min="2821" max="2822" width="0" hidden="1" customWidth="1"/>
    <col min="2823" max="2823" width="14.44140625" bestFit="1" customWidth="1"/>
    <col min="2824" max="2824" width="14.88671875" bestFit="1" customWidth="1"/>
    <col min="2825" max="2826" width="0" hidden="1" customWidth="1"/>
    <col min="2827" max="2827" width="14.6640625" bestFit="1" customWidth="1"/>
    <col min="2828" max="2828" width="14.88671875" bestFit="1" customWidth="1"/>
    <col min="2829" max="2830" width="0" hidden="1" customWidth="1"/>
    <col min="2831" max="2831" width="14.44140625" customWidth="1"/>
    <col min="2832" max="2832" width="14.88671875" bestFit="1" customWidth="1"/>
    <col min="2833" max="2833" width="14.5546875" bestFit="1" customWidth="1"/>
    <col min="2834" max="2834" width="14.44140625" bestFit="1" customWidth="1"/>
    <col min="2835" max="2835" width="19.44140625" bestFit="1" customWidth="1"/>
    <col min="2836" max="2836" width="13.6640625" bestFit="1" customWidth="1"/>
    <col min="2837" max="2837" width="14.5546875" customWidth="1"/>
    <col min="2838" max="2838" width="13.6640625" customWidth="1"/>
    <col min="2839" max="2840" width="13" customWidth="1"/>
    <col min="2842" max="2842" width="14.44140625" customWidth="1"/>
    <col min="3066" max="3066" width="5" customWidth="1"/>
    <col min="3067" max="3067" width="2.5546875" customWidth="1"/>
    <col min="3068" max="3068" width="2.6640625" customWidth="1"/>
    <col min="3069" max="3070" width="0" hidden="1" customWidth="1"/>
    <col min="3071" max="3071" width="13.88671875" customWidth="1"/>
    <col min="3072" max="3072" width="14.88671875" bestFit="1" customWidth="1"/>
    <col min="3073" max="3074" width="0" hidden="1" customWidth="1"/>
    <col min="3075" max="3075" width="14.44140625" bestFit="1" customWidth="1"/>
    <col min="3076" max="3076" width="14.88671875" bestFit="1" customWidth="1"/>
    <col min="3077" max="3078" width="0" hidden="1" customWidth="1"/>
    <col min="3079" max="3079" width="14.44140625" bestFit="1" customWidth="1"/>
    <col min="3080" max="3080" width="14.88671875" bestFit="1" customWidth="1"/>
    <col min="3081" max="3082" width="0" hidden="1" customWidth="1"/>
    <col min="3083" max="3083" width="14.6640625" bestFit="1" customWidth="1"/>
    <col min="3084" max="3084" width="14.88671875" bestFit="1" customWidth="1"/>
    <col min="3085" max="3086" width="0" hidden="1" customWidth="1"/>
    <col min="3087" max="3087" width="14.44140625" customWidth="1"/>
    <col min="3088" max="3088" width="14.88671875" bestFit="1" customWidth="1"/>
    <col min="3089" max="3089" width="14.5546875" bestFit="1" customWidth="1"/>
    <col min="3090" max="3090" width="14.44140625" bestFit="1" customWidth="1"/>
    <col min="3091" max="3091" width="19.44140625" bestFit="1" customWidth="1"/>
    <col min="3092" max="3092" width="13.6640625" bestFit="1" customWidth="1"/>
    <col min="3093" max="3093" width="14.5546875" customWidth="1"/>
    <col min="3094" max="3094" width="13.6640625" customWidth="1"/>
    <col min="3095" max="3096" width="13" customWidth="1"/>
    <col min="3098" max="3098" width="14.44140625" customWidth="1"/>
    <col min="3322" max="3322" width="5" customWidth="1"/>
    <col min="3323" max="3323" width="2.5546875" customWidth="1"/>
    <col min="3324" max="3324" width="2.6640625" customWidth="1"/>
    <col min="3325" max="3326" width="0" hidden="1" customWidth="1"/>
    <col min="3327" max="3327" width="13.88671875" customWidth="1"/>
    <col min="3328" max="3328" width="14.88671875" bestFit="1" customWidth="1"/>
    <col min="3329" max="3330" width="0" hidden="1" customWidth="1"/>
    <col min="3331" max="3331" width="14.44140625" bestFit="1" customWidth="1"/>
    <col min="3332" max="3332" width="14.88671875" bestFit="1" customWidth="1"/>
    <col min="3333" max="3334" width="0" hidden="1" customWidth="1"/>
    <col min="3335" max="3335" width="14.44140625" bestFit="1" customWidth="1"/>
    <col min="3336" max="3336" width="14.88671875" bestFit="1" customWidth="1"/>
    <col min="3337" max="3338" width="0" hidden="1" customWidth="1"/>
    <col min="3339" max="3339" width="14.6640625" bestFit="1" customWidth="1"/>
    <col min="3340" max="3340" width="14.88671875" bestFit="1" customWidth="1"/>
    <col min="3341" max="3342" width="0" hidden="1" customWidth="1"/>
    <col min="3343" max="3343" width="14.44140625" customWidth="1"/>
    <col min="3344" max="3344" width="14.88671875" bestFit="1" customWidth="1"/>
    <col min="3345" max="3345" width="14.5546875" bestFit="1" customWidth="1"/>
    <col min="3346" max="3346" width="14.44140625" bestFit="1" customWidth="1"/>
    <col min="3347" max="3347" width="19.44140625" bestFit="1" customWidth="1"/>
    <col min="3348" max="3348" width="13.6640625" bestFit="1" customWidth="1"/>
    <col min="3349" max="3349" width="14.5546875" customWidth="1"/>
    <col min="3350" max="3350" width="13.6640625" customWidth="1"/>
    <col min="3351" max="3352" width="13" customWidth="1"/>
    <col min="3354" max="3354" width="14.44140625" customWidth="1"/>
    <col min="3578" max="3578" width="5" customWidth="1"/>
    <col min="3579" max="3579" width="2.5546875" customWidth="1"/>
    <col min="3580" max="3580" width="2.6640625" customWidth="1"/>
    <col min="3581" max="3582" width="0" hidden="1" customWidth="1"/>
    <col min="3583" max="3583" width="13.88671875" customWidth="1"/>
    <col min="3584" max="3584" width="14.88671875" bestFit="1" customWidth="1"/>
    <col min="3585" max="3586" width="0" hidden="1" customWidth="1"/>
    <col min="3587" max="3587" width="14.44140625" bestFit="1" customWidth="1"/>
    <col min="3588" max="3588" width="14.88671875" bestFit="1" customWidth="1"/>
    <col min="3589" max="3590" width="0" hidden="1" customWidth="1"/>
    <col min="3591" max="3591" width="14.44140625" bestFit="1" customWidth="1"/>
    <col min="3592" max="3592" width="14.88671875" bestFit="1" customWidth="1"/>
    <col min="3593" max="3594" width="0" hidden="1" customWidth="1"/>
    <col min="3595" max="3595" width="14.6640625" bestFit="1" customWidth="1"/>
    <col min="3596" max="3596" width="14.88671875" bestFit="1" customWidth="1"/>
    <col min="3597" max="3598" width="0" hidden="1" customWidth="1"/>
    <col min="3599" max="3599" width="14.44140625" customWidth="1"/>
    <col min="3600" max="3600" width="14.88671875" bestFit="1" customWidth="1"/>
    <col min="3601" max="3601" width="14.5546875" bestFit="1" customWidth="1"/>
    <col min="3602" max="3602" width="14.44140625" bestFit="1" customWidth="1"/>
    <col min="3603" max="3603" width="19.44140625" bestFit="1" customWidth="1"/>
    <col min="3604" max="3604" width="13.6640625" bestFit="1" customWidth="1"/>
    <col min="3605" max="3605" width="14.5546875" customWidth="1"/>
    <col min="3606" max="3606" width="13.6640625" customWidth="1"/>
    <col min="3607" max="3608" width="13" customWidth="1"/>
    <col min="3610" max="3610" width="14.44140625" customWidth="1"/>
    <col min="3834" max="3834" width="5" customWidth="1"/>
    <col min="3835" max="3835" width="2.5546875" customWidth="1"/>
    <col min="3836" max="3836" width="2.6640625" customWidth="1"/>
    <col min="3837" max="3838" width="0" hidden="1" customWidth="1"/>
    <col min="3839" max="3839" width="13.88671875" customWidth="1"/>
    <col min="3840" max="3840" width="14.88671875" bestFit="1" customWidth="1"/>
    <col min="3841" max="3842" width="0" hidden="1" customWidth="1"/>
    <col min="3843" max="3843" width="14.44140625" bestFit="1" customWidth="1"/>
    <col min="3844" max="3844" width="14.88671875" bestFit="1" customWidth="1"/>
    <col min="3845" max="3846" width="0" hidden="1" customWidth="1"/>
    <col min="3847" max="3847" width="14.44140625" bestFit="1" customWidth="1"/>
    <col min="3848" max="3848" width="14.88671875" bestFit="1" customWidth="1"/>
    <col min="3849" max="3850" width="0" hidden="1" customWidth="1"/>
    <col min="3851" max="3851" width="14.6640625" bestFit="1" customWidth="1"/>
    <col min="3852" max="3852" width="14.88671875" bestFit="1" customWidth="1"/>
    <col min="3853" max="3854" width="0" hidden="1" customWidth="1"/>
    <col min="3855" max="3855" width="14.44140625" customWidth="1"/>
    <col min="3856" max="3856" width="14.88671875" bestFit="1" customWidth="1"/>
    <col min="3857" max="3857" width="14.5546875" bestFit="1" customWidth="1"/>
    <col min="3858" max="3858" width="14.44140625" bestFit="1" customWidth="1"/>
    <col min="3859" max="3859" width="19.44140625" bestFit="1" customWidth="1"/>
    <col min="3860" max="3860" width="13.6640625" bestFit="1" customWidth="1"/>
    <col min="3861" max="3861" width="14.5546875" customWidth="1"/>
    <col min="3862" max="3862" width="13.6640625" customWidth="1"/>
    <col min="3863" max="3864" width="13" customWidth="1"/>
    <col min="3866" max="3866" width="14.44140625" customWidth="1"/>
    <col min="4090" max="4090" width="5" customWidth="1"/>
    <col min="4091" max="4091" width="2.5546875" customWidth="1"/>
    <col min="4092" max="4092" width="2.6640625" customWidth="1"/>
    <col min="4093" max="4094" width="0" hidden="1" customWidth="1"/>
    <col min="4095" max="4095" width="13.88671875" customWidth="1"/>
    <col min="4096" max="4096" width="14.88671875" bestFit="1" customWidth="1"/>
    <col min="4097" max="4098" width="0" hidden="1" customWidth="1"/>
    <col min="4099" max="4099" width="14.44140625" bestFit="1" customWidth="1"/>
    <col min="4100" max="4100" width="14.88671875" bestFit="1" customWidth="1"/>
    <col min="4101" max="4102" width="0" hidden="1" customWidth="1"/>
    <col min="4103" max="4103" width="14.44140625" bestFit="1" customWidth="1"/>
    <col min="4104" max="4104" width="14.88671875" bestFit="1" customWidth="1"/>
    <col min="4105" max="4106" width="0" hidden="1" customWidth="1"/>
    <col min="4107" max="4107" width="14.6640625" bestFit="1" customWidth="1"/>
    <col min="4108" max="4108" width="14.88671875" bestFit="1" customWidth="1"/>
    <col min="4109" max="4110" width="0" hidden="1" customWidth="1"/>
    <col min="4111" max="4111" width="14.44140625" customWidth="1"/>
    <col min="4112" max="4112" width="14.88671875" bestFit="1" customWidth="1"/>
    <col min="4113" max="4113" width="14.5546875" bestFit="1" customWidth="1"/>
    <col min="4114" max="4114" width="14.44140625" bestFit="1" customWidth="1"/>
    <col min="4115" max="4115" width="19.44140625" bestFit="1" customWidth="1"/>
    <col min="4116" max="4116" width="13.6640625" bestFit="1" customWidth="1"/>
    <col min="4117" max="4117" width="14.5546875" customWidth="1"/>
    <col min="4118" max="4118" width="13.6640625" customWidth="1"/>
    <col min="4119" max="4120" width="13" customWidth="1"/>
    <col min="4122" max="4122" width="14.44140625" customWidth="1"/>
    <col min="4346" max="4346" width="5" customWidth="1"/>
    <col min="4347" max="4347" width="2.5546875" customWidth="1"/>
    <col min="4348" max="4348" width="2.6640625" customWidth="1"/>
    <col min="4349" max="4350" width="0" hidden="1" customWidth="1"/>
    <col min="4351" max="4351" width="13.88671875" customWidth="1"/>
    <col min="4352" max="4352" width="14.88671875" bestFit="1" customWidth="1"/>
    <col min="4353" max="4354" width="0" hidden="1" customWidth="1"/>
    <col min="4355" max="4355" width="14.44140625" bestFit="1" customWidth="1"/>
    <col min="4356" max="4356" width="14.88671875" bestFit="1" customWidth="1"/>
    <col min="4357" max="4358" width="0" hidden="1" customWidth="1"/>
    <col min="4359" max="4359" width="14.44140625" bestFit="1" customWidth="1"/>
    <col min="4360" max="4360" width="14.88671875" bestFit="1" customWidth="1"/>
    <col min="4361" max="4362" width="0" hidden="1" customWidth="1"/>
    <col min="4363" max="4363" width="14.6640625" bestFit="1" customWidth="1"/>
    <col min="4364" max="4364" width="14.88671875" bestFit="1" customWidth="1"/>
    <col min="4365" max="4366" width="0" hidden="1" customWidth="1"/>
    <col min="4367" max="4367" width="14.44140625" customWidth="1"/>
    <col min="4368" max="4368" width="14.88671875" bestFit="1" customWidth="1"/>
    <col min="4369" max="4369" width="14.5546875" bestFit="1" customWidth="1"/>
    <col min="4370" max="4370" width="14.44140625" bestFit="1" customWidth="1"/>
    <col min="4371" max="4371" width="19.44140625" bestFit="1" customWidth="1"/>
    <col min="4372" max="4372" width="13.6640625" bestFit="1" customWidth="1"/>
    <col min="4373" max="4373" width="14.5546875" customWidth="1"/>
    <col min="4374" max="4374" width="13.6640625" customWidth="1"/>
    <col min="4375" max="4376" width="13" customWidth="1"/>
    <col min="4378" max="4378" width="14.44140625" customWidth="1"/>
    <col min="4602" max="4602" width="5" customWidth="1"/>
    <col min="4603" max="4603" width="2.5546875" customWidth="1"/>
    <col min="4604" max="4604" width="2.6640625" customWidth="1"/>
    <col min="4605" max="4606" width="0" hidden="1" customWidth="1"/>
    <col min="4607" max="4607" width="13.88671875" customWidth="1"/>
    <col min="4608" max="4608" width="14.88671875" bestFit="1" customWidth="1"/>
    <col min="4609" max="4610" width="0" hidden="1" customWidth="1"/>
    <col min="4611" max="4611" width="14.44140625" bestFit="1" customWidth="1"/>
    <col min="4612" max="4612" width="14.88671875" bestFit="1" customWidth="1"/>
    <col min="4613" max="4614" width="0" hidden="1" customWidth="1"/>
    <col min="4615" max="4615" width="14.44140625" bestFit="1" customWidth="1"/>
    <col min="4616" max="4616" width="14.88671875" bestFit="1" customWidth="1"/>
    <col min="4617" max="4618" width="0" hidden="1" customWidth="1"/>
    <col min="4619" max="4619" width="14.6640625" bestFit="1" customWidth="1"/>
    <col min="4620" max="4620" width="14.88671875" bestFit="1" customWidth="1"/>
    <col min="4621" max="4622" width="0" hidden="1" customWidth="1"/>
    <col min="4623" max="4623" width="14.44140625" customWidth="1"/>
    <col min="4624" max="4624" width="14.88671875" bestFit="1" customWidth="1"/>
    <col min="4625" max="4625" width="14.5546875" bestFit="1" customWidth="1"/>
    <col min="4626" max="4626" width="14.44140625" bestFit="1" customWidth="1"/>
    <col min="4627" max="4627" width="19.44140625" bestFit="1" customWidth="1"/>
    <col min="4628" max="4628" width="13.6640625" bestFit="1" customWidth="1"/>
    <col min="4629" max="4629" width="14.5546875" customWidth="1"/>
    <col min="4630" max="4630" width="13.6640625" customWidth="1"/>
    <col min="4631" max="4632" width="13" customWidth="1"/>
    <col min="4634" max="4634" width="14.44140625" customWidth="1"/>
    <col min="4858" max="4858" width="5" customWidth="1"/>
    <col min="4859" max="4859" width="2.5546875" customWidth="1"/>
    <col min="4860" max="4860" width="2.6640625" customWidth="1"/>
    <col min="4861" max="4862" width="0" hidden="1" customWidth="1"/>
    <col min="4863" max="4863" width="13.88671875" customWidth="1"/>
    <col min="4864" max="4864" width="14.88671875" bestFit="1" customWidth="1"/>
    <col min="4865" max="4866" width="0" hidden="1" customWidth="1"/>
    <col min="4867" max="4867" width="14.44140625" bestFit="1" customWidth="1"/>
    <col min="4868" max="4868" width="14.88671875" bestFit="1" customWidth="1"/>
    <col min="4869" max="4870" width="0" hidden="1" customWidth="1"/>
    <col min="4871" max="4871" width="14.44140625" bestFit="1" customWidth="1"/>
    <col min="4872" max="4872" width="14.88671875" bestFit="1" customWidth="1"/>
    <col min="4873" max="4874" width="0" hidden="1" customWidth="1"/>
    <col min="4875" max="4875" width="14.6640625" bestFit="1" customWidth="1"/>
    <col min="4876" max="4876" width="14.88671875" bestFit="1" customWidth="1"/>
    <col min="4877" max="4878" width="0" hidden="1" customWidth="1"/>
    <col min="4879" max="4879" width="14.44140625" customWidth="1"/>
    <col min="4880" max="4880" width="14.88671875" bestFit="1" customWidth="1"/>
    <col min="4881" max="4881" width="14.5546875" bestFit="1" customWidth="1"/>
    <col min="4882" max="4882" width="14.44140625" bestFit="1" customWidth="1"/>
    <col min="4883" max="4883" width="19.44140625" bestFit="1" customWidth="1"/>
    <col min="4884" max="4884" width="13.6640625" bestFit="1" customWidth="1"/>
    <col min="4885" max="4885" width="14.5546875" customWidth="1"/>
    <col min="4886" max="4886" width="13.6640625" customWidth="1"/>
    <col min="4887" max="4888" width="13" customWidth="1"/>
    <col min="4890" max="4890" width="14.44140625" customWidth="1"/>
    <col min="5114" max="5114" width="5" customWidth="1"/>
    <col min="5115" max="5115" width="2.5546875" customWidth="1"/>
    <col min="5116" max="5116" width="2.6640625" customWidth="1"/>
    <col min="5117" max="5118" width="0" hidden="1" customWidth="1"/>
    <col min="5119" max="5119" width="13.88671875" customWidth="1"/>
    <col min="5120" max="5120" width="14.88671875" bestFit="1" customWidth="1"/>
    <col min="5121" max="5122" width="0" hidden="1" customWidth="1"/>
    <col min="5123" max="5123" width="14.44140625" bestFit="1" customWidth="1"/>
    <col min="5124" max="5124" width="14.88671875" bestFit="1" customWidth="1"/>
    <col min="5125" max="5126" width="0" hidden="1" customWidth="1"/>
    <col min="5127" max="5127" width="14.44140625" bestFit="1" customWidth="1"/>
    <col min="5128" max="5128" width="14.88671875" bestFit="1" customWidth="1"/>
    <col min="5129" max="5130" width="0" hidden="1" customWidth="1"/>
    <col min="5131" max="5131" width="14.6640625" bestFit="1" customWidth="1"/>
    <col min="5132" max="5132" width="14.88671875" bestFit="1" customWidth="1"/>
    <col min="5133" max="5134" width="0" hidden="1" customWidth="1"/>
    <col min="5135" max="5135" width="14.44140625" customWidth="1"/>
    <col min="5136" max="5136" width="14.88671875" bestFit="1" customWidth="1"/>
    <col min="5137" max="5137" width="14.5546875" bestFit="1" customWidth="1"/>
    <col min="5138" max="5138" width="14.44140625" bestFit="1" customWidth="1"/>
    <col min="5139" max="5139" width="19.44140625" bestFit="1" customWidth="1"/>
    <col min="5140" max="5140" width="13.6640625" bestFit="1" customWidth="1"/>
    <col min="5141" max="5141" width="14.5546875" customWidth="1"/>
    <col min="5142" max="5142" width="13.6640625" customWidth="1"/>
    <col min="5143" max="5144" width="13" customWidth="1"/>
    <col min="5146" max="5146" width="14.44140625" customWidth="1"/>
    <col min="5370" max="5370" width="5" customWidth="1"/>
    <col min="5371" max="5371" width="2.5546875" customWidth="1"/>
    <col min="5372" max="5372" width="2.6640625" customWidth="1"/>
    <col min="5373" max="5374" width="0" hidden="1" customWidth="1"/>
    <col min="5375" max="5375" width="13.88671875" customWidth="1"/>
    <col min="5376" max="5376" width="14.88671875" bestFit="1" customWidth="1"/>
    <col min="5377" max="5378" width="0" hidden="1" customWidth="1"/>
    <col min="5379" max="5379" width="14.44140625" bestFit="1" customWidth="1"/>
    <col min="5380" max="5380" width="14.88671875" bestFit="1" customWidth="1"/>
    <col min="5381" max="5382" width="0" hidden="1" customWidth="1"/>
    <col min="5383" max="5383" width="14.44140625" bestFit="1" customWidth="1"/>
    <col min="5384" max="5384" width="14.88671875" bestFit="1" customWidth="1"/>
    <col min="5385" max="5386" width="0" hidden="1" customWidth="1"/>
    <col min="5387" max="5387" width="14.6640625" bestFit="1" customWidth="1"/>
    <col min="5388" max="5388" width="14.88671875" bestFit="1" customWidth="1"/>
    <col min="5389" max="5390" width="0" hidden="1" customWidth="1"/>
    <col min="5391" max="5391" width="14.44140625" customWidth="1"/>
    <col min="5392" max="5392" width="14.88671875" bestFit="1" customWidth="1"/>
    <col min="5393" max="5393" width="14.5546875" bestFit="1" customWidth="1"/>
    <col min="5394" max="5394" width="14.44140625" bestFit="1" customWidth="1"/>
    <col min="5395" max="5395" width="19.44140625" bestFit="1" customWidth="1"/>
    <col min="5396" max="5396" width="13.6640625" bestFit="1" customWidth="1"/>
    <col min="5397" max="5397" width="14.5546875" customWidth="1"/>
    <col min="5398" max="5398" width="13.6640625" customWidth="1"/>
    <col min="5399" max="5400" width="13" customWidth="1"/>
    <col min="5402" max="5402" width="14.44140625" customWidth="1"/>
    <col min="5626" max="5626" width="5" customWidth="1"/>
    <col min="5627" max="5627" width="2.5546875" customWidth="1"/>
    <col min="5628" max="5628" width="2.6640625" customWidth="1"/>
    <col min="5629" max="5630" width="0" hidden="1" customWidth="1"/>
    <col min="5631" max="5631" width="13.88671875" customWidth="1"/>
    <col min="5632" max="5632" width="14.88671875" bestFit="1" customWidth="1"/>
    <col min="5633" max="5634" width="0" hidden="1" customWidth="1"/>
    <col min="5635" max="5635" width="14.44140625" bestFit="1" customWidth="1"/>
    <col min="5636" max="5636" width="14.88671875" bestFit="1" customWidth="1"/>
    <col min="5637" max="5638" width="0" hidden="1" customWidth="1"/>
    <col min="5639" max="5639" width="14.44140625" bestFit="1" customWidth="1"/>
    <col min="5640" max="5640" width="14.88671875" bestFit="1" customWidth="1"/>
    <col min="5641" max="5642" width="0" hidden="1" customWidth="1"/>
    <col min="5643" max="5643" width="14.6640625" bestFit="1" customWidth="1"/>
    <col min="5644" max="5644" width="14.88671875" bestFit="1" customWidth="1"/>
    <col min="5645" max="5646" width="0" hidden="1" customWidth="1"/>
    <col min="5647" max="5647" width="14.44140625" customWidth="1"/>
    <col min="5648" max="5648" width="14.88671875" bestFit="1" customWidth="1"/>
    <col min="5649" max="5649" width="14.5546875" bestFit="1" customWidth="1"/>
    <col min="5650" max="5650" width="14.44140625" bestFit="1" customWidth="1"/>
    <col min="5651" max="5651" width="19.44140625" bestFit="1" customWidth="1"/>
    <col min="5652" max="5652" width="13.6640625" bestFit="1" customWidth="1"/>
    <col min="5653" max="5653" width="14.5546875" customWidth="1"/>
    <col min="5654" max="5654" width="13.6640625" customWidth="1"/>
    <col min="5655" max="5656" width="13" customWidth="1"/>
    <col min="5658" max="5658" width="14.44140625" customWidth="1"/>
    <col min="5882" max="5882" width="5" customWidth="1"/>
    <col min="5883" max="5883" width="2.5546875" customWidth="1"/>
    <col min="5884" max="5884" width="2.6640625" customWidth="1"/>
    <col min="5885" max="5886" width="0" hidden="1" customWidth="1"/>
    <col min="5887" max="5887" width="13.88671875" customWidth="1"/>
    <col min="5888" max="5888" width="14.88671875" bestFit="1" customWidth="1"/>
    <col min="5889" max="5890" width="0" hidden="1" customWidth="1"/>
    <col min="5891" max="5891" width="14.44140625" bestFit="1" customWidth="1"/>
    <col min="5892" max="5892" width="14.88671875" bestFit="1" customWidth="1"/>
    <col min="5893" max="5894" width="0" hidden="1" customWidth="1"/>
    <col min="5895" max="5895" width="14.44140625" bestFit="1" customWidth="1"/>
    <col min="5896" max="5896" width="14.88671875" bestFit="1" customWidth="1"/>
    <col min="5897" max="5898" width="0" hidden="1" customWidth="1"/>
    <col min="5899" max="5899" width="14.6640625" bestFit="1" customWidth="1"/>
    <col min="5900" max="5900" width="14.88671875" bestFit="1" customWidth="1"/>
    <col min="5901" max="5902" width="0" hidden="1" customWidth="1"/>
    <col min="5903" max="5903" width="14.44140625" customWidth="1"/>
    <col min="5904" max="5904" width="14.88671875" bestFit="1" customWidth="1"/>
    <col min="5905" max="5905" width="14.5546875" bestFit="1" customWidth="1"/>
    <col min="5906" max="5906" width="14.44140625" bestFit="1" customWidth="1"/>
    <col min="5907" max="5907" width="19.44140625" bestFit="1" customWidth="1"/>
    <col min="5908" max="5908" width="13.6640625" bestFit="1" customWidth="1"/>
    <col min="5909" max="5909" width="14.5546875" customWidth="1"/>
    <col min="5910" max="5910" width="13.6640625" customWidth="1"/>
    <col min="5911" max="5912" width="13" customWidth="1"/>
    <col min="5914" max="5914" width="14.44140625" customWidth="1"/>
    <col min="6138" max="6138" width="5" customWidth="1"/>
    <col min="6139" max="6139" width="2.5546875" customWidth="1"/>
    <col min="6140" max="6140" width="2.6640625" customWidth="1"/>
    <col min="6141" max="6142" width="0" hidden="1" customWidth="1"/>
    <col min="6143" max="6143" width="13.88671875" customWidth="1"/>
    <col min="6144" max="6144" width="14.88671875" bestFit="1" customWidth="1"/>
    <col min="6145" max="6146" width="0" hidden="1" customWidth="1"/>
    <col min="6147" max="6147" width="14.44140625" bestFit="1" customWidth="1"/>
    <col min="6148" max="6148" width="14.88671875" bestFit="1" customWidth="1"/>
    <col min="6149" max="6150" width="0" hidden="1" customWidth="1"/>
    <col min="6151" max="6151" width="14.44140625" bestFit="1" customWidth="1"/>
    <col min="6152" max="6152" width="14.88671875" bestFit="1" customWidth="1"/>
    <col min="6153" max="6154" width="0" hidden="1" customWidth="1"/>
    <col min="6155" max="6155" width="14.6640625" bestFit="1" customWidth="1"/>
    <col min="6156" max="6156" width="14.88671875" bestFit="1" customWidth="1"/>
    <col min="6157" max="6158" width="0" hidden="1" customWidth="1"/>
    <col min="6159" max="6159" width="14.44140625" customWidth="1"/>
    <col min="6160" max="6160" width="14.88671875" bestFit="1" customWidth="1"/>
    <col min="6161" max="6161" width="14.5546875" bestFit="1" customWidth="1"/>
    <col min="6162" max="6162" width="14.44140625" bestFit="1" customWidth="1"/>
    <col min="6163" max="6163" width="19.44140625" bestFit="1" customWidth="1"/>
    <col min="6164" max="6164" width="13.6640625" bestFit="1" customWidth="1"/>
    <col min="6165" max="6165" width="14.5546875" customWidth="1"/>
    <col min="6166" max="6166" width="13.6640625" customWidth="1"/>
    <col min="6167" max="6168" width="13" customWidth="1"/>
    <col min="6170" max="6170" width="14.44140625" customWidth="1"/>
    <col min="6394" max="6394" width="5" customWidth="1"/>
    <col min="6395" max="6395" width="2.5546875" customWidth="1"/>
    <col min="6396" max="6396" width="2.6640625" customWidth="1"/>
    <col min="6397" max="6398" width="0" hidden="1" customWidth="1"/>
    <col min="6399" max="6399" width="13.88671875" customWidth="1"/>
    <col min="6400" max="6400" width="14.88671875" bestFit="1" customWidth="1"/>
    <col min="6401" max="6402" width="0" hidden="1" customWidth="1"/>
    <col min="6403" max="6403" width="14.44140625" bestFit="1" customWidth="1"/>
    <col min="6404" max="6404" width="14.88671875" bestFit="1" customWidth="1"/>
    <col min="6405" max="6406" width="0" hidden="1" customWidth="1"/>
    <col min="6407" max="6407" width="14.44140625" bestFit="1" customWidth="1"/>
    <col min="6408" max="6408" width="14.88671875" bestFit="1" customWidth="1"/>
    <col min="6409" max="6410" width="0" hidden="1" customWidth="1"/>
    <col min="6411" max="6411" width="14.6640625" bestFit="1" customWidth="1"/>
    <col min="6412" max="6412" width="14.88671875" bestFit="1" customWidth="1"/>
    <col min="6413" max="6414" width="0" hidden="1" customWidth="1"/>
    <col min="6415" max="6415" width="14.44140625" customWidth="1"/>
    <col min="6416" max="6416" width="14.88671875" bestFit="1" customWidth="1"/>
    <col min="6417" max="6417" width="14.5546875" bestFit="1" customWidth="1"/>
    <col min="6418" max="6418" width="14.44140625" bestFit="1" customWidth="1"/>
    <col min="6419" max="6419" width="19.44140625" bestFit="1" customWidth="1"/>
    <col min="6420" max="6420" width="13.6640625" bestFit="1" customWidth="1"/>
    <col min="6421" max="6421" width="14.5546875" customWidth="1"/>
    <col min="6422" max="6422" width="13.6640625" customWidth="1"/>
    <col min="6423" max="6424" width="13" customWidth="1"/>
    <col min="6426" max="6426" width="14.44140625" customWidth="1"/>
    <col min="6650" max="6650" width="5" customWidth="1"/>
    <col min="6651" max="6651" width="2.5546875" customWidth="1"/>
    <col min="6652" max="6652" width="2.6640625" customWidth="1"/>
    <col min="6653" max="6654" width="0" hidden="1" customWidth="1"/>
    <col min="6655" max="6655" width="13.88671875" customWidth="1"/>
    <col min="6656" max="6656" width="14.88671875" bestFit="1" customWidth="1"/>
    <col min="6657" max="6658" width="0" hidden="1" customWidth="1"/>
    <col min="6659" max="6659" width="14.44140625" bestFit="1" customWidth="1"/>
    <col min="6660" max="6660" width="14.88671875" bestFit="1" customWidth="1"/>
    <col min="6661" max="6662" width="0" hidden="1" customWidth="1"/>
    <col min="6663" max="6663" width="14.44140625" bestFit="1" customWidth="1"/>
    <col min="6664" max="6664" width="14.88671875" bestFit="1" customWidth="1"/>
    <col min="6665" max="6666" width="0" hidden="1" customWidth="1"/>
    <col min="6667" max="6667" width="14.6640625" bestFit="1" customWidth="1"/>
    <col min="6668" max="6668" width="14.88671875" bestFit="1" customWidth="1"/>
    <col min="6669" max="6670" width="0" hidden="1" customWidth="1"/>
    <col min="6671" max="6671" width="14.44140625" customWidth="1"/>
    <col min="6672" max="6672" width="14.88671875" bestFit="1" customWidth="1"/>
    <col min="6673" max="6673" width="14.5546875" bestFit="1" customWidth="1"/>
    <col min="6674" max="6674" width="14.44140625" bestFit="1" customWidth="1"/>
    <col min="6675" max="6675" width="19.44140625" bestFit="1" customWidth="1"/>
    <col min="6676" max="6676" width="13.6640625" bestFit="1" customWidth="1"/>
    <col min="6677" max="6677" width="14.5546875" customWidth="1"/>
    <col min="6678" max="6678" width="13.6640625" customWidth="1"/>
    <col min="6679" max="6680" width="13" customWidth="1"/>
    <col min="6682" max="6682" width="14.44140625" customWidth="1"/>
    <col min="6906" max="6906" width="5" customWidth="1"/>
    <col min="6907" max="6907" width="2.5546875" customWidth="1"/>
    <col min="6908" max="6908" width="2.6640625" customWidth="1"/>
    <col min="6909" max="6910" width="0" hidden="1" customWidth="1"/>
    <col min="6911" max="6911" width="13.88671875" customWidth="1"/>
    <col min="6912" max="6912" width="14.88671875" bestFit="1" customWidth="1"/>
    <col min="6913" max="6914" width="0" hidden="1" customWidth="1"/>
    <col min="6915" max="6915" width="14.44140625" bestFit="1" customWidth="1"/>
    <col min="6916" max="6916" width="14.88671875" bestFit="1" customWidth="1"/>
    <col min="6917" max="6918" width="0" hidden="1" customWidth="1"/>
    <col min="6919" max="6919" width="14.44140625" bestFit="1" customWidth="1"/>
    <col min="6920" max="6920" width="14.88671875" bestFit="1" customWidth="1"/>
    <col min="6921" max="6922" width="0" hidden="1" customWidth="1"/>
    <col min="6923" max="6923" width="14.6640625" bestFit="1" customWidth="1"/>
    <col min="6924" max="6924" width="14.88671875" bestFit="1" customWidth="1"/>
    <col min="6925" max="6926" width="0" hidden="1" customWidth="1"/>
    <col min="6927" max="6927" width="14.44140625" customWidth="1"/>
    <col min="6928" max="6928" width="14.88671875" bestFit="1" customWidth="1"/>
    <col min="6929" max="6929" width="14.5546875" bestFit="1" customWidth="1"/>
    <col min="6930" max="6930" width="14.44140625" bestFit="1" customWidth="1"/>
    <col min="6931" max="6931" width="19.44140625" bestFit="1" customWidth="1"/>
    <col min="6932" max="6932" width="13.6640625" bestFit="1" customWidth="1"/>
    <col min="6933" max="6933" width="14.5546875" customWidth="1"/>
    <col min="6934" max="6934" width="13.6640625" customWidth="1"/>
    <col min="6935" max="6936" width="13" customWidth="1"/>
    <col min="6938" max="6938" width="14.44140625" customWidth="1"/>
    <col min="7162" max="7162" width="5" customWidth="1"/>
    <col min="7163" max="7163" width="2.5546875" customWidth="1"/>
    <col min="7164" max="7164" width="2.6640625" customWidth="1"/>
    <col min="7165" max="7166" width="0" hidden="1" customWidth="1"/>
    <col min="7167" max="7167" width="13.88671875" customWidth="1"/>
    <col min="7168" max="7168" width="14.88671875" bestFit="1" customWidth="1"/>
    <col min="7169" max="7170" width="0" hidden="1" customWidth="1"/>
    <col min="7171" max="7171" width="14.44140625" bestFit="1" customWidth="1"/>
    <col min="7172" max="7172" width="14.88671875" bestFit="1" customWidth="1"/>
    <col min="7173" max="7174" width="0" hidden="1" customWidth="1"/>
    <col min="7175" max="7175" width="14.44140625" bestFit="1" customWidth="1"/>
    <col min="7176" max="7176" width="14.88671875" bestFit="1" customWidth="1"/>
    <col min="7177" max="7178" width="0" hidden="1" customWidth="1"/>
    <col min="7179" max="7179" width="14.6640625" bestFit="1" customWidth="1"/>
    <col min="7180" max="7180" width="14.88671875" bestFit="1" customWidth="1"/>
    <col min="7181" max="7182" width="0" hidden="1" customWidth="1"/>
    <col min="7183" max="7183" width="14.44140625" customWidth="1"/>
    <col min="7184" max="7184" width="14.88671875" bestFit="1" customWidth="1"/>
    <col min="7185" max="7185" width="14.5546875" bestFit="1" customWidth="1"/>
    <col min="7186" max="7186" width="14.44140625" bestFit="1" customWidth="1"/>
    <col min="7187" max="7187" width="19.44140625" bestFit="1" customWidth="1"/>
    <col min="7188" max="7188" width="13.6640625" bestFit="1" customWidth="1"/>
    <col min="7189" max="7189" width="14.5546875" customWidth="1"/>
    <col min="7190" max="7190" width="13.6640625" customWidth="1"/>
    <col min="7191" max="7192" width="13" customWidth="1"/>
    <col min="7194" max="7194" width="14.44140625" customWidth="1"/>
    <col min="7418" max="7418" width="5" customWidth="1"/>
    <col min="7419" max="7419" width="2.5546875" customWidth="1"/>
    <col min="7420" max="7420" width="2.6640625" customWidth="1"/>
    <col min="7421" max="7422" width="0" hidden="1" customWidth="1"/>
    <col min="7423" max="7423" width="13.88671875" customWidth="1"/>
    <col min="7424" max="7424" width="14.88671875" bestFit="1" customWidth="1"/>
    <col min="7425" max="7426" width="0" hidden="1" customWidth="1"/>
    <col min="7427" max="7427" width="14.44140625" bestFit="1" customWidth="1"/>
    <col min="7428" max="7428" width="14.88671875" bestFit="1" customWidth="1"/>
    <col min="7429" max="7430" width="0" hidden="1" customWidth="1"/>
    <col min="7431" max="7431" width="14.44140625" bestFit="1" customWidth="1"/>
    <col min="7432" max="7432" width="14.88671875" bestFit="1" customWidth="1"/>
    <col min="7433" max="7434" width="0" hidden="1" customWidth="1"/>
    <col min="7435" max="7435" width="14.6640625" bestFit="1" customWidth="1"/>
    <col min="7436" max="7436" width="14.88671875" bestFit="1" customWidth="1"/>
    <col min="7437" max="7438" width="0" hidden="1" customWidth="1"/>
    <col min="7439" max="7439" width="14.44140625" customWidth="1"/>
    <col min="7440" max="7440" width="14.88671875" bestFit="1" customWidth="1"/>
    <col min="7441" max="7441" width="14.5546875" bestFit="1" customWidth="1"/>
    <col min="7442" max="7442" width="14.44140625" bestFit="1" customWidth="1"/>
    <col min="7443" max="7443" width="19.44140625" bestFit="1" customWidth="1"/>
    <col min="7444" max="7444" width="13.6640625" bestFit="1" customWidth="1"/>
    <col min="7445" max="7445" width="14.5546875" customWidth="1"/>
    <col min="7446" max="7446" width="13.6640625" customWidth="1"/>
    <col min="7447" max="7448" width="13" customWidth="1"/>
    <col min="7450" max="7450" width="14.44140625" customWidth="1"/>
    <col min="7674" max="7674" width="5" customWidth="1"/>
    <col min="7675" max="7675" width="2.5546875" customWidth="1"/>
    <col min="7676" max="7676" width="2.6640625" customWidth="1"/>
    <col min="7677" max="7678" width="0" hidden="1" customWidth="1"/>
    <col min="7679" max="7679" width="13.88671875" customWidth="1"/>
    <col min="7680" max="7680" width="14.88671875" bestFit="1" customWidth="1"/>
    <col min="7681" max="7682" width="0" hidden="1" customWidth="1"/>
    <col min="7683" max="7683" width="14.44140625" bestFit="1" customWidth="1"/>
    <col min="7684" max="7684" width="14.88671875" bestFit="1" customWidth="1"/>
    <col min="7685" max="7686" width="0" hidden="1" customWidth="1"/>
    <col min="7687" max="7687" width="14.44140625" bestFit="1" customWidth="1"/>
    <col min="7688" max="7688" width="14.88671875" bestFit="1" customWidth="1"/>
    <col min="7689" max="7690" width="0" hidden="1" customWidth="1"/>
    <col min="7691" max="7691" width="14.6640625" bestFit="1" customWidth="1"/>
    <col min="7692" max="7692" width="14.88671875" bestFit="1" customWidth="1"/>
    <col min="7693" max="7694" width="0" hidden="1" customWidth="1"/>
    <col min="7695" max="7695" width="14.44140625" customWidth="1"/>
    <col min="7696" max="7696" width="14.88671875" bestFit="1" customWidth="1"/>
    <col min="7697" max="7697" width="14.5546875" bestFit="1" customWidth="1"/>
    <col min="7698" max="7698" width="14.44140625" bestFit="1" customWidth="1"/>
    <col min="7699" max="7699" width="19.44140625" bestFit="1" customWidth="1"/>
    <col min="7700" max="7700" width="13.6640625" bestFit="1" customWidth="1"/>
    <col min="7701" max="7701" width="14.5546875" customWidth="1"/>
    <col min="7702" max="7702" width="13.6640625" customWidth="1"/>
    <col min="7703" max="7704" width="13" customWidth="1"/>
    <col min="7706" max="7706" width="14.44140625" customWidth="1"/>
    <col min="7930" max="7930" width="5" customWidth="1"/>
    <col min="7931" max="7931" width="2.5546875" customWidth="1"/>
    <col min="7932" max="7932" width="2.6640625" customWidth="1"/>
    <col min="7933" max="7934" width="0" hidden="1" customWidth="1"/>
    <col min="7935" max="7935" width="13.88671875" customWidth="1"/>
    <col min="7936" max="7936" width="14.88671875" bestFit="1" customWidth="1"/>
    <col min="7937" max="7938" width="0" hidden="1" customWidth="1"/>
    <col min="7939" max="7939" width="14.44140625" bestFit="1" customWidth="1"/>
    <col min="7940" max="7940" width="14.88671875" bestFit="1" customWidth="1"/>
    <col min="7941" max="7942" width="0" hidden="1" customWidth="1"/>
    <col min="7943" max="7943" width="14.44140625" bestFit="1" customWidth="1"/>
    <col min="7944" max="7944" width="14.88671875" bestFit="1" customWidth="1"/>
    <col min="7945" max="7946" width="0" hidden="1" customWidth="1"/>
    <col min="7947" max="7947" width="14.6640625" bestFit="1" customWidth="1"/>
    <col min="7948" max="7948" width="14.88671875" bestFit="1" customWidth="1"/>
    <col min="7949" max="7950" width="0" hidden="1" customWidth="1"/>
    <col min="7951" max="7951" width="14.44140625" customWidth="1"/>
    <col min="7952" max="7952" width="14.88671875" bestFit="1" customWidth="1"/>
    <col min="7953" max="7953" width="14.5546875" bestFit="1" customWidth="1"/>
    <col min="7954" max="7954" width="14.44140625" bestFit="1" customWidth="1"/>
    <col min="7955" max="7955" width="19.44140625" bestFit="1" customWidth="1"/>
    <col min="7956" max="7956" width="13.6640625" bestFit="1" customWidth="1"/>
    <col min="7957" max="7957" width="14.5546875" customWidth="1"/>
    <col min="7958" max="7958" width="13.6640625" customWidth="1"/>
    <col min="7959" max="7960" width="13" customWidth="1"/>
    <col min="7962" max="7962" width="14.44140625" customWidth="1"/>
    <col min="8186" max="8186" width="5" customWidth="1"/>
    <col min="8187" max="8187" width="2.5546875" customWidth="1"/>
    <col min="8188" max="8188" width="2.6640625" customWidth="1"/>
    <col min="8189" max="8190" width="0" hidden="1" customWidth="1"/>
    <col min="8191" max="8191" width="13.88671875" customWidth="1"/>
    <col min="8192" max="8192" width="14.88671875" bestFit="1" customWidth="1"/>
    <col min="8193" max="8194" width="0" hidden="1" customWidth="1"/>
    <col min="8195" max="8195" width="14.44140625" bestFit="1" customWidth="1"/>
    <col min="8196" max="8196" width="14.88671875" bestFit="1" customWidth="1"/>
    <col min="8197" max="8198" width="0" hidden="1" customWidth="1"/>
    <col min="8199" max="8199" width="14.44140625" bestFit="1" customWidth="1"/>
    <col min="8200" max="8200" width="14.88671875" bestFit="1" customWidth="1"/>
    <col min="8201" max="8202" width="0" hidden="1" customWidth="1"/>
    <col min="8203" max="8203" width="14.6640625" bestFit="1" customWidth="1"/>
    <col min="8204" max="8204" width="14.88671875" bestFit="1" customWidth="1"/>
    <col min="8205" max="8206" width="0" hidden="1" customWidth="1"/>
    <col min="8207" max="8207" width="14.44140625" customWidth="1"/>
    <col min="8208" max="8208" width="14.88671875" bestFit="1" customWidth="1"/>
    <col min="8209" max="8209" width="14.5546875" bestFit="1" customWidth="1"/>
    <col min="8210" max="8210" width="14.44140625" bestFit="1" customWidth="1"/>
    <col min="8211" max="8211" width="19.44140625" bestFit="1" customWidth="1"/>
    <col min="8212" max="8212" width="13.6640625" bestFit="1" customWidth="1"/>
    <col min="8213" max="8213" width="14.5546875" customWidth="1"/>
    <col min="8214" max="8214" width="13.6640625" customWidth="1"/>
    <col min="8215" max="8216" width="13" customWidth="1"/>
    <col min="8218" max="8218" width="14.44140625" customWidth="1"/>
    <col min="8442" max="8442" width="5" customWidth="1"/>
    <col min="8443" max="8443" width="2.5546875" customWidth="1"/>
    <col min="8444" max="8444" width="2.6640625" customWidth="1"/>
    <col min="8445" max="8446" width="0" hidden="1" customWidth="1"/>
    <col min="8447" max="8447" width="13.88671875" customWidth="1"/>
    <col min="8448" max="8448" width="14.88671875" bestFit="1" customWidth="1"/>
    <col min="8449" max="8450" width="0" hidden="1" customWidth="1"/>
    <col min="8451" max="8451" width="14.44140625" bestFit="1" customWidth="1"/>
    <col min="8452" max="8452" width="14.88671875" bestFit="1" customWidth="1"/>
    <col min="8453" max="8454" width="0" hidden="1" customWidth="1"/>
    <col min="8455" max="8455" width="14.44140625" bestFit="1" customWidth="1"/>
    <col min="8456" max="8456" width="14.88671875" bestFit="1" customWidth="1"/>
    <col min="8457" max="8458" width="0" hidden="1" customWidth="1"/>
    <col min="8459" max="8459" width="14.6640625" bestFit="1" customWidth="1"/>
    <col min="8460" max="8460" width="14.88671875" bestFit="1" customWidth="1"/>
    <col min="8461" max="8462" width="0" hidden="1" customWidth="1"/>
    <col min="8463" max="8463" width="14.44140625" customWidth="1"/>
    <col min="8464" max="8464" width="14.88671875" bestFit="1" customWidth="1"/>
    <col min="8465" max="8465" width="14.5546875" bestFit="1" customWidth="1"/>
    <col min="8466" max="8466" width="14.44140625" bestFit="1" customWidth="1"/>
    <col min="8467" max="8467" width="19.44140625" bestFit="1" customWidth="1"/>
    <col min="8468" max="8468" width="13.6640625" bestFit="1" customWidth="1"/>
    <col min="8469" max="8469" width="14.5546875" customWidth="1"/>
    <col min="8470" max="8470" width="13.6640625" customWidth="1"/>
    <col min="8471" max="8472" width="13" customWidth="1"/>
    <col min="8474" max="8474" width="14.44140625" customWidth="1"/>
    <col min="8698" max="8698" width="5" customWidth="1"/>
    <col min="8699" max="8699" width="2.5546875" customWidth="1"/>
    <col min="8700" max="8700" width="2.6640625" customWidth="1"/>
    <col min="8701" max="8702" width="0" hidden="1" customWidth="1"/>
    <col min="8703" max="8703" width="13.88671875" customWidth="1"/>
    <col min="8704" max="8704" width="14.88671875" bestFit="1" customWidth="1"/>
    <col min="8705" max="8706" width="0" hidden="1" customWidth="1"/>
    <col min="8707" max="8707" width="14.44140625" bestFit="1" customWidth="1"/>
    <col min="8708" max="8708" width="14.88671875" bestFit="1" customWidth="1"/>
    <col min="8709" max="8710" width="0" hidden="1" customWidth="1"/>
    <col min="8711" max="8711" width="14.44140625" bestFit="1" customWidth="1"/>
    <col min="8712" max="8712" width="14.88671875" bestFit="1" customWidth="1"/>
    <col min="8713" max="8714" width="0" hidden="1" customWidth="1"/>
    <col min="8715" max="8715" width="14.6640625" bestFit="1" customWidth="1"/>
    <col min="8716" max="8716" width="14.88671875" bestFit="1" customWidth="1"/>
    <col min="8717" max="8718" width="0" hidden="1" customWidth="1"/>
    <col min="8719" max="8719" width="14.44140625" customWidth="1"/>
    <col min="8720" max="8720" width="14.88671875" bestFit="1" customWidth="1"/>
    <col min="8721" max="8721" width="14.5546875" bestFit="1" customWidth="1"/>
    <col min="8722" max="8722" width="14.44140625" bestFit="1" customWidth="1"/>
    <col min="8723" max="8723" width="19.44140625" bestFit="1" customWidth="1"/>
    <col min="8724" max="8724" width="13.6640625" bestFit="1" customWidth="1"/>
    <col min="8725" max="8725" width="14.5546875" customWidth="1"/>
    <col min="8726" max="8726" width="13.6640625" customWidth="1"/>
    <col min="8727" max="8728" width="13" customWidth="1"/>
    <col min="8730" max="8730" width="14.44140625" customWidth="1"/>
    <col min="8954" max="8954" width="5" customWidth="1"/>
    <col min="8955" max="8955" width="2.5546875" customWidth="1"/>
    <col min="8956" max="8956" width="2.6640625" customWidth="1"/>
    <col min="8957" max="8958" width="0" hidden="1" customWidth="1"/>
    <col min="8959" max="8959" width="13.88671875" customWidth="1"/>
    <col min="8960" max="8960" width="14.88671875" bestFit="1" customWidth="1"/>
    <col min="8961" max="8962" width="0" hidden="1" customWidth="1"/>
    <col min="8963" max="8963" width="14.44140625" bestFit="1" customWidth="1"/>
    <col min="8964" max="8964" width="14.88671875" bestFit="1" customWidth="1"/>
    <col min="8965" max="8966" width="0" hidden="1" customWidth="1"/>
    <col min="8967" max="8967" width="14.44140625" bestFit="1" customWidth="1"/>
    <col min="8968" max="8968" width="14.88671875" bestFit="1" customWidth="1"/>
    <col min="8969" max="8970" width="0" hidden="1" customWidth="1"/>
    <col min="8971" max="8971" width="14.6640625" bestFit="1" customWidth="1"/>
    <col min="8972" max="8972" width="14.88671875" bestFit="1" customWidth="1"/>
    <col min="8973" max="8974" width="0" hidden="1" customWidth="1"/>
    <col min="8975" max="8975" width="14.44140625" customWidth="1"/>
    <col min="8976" max="8976" width="14.88671875" bestFit="1" customWidth="1"/>
    <col min="8977" max="8977" width="14.5546875" bestFit="1" customWidth="1"/>
    <col min="8978" max="8978" width="14.44140625" bestFit="1" customWidth="1"/>
    <col min="8979" max="8979" width="19.44140625" bestFit="1" customWidth="1"/>
    <col min="8980" max="8980" width="13.6640625" bestFit="1" customWidth="1"/>
    <col min="8981" max="8981" width="14.5546875" customWidth="1"/>
    <col min="8982" max="8982" width="13.6640625" customWidth="1"/>
    <col min="8983" max="8984" width="13" customWidth="1"/>
    <col min="8986" max="8986" width="14.44140625" customWidth="1"/>
    <col min="9210" max="9210" width="5" customWidth="1"/>
    <col min="9211" max="9211" width="2.5546875" customWidth="1"/>
    <col min="9212" max="9212" width="2.6640625" customWidth="1"/>
    <col min="9213" max="9214" width="0" hidden="1" customWidth="1"/>
    <col min="9215" max="9215" width="13.88671875" customWidth="1"/>
    <col min="9216" max="9216" width="14.88671875" bestFit="1" customWidth="1"/>
    <col min="9217" max="9218" width="0" hidden="1" customWidth="1"/>
    <col min="9219" max="9219" width="14.44140625" bestFit="1" customWidth="1"/>
    <col min="9220" max="9220" width="14.88671875" bestFit="1" customWidth="1"/>
    <col min="9221" max="9222" width="0" hidden="1" customWidth="1"/>
    <col min="9223" max="9223" width="14.44140625" bestFit="1" customWidth="1"/>
    <col min="9224" max="9224" width="14.88671875" bestFit="1" customWidth="1"/>
    <col min="9225" max="9226" width="0" hidden="1" customWidth="1"/>
    <col min="9227" max="9227" width="14.6640625" bestFit="1" customWidth="1"/>
    <col min="9228" max="9228" width="14.88671875" bestFit="1" customWidth="1"/>
    <col min="9229" max="9230" width="0" hidden="1" customWidth="1"/>
    <col min="9231" max="9231" width="14.44140625" customWidth="1"/>
    <col min="9232" max="9232" width="14.88671875" bestFit="1" customWidth="1"/>
    <col min="9233" max="9233" width="14.5546875" bestFit="1" customWidth="1"/>
    <col min="9234" max="9234" width="14.44140625" bestFit="1" customWidth="1"/>
    <col min="9235" max="9235" width="19.44140625" bestFit="1" customWidth="1"/>
    <col min="9236" max="9236" width="13.6640625" bestFit="1" customWidth="1"/>
    <col min="9237" max="9237" width="14.5546875" customWidth="1"/>
    <col min="9238" max="9238" width="13.6640625" customWidth="1"/>
    <col min="9239" max="9240" width="13" customWidth="1"/>
    <col min="9242" max="9242" width="14.44140625" customWidth="1"/>
    <col min="9466" max="9466" width="5" customWidth="1"/>
    <col min="9467" max="9467" width="2.5546875" customWidth="1"/>
    <col min="9468" max="9468" width="2.6640625" customWidth="1"/>
    <col min="9469" max="9470" width="0" hidden="1" customWidth="1"/>
    <col min="9471" max="9471" width="13.88671875" customWidth="1"/>
    <col min="9472" max="9472" width="14.88671875" bestFit="1" customWidth="1"/>
    <col min="9473" max="9474" width="0" hidden="1" customWidth="1"/>
    <col min="9475" max="9475" width="14.44140625" bestFit="1" customWidth="1"/>
    <col min="9476" max="9476" width="14.88671875" bestFit="1" customWidth="1"/>
    <col min="9477" max="9478" width="0" hidden="1" customWidth="1"/>
    <col min="9479" max="9479" width="14.44140625" bestFit="1" customWidth="1"/>
    <col min="9480" max="9480" width="14.88671875" bestFit="1" customWidth="1"/>
    <col min="9481" max="9482" width="0" hidden="1" customWidth="1"/>
    <col min="9483" max="9483" width="14.6640625" bestFit="1" customWidth="1"/>
    <col min="9484" max="9484" width="14.88671875" bestFit="1" customWidth="1"/>
    <col min="9485" max="9486" width="0" hidden="1" customWidth="1"/>
    <col min="9487" max="9487" width="14.44140625" customWidth="1"/>
    <col min="9488" max="9488" width="14.88671875" bestFit="1" customWidth="1"/>
    <col min="9489" max="9489" width="14.5546875" bestFit="1" customWidth="1"/>
    <col min="9490" max="9490" width="14.44140625" bestFit="1" customWidth="1"/>
    <col min="9491" max="9491" width="19.44140625" bestFit="1" customWidth="1"/>
    <col min="9492" max="9492" width="13.6640625" bestFit="1" customWidth="1"/>
    <col min="9493" max="9493" width="14.5546875" customWidth="1"/>
    <col min="9494" max="9494" width="13.6640625" customWidth="1"/>
    <col min="9495" max="9496" width="13" customWidth="1"/>
    <col min="9498" max="9498" width="14.44140625" customWidth="1"/>
    <col min="9722" max="9722" width="5" customWidth="1"/>
    <col min="9723" max="9723" width="2.5546875" customWidth="1"/>
    <col min="9724" max="9724" width="2.6640625" customWidth="1"/>
    <col min="9725" max="9726" width="0" hidden="1" customWidth="1"/>
    <col min="9727" max="9727" width="13.88671875" customWidth="1"/>
    <col min="9728" max="9728" width="14.88671875" bestFit="1" customWidth="1"/>
    <col min="9729" max="9730" width="0" hidden="1" customWidth="1"/>
    <col min="9731" max="9731" width="14.44140625" bestFit="1" customWidth="1"/>
    <col min="9732" max="9732" width="14.88671875" bestFit="1" customWidth="1"/>
    <col min="9733" max="9734" width="0" hidden="1" customWidth="1"/>
    <col min="9735" max="9735" width="14.44140625" bestFit="1" customWidth="1"/>
    <col min="9736" max="9736" width="14.88671875" bestFit="1" customWidth="1"/>
    <col min="9737" max="9738" width="0" hidden="1" customWidth="1"/>
    <col min="9739" max="9739" width="14.6640625" bestFit="1" customWidth="1"/>
    <col min="9740" max="9740" width="14.88671875" bestFit="1" customWidth="1"/>
    <col min="9741" max="9742" width="0" hidden="1" customWidth="1"/>
    <col min="9743" max="9743" width="14.44140625" customWidth="1"/>
    <col min="9744" max="9744" width="14.88671875" bestFit="1" customWidth="1"/>
    <col min="9745" max="9745" width="14.5546875" bestFit="1" customWidth="1"/>
    <col min="9746" max="9746" width="14.44140625" bestFit="1" customWidth="1"/>
    <col min="9747" max="9747" width="19.44140625" bestFit="1" customWidth="1"/>
    <col min="9748" max="9748" width="13.6640625" bestFit="1" customWidth="1"/>
    <col min="9749" max="9749" width="14.5546875" customWidth="1"/>
    <col min="9750" max="9750" width="13.6640625" customWidth="1"/>
    <col min="9751" max="9752" width="13" customWidth="1"/>
    <col min="9754" max="9754" width="14.44140625" customWidth="1"/>
    <col min="9978" max="9978" width="5" customWidth="1"/>
    <col min="9979" max="9979" width="2.5546875" customWidth="1"/>
    <col min="9980" max="9980" width="2.6640625" customWidth="1"/>
    <col min="9981" max="9982" width="0" hidden="1" customWidth="1"/>
    <col min="9983" max="9983" width="13.88671875" customWidth="1"/>
    <col min="9984" max="9984" width="14.88671875" bestFit="1" customWidth="1"/>
    <col min="9985" max="9986" width="0" hidden="1" customWidth="1"/>
    <col min="9987" max="9987" width="14.44140625" bestFit="1" customWidth="1"/>
    <col min="9988" max="9988" width="14.88671875" bestFit="1" customWidth="1"/>
    <col min="9989" max="9990" width="0" hidden="1" customWidth="1"/>
    <col min="9991" max="9991" width="14.44140625" bestFit="1" customWidth="1"/>
    <col min="9992" max="9992" width="14.88671875" bestFit="1" customWidth="1"/>
    <col min="9993" max="9994" width="0" hidden="1" customWidth="1"/>
    <col min="9995" max="9995" width="14.6640625" bestFit="1" customWidth="1"/>
    <col min="9996" max="9996" width="14.88671875" bestFit="1" customWidth="1"/>
    <col min="9997" max="9998" width="0" hidden="1" customWidth="1"/>
    <col min="9999" max="9999" width="14.44140625" customWidth="1"/>
    <col min="10000" max="10000" width="14.88671875" bestFit="1" customWidth="1"/>
    <col min="10001" max="10001" width="14.5546875" bestFit="1" customWidth="1"/>
    <col min="10002" max="10002" width="14.44140625" bestFit="1" customWidth="1"/>
    <col min="10003" max="10003" width="19.44140625" bestFit="1" customWidth="1"/>
    <col min="10004" max="10004" width="13.6640625" bestFit="1" customWidth="1"/>
    <col min="10005" max="10005" width="14.5546875" customWidth="1"/>
    <col min="10006" max="10006" width="13.6640625" customWidth="1"/>
    <col min="10007" max="10008" width="13" customWidth="1"/>
    <col min="10010" max="10010" width="14.44140625" customWidth="1"/>
    <col min="10234" max="10234" width="5" customWidth="1"/>
    <col min="10235" max="10235" width="2.5546875" customWidth="1"/>
    <col min="10236" max="10236" width="2.6640625" customWidth="1"/>
    <col min="10237" max="10238" width="0" hidden="1" customWidth="1"/>
    <col min="10239" max="10239" width="13.88671875" customWidth="1"/>
    <col min="10240" max="10240" width="14.88671875" bestFit="1" customWidth="1"/>
    <col min="10241" max="10242" width="0" hidden="1" customWidth="1"/>
    <col min="10243" max="10243" width="14.44140625" bestFit="1" customWidth="1"/>
    <col min="10244" max="10244" width="14.88671875" bestFit="1" customWidth="1"/>
    <col min="10245" max="10246" width="0" hidden="1" customWidth="1"/>
    <col min="10247" max="10247" width="14.44140625" bestFit="1" customWidth="1"/>
    <col min="10248" max="10248" width="14.88671875" bestFit="1" customWidth="1"/>
    <col min="10249" max="10250" width="0" hidden="1" customWidth="1"/>
    <col min="10251" max="10251" width="14.6640625" bestFit="1" customWidth="1"/>
    <col min="10252" max="10252" width="14.88671875" bestFit="1" customWidth="1"/>
    <col min="10253" max="10254" width="0" hidden="1" customWidth="1"/>
    <col min="10255" max="10255" width="14.44140625" customWidth="1"/>
    <col min="10256" max="10256" width="14.88671875" bestFit="1" customWidth="1"/>
    <col min="10257" max="10257" width="14.5546875" bestFit="1" customWidth="1"/>
    <col min="10258" max="10258" width="14.44140625" bestFit="1" customWidth="1"/>
    <col min="10259" max="10259" width="19.44140625" bestFit="1" customWidth="1"/>
    <col min="10260" max="10260" width="13.6640625" bestFit="1" customWidth="1"/>
    <col min="10261" max="10261" width="14.5546875" customWidth="1"/>
    <col min="10262" max="10262" width="13.6640625" customWidth="1"/>
    <col min="10263" max="10264" width="13" customWidth="1"/>
    <col min="10266" max="10266" width="14.44140625" customWidth="1"/>
    <col min="10490" max="10490" width="5" customWidth="1"/>
    <col min="10491" max="10491" width="2.5546875" customWidth="1"/>
    <col min="10492" max="10492" width="2.6640625" customWidth="1"/>
    <col min="10493" max="10494" width="0" hidden="1" customWidth="1"/>
    <col min="10495" max="10495" width="13.88671875" customWidth="1"/>
    <col min="10496" max="10496" width="14.88671875" bestFit="1" customWidth="1"/>
    <col min="10497" max="10498" width="0" hidden="1" customWidth="1"/>
    <col min="10499" max="10499" width="14.44140625" bestFit="1" customWidth="1"/>
    <col min="10500" max="10500" width="14.88671875" bestFit="1" customWidth="1"/>
    <col min="10501" max="10502" width="0" hidden="1" customWidth="1"/>
    <col min="10503" max="10503" width="14.44140625" bestFit="1" customWidth="1"/>
    <col min="10504" max="10504" width="14.88671875" bestFit="1" customWidth="1"/>
    <col min="10505" max="10506" width="0" hidden="1" customWidth="1"/>
    <col min="10507" max="10507" width="14.6640625" bestFit="1" customWidth="1"/>
    <col min="10508" max="10508" width="14.88671875" bestFit="1" customWidth="1"/>
    <col min="10509" max="10510" width="0" hidden="1" customWidth="1"/>
    <col min="10511" max="10511" width="14.44140625" customWidth="1"/>
    <col min="10512" max="10512" width="14.88671875" bestFit="1" customWidth="1"/>
    <col min="10513" max="10513" width="14.5546875" bestFit="1" customWidth="1"/>
    <col min="10514" max="10514" width="14.44140625" bestFit="1" customWidth="1"/>
    <col min="10515" max="10515" width="19.44140625" bestFit="1" customWidth="1"/>
    <col min="10516" max="10516" width="13.6640625" bestFit="1" customWidth="1"/>
    <col min="10517" max="10517" width="14.5546875" customWidth="1"/>
    <col min="10518" max="10518" width="13.6640625" customWidth="1"/>
    <col min="10519" max="10520" width="13" customWidth="1"/>
    <col min="10522" max="10522" width="14.44140625" customWidth="1"/>
    <col min="10746" max="10746" width="5" customWidth="1"/>
    <col min="10747" max="10747" width="2.5546875" customWidth="1"/>
    <col min="10748" max="10748" width="2.6640625" customWidth="1"/>
    <col min="10749" max="10750" width="0" hidden="1" customWidth="1"/>
    <col min="10751" max="10751" width="13.88671875" customWidth="1"/>
    <col min="10752" max="10752" width="14.88671875" bestFit="1" customWidth="1"/>
    <col min="10753" max="10754" width="0" hidden="1" customWidth="1"/>
    <col min="10755" max="10755" width="14.44140625" bestFit="1" customWidth="1"/>
    <col min="10756" max="10756" width="14.88671875" bestFit="1" customWidth="1"/>
    <col min="10757" max="10758" width="0" hidden="1" customWidth="1"/>
    <col min="10759" max="10759" width="14.44140625" bestFit="1" customWidth="1"/>
    <col min="10760" max="10760" width="14.88671875" bestFit="1" customWidth="1"/>
    <col min="10761" max="10762" width="0" hidden="1" customWidth="1"/>
    <col min="10763" max="10763" width="14.6640625" bestFit="1" customWidth="1"/>
    <col min="10764" max="10764" width="14.88671875" bestFit="1" customWidth="1"/>
    <col min="10765" max="10766" width="0" hidden="1" customWidth="1"/>
    <col min="10767" max="10767" width="14.44140625" customWidth="1"/>
    <col min="10768" max="10768" width="14.88671875" bestFit="1" customWidth="1"/>
    <col min="10769" max="10769" width="14.5546875" bestFit="1" customWidth="1"/>
    <col min="10770" max="10770" width="14.44140625" bestFit="1" customWidth="1"/>
    <col min="10771" max="10771" width="19.44140625" bestFit="1" customWidth="1"/>
    <col min="10772" max="10772" width="13.6640625" bestFit="1" customWidth="1"/>
    <col min="10773" max="10773" width="14.5546875" customWidth="1"/>
    <col min="10774" max="10774" width="13.6640625" customWidth="1"/>
    <col min="10775" max="10776" width="13" customWidth="1"/>
    <col min="10778" max="10778" width="14.44140625" customWidth="1"/>
    <col min="11002" max="11002" width="5" customWidth="1"/>
    <col min="11003" max="11003" width="2.5546875" customWidth="1"/>
    <col min="11004" max="11004" width="2.6640625" customWidth="1"/>
    <col min="11005" max="11006" width="0" hidden="1" customWidth="1"/>
    <col min="11007" max="11007" width="13.88671875" customWidth="1"/>
    <col min="11008" max="11008" width="14.88671875" bestFit="1" customWidth="1"/>
    <col min="11009" max="11010" width="0" hidden="1" customWidth="1"/>
    <col min="11011" max="11011" width="14.44140625" bestFit="1" customWidth="1"/>
    <col min="11012" max="11012" width="14.88671875" bestFit="1" customWidth="1"/>
    <col min="11013" max="11014" width="0" hidden="1" customWidth="1"/>
    <col min="11015" max="11015" width="14.44140625" bestFit="1" customWidth="1"/>
    <col min="11016" max="11016" width="14.88671875" bestFit="1" customWidth="1"/>
    <col min="11017" max="11018" width="0" hidden="1" customWidth="1"/>
    <col min="11019" max="11019" width="14.6640625" bestFit="1" customWidth="1"/>
    <col min="11020" max="11020" width="14.88671875" bestFit="1" customWidth="1"/>
    <col min="11021" max="11022" width="0" hidden="1" customWidth="1"/>
    <col min="11023" max="11023" width="14.44140625" customWidth="1"/>
    <col min="11024" max="11024" width="14.88671875" bestFit="1" customWidth="1"/>
    <col min="11025" max="11025" width="14.5546875" bestFit="1" customWidth="1"/>
    <col min="11026" max="11026" width="14.44140625" bestFit="1" customWidth="1"/>
    <col min="11027" max="11027" width="19.44140625" bestFit="1" customWidth="1"/>
    <col min="11028" max="11028" width="13.6640625" bestFit="1" customWidth="1"/>
    <col min="11029" max="11029" width="14.5546875" customWidth="1"/>
    <col min="11030" max="11030" width="13.6640625" customWidth="1"/>
    <col min="11031" max="11032" width="13" customWidth="1"/>
    <col min="11034" max="11034" width="14.44140625" customWidth="1"/>
    <col min="11258" max="11258" width="5" customWidth="1"/>
    <col min="11259" max="11259" width="2.5546875" customWidth="1"/>
    <col min="11260" max="11260" width="2.6640625" customWidth="1"/>
    <col min="11261" max="11262" width="0" hidden="1" customWidth="1"/>
    <col min="11263" max="11263" width="13.88671875" customWidth="1"/>
    <col min="11264" max="11264" width="14.88671875" bestFit="1" customWidth="1"/>
    <col min="11265" max="11266" width="0" hidden="1" customWidth="1"/>
    <col min="11267" max="11267" width="14.44140625" bestFit="1" customWidth="1"/>
    <col min="11268" max="11268" width="14.88671875" bestFit="1" customWidth="1"/>
    <col min="11269" max="11270" width="0" hidden="1" customWidth="1"/>
    <col min="11271" max="11271" width="14.44140625" bestFit="1" customWidth="1"/>
    <col min="11272" max="11272" width="14.88671875" bestFit="1" customWidth="1"/>
    <col min="11273" max="11274" width="0" hidden="1" customWidth="1"/>
    <col min="11275" max="11275" width="14.6640625" bestFit="1" customWidth="1"/>
    <col min="11276" max="11276" width="14.88671875" bestFit="1" customWidth="1"/>
    <col min="11277" max="11278" width="0" hidden="1" customWidth="1"/>
    <col min="11279" max="11279" width="14.44140625" customWidth="1"/>
    <col min="11280" max="11280" width="14.88671875" bestFit="1" customWidth="1"/>
    <col min="11281" max="11281" width="14.5546875" bestFit="1" customWidth="1"/>
    <col min="11282" max="11282" width="14.44140625" bestFit="1" customWidth="1"/>
    <col min="11283" max="11283" width="19.44140625" bestFit="1" customWidth="1"/>
    <col min="11284" max="11284" width="13.6640625" bestFit="1" customWidth="1"/>
    <col min="11285" max="11285" width="14.5546875" customWidth="1"/>
    <col min="11286" max="11286" width="13.6640625" customWidth="1"/>
    <col min="11287" max="11288" width="13" customWidth="1"/>
    <col min="11290" max="11290" width="14.44140625" customWidth="1"/>
    <col min="11514" max="11514" width="5" customWidth="1"/>
    <col min="11515" max="11515" width="2.5546875" customWidth="1"/>
    <col min="11516" max="11516" width="2.6640625" customWidth="1"/>
    <col min="11517" max="11518" width="0" hidden="1" customWidth="1"/>
    <col min="11519" max="11519" width="13.88671875" customWidth="1"/>
    <col min="11520" max="11520" width="14.88671875" bestFit="1" customWidth="1"/>
    <col min="11521" max="11522" width="0" hidden="1" customWidth="1"/>
    <col min="11523" max="11523" width="14.44140625" bestFit="1" customWidth="1"/>
    <col min="11524" max="11524" width="14.88671875" bestFit="1" customWidth="1"/>
    <col min="11525" max="11526" width="0" hidden="1" customWidth="1"/>
    <col min="11527" max="11527" width="14.44140625" bestFit="1" customWidth="1"/>
    <col min="11528" max="11528" width="14.88671875" bestFit="1" customWidth="1"/>
    <col min="11529" max="11530" width="0" hidden="1" customWidth="1"/>
    <col min="11531" max="11531" width="14.6640625" bestFit="1" customWidth="1"/>
    <col min="11532" max="11532" width="14.88671875" bestFit="1" customWidth="1"/>
    <col min="11533" max="11534" width="0" hidden="1" customWidth="1"/>
    <col min="11535" max="11535" width="14.44140625" customWidth="1"/>
    <col min="11536" max="11536" width="14.88671875" bestFit="1" customWidth="1"/>
    <col min="11537" max="11537" width="14.5546875" bestFit="1" customWidth="1"/>
    <col min="11538" max="11538" width="14.44140625" bestFit="1" customWidth="1"/>
    <col min="11539" max="11539" width="19.44140625" bestFit="1" customWidth="1"/>
    <col min="11540" max="11540" width="13.6640625" bestFit="1" customWidth="1"/>
    <col min="11541" max="11541" width="14.5546875" customWidth="1"/>
    <col min="11542" max="11542" width="13.6640625" customWidth="1"/>
    <col min="11543" max="11544" width="13" customWidth="1"/>
    <col min="11546" max="11546" width="14.44140625" customWidth="1"/>
    <col min="11770" max="11770" width="5" customWidth="1"/>
    <col min="11771" max="11771" width="2.5546875" customWidth="1"/>
    <col min="11772" max="11772" width="2.6640625" customWidth="1"/>
    <col min="11773" max="11774" width="0" hidden="1" customWidth="1"/>
    <col min="11775" max="11775" width="13.88671875" customWidth="1"/>
    <col min="11776" max="11776" width="14.88671875" bestFit="1" customWidth="1"/>
    <col min="11777" max="11778" width="0" hidden="1" customWidth="1"/>
    <col min="11779" max="11779" width="14.44140625" bestFit="1" customWidth="1"/>
    <col min="11780" max="11780" width="14.88671875" bestFit="1" customWidth="1"/>
    <col min="11781" max="11782" width="0" hidden="1" customWidth="1"/>
    <col min="11783" max="11783" width="14.44140625" bestFit="1" customWidth="1"/>
    <col min="11784" max="11784" width="14.88671875" bestFit="1" customWidth="1"/>
    <col min="11785" max="11786" width="0" hidden="1" customWidth="1"/>
    <col min="11787" max="11787" width="14.6640625" bestFit="1" customWidth="1"/>
    <col min="11788" max="11788" width="14.88671875" bestFit="1" customWidth="1"/>
    <col min="11789" max="11790" width="0" hidden="1" customWidth="1"/>
    <col min="11791" max="11791" width="14.44140625" customWidth="1"/>
    <col min="11792" max="11792" width="14.88671875" bestFit="1" customWidth="1"/>
    <col min="11793" max="11793" width="14.5546875" bestFit="1" customWidth="1"/>
    <col min="11794" max="11794" width="14.44140625" bestFit="1" customWidth="1"/>
    <col min="11795" max="11795" width="19.44140625" bestFit="1" customWidth="1"/>
    <col min="11796" max="11796" width="13.6640625" bestFit="1" customWidth="1"/>
    <col min="11797" max="11797" width="14.5546875" customWidth="1"/>
    <col min="11798" max="11798" width="13.6640625" customWidth="1"/>
    <col min="11799" max="11800" width="13" customWidth="1"/>
    <col min="11802" max="11802" width="14.44140625" customWidth="1"/>
    <col min="12026" max="12026" width="5" customWidth="1"/>
    <col min="12027" max="12027" width="2.5546875" customWidth="1"/>
    <col min="12028" max="12028" width="2.6640625" customWidth="1"/>
    <col min="12029" max="12030" width="0" hidden="1" customWidth="1"/>
    <col min="12031" max="12031" width="13.88671875" customWidth="1"/>
    <col min="12032" max="12032" width="14.88671875" bestFit="1" customWidth="1"/>
    <col min="12033" max="12034" width="0" hidden="1" customWidth="1"/>
    <col min="12035" max="12035" width="14.44140625" bestFit="1" customWidth="1"/>
    <col min="12036" max="12036" width="14.88671875" bestFit="1" customWidth="1"/>
    <col min="12037" max="12038" width="0" hidden="1" customWidth="1"/>
    <col min="12039" max="12039" width="14.44140625" bestFit="1" customWidth="1"/>
    <col min="12040" max="12040" width="14.88671875" bestFit="1" customWidth="1"/>
    <col min="12041" max="12042" width="0" hidden="1" customWidth="1"/>
    <col min="12043" max="12043" width="14.6640625" bestFit="1" customWidth="1"/>
    <col min="12044" max="12044" width="14.88671875" bestFit="1" customWidth="1"/>
    <col min="12045" max="12046" width="0" hidden="1" customWidth="1"/>
    <col min="12047" max="12047" width="14.44140625" customWidth="1"/>
    <col min="12048" max="12048" width="14.88671875" bestFit="1" customWidth="1"/>
    <col min="12049" max="12049" width="14.5546875" bestFit="1" customWidth="1"/>
    <col min="12050" max="12050" width="14.44140625" bestFit="1" customWidth="1"/>
    <col min="12051" max="12051" width="19.44140625" bestFit="1" customWidth="1"/>
    <col min="12052" max="12052" width="13.6640625" bestFit="1" customWidth="1"/>
    <col min="12053" max="12053" width="14.5546875" customWidth="1"/>
    <col min="12054" max="12054" width="13.6640625" customWidth="1"/>
    <col min="12055" max="12056" width="13" customWidth="1"/>
    <col min="12058" max="12058" width="14.44140625" customWidth="1"/>
    <col min="12282" max="12282" width="5" customWidth="1"/>
    <col min="12283" max="12283" width="2.5546875" customWidth="1"/>
    <col min="12284" max="12284" width="2.6640625" customWidth="1"/>
    <col min="12285" max="12286" width="0" hidden="1" customWidth="1"/>
    <col min="12287" max="12287" width="13.88671875" customWidth="1"/>
    <col min="12288" max="12288" width="14.88671875" bestFit="1" customWidth="1"/>
    <col min="12289" max="12290" width="0" hidden="1" customWidth="1"/>
    <col min="12291" max="12291" width="14.44140625" bestFit="1" customWidth="1"/>
    <col min="12292" max="12292" width="14.88671875" bestFit="1" customWidth="1"/>
    <col min="12293" max="12294" width="0" hidden="1" customWidth="1"/>
    <col min="12295" max="12295" width="14.44140625" bestFit="1" customWidth="1"/>
    <col min="12296" max="12296" width="14.88671875" bestFit="1" customWidth="1"/>
    <col min="12297" max="12298" width="0" hidden="1" customWidth="1"/>
    <col min="12299" max="12299" width="14.6640625" bestFit="1" customWidth="1"/>
    <col min="12300" max="12300" width="14.88671875" bestFit="1" customWidth="1"/>
    <col min="12301" max="12302" width="0" hidden="1" customWidth="1"/>
    <col min="12303" max="12303" width="14.44140625" customWidth="1"/>
    <col min="12304" max="12304" width="14.88671875" bestFit="1" customWidth="1"/>
    <col min="12305" max="12305" width="14.5546875" bestFit="1" customWidth="1"/>
    <col min="12306" max="12306" width="14.44140625" bestFit="1" customWidth="1"/>
    <col min="12307" max="12307" width="19.44140625" bestFit="1" customWidth="1"/>
    <col min="12308" max="12308" width="13.6640625" bestFit="1" customWidth="1"/>
    <col min="12309" max="12309" width="14.5546875" customWidth="1"/>
    <col min="12310" max="12310" width="13.6640625" customWidth="1"/>
    <col min="12311" max="12312" width="13" customWidth="1"/>
    <col min="12314" max="12314" width="14.44140625" customWidth="1"/>
    <col min="12538" max="12538" width="5" customWidth="1"/>
    <col min="12539" max="12539" width="2.5546875" customWidth="1"/>
    <col min="12540" max="12540" width="2.6640625" customWidth="1"/>
    <col min="12541" max="12542" width="0" hidden="1" customWidth="1"/>
    <col min="12543" max="12543" width="13.88671875" customWidth="1"/>
    <col min="12544" max="12544" width="14.88671875" bestFit="1" customWidth="1"/>
    <col min="12545" max="12546" width="0" hidden="1" customWidth="1"/>
    <col min="12547" max="12547" width="14.44140625" bestFit="1" customWidth="1"/>
    <col min="12548" max="12548" width="14.88671875" bestFit="1" customWidth="1"/>
    <col min="12549" max="12550" width="0" hidden="1" customWidth="1"/>
    <col min="12551" max="12551" width="14.44140625" bestFit="1" customWidth="1"/>
    <col min="12552" max="12552" width="14.88671875" bestFit="1" customWidth="1"/>
    <col min="12553" max="12554" width="0" hidden="1" customWidth="1"/>
    <col min="12555" max="12555" width="14.6640625" bestFit="1" customWidth="1"/>
    <col min="12556" max="12556" width="14.88671875" bestFit="1" customWidth="1"/>
    <col min="12557" max="12558" width="0" hidden="1" customWidth="1"/>
    <col min="12559" max="12559" width="14.44140625" customWidth="1"/>
    <col min="12560" max="12560" width="14.88671875" bestFit="1" customWidth="1"/>
    <col min="12561" max="12561" width="14.5546875" bestFit="1" customWidth="1"/>
    <col min="12562" max="12562" width="14.44140625" bestFit="1" customWidth="1"/>
    <col min="12563" max="12563" width="19.44140625" bestFit="1" customWidth="1"/>
    <col min="12564" max="12564" width="13.6640625" bestFit="1" customWidth="1"/>
    <col min="12565" max="12565" width="14.5546875" customWidth="1"/>
    <col min="12566" max="12566" width="13.6640625" customWidth="1"/>
    <col min="12567" max="12568" width="13" customWidth="1"/>
    <col min="12570" max="12570" width="14.44140625" customWidth="1"/>
    <col min="12794" max="12794" width="5" customWidth="1"/>
    <col min="12795" max="12795" width="2.5546875" customWidth="1"/>
    <col min="12796" max="12796" width="2.6640625" customWidth="1"/>
    <col min="12797" max="12798" width="0" hidden="1" customWidth="1"/>
    <col min="12799" max="12799" width="13.88671875" customWidth="1"/>
    <col min="12800" max="12800" width="14.88671875" bestFit="1" customWidth="1"/>
    <col min="12801" max="12802" width="0" hidden="1" customWidth="1"/>
    <col min="12803" max="12803" width="14.44140625" bestFit="1" customWidth="1"/>
    <col min="12804" max="12804" width="14.88671875" bestFit="1" customWidth="1"/>
    <col min="12805" max="12806" width="0" hidden="1" customWidth="1"/>
    <col min="12807" max="12807" width="14.44140625" bestFit="1" customWidth="1"/>
    <col min="12808" max="12808" width="14.88671875" bestFit="1" customWidth="1"/>
    <col min="12809" max="12810" width="0" hidden="1" customWidth="1"/>
    <col min="12811" max="12811" width="14.6640625" bestFit="1" customWidth="1"/>
    <col min="12812" max="12812" width="14.88671875" bestFit="1" customWidth="1"/>
    <col min="12813" max="12814" width="0" hidden="1" customWidth="1"/>
    <col min="12815" max="12815" width="14.44140625" customWidth="1"/>
    <col min="12816" max="12816" width="14.88671875" bestFit="1" customWidth="1"/>
    <col min="12817" max="12817" width="14.5546875" bestFit="1" customWidth="1"/>
    <col min="12818" max="12818" width="14.44140625" bestFit="1" customWidth="1"/>
    <col min="12819" max="12819" width="19.44140625" bestFit="1" customWidth="1"/>
    <col min="12820" max="12820" width="13.6640625" bestFit="1" customWidth="1"/>
    <col min="12821" max="12821" width="14.5546875" customWidth="1"/>
    <col min="12822" max="12822" width="13.6640625" customWidth="1"/>
    <col min="12823" max="12824" width="13" customWidth="1"/>
    <col min="12826" max="12826" width="14.44140625" customWidth="1"/>
    <col min="13050" max="13050" width="5" customWidth="1"/>
    <col min="13051" max="13051" width="2.5546875" customWidth="1"/>
    <col min="13052" max="13052" width="2.6640625" customWidth="1"/>
    <col min="13053" max="13054" width="0" hidden="1" customWidth="1"/>
    <col min="13055" max="13055" width="13.88671875" customWidth="1"/>
    <col min="13056" max="13056" width="14.88671875" bestFit="1" customWidth="1"/>
    <col min="13057" max="13058" width="0" hidden="1" customWidth="1"/>
    <col min="13059" max="13059" width="14.44140625" bestFit="1" customWidth="1"/>
    <col min="13060" max="13060" width="14.88671875" bestFit="1" customWidth="1"/>
    <col min="13061" max="13062" width="0" hidden="1" customWidth="1"/>
    <col min="13063" max="13063" width="14.44140625" bestFit="1" customWidth="1"/>
    <col min="13064" max="13064" width="14.88671875" bestFit="1" customWidth="1"/>
    <col min="13065" max="13066" width="0" hidden="1" customWidth="1"/>
    <col min="13067" max="13067" width="14.6640625" bestFit="1" customWidth="1"/>
    <col min="13068" max="13068" width="14.88671875" bestFit="1" customWidth="1"/>
    <col min="13069" max="13070" width="0" hidden="1" customWidth="1"/>
    <col min="13071" max="13071" width="14.44140625" customWidth="1"/>
    <col min="13072" max="13072" width="14.88671875" bestFit="1" customWidth="1"/>
    <col min="13073" max="13073" width="14.5546875" bestFit="1" customWidth="1"/>
    <col min="13074" max="13074" width="14.44140625" bestFit="1" customWidth="1"/>
    <col min="13075" max="13075" width="19.44140625" bestFit="1" customWidth="1"/>
    <col min="13076" max="13076" width="13.6640625" bestFit="1" customWidth="1"/>
    <col min="13077" max="13077" width="14.5546875" customWidth="1"/>
    <col min="13078" max="13078" width="13.6640625" customWidth="1"/>
    <col min="13079" max="13080" width="13" customWidth="1"/>
    <col min="13082" max="13082" width="14.44140625" customWidth="1"/>
    <col min="13306" max="13306" width="5" customWidth="1"/>
    <col min="13307" max="13307" width="2.5546875" customWidth="1"/>
    <col min="13308" max="13308" width="2.6640625" customWidth="1"/>
    <col min="13309" max="13310" width="0" hidden="1" customWidth="1"/>
    <col min="13311" max="13311" width="13.88671875" customWidth="1"/>
    <col min="13312" max="13312" width="14.88671875" bestFit="1" customWidth="1"/>
    <col min="13313" max="13314" width="0" hidden="1" customWidth="1"/>
    <col min="13315" max="13315" width="14.44140625" bestFit="1" customWidth="1"/>
    <col min="13316" max="13316" width="14.88671875" bestFit="1" customWidth="1"/>
    <col min="13317" max="13318" width="0" hidden="1" customWidth="1"/>
    <col min="13319" max="13319" width="14.44140625" bestFit="1" customWidth="1"/>
    <col min="13320" max="13320" width="14.88671875" bestFit="1" customWidth="1"/>
    <col min="13321" max="13322" width="0" hidden="1" customWidth="1"/>
    <col min="13323" max="13323" width="14.6640625" bestFit="1" customWidth="1"/>
    <col min="13324" max="13324" width="14.88671875" bestFit="1" customWidth="1"/>
    <col min="13325" max="13326" width="0" hidden="1" customWidth="1"/>
    <col min="13327" max="13327" width="14.44140625" customWidth="1"/>
    <col min="13328" max="13328" width="14.88671875" bestFit="1" customWidth="1"/>
    <col min="13329" max="13329" width="14.5546875" bestFit="1" customWidth="1"/>
    <col min="13330" max="13330" width="14.44140625" bestFit="1" customWidth="1"/>
    <col min="13331" max="13331" width="19.44140625" bestFit="1" customWidth="1"/>
    <col min="13332" max="13332" width="13.6640625" bestFit="1" customWidth="1"/>
    <col min="13333" max="13333" width="14.5546875" customWidth="1"/>
    <col min="13334" max="13334" width="13.6640625" customWidth="1"/>
    <col min="13335" max="13336" width="13" customWidth="1"/>
    <col min="13338" max="13338" width="14.44140625" customWidth="1"/>
    <col min="13562" max="13562" width="5" customWidth="1"/>
    <col min="13563" max="13563" width="2.5546875" customWidth="1"/>
    <col min="13564" max="13564" width="2.6640625" customWidth="1"/>
    <col min="13565" max="13566" width="0" hidden="1" customWidth="1"/>
    <col min="13567" max="13567" width="13.88671875" customWidth="1"/>
    <col min="13568" max="13568" width="14.88671875" bestFit="1" customWidth="1"/>
    <col min="13569" max="13570" width="0" hidden="1" customWidth="1"/>
    <col min="13571" max="13571" width="14.44140625" bestFit="1" customWidth="1"/>
    <col min="13572" max="13572" width="14.88671875" bestFit="1" customWidth="1"/>
    <col min="13573" max="13574" width="0" hidden="1" customWidth="1"/>
    <col min="13575" max="13575" width="14.44140625" bestFit="1" customWidth="1"/>
    <col min="13576" max="13576" width="14.88671875" bestFit="1" customWidth="1"/>
    <col min="13577" max="13578" width="0" hidden="1" customWidth="1"/>
    <col min="13579" max="13579" width="14.6640625" bestFit="1" customWidth="1"/>
    <col min="13580" max="13580" width="14.88671875" bestFit="1" customWidth="1"/>
    <col min="13581" max="13582" width="0" hidden="1" customWidth="1"/>
    <col min="13583" max="13583" width="14.44140625" customWidth="1"/>
    <col min="13584" max="13584" width="14.88671875" bestFit="1" customWidth="1"/>
    <col min="13585" max="13585" width="14.5546875" bestFit="1" customWidth="1"/>
    <col min="13586" max="13586" width="14.44140625" bestFit="1" customWidth="1"/>
    <col min="13587" max="13587" width="19.44140625" bestFit="1" customWidth="1"/>
    <col min="13588" max="13588" width="13.6640625" bestFit="1" customWidth="1"/>
    <col min="13589" max="13589" width="14.5546875" customWidth="1"/>
    <col min="13590" max="13590" width="13.6640625" customWidth="1"/>
    <col min="13591" max="13592" width="13" customWidth="1"/>
    <col min="13594" max="13594" width="14.44140625" customWidth="1"/>
    <col min="13818" max="13818" width="5" customWidth="1"/>
    <col min="13819" max="13819" width="2.5546875" customWidth="1"/>
    <col min="13820" max="13820" width="2.6640625" customWidth="1"/>
    <col min="13821" max="13822" width="0" hidden="1" customWidth="1"/>
    <col min="13823" max="13823" width="13.88671875" customWidth="1"/>
    <col min="13824" max="13824" width="14.88671875" bestFit="1" customWidth="1"/>
    <col min="13825" max="13826" width="0" hidden="1" customWidth="1"/>
    <col min="13827" max="13827" width="14.44140625" bestFit="1" customWidth="1"/>
    <col min="13828" max="13828" width="14.88671875" bestFit="1" customWidth="1"/>
    <col min="13829" max="13830" width="0" hidden="1" customWidth="1"/>
    <col min="13831" max="13831" width="14.44140625" bestFit="1" customWidth="1"/>
    <col min="13832" max="13832" width="14.88671875" bestFit="1" customWidth="1"/>
    <col min="13833" max="13834" width="0" hidden="1" customWidth="1"/>
    <col min="13835" max="13835" width="14.6640625" bestFit="1" customWidth="1"/>
    <col min="13836" max="13836" width="14.88671875" bestFit="1" customWidth="1"/>
    <col min="13837" max="13838" width="0" hidden="1" customWidth="1"/>
    <col min="13839" max="13839" width="14.44140625" customWidth="1"/>
    <col min="13840" max="13840" width="14.88671875" bestFit="1" customWidth="1"/>
    <col min="13841" max="13841" width="14.5546875" bestFit="1" customWidth="1"/>
    <col min="13842" max="13842" width="14.44140625" bestFit="1" customWidth="1"/>
    <col min="13843" max="13843" width="19.44140625" bestFit="1" customWidth="1"/>
    <col min="13844" max="13844" width="13.6640625" bestFit="1" customWidth="1"/>
    <col min="13845" max="13845" width="14.5546875" customWidth="1"/>
    <col min="13846" max="13846" width="13.6640625" customWidth="1"/>
    <col min="13847" max="13848" width="13" customWidth="1"/>
    <col min="13850" max="13850" width="14.44140625" customWidth="1"/>
    <col min="14074" max="14074" width="5" customWidth="1"/>
    <col min="14075" max="14075" width="2.5546875" customWidth="1"/>
    <col min="14076" max="14076" width="2.6640625" customWidth="1"/>
    <col min="14077" max="14078" width="0" hidden="1" customWidth="1"/>
    <col min="14079" max="14079" width="13.88671875" customWidth="1"/>
    <col min="14080" max="14080" width="14.88671875" bestFit="1" customWidth="1"/>
    <col min="14081" max="14082" width="0" hidden="1" customWidth="1"/>
    <col min="14083" max="14083" width="14.44140625" bestFit="1" customWidth="1"/>
    <col min="14084" max="14084" width="14.88671875" bestFit="1" customWidth="1"/>
    <col min="14085" max="14086" width="0" hidden="1" customWidth="1"/>
    <col min="14087" max="14087" width="14.44140625" bestFit="1" customWidth="1"/>
    <col min="14088" max="14088" width="14.88671875" bestFit="1" customWidth="1"/>
    <col min="14089" max="14090" width="0" hidden="1" customWidth="1"/>
    <col min="14091" max="14091" width="14.6640625" bestFit="1" customWidth="1"/>
    <col min="14092" max="14092" width="14.88671875" bestFit="1" customWidth="1"/>
    <col min="14093" max="14094" width="0" hidden="1" customWidth="1"/>
    <col min="14095" max="14095" width="14.44140625" customWidth="1"/>
    <col min="14096" max="14096" width="14.88671875" bestFit="1" customWidth="1"/>
    <col min="14097" max="14097" width="14.5546875" bestFit="1" customWidth="1"/>
    <col min="14098" max="14098" width="14.44140625" bestFit="1" customWidth="1"/>
    <col min="14099" max="14099" width="19.44140625" bestFit="1" customWidth="1"/>
    <col min="14100" max="14100" width="13.6640625" bestFit="1" customWidth="1"/>
    <col min="14101" max="14101" width="14.5546875" customWidth="1"/>
    <col min="14102" max="14102" width="13.6640625" customWidth="1"/>
    <col min="14103" max="14104" width="13" customWidth="1"/>
    <col min="14106" max="14106" width="14.44140625" customWidth="1"/>
    <col min="14330" max="14330" width="5" customWidth="1"/>
    <col min="14331" max="14331" width="2.5546875" customWidth="1"/>
    <col min="14332" max="14332" width="2.6640625" customWidth="1"/>
    <col min="14333" max="14334" width="0" hidden="1" customWidth="1"/>
    <col min="14335" max="14335" width="13.88671875" customWidth="1"/>
    <col min="14336" max="14336" width="14.88671875" bestFit="1" customWidth="1"/>
    <col min="14337" max="14338" width="0" hidden="1" customWidth="1"/>
    <col min="14339" max="14339" width="14.44140625" bestFit="1" customWidth="1"/>
    <col min="14340" max="14340" width="14.88671875" bestFit="1" customWidth="1"/>
    <col min="14341" max="14342" width="0" hidden="1" customWidth="1"/>
    <col min="14343" max="14343" width="14.44140625" bestFit="1" customWidth="1"/>
    <col min="14344" max="14344" width="14.88671875" bestFit="1" customWidth="1"/>
    <col min="14345" max="14346" width="0" hidden="1" customWidth="1"/>
    <col min="14347" max="14347" width="14.6640625" bestFit="1" customWidth="1"/>
    <col min="14348" max="14348" width="14.88671875" bestFit="1" customWidth="1"/>
    <col min="14349" max="14350" width="0" hidden="1" customWidth="1"/>
    <col min="14351" max="14351" width="14.44140625" customWidth="1"/>
    <col min="14352" max="14352" width="14.88671875" bestFit="1" customWidth="1"/>
    <col min="14353" max="14353" width="14.5546875" bestFit="1" customWidth="1"/>
    <col min="14354" max="14354" width="14.44140625" bestFit="1" customWidth="1"/>
    <col min="14355" max="14355" width="19.44140625" bestFit="1" customWidth="1"/>
    <col min="14356" max="14356" width="13.6640625" bestFit="1" customWidth="1"/>
    <col min="14357" max="14357" width="14.5546875" customWidth="1"/>
    <col min="14358" max="14358" width="13.6640625" customWidth="1"/>
    <col min="14359" max="14360" width="13" customWidth="1"/>
    <col min="14362" max="14362" width="14.44140625" customWidth="1"/>
    <col min="14586" max="14586" width="5" customWidth="1"/>
    <col min="14587" max="14587" width="2.5546875" customWidth="1"/>
    <col min="14588" max="14588" width="2.6640625" customWidth="1"/>
    <col min="14589" max="14590" width="0" hidden="1" customWidth="1"/>
    <col min="14591" max="14591" width="13.88671875" customWidth="1"/>
    <col min="14592" max="14592" width="14.88671875" bestFit="1" customWidth="1"/>
    <col min="14593" max="14594" width="0" hidden="1" customWidth="1"/>
    <col min="14595" max="14595" width="14.44140625" bestFit="1" customWidth="1"/>
    <col min="14596" max="14596" width="14.88671875" bestFit="1" customWidth="1"/>
    <col min="14597" max="14598" width="0" hidden="1" customWidth="1"/>
    <col min="14599" max="14599" width="14.44140625" bestFit="1" customWidth="1"/>
    <col min="14600" max="14600" width="14.88671875" bestFit="1" customWidth="1"/>
    <col min="14601" max="14602" width="0" hidden="1" customWidth="1"/>
    <col min="14603" max="14603" width="14.6640625" bestFit="1" customWidth="1"/>
    <col min="14604" max="14604" width="14.88671875" bestFit="1" customWidth="1"/>
    <col min="14605" max="14606" width="0" hidden="1" customWidth="1"/>
    <col min="14607" max="14607" width="14.44140625" customWidth="1"/>
    <col min="14608" max="14608" width="14.88671875" bestFit="1" customWidth="1"/>
    <col min="14609" max="14609" width="14.5546875" bestFit="1" customWidth="1"/>
    <col min="14610" max="14610" width="14.44140625" bestFit="1" customWidth="1"/>
    <col min="14611" max="14611" width="19.44140625" bestFit="1" customWidth="1"/>
    <col min="14612" max="14612" width="13.6640625" bestFit="1" customWidth="1"/>
    <col min="14613" max="14613" width="14.5546875" customWidth="1"/>
    <col min="14614" max="14614" width="13.6640625" customWidth="1"/>
    <col min="14615" max="14616" width="13" customWidth="1"/>
    <col min="14618" max="14618" width="14.44140625" customWidth="1"/>
    <col min="14842" max="14842" width="5" customWidth="1"/>
    <col min="14843" max="14843" width="2.5546875" customWidth="1"/>
    <col min="14844" max="14844" width="2.6640625" customWidth="1"/>
    <col min="14845" max="14846" width="0" hidden="1" customWidth="1"/>
    <col min="14847" max="14847" width="13.88671875" customWidth="1"/>
    <col min="14848" max="14848" width="14.88671875" bestFit="1" customWidth="1"/>
    <col min="14849" max="14850" width="0" hidden="1" customWidth="1"/>
    <col min="14851" max="14851" width="14.44140625" bestFit="1" customWidth="1"/>
    <col min="14852" max="14852" width="14.88671875" bestFit="1" customWidth="1"/>
    <col min="14853" max="14854" width="0" hidden="1" customWidth="1"/>
    <col min="14855" max="14855" width="14.44140625" bestFit="1" customWidth="1"/>
    <col min="14856" max="14856" width="14.88671875" bestFit="1" customWidth="1"/>
    <col min="14857" max="14858" width="0" hidden="1" customWidth="1"/>
    <col min="14859" max="14859" width="14.6640625" bestFit="1" customWidth="1"/>
    <col min="14860" max="14860" width="14.88671875" bestFit="1" customWidth="1"/>
    <col min="14861" max="14862" width="0" hidden="1" customWidth="1"/>
    <col min="14863" max="14863" width="14.44140625" customWidth="1"/>
    <col min="14864" max="14864" width="14.88671875" bestFit="1" customWidth="1"/>
    <col min="14865" max="14865" width="14.5546875" bestFit="1" customWidth="1"/>
    <col min="14866" max="14866" width="14.44140625" bestFit="1" customWidth="1"/>
    <col min="14867" max="14867" width="19.44140625" bestFit="1" customWidth="1"/>
    <col min="14868" max="14868" width="13.6640625" bestFit="1" customWidth="1"/>
    <col min="14869" max="14869" width="14.5546875" customWidth="1"/>
    <col min="14870" max="14870" width="13.6640625" customWidth="1"/>
    <col min="14871" max="14872" width="13" customWidth="1"/>
    <col min="14874" max="14874" width="14.44140625" customWidth="1"/>
    <col min="15098" max="15098" width="5" customWidth="1"/>
    <col min="15099" max="15099" width="2.5546875" customWidth="1"/>
    <col min="15100" max="15100" width="2.6640625" customWidth="1"/>
    <col min="15101" max="15102" width="0" hidden="1" customWidth="1"/>
    <col min="15103" max="15103" width="13.88671875" customWidth="1"/>
    <col min="15104" max="15104" width="14.88671875" bestFit="1" customWidth="1"/>
    <col min="15105" max="15106" width="0" hidden="1" customWidth="1"/>
    <col min="15107" max="15107" width="14.44140625" bestFit="1" customWidth="1"/>
    <col min="15108" max="15108" width="14.88671875" bestFit="1" customWidth="1"/>
    <col min="15109" max="15110" width="0" hidden="1" customWidth="1"/>
    <col min="15111" max="15111" width="14.44140625" bestFit="1" customWidth="1"/>
    <col min="15112" max="15112" width="14.88671875" bestFit="1" customWidth="1"/>
    <col min="15113" max="15114" width="0" hidden="1" customWidth="1"/>
    <col min="15115" max="15115" width="14.6640625" bestFit="1" customWidth="1"/>
    <col min="15116" max="15116" width="14.88671875" bestFit="1" customWidth="1"/>
    <col min="15117" max="15118" width="0" hidden="1" customWidth="1"/>
    <col min="15119" max="15119" width="14.44140625" customWidth="1"/>
    <col min="15120" max="15120" width="14.88671875" bestFit="1" customWidth="1"/>
    <col min="15121" max="15121" width="14.5546875" bestFit="1" customWidth="1"/>
    <col min="15122" max="15122" width="14.44140625" bestFit="1" customWidth="1"/>
    <col min="15123" max="15123" width="19.44140625" bestFit="1" customWidth="1"/>
    <col min="15124" max="15124" width="13.6640625" bestFit="1" customWidth="1"/>
    <col min="15125" max="15125" width="14.5546875" customWidth="1"/>
    <col min="15126" max="15126" width="13.6640625" customWidth="1"/>
    <col min="15127" max="15128" width="13" customWidth="1"/>
    <col min="15130" max="15130" width="14.44140625" customWidth="1"/>
    <col min="15354" max="15354" width="5" customWidth="1"/>
    <col min="15355" max="15355" width="2.5546875" customWidth="1"/>
    <col min="15356" max="15356" width="2.6640625" customWidth="1"/>
    <col min="15357" max="15358" width="0" hidden="1" customWidth="1"/>
    <col min="15359" max="15359" width="13.88671875" customWidth="1"/>
    <col min="15360" max="15360" width="14.88671875" bestFit="1" customWidth="1"/>
    <col min="15361" max="15362" width="0" hidden="1" customWidth="1"/>
    <col min="15363" max="15363" width="14.44140625" bestFit="1" customWidth="1"/>
    <col min="15364" max="15364" width="14.88671875" bestFit="1" customWidth="1"/>
    <col min="15365" max="15366" width="0" hidden="1" customWidth="1"/>
    <col min="15367" max="15367" width="14.44140625" bestFit="1" customWidth="1"/>
    <col min="15368" max="15368" width="14.88671875" bestFit="1" customWidth="1"/>
    <col min="15369" max="15370" width="0" hidden="1" customWidth="1"/>
    <col min="15371" max="15371" width="14.6640625" bestFit="1" customWidth="1"/>
    <col min="15372" max="15372" width="14.88671875" bestFit="1" customWidth="1"/>
    <col min="15373" max="15374" width="0" hidden="1" customWidth="1"/>
    <col min="15375" max="15375" width="14.44140625" customWidth="1"/>
    <col min="15376" max="15376" width="14.88671875" bestFit="1" customWidth="1"/>
    <col min="15377" max="15377" width="14.5546875" bestFit="1" customWidth="1"/>
    <col min="15378" max="15378" width="14.44140625" bestFit="1" customWidth="1"/>
    <col min="15379" max="15379" width="19.44140625" bestFit="1" customWidth="1"/>
    <col min="15380" max="15380" width="13.6640625" bestFit="1" customWidth="1"/>
    <col min="15381" max="15381" width="14.5546875" customWidth="1"/>
    <col min="15382" max="15382" width="13.6640625" customWidth="1"/>
    <col min="15383" max="15384" width="13" customWidth="1"/>
    <col min="15386" max="15386" width="14.44140625" customWidth="1"/>
    <col min="15610" max="15610" width="5" customWidth="1"/>
    <col min="15611" max="15611" width="2.5546875" customWidth="1"/>
    <col min="15612" max="15612" width="2.6640625" customWidth="1"/>
    <col min="15613" max="15614" width="0" hidden="1" customWidth="1"/>
    <col min="15615" max="15615" width="13.88671875" customWidth="1"/>
    <col min="15616" max="15616" width="14.88671875" bestFit="1" customWidth="1"/>
    <col min="15617" max="15618" width="0" hidden="1" customWidth="1"/>
    <col min="15619" max="15619" width="14.44140625" bestFit="1" customWidth="1"/>
    <col min="15620" max="15620" width="14.88671875" bestFit="1" customWidth="1"/>
    <col min="15621" max="15622" width="0" hidden="1" customWidth="1"/>
    <col min="15623" max="15623" width="14.44140625" bestFit="1" customWidth="1"/>
    <col min="15624" max="15624" width="14.88671875" bestFit="1" customWidth="1"/>
    <col min="15625" max="15626" width="0" hidden="1" customWidth="1"/>
    <col min="15627" max="15627" width="14.6640625" bestFit="1" customWidth="1"/>
    <col min="15628" max="15628" width="14.88671875" bestFit="1" customWidth="1"/>
    <col min="15629" max="15630" width="0" hidden="1" customWidth="1"/>
    <col min="15631" max="15631" width="14.44140625" customWidth="1"/>
    <col min="15632" max="15632" width="14.88671875" bestFit="1" customWidth="1"/>
    <col min="15633" max="15633" width="14.5546875" bestFit="1" customWidth="1"/>
    <col min="15634" max="15634" width="14.44140625" bestFit="1" customWidth="1"/>
    <col min="15635" max="15635" width="19.44140625" bestFit="1" customWidth="1"/>
    <col min="15636" max="15636" width="13.6640625" bestFit="1" customWidth="1"/>
    <col min="15637" max="15637" width="14.5546875" customWidth="1"/>
    <col min="15638" max="15638" width="13.6640625" customWidth="1"/>
    <col min="15639" max="15640" width="13" customWidth="1"/>
    <col min="15642" max="15642" width="14.44140625" customWidth="1"/>
    <col min="15866" max="15866" width="5" customWidth="1"/>
    <col min="15867" max="15867" width="2.5546875" customWidth="1"/>
    <col min="15868" max="15868" width="2.6640625" customWidth="1"/>
    <col min="15869" max="15870" width="0" hidden="1" customWidth="1"/>
    <col min="15871" max="15871" width="13.88671875" customWidth="1"/>
    <col min="15872" max="15872" width="14.88671875" bestFit="1" customWidth="1"/>
    <col min="15873" max="15874" width="0" hidden="1" customWidth="1"/>
    <col min="15875" max="15875" width="14.44140625" bestFit="1" customWidth="1"/>
    <col min="15876" max="15876" width="14.88671875" bestFit="1" customWidth="1"/>
    <col min="15877" max="15878" width="0" hidden="1" customWidth="1"/>
    <col min="15879" max="15879" width="14.44140625" bestFit="1" customWidth="1"/>
    <col min="15880" max="15880" width="14.88671875" bestFit="1" customWidth="1"/>
    <col min="15881" max="15882" width="0" hidden="1" customWidth="1"/>
    <col min="15883" max="15883" width="14.6640625" bestFit="1" customWidth="1"/>
    <col min="15884" max="15884" width="14.88671875" bestFit="1" customWidth="1"/>
    <col min="15885" max="15886" width="0" hidden="1" customWidth="1"/>
    <col min="15887" max="15887" width="14.44140625" customWidth="1"/>
    <col min="15888" max="15888" width="14.88671875" bestFit="1" customWidth="1"/>
    <col min="15889" max="15889" width="14.5546875" bestFit="1" customWidth="1"/>
    <col min="15890" max="15890" width="14.44140625" bestFit="1" customWidth="1"/>
    <col min="15891" max="15891" width="19.44140625" bestFit="1" customWidth="1"/>
    <col min="15892" max="15892" width="13.6640625" bestFit="1" customWidth="1"/>
    <col min="15893" max="15893" width="14.5546875" customWidth="1"/>
    <col min="15894" max="15894" width="13.6640625" customWidth="1"/>
    <col min="15895" max="15896" width="13" customWidth="1"/>
    <col min="15898" max="15898" width="14.44140625" customWidth="1"/>
    <col min="16122" max="16122" width="5" customWidth="1"/>
    <col min="16123" max="16123" width="2.5546875" customWidth="1"/>
    <col min="16124" max="16124" width="2.6640625" customWidth="1"/>
    <col min="16125" max="16126" width="0" hidden="1" customWidth="1"/>
    <col min="16127" max="16127" width="13.88671875" customWidth="1"/>
    <col min="16128" max="16128" width="14.88671875" bestFit="1" customWidth="1"/>
    <col min="16129" max="16130" width="0" hidden="1" customWidth="1"/>
    <col min="16131" max="16131" width="14.44140625" bestFit="1" customWidth="1"/>
    <col min="16132" max="16132" width="14.88671875" bestFit="1" customWidth="1"/>
    <col min="16133" max="16134" width="0" hidden="1" customWidth="1"/>
    <col min="16135" max="16135" width="14.44140625" bestFit="1" customWidth="1"/>
    <col min="16136" max="16136" width="14.88671875" bestFit="1" customWidth="1"/>
    <col min="16137" max="16138" width="0" hidden="1" customWidth="1"/>
    <col min="16139" max="16139" width="14.6640625" bestFit="1" customWidth="1"/>
    <col min="16140" max="16140" width="14.88671875" bestFit="1" customWidth="1"/>
    <col min="16141" max="16142" width="0" hidden="1" customWidth="1"/>
    <col min="16143" max="16143" width="14.44140625" customWidth="1"/>
    <col min="16144" max="16144" width="14.88671875" bestFit="1" customWidth="1"/>
    <col min="16145" max="16145" width="14.5546875" bestFit="1" customWidth="1"/>
    <col min="16146" max="16146" width="14.44140625" bestFit="1" customWidth="1"/>
    <col min="16147" max="16147" width="19.44140625" bestFit="1" customWidth="1"/>
    <col min="16148" max="16148" width="13.6640625" bestFit="1" customWidth="1"/>
    <col min="16149" max="16149" width="14.5546875" customWidth="1"/>
    <col min="16150" max="16150" width="13.6640625" customWidth="1"/>
    <col min="16151" max="16152" width="13" customWidth="1"/>
    <col min="16154" max="16154" width="14.44140625" customWidth="1"/>
  </cols>
  <sheetData>
    <row r="1" spans="1:27" ht="49.5" customHeight="1" thickBot="1" x14ac:dyDescent="0.35">
      <c r="A1" s="190" t="str">
        <f>+'[1] ajuste'!A1:B2</f>
        <v>L. Precios  824</v>
      </c>
      <c r="B1" s="191"/>
      <c r="C1" s="192"/>
      <c r="D1" s="1"/>
      <c r="E1" s="193" t="s">
        <v>0</v>
      </c>
      <c r="F1" s="194"/>
      <c r="G1" s="194"/>
      <c r="H1" s="194"/>
      <c r="I1" s="194"/>
      <c r="J1" s="194"/>
      <c r="K1" s="194"/>
      <c r="L1" s="194"/>
      <c r="M1" s="194"/>
      <c r="N1" s="194"/>
      <c r="O1" s="195"/>
      <c r="P1" s="196"/>
      <c r="Q1" s="196"/>
      <c r="R1" s="196"/>
      <c r="S1" s="196"/>
      <c r="T1" s="3"/>
      <c r="U1" s="3"/>
      <c r="V1" s="3"/>
      <c r="W1" s="3"/>
    </row>
    <row r="2" spans="1:27" ht="20.25" customHeight="1" thickBot="1" x14ac:dyDescent="0.55000000000000004">
      <c r="A2" s="3"/>
      <c r="B2" s="3"/>
      <c r="C2" s="4"/>
      <c r="D2" s="5"/>
      <c r="E2" s="6"/>
      <c r="F2" s="197" t="s">
        <v>1</v>
      </c>
      <c r="G2" s="198"/>
      <c r="H2" s="7"/>
      <c r="I2" s="197" t="s">
        <v>2</v>
      </c>
      <c r="J2" s="199"/>
      <c r="K2" s="200"/>
      <c r="L2" s="8"/>
      <c r="M2" s="197" t="s">
        <v>3</v>
      </c>
      <c r="N2" s="199"/>
      <c r="O2" s="200"/>
      <c r="P2" s="9"/>
      <c r="Q2" s="9"/>
      <c r="R2" s="201" t="s">
        <v>4</v>
      </c>
      <c r="S2" s="202"/>
      <c r="T2" s="10"/>
      <c r="U2" s="10"/>
      <c r="V2" s="201" t="s">
        <v>5</v>
      </c>
      <c r="W2" s="202"/>
    </row>
    <row r="3" spans="1:27" ht="33" customHeight="1" x14ac:dyDescent="0.3">
      <c r="A3" s="188" t="s">
        <v>6</v>
      </c>
      <c r="B3" s="207"/>
      <c r="C3" s="210" t="s">
        <v>7</v>
      </c>
      <c r="D3" s="212" t="s">
        <v>8</v>
      </c>
      <c r="E3" s="214" t="s">
        <v>9</v>
      </c>
      <c r="F3" s="11" t="s">
        <v>10</v>
      </c>
      <c r="G3" s="203" t="s">
        <v>11</v>
      </c>
      <c r="H3" s="186" t="s">
        <v>12</v>
      </c>
      <c r="I3" s="217" t="s">
        <v>13</v>
      </c>
      <c r="J3" s="12" t="s">
        <v>10</v>
      </c>
      <c r="K3" s="203" t="s">
        <v>11</v>
      </c>
      <c r="L3" s="212" t="s">
        <v>14</v>
      </c>
      <c r="M3" s="205" t="s">
        <v>15</v>
      </c>
      <c r="N3" s="12" t="s">
        <v>10</v>
      </c>
      <c r="O3" s="203" t="s">
        <v>11</v>
      </c>
      <c r="P3" s="186" t="s">
        <v>16</v>
      </c>
      <c r="Q3" s="188" t="s">
        <v>17</v>
      </c>
      <c r="R3" s="12" t="s">
        <v>10</v>
      </c>
      <c r="S3" s="203" t="s">
        <v>11</v>
      </c>
      <c r="T3" s="205" t="s">
        <v>18</v>
      </c>
      <c r="U3" s="205" t="s">
        <v>19</v>
      </c>
      <c r="V3" s="13" t="s">
        <v>10</v>
      </c>
      <c r="W3" s="203" t="s">
        <v>11</v>
      </c>
    </row>
    <row r="4" spans="1:27" ht="23.25" customHeight="1" thickBot="1" x14ac:dyDescent="0.35">
      <c r="A4" s="208"/>
      <c r="B4" s="209"/>
      <c r="C4" s="211"/>
      <c r="D4" s="213"/>
      <c r="E4" s="215"/>
      <c r="F4" s="14" t="s">
        <v>20</v>
      </c>
      <c r="G4" s="216"/>
      <c r="H4" s="187"/>
      <c r="I4" s="218"/>
      <c r="J4" s="15" t="s">
        <v>20</v>
      </c>
      <c r="K4" s="216"/>
      <c r="L4" s="219"/>
      <c r="M4" s="206"/>
      <c r="N4" s="15" t="s">
        <v>20</v>
      </c>
      <c r="O4" s="204"/>
      <c r="P4" s="187"/>
      <c r="Q4" s="189"/>
      <c r="R4" s="15" t="s">
        <v>20</v>
      </c>
      <c r="S4" s="204"/>
      <c r="T4" s="206"/>
      <c r="U4" s="206"/>
      <c r="V4" s="16" t="s">
        <v>20</v>
      </c>
      <c r="W4" s="204"/>
    </row>
    <row r="5" spans="1:27" s="38" customFormat="1" ht="14.25" customHeight="1" x14ac:dyDescent="0.25">
      <c r="A5" s="17">
        <v>1</v>
      </c>
      <c r="B5" s="18" t="s">
        <v>21</v>
      </c>
      <c r="C5" s="19"/>
      <c r="D5" s="20">
        <f>+'[1] ajuste'!H10*1.06*(1-0.0566)*(1-C5)</f>
        <v>762.2672</v>
      </c>
      <c r="E5" s="21">
        <f>+'[1] ajuste'!H10*1.06*0.0566</f>
        <v>45.732799999999997</v>
      </c>
      <c r="F5" s="22">
        <f>+D5+E5</f>
        <v>808</v>
      </c>
      <c r="G5" s="23">
        <f>+F5*1.105</f>
        <v>892.84</v>
      </c>
      <c r="H5" s="24">
        <f>+'[1] ajuste'!I10*1.06*(1-0.0566)*(1-C5)</f>
        <v>938.68299999999999</v>
      </c>
      <c r="I5" s="25">
        <f>+'[1] ajuste'!I10*1.06*0.0566</f>
        <v>56.317</v>
      </c>
      <c r="J5" s="26">
        <f>+I5+H5</f>
        <v>995</v>
      </c>
      <c r="K5" s="27">
        <f t="shared" ref="K5:K68" si="0">+J5*1.105</f>
        <v>1099.4749999999999</v>
      </c>
      <c r="L5" s="28">
        <f>+'[1] ajuste'!J10*1.06*(1-0.0566)*(1-C5)</f>
        <v>2234.9146000000001</v>
      </c>
      <c r="M5" s="29">
        <f>+'[1] ajuste'!J10*1.06*0.0566</f>
        <v>134.08539999999999</v>
      </c>
      <c r="N5" s="22">
        <f>+L5+M5</f>
        <v>2369</v>
      </c>
      <c r="O5" s="23">
        <f t="shared" ref="O5:O68" si="1">+N5*1.105</f>
        <v>2617.7449999999999</v>
      </c>
      <c r="P5" s="30">
        <f>+'[1] ajuste'!K10*1.06*(1-0.0566)*(1-C5)</f>
        <v>3137.7483999999999</v>
      </c>
      <c r="Q5" s="31">
        <f>+'[1] ajuste'!K10*1.06*0.0566</f>
        <v>188.2516</v>
      </c>
      <c r="R5" s="22">
        <f>+P5+Q5</f>
        <v>3326</v>
      </c>
      <c r="S5" s="23">
        <f t="shared" ref="S5:S68" si="2">+R5*1.105</f>
        <v>3675.23</v>
      </c>
      <c r="T5" s="32">
        <f>+'[1] ajuste'!L10*1.06*(1-0.0566)*(1-C5)</f>
        <v>3437.7496000000001</v>
      </c>
      <c r="U5" s="33">
        <f>+'[1] ajuste'!L10*1.06*0.0566</f>
        <v>206.25039999999998</v>
      </c>
      <c r="V5" s="28">
        <f>+T5+U5</f>
        <v>3644</v>
      </c>
      <c r="W5" s="23">
        <f>+V5*1.105</f>
        <v>4026.62</v>
      </c>
      <c r="X5" s="36"/>
      <c r="Y5" s="37"/>
      <c r="Z5" s="34"/>
      <c r="AA5" s="35"/>
    </row>
    <row r="6" spans="1:27" s="38" customFormat="1" ht="14.25" customHeight="1" x14ac:dyDescent="0.25">
      <c r="A6" s="39">
        <v>2</v>
      </c>
      <c r="B6" s="40" t="s">
        <v>21</v>
      </c>
      <c r="C6" s="41"/>
      <c r="D6" s="20">
        <f>+'[1] ajuste'!H11*1.06*(1-0.0566)*(1-C6)</f>
        <v>860.38079999999991</v>
      </c>
      <c r="E6" s="42">
        <f>+'[1] ajuste'!H11*1.06*0.0566</f>
        <v>51.619199999999992</v>
      </c>
      <c r="F6" s="43">
        <f>+D6+E6</f>
        <v>911.99999999999989</v>
      </c>
      <c r="G6" s="44">
        <f>+F6*1.105</f>
        <v>1007.7599999999999</v>
      </c>
      <c r="H6" s="45">
        <f>+'[1] ajuste'!I11*1.06*(1-0.0566)*(1-C6)</f>
        <v>1036.7966000000001</v>
      </c>
      <c r="I6" s="46">
        <f>+'[1] ajuste'!I11*1.06*0.0566</f>
        <v>62.203399999999995</v>
      </c>
      <c r="J6" s="47">
        <f>+I6+H6</f>
        <v>1099.0000000000002</v>
      </c>
      <c r="K6" s="48">
        <f t="shared" si="0"/>
        <v>1214.3950000000002</v>
      </c>
      <c r="L6" s="28">
        <f>+'[1] ajuste'!J11*1.06*(1-0.0566)*(1-C6)</f>
        <v>2333.0281999999997</v>
      </c>
      <c r="M6" s="29">
        <f>+'[1] ajuste'!J11*1.06*0.0566</f>
        <v>139.97179999999997</v>
      </c>
      <c r="N6" s="43">
        <f>+L6+M6</f>
        <v>2472.9999999999995</v>
      </c>
      <c r="O6" s="44">
        <f t="shared" si="1"/>
        <v>2732.6649999999995</v>
      </c>
      <c r="P6" s="30">
        <f>+'[1] ajuste'!K11*1.06*(1-0.0566)*(1-C6)</f>
        <v>3235.8620000000001</v>
      </c>
      <c r="Q6" s="31">
        <f>+'[1] ajuste'!K11*1.06*0.0566</f>
        <v>194.13800000000001</v>
      </c>
      <c r="R6" s="43">
        <f>+P6+Q6</f>
        <v>3430</v>
      </c>
      <c r="S6" s="44">
        <f t="shared" si="2"/>
        <v>3790.15</v>
      </c>
      <c r="T6" s="32">
        <f>+'[1] ajuste'!L11*1.06*(1-0.0566)*(1-C6)</f>
        <v>3535.8632000000002</v>
      </c>
      <c r="U6" s="33">
        <f>+'[1] ajuste'!L11*1.06*0.0566</f>
        <v>212.13679999999999</v>
      </c>
      <c r="V6" s="49">
        <f>+T6+U6</f>
        <v>3748</v>
      </c>
      <c r="W6" s="44">
        <f>+V6*1.105</f>
        <v>4141.54</v>
      </c>
      <c r="X6" s="36"/>
      <c r="Y6" s="37"/>
      <c r="Z6" s="34"/>
      <c r="AA6" s="35"/>
    </row>
    <row r="7" spans="1:27" s="38" customFormat="1" ht="14.25" customHeight="1" thickBot="1" x14ac:dyDescent="0.3">
      <c r="A7" s="50">
        <v>3</v>
      </c>
      <c r="B7" s="51" t="s">
        <v>21</v>
      </c>
      <c r="C7" s="52"/>
      <c r="D7" s="53">
        <f>+'[1] ajuste'!H12*1.06*(1-0.0566)*(1-C7)</f>
        <v>958.49440000000004</v>
      </c>
      <c r="E7" s="54">
        <f>+'[1] ajuste'!H12*1.06*0.0566</f>
        <v>57.505599999999994</v>
      </c>
      <c r="F7" s="55">
        <f>+D7+E7</f>
        <v>1016</v>
      </c>
      <c r="G7" s="56">
        <f>+F7*1.105</f>
        <v>1122.68</v>
      </c>
      <c r="H7" s="57">
        <f>+'[1] ajuste'!I12*1.06*(1-0.0566)*(1-C7)</f>
        <v>1134.9102</v>
      </c>
      <c r="I7" s="58">
        <f>+'[1] ajuste'!I12*1.06*0.0566</f>
        <v>68.089799999999997</v>
      </c>
      <c r="J7" s="59">
        <f>+I7+H7</f>
        <v>1203</v>
      </c>
      <c r="K7" s="60">
        <f t="shared" si="0"/>
        <v>1329.3150000000001</v>
      </c>
      <c r="L7" s="61">
        <f>+'[1] ajuste'!J12*1.06*(1-0.0566)*(1-C7)</f>
        <v>2431.1417999999999</v>
      </c>
      <c r="M7" s="62">
        <f>+'[1] ajuste'!J12*1.06*0.0566</f>
        <v>145.85819999999998</v>
      </c>
      <c r="N7" s="55">
        <f>+L7+M7</f>
        <v>2577</v>
      </c>
      <c r="O7" s="56">
        <f t="shared" si="1"/>
        <v>2847.585</v>
      </c>
      <c r="P7" s="63">
        <f>+'[1] ajuste'!K12*1.06*(1-0.0566)*(1-C7)</f>
        <v>3333.9756000000002</v>
      </c>
      <c r="Q7" s="64">
        <f>+'[1] ajuste'!K12*1.06*0.0566</f>
        <v>200.02439999999999</v>
      </c>
      <c r="R7" s="55">
        <f>+P7+Q7</f>
        <v>3534</v>
      </c>
      <c r="S7" s="56">
        <f t="shared" si="2"/>
        <v>3905.07</v>
      </c>
      <c r="T7" s="65">
        <f>+'[1] ajuste'!L12*1.06*(1-0.0566)*(1-C7)</f>
        <v>3633.9767999999999</v>
      </c>
      <c r="U7" s="66">
        <f>+'[1] ajuste'!L12*1.06*0.0566</f>
        <v>218.0232</v>
      </c>
      <c r="V7" s="67">
        <f>+T7+U7</f>
        <v>3852</v>
      </c>
      <c r="W7" s="56">
        <f>+V7*1.105</f>
        <v>4256.46</v>
      </c>
      <c r="X7" s="36"/>
      <c r="Y7" s="37"/>
      <c r="Z7" s="34"/>
      <c r="AA7" s="35"/>
    </row>
    <row r="8" spans="1:27" s="38" customFormat="1" ht="14.25" customHeight="1" x14ac:dyDescent="0.25">
      <c r="A8" s="68">
        <v>4</v>
      </c>
      <c r="B8" s="69" t="s">
        <v>21</v>
      </c>
      <c r="C8" s="19"/>
      <c r="D8" s="20">
        <f>+'[1] ajuste'!H13*1.06*(1-0.0566)*(1-C8)</f>
        <v>1056.6079999999999</v>
      </c>
      <c r="E8" s="21">
        <f>+'[1] ajuste'!H13*1.06*0.0566</f>
        <v>63.391999999999996</v>
      </c>
      <c r="F8" s="43">
        <f t="shared" ref="F8:F67" si="3">+D8+E8</f>
        <v>1120</v>
      </c>
      <c r="G8" s="44">
        <f t="shared" ref="G8:G68" si="4">+F8*1.105</f>
        <v>1237.5999999999999</v>
      </c>
      <c r="H8" s="24">
        <f>+'[1] ajuste'!I13*1.06*(1-0.0566)*(1-C8)</f>
        <v>1233.0237999999999</v>
      </c>
      <c r="I8" s="25">
        <f>+'[1] ajuste'!I13*1.06*0.0566</f>
        <v>73.976199999999992</v>
      </c>
      <c r="J8" s="26">
        <f t="shared" ref="J8:J68" si="5">+I8+H8</f>
        <v>1307</v>
      </c>
      <c r="K8" s="48">
        <f t="shared" si="0"/>
        <v>1444.2349999999999</v>
      </c>
      <c r="L8" s="28">
        <f>+'[1] ajuste'!J13*1.06*(1-0.0566)*(1-C8)</f>
        <v>2529.2554</v>
      </c>
      <c r="M8" s="29">
        <f>+'[1] ajuste'!J13*1.06*0.0566</f>
        <v>151.74459999999999</v>
      </c>
      <c r="N8" s="43">
        <f t="shared" ref="N8:N71" si="6">+L8+M8</f>
        <v>2681</v>
      </c>
      <c r="O8" s="23">
        <f t="shared" si="1"/>
        <v>2962.5050000000001</v>
      </c>
      <c r="P8" s="30">
        <f>+'[1] ajuste'!K13*1.06*(1-0.0566)*(1-C8)</f>
        <v>3432.0891999999999</v>
      </c>
      <c r="Q8" s="31">
        <f>+'[1] ajuste'!K13*1.06*0.0566</f>
        <v>205.91079999999999</v>
      </c>
      <c r="R8" s="43">
        <f t="shared" ref="R8:R71" si="7">+P8+Q8</f>
        <v>3638</v>
      </c>
      <c r="S8" s="23">
        <f t="shared" si="2"/>
        <v>4019.99</v>
      </c>
      <c r="T8" s="32">
        <f>+'[1] ajuste'!L13*1.06*(1-0.0566)*(1-C8)</f>
        <v>3732.0904</v>
      </c>
      <c r="U8" s="33">
        <f>+'[1] ajuste'!L13*1.06*0.0566</f>
        <v>223.90959999999998</v>
      </c>
      <c r="V8" s="49">
        <f t="shared" ref="V8:V71" si="8">+T8+U8</f>
        <v>3956</v>
      </c>
      <c r="W8" s="44">
        <f t="shared" ref="W8:W71" si="9">+V8*1.105</f>
        <v>4371.38</v>
      </c>
      <c r="X8" s="70"/>
      <c r="Y8" s="70"/>
      <c r="Z8" s="70"/>
      <c r="AA8" s="70"/>
    </row>
    <row r="9" spans="1:27" s="38" customFormat="1" ht="14.25" customHeight="1" x14ac:dyDescent="0.25">
      <c r="A9" s="39">
        <v>5</v>
      </c>
      <c r="B9" s="40" t="s">
        <v>21</v>
      </c>
      <c r="C9" s="41"/>
      <c r="D9" s="20">
        <f>+'[1] ajuste'!H14*1.06*(1-0.0566)*(1-C9)</f>
        <v>1154.7216000000001</v>
      </c>
      <c r="E9" s="42">
        <f>+'[1] ajuste'!H14*1.06*0.0566</f>
        <v>69.278399999999991</v>
      </c>
      <c r="F9" s="43">
        <f t="shared" si="3"/>
        <v>1224</v>
      </c>
      <c r="G9" s="44">
        <f t="shared" si="4"/>
        <v>1352.52</v>
      </c>
      <c r="H9" s="45">
        <f>+'[1] ajuste'!I14*1.06*(1-0.0566)*(1-C9)</f>
        <v>1331.1374000000001</v>
      </c>
      <c r="I9" s="46">
        <f>+'[1] ajuste'!I14*1.06*0.0566</f>
        <v>79.8626</v>
      </c>
      <c r="J9" s="47">
        <f t="shared" si="5"/>
        <v>1411</v>
      </c>
      <c r="K9" s="48">
        <f t="shared" si="0"/>
        <v>1559.155</v>
      </c>
      <c r="L9" s="28">
        <f>+'[1] ajuste'!J14*1.06*(1-0.0566)*(1-C9)</f>
        <v>2627.3690000000001</v>
      </c>
      <c r="M9" s="29">
        <f>+'[1] ajuste'!J14*1.06*0.0566</f>
        <v>157.631</v>
      </c>
      <c r="N9" s="43">
        <f t="shared" si="6"/>
        <v>2785</v>
      </c>
      <c r="O9" s="44">
        <f t="shared" si="1"/>
        <v>3077.4249999999997</v>
      </c>
      <c r="P9" s="30">
        <f>+'[1] ajuste'!K14*1.06*(1-0.0566)*(1-C9)</f>
        <v>3530.2028</v>
      </c>
      <c r="Q9" s="31">
        <f>+'[1] ajuste'!K14*1.06*0.0566</f>
        <v>211.7972</v>
      </c>
      <c r="R9" s="43">
        <f t="shared" si="7"/>
        <v>3742</v>
      </c>
      <c r="S9" s="44">
        <f t="shared" si="2"/>
        <v>4134.91</v>
      </c>
      <c r="T9" s="32">
        <f>+'[1] ajuste'!L14*1.06*(1-0.0566)*(1-C9)</f>
        <v>3830.2040000000002</v>
      </c>
      <c r="U9" s="33">
        <f>+'[1] ajuste'!L14*1.06*0.0566</f>
        <v>229.79599999999999</v>
      </c>
      <c r="V9" s="49">
        <f t="shared" si="8"/>
        <v>4060</v>
      </c>
      <c r="W9" s="44">
        <f t="shared" si="9"/>
        <v>4486.3</v>
      </c>
      <c r="X9" s="70"/>
      <c r="Y9" s="70"/>
      <c r="Z9" s="70"/>
      <c r="AA9" s="70"/>
    </row>
    <row r="10" spans="1:27" ht="14.25" customHeight="1" thickBot="1" x14ac:dyDescent="0.35">
      <c r="A10" s="71">
        <v>6</v>
      </c>
      <c r="B10" s="72" t="s">
        <v>21</v>
      </c>
      <c r="C10" s="73"/>
      <c r="D10" s="53">
        <f>+'[1] ajuste'!H15*1.06*(1-0.0566)*(1-C10)</f>
        <v>1252.8351999999998</v>
      </c>
      <c r="E10" s="54">
        <f>+'[1] ajuste'!H15*1.06*0.0566</f>
        <v>75.164799999999985</v>
      </c>
      <c r="F10" s="74">
        <f t="shared" si="3"/>
        <v>1327.9999999999998</v>
      </c>
      <c r="G10" s="75">
        <f t="shared" si="4"/>
        <v>1467.4399999999998</v>
      </c>
      <c r="H10" s="57">
        <f>+'[1] ajuste'!I15*1.06*(1-0.0566)*(1-C10)</f>
        <v>1429.251</v>
      </c>
      <c r="I10" s="58">
        <f>+'[1] ajuste'!I15*1.06*0.0566</f>
        <v>85.748999999999995</v>
      </c>
      <c r="J10" s="59">
        <f t="shared" si="5"/>
        <v>1515</v>
      </c>
      <c r="K10" s="76">
        <f t="shared" si="0"/>
        <v>1674.075</v>
      </c>
      <c r="L10" s="61">
        <f>+'[1] ajuste'!J15*1.06*(1-0.0566)*(1-C10)</f>
        <v>2725.4825999999998</v>
      </c>
      <c r="M10" s="62">
        <f>+'[1] ajuste'!J15*1.06*0.0566</f>
        <v>163.51739999999998</v>
      </c>
      <c r="N10" s="74">
        <f t="shared" si="6"/>
        <v>2889</v>
      </c>
      <c r="O10" s="77">
        <f t="shared" si="1"/>
        <v>3192.3449999999998</v>
      </c>
      <c r="P10" s="63">
        <f>+'[1] ajuste'!K15*1.06*(1-0.0566)*(1-C10)</f>
        <v>3628.3164000000002</v>
      </c>
      <c r="Q10" s="64">
        <f>+'[1] ajuste'!K15*1.06*0.0566</f>
        <v>217.68359999999998</v>
      </c>
      <c r="R10" s="74">
        <f t="shared" si="7"/>
        <v>3846</v>
      </c>
      <c r="S10" s="77">
        <f t="shared" si="2"/>
        <v>4249.83</v>
      </c>
      <c r="T10" s="65">
        <f>+'[1] ajuste'!L15*1.06*(1-0.0566)*(1-C10)</f>
        <v>3928.3175999999999</v>
      </c>
      <c r="U10" s="66">
        <f>+'[1] ajuste'!L15*1.06*0.0566</f>
        <v>235.6824</v>
      </c>
      <c r="V10" s="78">
        <f t="shared" si="8"/>
        <v>4164</v>
      </c>
      <c r="W10" s="75">
        <f t="shared" si="9"/>
        <v>4601.22</v>
      </c>
      <c r="X10" s="70"/>
      <c r="Y10" s="70"/>
      <c r="Z10" s="70"/>
      <c r="AA10" s="70"/>
    </row>
    <row r="11" spans="1:27" ht="14.25" customHeight="1" x14ac:dyDescent="0.3">
      <c r="A11" s="79">
        <v>7</v>
      </c>
      <c r="B11" s="80" t="s">
        <v>21</v>
      </c>
      <c r="C11" s="81"/>
      <c r="D11" s="20">
        <f>+'[1] ajuste'!H16*1.06*(1-0.0566)*(1-C11)</f>
        <v>1350.9488000000001</v>
      </c>
      <c r="E11" s="21">
        <f>+'[1] ajuste'!H16*1.06*0.0566</f>
        <v>81.051199999999994</v>
      </c>
      <c r="F11" s="82">
        <f t="shared" si="3"/>
        <v>1432</v>
      </c>
      <c r="G11" s="83">
        <f t="shared" si="4"/>
        <v>1582.36</v>
      </c>
      <c r="H11" s="24">
        <f>+'[1] ajuste'!I16*1.06*(1-0.0566)*(1-C11)</f>
        <v>1527.3646000000001</v>
      </c>
      <c r="I11" s="25">
        <f>+'[1] ajuste'!I16*1.06*0.0566</f>
        <v>91.63539999999999</v>
      </c>
      <c r="J11" s="26">
        <f t="shared" si="5"/>
        <v>1619</v>
      </c>
      <c r="K11" s="84">
        <f t="shared" si="0"/>
        <v>1788.9949999999999</v>
      </c>
      <c r="L11" s="28">
        <f>+'[1] ajuste'!J16*1.06*(1-0.0566)*(1-C11)</f>
        <v>2823.5961999999995</v>
      </c>
      <c r="M11" s="29">
        <f>+'[1] ajuste'!J16*1.06*0.0566</f>
        <v>169.40379999999996</v>
      </c>
      <c r="N11" s="82">
        <f t="shared" si="6"/>
        <v>2992.9999999999995</v>
      </c>
      <c r="O11" s="83">
        <f t="shared" si="1"/>
        <v>3307.2649999999994</v>
      </c>
      <c r="P11" s="30">
        <f>+'[1] ajuste'!K16*1.06*(1-0.0566)*(1-C11)</f>
        <v>3726.4300000000003</v>
      </c>
      <c r="Q11" s="31">
        <f>+'[1] ajuste'!K16*1.06*0.0566</f>
        <v>223.57</v>
      </c>
      <c r="R11" s="82">
        <f t="shared" si="7"/>
        <v>3950.0000000000005</v>
      </c>
      <c r="S11" s="83">
        <f t="shared" si="2"/>
        <v>4364.75</v>
      </c>
      <c r="T11" s="32">
        <f>+'[1] ajuste'!L16*1.06*(1-0.0566)*(1-C11)</f>
        <v>4026.4312</v>
      </c>
      <c r="U11" s="33">
        <f>+'[1] ajuste'!L16*1.06*0.0566</f>
        <v>241.56879999999998</v>
      </c>
      <c r="V11" s="85">
        <f t="shared" si="8"/>
        <v>4268</v>
      </c>
      <c r="W11" s="83">
        <f t="shared" si="9"/>
        <v>4716.1400000000003</v>
      </c>
      <c r="X11" s="36"/>
      <c r="Y11" s="37"/>
      <c r="Z11" s="34"/>
      <c r="AA11" s="35"/>
    </row>
    <row r="12" spans="1:27" ht="14.25" customHeight="1" x14ac:dyDescent="0.3">
      <c r="A12" s="86">
        <v>8</v>
      </c>
      <c r="B12" s="87" t="s">
        <v>21</v>
      </c>
      <c r="C12" s="41"/>
      <c r="D12" s="20">
        <f>+'[1] ajuste'!H17*1.06*(1-0.0566)*(1-C12)</f>
        <v>1449.0624</v>
      </c>
      <c r="E12" s="42">
        <f>+'[1] ajuste'!H17*1.06*0.0566</f>
        <v>86.937600000000003</v>
      </c>
      <c r="F12" s="43">
        <f t="shared" si="3"/>
        <v>1536</v>
      </c>
      <c r="G12" s="44">
        <f t="shared" si="4"/>
        <v>1697.28</v>
      </c>
      <c r="H12" s="45">
        <f>+'[1] ajuste'!I17*1.06*(1-0.0566)*(1-C12)</f>
        <v>1625.4782</v>
      </c>
      <c r="I12" s="46">
        <f>+'[1] ajuste'!I17*1.06*0.0566</f>
        <v>97.521799999999999</v>
      </c>
      <c r="J12" s="47">
        <f t="shared" si="5"/>
        <v>1723</v>
      </c>
      <c r="K12" s="48">
        <f t="shared" si="0"/>
        <v>1903.915</v>
      </c>
      <c r="L12" s="28">
        <f>+'[1] ajuste'!J17*1.06*(1-0.0566)*(1-C12)</f>
        <v>2921.7098000000001</v>
      </c>
      <c r="M12" s="29">
        <f>+'[1] ajuste'!J17*1.06*0.0566</f>
        <v>175.2902</v>
      </c>
      <c r="N12" s="43">
        <f t="shared" si="6"/>
        <v>3097</v>
      </c>
      <c r="O12" s="44">
        <f t="shared" si="1"/>
        <v>3422.1849999999999</v>
      </c>
      <c r="P12" s="30">
        <f>+'[1] ajuste'!K17*1.06*(1-0.0566)*(1-C12)</f>
        <v>3824.5436</v>
      </c>
      <c r="Q12" s="31">
        <f>+'[1] ajuste'!K17*1.06*0.0566</f>
        <v>229.4564</v>
      </c>
      <c r="R12" s="43">
        <f t="shared" si="7"/>
        <v>4054</v>
      </c>
      <c r="S12" s="44">
        <f t="shared" si="2"/>
        <v>4479.67</v>
      </c>
      <c r="T12" s="32">
        <f>+'[1] ajuste'!L17*1.06*(1-0.0566)*(1-C12)</f>
        <v>4124.5447999999997</v>
      </c>
      <c r="U12" s="33">
        <f>+'[1] ajuste'!L17*1.06*0.0566</f>
        <v>247.45519999999999</v>
      </c>
      <c r="V12" s="49">
        <f t="shared" si="8"/>
        <v>4372</v>
      </c>
      <c r="W12" s="44">
        <f t="shared" si="9"/>
        <v>4831.0599999999995</v>
      </c>
      <c r="X12" s="36"/>
      <c r="Y12" s="37"/>
      <c r="Z12" s="34"/>
      <c r="AA12" s="35"/>
    </row>
    <row r="13" spans="1:27" ht="14.25" customHeight="1" thickBot="1" x14ac:dyDescent="0.35">
      <c r="A13" s="88">
        <v>9</v>
      </c>
      <c r="B13" s="89" t="s">
        <v>21</v>
      </c>
      <c r="C13" s="52"/>
      <c r="D13" s="53">
        <f>+'[1] ajuste'!H18*1.06*(1-0.0566)*(1-C13)</f>
        <v>1547.1759999999999</v>
      </c>
      <c r="E13" s="54">
        <f>+'[1] ajuste'!H18*1.06*0.0566</f>
        <v>92.823999999999998</v>
      </c>
      <c r="F13" s="55">
        <f t="shared" si="3"/>
        <v>1640</v>
      </c>
      <c r="G13" s="56">
        <f t="shared" si="4"/>
        <v>1812.2</v>
      </c>
      <c r="H13" s="57">
        <f>+'[1] ajuste'!I18*1.06*(1-0.0566)*(1-C13)</f>
        <v>1723.5917999999999</v>
      </c>
      <c r="I13" s="58">
        <f>+'[1] ajuste'!I18*1.06*0.0566</f>
        <v>103.40819999999999</v>
      </c>
      <c r="J13" s="59">
        <f t="shared" si="5"/>
        <v>1827</v>
      </c>
      <c r="K13" s="60">
        <f t="shared" si="0"/>
        <v>2018.835</v>
      </c>
      <c r="L13" s="61">
        <f>+'[1] ajuste'!J18*1.06*(1-0.0566)*(1-C13)</f>
        <v>3019.8234000000002</v>
      </c>
      <c r="M13" s="62">
        <f>+'[1] ajuste'!J18*1.06*0.0566</f>
        <v>181.17659999999998</v>
      </c>
      <c r="N13" s="55">
        <f t="shared" si="6"/>
        <v>3201</v>
      </c>
      <c r="O13" s="90">
        <f t="shared" si="1"/>
        <v>3537.105</v>
      </c>
      <c r="P13" s="63">
        <f>+'[1] ajuste'!K18*1.06*(1-0.0566)*(1-C13)</f>
        <v>3922.6572000000001</v>
      </c>
      <c r="Q13" s="64">
        <f>+'[1] ajuste'!K18*1.06*0.0566</f>
        <v>235.34279999999998</v>
      </c>
      <c r="R13" s="55">
        <f t="shared" si="7"/>
        <v>4158</v>
      </c>
      <c r="S13" s="90">
        <f t="shared" si="2"/>
        <v>4594.59</v>
      </c>
      <c r="T13" s="65">
        <f>+'[1] ajuste'!L18*1.06*(1-0.0566)*(1-C13)</f>
        <v>4222.6584000000003</v>
      </c>
      <c r="U13" s="66">
        <f>+'[1] ajuste'!L18*1.06*0.0566</f>
        <v>253.3416</v>
      </c>
      <c r="V13" s="61">
        <f t="shared" si="8"/>
        <v>4476</v>
      </c>
      <c r="W13" s="56">
        <f t="shared" si="9"/>
        <v>4945.9799999999996</v>
      </c>
      <c r="X13" s="36"/>
      <c r="Y13" s="37"/>
      <c r="Z13" s="34"/>
      <c r="AA13" s="35"/>
    </row>
    <row r="14" spans="1:27" ht="14.25" customHeight="1" x14ac:dyDescent="0.3">
      <c r="A14" s="71">
        <v>10</v>
      </c>
      <c r="B14" s="72" t="s">
        <v>21</v>
      </c>
      <c r="C14" s="19"/>
      <c r="D14" s="20">
        <f>+'[1] ajuste'!H19*1.06*(1-0.0566)*(1-C14)</f>
        <v>1645.2896000000001</v>
      </c>
      <c r="E14" s="21">
        <f>+'[1] ajuste'!H19*1.06*0.0566</f>
        <v>98.710399999999993</v>
      </c>
      <c r="F14" s="22">
        <f t="shared" si="3"/>
        <v>1744</v>
      </c>
      <c r="G14" s="23">
        <f t="shared" si="4"/>
        <v>1927.12</v>
      </c>
      <c r="H14" s="24">
        <f>+'[1] ajuste'!I19*1.06*(1-0.0566)*(1-C14)</f>
        <v>1821.7054000000001</v>
      </c>
      <c r="I14" s="25">
        <f>+'[1] ajuste'!I19*1.06*0.0566</f>
        <v>109.29459999999999</v>
      </c>
      <c r="J14" s="26">
        <f t="shared" si="5"/>
        <v>1931</v>
      </c>
      <c r="K14" s="27">
        <f t="shared" si="0"/>
        <v>2133.7550000000001</v>
      </c>
      <c r="L14" s="28">
        <f>+'[1] ajuste'!J19*1.06*(1-0.0566)*(1-C14)</f>
        <v>3117.9369999999999</v>
      </c>
      <c r="M14" s="29">
        <f>+'[1] ajuste'!J19*1.06*0.0566</f>
        <v>187.06299999999999</v>
      </c>
      <c r="N14" s="22">
        <f t="shared" si="6"/>
        <v>3305</v>
      </c>
      <c r="O14" s="23">
        <f t="shared" si="1"/>
        <v>3652.0250000000001</v>
      </c>
      <c r="P14" s="30">
        <f>+'[1] ajuste'!K19*1.06*(1-0.0566)*(1-C14)</f>
        <v>4020.7708000000002</v>
      </c>
      <c r="Q14" s="31">
        <f>+'[1] ajuste'!K19*1.06*0.0566</f>
        <v>241.22919999999999</v>
      </c>
      <c r="R14" s="22">
        <f t="shared" si="7"/>
        <v>4262</v>
      </c>
      <c r="S14" s="23">
        <f t="shared" si="2"/>
        <v>4709.51</v>
      </c>
      <c r="T14" s="32">
        <f>+'[1] ajuste'!L19*1.06*(1-0.0566)*(1-C14)</f>
        <v>4320.771999999999</v>
      </c>
      <c r="U14" s="33">
        <f>+'[1] ajuste'!L19*1.06*0.0566</f>
        <v>259.22799999999995</v>
      </c>
      <c r="V14" s="28">
        <f t="shared" si="8"/>
        <v>4579.9999999999991</v>
      </c>
      <c r="W14" s="23">
        <f t="shared" si="9"/>
        <v>5060.8999999999987</v>
      </c>
    </row>
    <row r="15" spans="1:27" ht="14.25" customHeight="1" x14ac:dyDescent="0.3">
      <c r="A15" s="86">
        <v>11</v>
      </c>
      <c r="B15" s="87" t="s">
        <v>21</v>
      </c>
      <c r="C15" s="41"/>
      <c r="D15" s="20">
        <f>+'[1] ajuste'!H20*1.06*(1-0.0566)*(1-C15)</f>
        <v>1743.4032000000002</v>
      </c>
      <c r="E15" s="42">
        <f>+'[1] ajuste'!H20*1.06*0.0566</f>
        <v>104.5968</v>
      </c>
      <c r="F15" s="43">
        <f t="shared" si="3"/>
        <v>1848.0000000000002</v>
      </c>
      <c r="G15" s="44">
        <f t="shared" si="4"/>
        <v>2042.0400000000002</v>
      </c>
      <c r="H15" s="45">
        <f>+'[1] ajuste'!I20*1.06*(1-0.0566)*(1-C15)</f>
        <v>1919.819</v>
      </c>
      <c r="I15" s="46">
        <f>+'[1] ajuste'!I20*1.06*0.0566</f>
        <v>115.181</v>
      </c>
      <c r="J15" s="47">
        <f t="shared" si="5"/>
        <v>2035</v>
      </c>
      <c r="K15" s="48">
        <f t="shared" si="0"/>
        <v>2248.6750000000002</v>
      </c>
      <c r="L15" s="28">
        <f>+'[1] ajuste'!J20*1.06*(1-0.0566)*(1-C15)</f>
        <v>3216.0506</v>
      </c>
      <c r="M15" s="29">
        <f>+'[1] ajuste'!J20*1.06*0.0566</f>
        <v>192.9494</v>
      </c>
      <c r="N15" s="43">
        <f t="shared" si="6"/>
        <v>3409</v>
      </c>
      <c r="O15" s="44">
        <f t="shared" si="1"/>
        <v>3766.9450000000002</v>
      </c>
      <c r="P15" s="30">
        <f>+'[1] ajuste'!K20*1.06*(1-0.0566)*(1-C15)</f>
        <v>4118.8843999999999</v>
      </c>
      <c r="Q15" s="31">
        <f>+'[1] ajuste'!K20*1.06*0.0566</f>
        <v>247.1156</v>
      </c>
      <c r="R15" s="43">
        <f t="shared" si="7"/>
        <v>4366</v>
      </c>
      <c r="S15" s="44">
        <f t="shared" si="2"/>
        <v>4824.43</v>
      </c>
      <c r="T15" s="32">
        <f>+'[1] ajuste'!L20*1.06*(1-0.0566)*(1-C15)</f>
        <v>4418.8856000000005</v>
      </c>
      <c r="U15" s="33">
        <f>+'[1] ajuste'!L20*1.06*0.0566</f>
        <v>265.11439999999999</v>
      </c>
      <c r="V15" s="49">
        <f t="shared" si="8"/>
        <v>4684.0000000000009</v>
      </c>
      <c r="W15" s="44">
        <f t="shared" si="9"/>
        <v>5175.8200000000006</v>
      </c>
    </row>
    <row r="16" spans="1:27" ht="14.25" customHeight="1" thickBot="1" x14ac:dyDescent="0.35">
      <c r="A16" s="88">
        <v>12</v>
      </c>
      <c r="B16" s="89" t="s">
        <v>21</v>
      </c>
      <c r="C16" s="52"/>
      <c r="D16" s="53">
        <f>+'[1] ajuste'!H21*1.06*(1-0.0566)*(1-C16)</f>
        <v>1841.5168000000001</v>
      </c>
      <c r="E16" s="54">
        <f>+'[1] ajuste'!H21*1.06*0.0566</f>
        <v>110.4832</v>
      </c>
      <c r="F16" s="55">
        <f t="shared" si="3"/>
        <v>1952</v>
      </c>
      <c r="G16" s="56">
        <f t="shared" si="4"/>
        <v>2156.96</v>
      </c>
      <c r="H16" s="57">
        <f>+'[1] ajuste'!I21*1.06*(1-0.0566)*(1-C16)</f>
        <v>2017.9326000000001</v>
      </c>
      <c r="I16" s="58">
        <f>+'[1] ajuste'!I21*1.06*0.0566</f>
        <v>121.06739999999999</v>
      </c>
      <c r="J16" s="59">
        <f t="shared" si="5"/>
        <v>2139</v>
      </c>
      <c r="K16" s="60">
        <f t="shared" si="0"/>
        <v>2363.5949999999998</v>
      </c>
      <c r="L16" s="61">
        <f>+'[1] ajuste'!J21*1.06*(1-0.0566)*(1-C16)</f>
        <v>3314.1642000000006</v>
      </c>
      <c r="M16" s="62">
        <f>+'[1] ajuste'!J21*1.06*0.0566</f>
        <v>198.83580000000001</v>
      </c>
      <c r="N16" s="55">
        <f t="shared" si="6"/>
        <v>3513.0000000000005</v>
      </c>
      <c r="O16" s="90">
        <f t="shared" si="1"/>
        <v>3881.8650000000002</v>
      </c>
      <c r="P16" s="63">
        <f>+'[1] ajuste'!K21*1.06*(1-0.0566)*(1-C16)</f>
        <v>4216.9980000000005</v>
      </c>
      <c r="Q16" s="64">
        <f>+'[1] ajuste'!K21*1.06*0.0566</f>
        <v>253.00199999999998</v>
      </c>
      <c r="R16" s="55">
        <f t="shared" si="7"/>
        <v>4470.0000000000009</v>
      </c>
      <c r="S16" s="90">
        <f t="shared" si="2"/>
        <v>4939.3500000000013</v>
      </c>
      <c r="T16" s="65">
        <f>+'[1] ajuste'!L21*1.06*(1-0.0566)*(1-C16)</f>
        <v>4516.9992000000002</v>
      </c>
      <c r="U16" s="66">
        <f>+'[1] ajuste'!L21*1.06*0.0566</f>
        <v>271.00079999999997</v>
      </c>
      <c r="V16" s="61">
        <f t="shared" si="8"/>
        <v>4788</v>
      </c>
      <c r="W16" s="56">
        <f t="shared" si="9"/>
        <v>5290.74</v>
      </c>
    </row>
    <row r="17" spans="1:24" ht="14.25" customHeight="1" x14ac:dyDescent="0.3">
      <c r="A17" s="71">
        <v>13</v>
      </c>
      <c r="B17" s="72" t="s">
        <v>21</v>
      </c>
      <c r="C17" s="19"/>
      <c r="D17" s="20">
        <f>+'[1] ajuste'!H22*1.06*(1-0.0566)*(1-C17)</f>
        <v>1939.6304</v>
      </c>
      <c r="E17" s="21">
        <f>+'[1] ajuste'!H22*1.06*0.0566</f>
        <v>116.36959999999999</v>
      </c>
      <c r="F17" s="43">
        <f t="shared" si="3"/>
        <v>2056</v>
      </c>
      <c r="G17" s="44">
        <f t="shared" si="4"/>
        <v>2271.88</v>
      </c>
      <c r="H17" s="24">
        <f>+'[1] ajuste'!I22*1.06*(1-0.0566)*(1-C17)</f>
        <v>2116.0462000000002</v>
      </c>
      <c r="I17" s="25">
        <f>+'[1] ajuste'!I22*1.06*0.0566</f>
        <v>126.9538</v>
      </c>
      <c r="J17" s="26">
        <f t="shared" si="5"/>
        <v>2243</v>
      </c>
      <c r="K17" s="48">
        <f t="shared" si="0"/>
        <v>2478.5149999999999</v>
      </c>
      <c r="L17" s="28">
        <f>+'[1] ajuste'!J22*1.06*(1-0.0566)*(1-C17)</f>
        <v>3412.2777999999998</v>
      </c>
      <c r="M17" s="29">
        <f>+'[1] ajuste'!J22*1.06*0.0566</f>
        <v>204.72219999999999</v>
      </c>
      <c r="N17" s="43">
        <f t="shared" si="6"/>
        <v>3617</v>
      </c>
      <c r="O17" s="23">
        <f t="shared" si="1"/>
        <v>3996.7849999999999</v>
      </c>
      <c r="P17" s="30">
        <f>+'[1] ajuste'!K22*1.06*(1-0.0566)*(1-C17)</f>
        <v>4315.1116000000002</v>
      </c>
      <c r="Q17" s="31">
        <f>+'[1] ajuste'!K22*1.06*0.0566</f>
        <v>258.88839999999999</v>
      </c>
      <c r="R17" s="43">
        <f t="shared" si="7"/>
        <v>4574</v>
      </c>
      <c r="S17" s="23">
        <f t="shared" si="2"/>
        <v>5054.2699999999995</v>
      </c>
      <c r="T17" s="32">
        <f>+'[1] ajuste'!L22*1.06*(1-0.0566)*(1-C17)</f>
        <v>4615.1127999999999</v>
      </c>
      <c r="U17" s="33">
        <f>+'[1] ajuste'!L22*1.06*0.0566</f>
        <v>276.88720000000001</v>
      </c>
      <c r="V17" s="22">
        <f t="shared" si="8"/>
        <v>4892</v>
      </c>
      <c r="W17" s="23">
        <f t="shared" si="9"/>
        <v>5405.66</v>
      </c>
    </row>
    <row r="18" spans="1:24" ht="14.25" customHeight="1" x14ac:dyDescent="0.3">
      <c r="A18" s="86">
        <v>14</v>
      </c>
      <c r="B18" s="87" t="s">
        <v>21</v>
      </c>
      <c r="C18" s="41"/>
      <c r="D18" s="20">
        <f>+'[1] ajuste'!H23*1.06*(1-0.0566)*(1-C18)</f>
        <v>2037.7440000000001</v>
      </c>
      <c r="E18" s="42">
        <f>+'[1] ajuste'!H23*1.06*0.0566</f>
        <v>122.256</v>
      </c>
      <c r="F18" s="43">
        <f t="shared" si="3"/>
        <v>2160</v>
      </c>
      <c r="G18" s="44">
        <f t="shared" si="4"/>
        <v>2386.8000000000002</v>
      </c>
      <c r="H18" s="45">
        <f>+'[1] ajuste'!I23*1.06*(1-0.0566)*(1-C18)</f>
        <v>2214.1597999999999</v>
      </c>
      <c r="I18" s="46">
        <f>+'[1] ajuste'!I23*1.06*0.0566</f>
        <v>132.84019999999998</v>
      </c>
      <c r="J18" s="47">
        <f t="shared" si="5"/>
        <v>2347</v>
      </c>
      <c r="K18" s="48">
        <f t="shared" si="0"/>
        <v>2593.4349999999999</v>
      </c>
      <c r="L18" s="28">
        <f>+'[1] ajuste'!J23*1.06*(1-0.0566)*(1-C18)</f>
        <v>3510.3914</v>
      </c>
      <c r="M18" s="29">
        <f>+'[1] ajuste'!J23*1.06*0.0566</f>
        <v>210.6086</v>
      </c>
      <c r="N18" s="43">
        <f t="shared" si="6"/>
        <v>3721</v>
      </c>
      <c r="O18" s="44">
        <f t="shared" si="1"/>
        <v>4111.7049999999999</v>
      </c>
      <c r="P18" s="30">
        <f>+'[1] ajuste'!K23*1.06*(1-0.0566)*(1-C18)</f>
        <v>4413.2251999999999</v>
      </c>
      <c r="Q18" s="31">
        <f>+'[1] ajuste'!K23*1.06*0.0566</f>
        <v>264.77479999999997</v>
      </c>
      <c r="R18" s="43">
        <f t="shared" si="7"/>
        <v>4678</v>
      </c>
      <c r="S18" s="44">
        <f t="shared" si="2"/>
        <v>5169.1899999999996</v>
      </c>
      <c r="T18" s="32">
        <f>+'[1] ajuste'!L23*1.06*(1-0.0566)*(1-C18)</f>
        <v>4713.2264000000005</v>
      </c>
      <c r="U18" s="33">
        <f>+'[1] ajuste'!L23*1.06*0.0566</f>
        <v>282.77359999999999</v>
      </c>
      <c r="V18" s="43">
        <f t="shared" si="8"/>
        <v>4996</v>
      </c>
      <c r="W18" s="44">
        <f t="shared" si="9"/>
        <v>5520.58</v>
      </c>
    </row>
    <row r="19" spans="1:24" ht="14.25" customHeight="1" thickBot="1" x14ac:dyDescent="0.35">
      <c r="A19" s="88">
        <v>15</v>
      </c>
      <c r="B19" s="89" t="s">
        <v>21</v>
      </c>
      <c r="C19" s="52"/>
      <c r="D19" s="53">
        <f>+'[1] ajuste'!H24*1.06*(1-0.0566)*(1-C19)</f>
        <v>2135.8575999999998</v>
      </c>
      <c r="E19" s="54">
        <f>+'[1] ajuste'!H24*1.06*0.0566</f>
        <v>128.14239999999998</v>
      </c>
      <c r="F19" s="55">
        <f t="shared" si="3"/>
        <v>2264</v>
      </c>
      <c r="G19" s="56">
        <f t="shared" si="4"/>
        <v>2501.7199999999998</v>
      </c>
      <c r="H19" s="57">
        <f>+'[1] ajuste'!I24*1.06*(1-0.0566)*(1-C19)</f>
        <v>2312.2734</v>
      </c>
      <c r="I19" s="58">
        <f>+'[1] ajuste'!I24*1.06*0.0566</f>
        <v>138.72659999999999</v>
      </c>
      <c r="J19" s="59">
        <f t="shared" si="5"/>
        <v>2451</v>
      </c>
      <c r="K19" s="60">
        <f t="shared" si="0"/>
        <v>2708.355</v>
      </c>
      <c r="L19" s="61">
        <f>+'[1] ajuste'!J24*1.06*(1-0.0566)*(1-C19)</f>
        <v>3608.5050000000001</v>
      </c>
      <c r="M19" s="62">
        <f>+'[1] ajuste'!J24*1.06*0.0566</f>
        <v>216.495</v>
      </c>
      <c r="N19" s="55">
        <f t="shared" si="6"/>
        <v>3825</v>
      </c>
      <c r="O19" s="90">
        <f t="shared" si="1"/>
        <v>4226.625</v>
      </c>
      <c r="P19" s="63">
        <f>+'[1] ajuste'!K24*1.06*(1-0.0566)*(1-C19)</f>
        <v>4511.3388000000014</v>
      </c>
      <c r="Q19" s="64">
        <f>+'[1] ajuste'!K24*1.06*0.0566</f>
        <v>270.66120000000006</v>
      </c>
      <c r="R19" s="55">
        <f t="shared" si="7"/>
        <v>4782.0000000000018</v>
      </c>
      <c r="S19" s="90">
        <f t="shared" si="2"/>
        <v>5284.1100000000015</v>
      </c>
      <c r="T19" s="65">
        <f>+'[1] ajuste'!L24*1.06*(1-0.0566)*(1-C19)</f>
        <v>4811.3399999999992</v>
      </c>
      <c r="U19" s="91">
        <f>+'[1] ajuste'!L24*1.06*0.0566</f>
        <v>288.65999999999991</v>
      </c>
      <c r="V19" s="92">
        <f t="shared" si="8"/>
        <v>5099.9999999999991</v>
      </c>
      <c r="W19" s="56">
        <f t="shared" si="9"/>
        <v>5635.4999999999991</v>
      </c>
    </row>
    <row r="20" spans="1:24" ht="14.25" customHeight="1" x14ac:dyDescent="0.3">
      <c r="A20" s="93">
        <v>16</v>
      </c>
      <c r="B20" s="94" t="s">
        <v>21</v>
      </c>
      <c r="C20" s="19"/>
      <c r="D20" s="20">
        <f>+'[1] ajuste'!H25*1.06*(1-0.0566)*(1-C20)</f>
        <v>2233.9712</v>
      </c>
      <c r="E20" s="21">
        <f>+'[1] ajuste'!H25*1.06*0.0566</f>
        <v>134.02879999999999</v>
      </c>
      <c r="F20" s="43">
        <f t="shared" si="3"/>
        <v>2368</v>
      </c>
      <c r="G20" s="44">
        <f t="shared" si="4"/>
        <v>2616.64</v>
      </c>
      <c r="H20" s="24">
        <f>+'[1] ajuste'!I25*1.06*(1-0.0566)*(1-C20)</f>
        <v>2410.3870000000002</v>
      </c>
      <c r="I20" s="25">
        <f>+'[1] ajuste'!I25*1.06*0.0566</f>
        <v>144.613</v>
      </c>
      <c r="J20" s="26">
        <f t="shared" si="5"/>
        <v>2555</v>
      </c>
      <c r="K20" s="48">
        <f t="shared" si="0"/>
        <v>2823.2750000000001</v>
      </c>
      <c r="L20" s="28">
        <f>+'[1] ajuste'!J25*1.06*(1-0.0566)*(1-C20)</f>
        <v>3706.6186000000002</v>
      </c>
      <c r="M20" s="29">
        <f>+'[1] ajuste'!J25*1.06*0.0566</f>
        <v>222.38139999999999</v>
      </c>
      <c r="N20" s="43">
        <f t="shared" si="6"/>
        <v>3929</v>
      </c>
      <c r="O20" s="23">
        <f t="shared" si="1"/>
        <v>4341.5450000000001</v>
      </c>
      <c r="P20" s="30">
        <f>+'[1] ajuste'!K25*1.06*(1-0.0566)*(1-C20)</f>
        <v>4609.4524000000001</v>
      </c>
      <c r="Q20" s="31">
        <f>+'[1] ajuste'!K25*1.06*0.0566</f>
        <v>276.54759999999999</v>
      </c>
      <c r="R20" s="43">
        <f t="shared" si="7"/>
        <v>4886</v>
      </c>
      <c r="S20" s="23">
        <f t="shared" si="2"/>
        <v>5399.03</v>
      </c>
      <c r="T20" s="32">
        <f>+'[1] ajuste'!L25*1.06*(1-0.0566)*(1-C20)</f>
        <v>4909.4535999999998</v>
      </c>
      <c r="U20" s="33">
        <f>+'[1] ajuste'!L25*1.06*0.0566</f>
        <v>294.54640000000001</v>
      </c>
      <c r="V20" s="43">
        <f t="shared" si="8"/>
        <v>5204</v>
      </c>
      <c r="W20" s="44">
        <f t="shared" si="9"/>
        <v>5750.42</v>
      </c>
    </row>
    <row r="21" spans="1:24" ht="14.25" customHeight="1" x14ac:dyDescent="0.3">
      <c r="A21" s="86">
        <v>17</v>
      </c>
      <c r="B21" s="87" t="s">
        <v>21</v>
      </c>
      <c r="C21" s="41"/>
      <c r="D21" s="20">
        <f>+'[1] ajuste'!H26*1.06*(1-0.0566)*(1-C21)</f>
        <v>2332.0848000000001</v>
      </c>
      <c r="E21" s="42">
        <f>+'[1] ajuste'!H26*1.06*0.0566</f>
        <v>139.9152</v>
      </c>
      <c r="F21" s="43">
        <f t="shared" si="3"/>
        <v>2472</v>
      </c>
      <c r="G21" s="44">
        <f t="shared" si="4"/>
        <v>2731.56</v>
      </c>
      <c r="H21" s="45">
        <f>+'[1] ajuste'!I26*1.06*(1-0.0566)*(1-C21)</f>
        <v>2508.5005999999998</v>
      </c>
      <c r="I21" s="46">
        <f>+'[1] ajuste'!I26*1.06*0.0566</f>
        <v>150.49939999999998</v>
      </c>
      <c r="J21" s="47">
        <f t="shared" si="5"/>
        <v>2659</v>
      </c>
      <c r="K21" s="48">
        <f t="shared" si="0"/>
        <v>2938.1950000000002</v>
      </c>
      <c r="L21" s="28">
        <f>+'[1] ajuste'!J26*1.06*(1-0.0566)*(1-C21)</f>
        <v>3804.7321999999999</v>
      </c>
      <c r="M21" s="29">
        <f>+'[1] ajuste'!J26*1.06*0.0566</f>
        <v>228.26779999999999</v>
      </c>
      <c r="N21" s="43">
        <f t="shared" si="6"/>
        <v>4033</v>
      </c>
      <c r="O21" s="44">
        <f t="shared" si="1"/>
        <v>4456.4650000000001</v>
      </c>
      <c r="P21" s="30">
        <f>+'[1] ajuste'!K26*1.06*(1-0.0566)*(1-C21)</f>
        <v>4707.5659999999998</v>
      </c>
      <c r="Q21" s="31">
        <f>+'[1] ajuste'!K26*1.06*0.0566</f>
        <v>282.43399999999997</v>
      </c>
      <c r="R21" s="43">
        <f t="shared" si="7"/>
        <v>4990</v>
      </c>
      <c r="S21" s="44">
        <f t="shared" si="2"/>
        <v>5513.95</v>
      </c>
      <c r="T21" s="32">
        <f>+'[1] ajuste'!L26*1.06*(1-0.0566)*(1-C21)</f>
        <v>5007.5672000000004</v>
      </c>
      <c r="U21" s="33">
        <f>+'[1] ajuste'!L26*1.06*0.0566</f>
        <v>300.43279999999999</v>
      </c>
      <c r="V21" s="43">
        <f t="shared" si="8"/>
        <v>5308</v>
      </c>
      <c r="W21" s="44">
        <f t="shared" si="9"/>
        <v>5865.34</v>
      </c>
    </row>
    <row r="22" spans="1:24" ht="14.25" customHeight="1" thickBot="1" x14ac:dyDescent="0.35">
      <c r="A22" s="88">
        <v>18</v>
      </c>
      <c r="B22" s="89" t="s">
        <v>21</v>
      </c>
      <c r="C22" s="52"/>
      <c r="D22" s="53">
        <f>+'[1] ajuste'!H27*1.06*(1-0.0566)*(1-C22)</f>
        <v>2430.1984000000002</v>
      </c>
      <c r="E22" s="54">
        <f>+'[1] ajuste'!H27*1.06*0.0566</f>
        <v>145.80160000000001</v>
      </c>
      <c r="F22" s="55">
        <f t="shared" si="3"/>
        <v>2576</v>
      </c>
      <c r="G22" s="56">
        <f t="shared" si="4"/>
        <v>2846.48</v>
      </c>
      <c r="H22" s="57">
        <f>+'[1] ajuste'!I27*1.06*(1-0.0566)*(1-C22)</f>
        <v>2606.6142</v>
      </c>
      <c r="I22" s="58">
        <f>+'[1] ajuste'!I27*1.06*0.0566</f>
        <v>156.38579999999999</v>
      </c>
      <c r="J22" s="59">
        <f t="shared" si="5"/>
        <v>2763</v>
      </c>
      <c r="K22" s="60">
        <f t="shared" si="0"/>
        <v>3053.1149999999998</v>
      </c>
      <c r="L22" s="61">
        <f>+'[1] ajuste'!J27*1.06*(1-0.0566)*(1-C22)</f>
        <v>3902.8458000000001</v>
      </c>
      <c r="M22" s="62">
        <f>+'[1] ajuste'!J27*1.06*0.0566</f>
        <v>234.1542</v>
      </c>
      <c r="N22" s="55">
        <f t="shared" si="6"/>
        <v>4137</v>
      </c>
      <c r="O22" s="90">
        <f t="shared" si="1"/>
        <v>4571.3850000000002</v>
      </c>
      <c r="P22" s="63">
        <f>+'[1] ajuste'!K27*1.06*(1-0.0566)*(1-C22)</f>
        <v>4805.6796000000004</v>
      </c>
      <c r="Q22" s="64">
        <f>+'[1] ajuste'!K27*1.06*0.0566</f>
        <v>288.32040000000001</v>
      </c>
      <c r="R22" s="55">
        <f t="shared" si="7"/>
        <v>5094</v>
      </c>
      <c r="S22" s="90">
        <f t="shared" si="2"/>
        <v>5628.87</v>
      </c>
      <c r="T22" s="65">
        <f>+'[1] ajuste'!L27*1.06*(1-0.0566)*(1-C22)</f>
        <v>5105.6808000000001</v>
      </c>
      <c r="U22" s="91">
        <f>+'[1] ajuste'!L27*1.06*0.0566</f>
        <v>306.31919999999997</v>
      </c>
      <c r="V22" s="74">
        <f t="shared" si="8"/>
        <v>5412</v>
      </c>
      <c r="W22" s="75">
        <f t="shared" si="9"/>
        <v>5980.26</v>
      </c>
    </row>
    <row r="23" spans="1:24" ht="14.25" customHeight="1" x14ac:dyDescent="0.3">
      <c r="A23" s="93">
        <v>19</v>
      </c>
      <c r="B23" s="94" t="s">
        <v>21</v>
      </c>
      <c r="C23" s="19"/>
      <c r="D23" s="20">
        <f>+'[1] ajuste'!H28*1.06*(1-0.0566)*(1-C23)</f>
        <v>2528.3119999999994</v>
      </c>
      <c r="E23" s="21">
        <f>+'[1] ajuste'!H28*1.06*0.0566</f>
        <v>151.68799999999996</v>
      </c>
      <c r="F23" s="43">
        <f t="shared" si="3"/>
        <v>2679.9999999999995</v>
      </c>
      <c r="G23" s="44">
        <f t="shared" si="4"/>
        <v>2961.3999999999996</v>
      </c>
      <c r="H23" s="24">
        <f>+'[1] ajuste'!I28*1.06*(1-0.0566)*(1-C23)</f>
        <v>2704.7278000000001</v>
      </c>
      <c r="I23" s="25">
        <f>+'[1] ajuste'!I28*1.06*0.0566</f>
        <v>162.2722</v>
      </c>
      <c r="J23" s="26">
        <f t="shared" si="5"/>
        <v>2867</v>
      </c>
      <c r="K23" s="48">
        <f t="shared" si="0"/>
        <v>3168.0349999999999</v>
      </c>
      <c r="L23" s="28">
        <f>+'[1] ajuste'!J28*1.06*(1-0.0566)*(1-C23)</f>
        <v>4000.9594000000002</v>
      </c>
      <c r="M23" s="29">
        <f>+'[1] ajuste'!J28*1.06*0.0566</f>
        <v>240.04059999999998</v>
      </c>
      <c r="N23" s="43">
        <f t="shared" si="6"/>
        <v>4241</v>
      </c>
      <c r="O23" s="23">
        <f t="shared" si="1"/>
        <v>4686.3050000000003</v>
      </c>
      <c r="P23" s="30">
        <f>+'[1] ajuste'!K28*1.06*(1-0.0566)*(1-C23)</f>
        <v>4903.7932000000001</v>
      </c>
      <c r="Q23" s="31">
        <f>+'[1] ajuste'!K28*1.06*0.0566</f>
        <v>294.20679999999999</v>
      </c>
      <c r="R23" s="43">
        <f t="shared" si="7"/>
        <v>5198</v>
      </c>
      <c r="S23" s="23">
        <f t="shared" si="2"/>
        <v>5743.79</v>
      </c>
      <c r="T23" s="32">
        <f>+'[1] ajuste'!L28*1.06*(1-0.0566)*(1-C23)</f>
        <v>5203.7943999999998</v>
      </c>
      <c r="U23" s="33">
        <f>+'[1] ajuste'!L28*1.06*0.0566</f>
        <v>312.2056</v>
      </c>
      <c r="V23" s="85">
        <f t="shared" si="8"/>
        <v>5516</v>
      </c>
      <c r="W23" s="83">
        <f t="shared" si="9"/>
        <v>6095.18</v>
      </c>
    </row>
    <row r="24" spans="1:24" ht="14.25" customHeight="1" x14ac:dyDescent="0.3">
      <c r="A24" s="86">
        <v>20</v>
      </c>
      <c r="B24" s="87" t="s">
        <v>21</v>
      </c>
      <c r="C24" s="41"/>
      <c r="D24" s="20">
        <f>+'[1] ajuste'!H29*1.06*(1-0.0566)*(1-C24)</f>
        <v>2626.4256</v>
      </c>
      <c r="E24" s="42">
        <f>+'[1] ajuste'!H29*1.06*0.0566</f>
        <v>157.5744</v>
      </c>
      <c r="F24" s="43">
        <f t="shared" si="3"/>
        <v>2784</v>
      </c>
      <c r="G24" s="44">
        <f t="shared" si="4"/>
        <v>3076.32</v>
      </c>
      <c r="H24" s="45">
        <f>+'[1] ajuste'!I29*1.06*(1-0.0566)*(1-C24)</f>
        <v>2802.8414000000002</v>
      </c>
      <c r="I24" s="46">
        <f>+'[1] ajuste'!I29*1.06*0.0566</f>
        <v>168.15859999999998</v>
      </c>
      <c r="J24" s="47">
        <f t="shared" si="5"/>
        <v>2971</v>
      </c>
      <c r="K24" s="48">
        <f t="shared" si="0"/>
        <v>3282.9549999999999</v>
      </c>
      <c r="L24" s="28">
        <f>+'[1] ajuste'!J29*1.06*(1-0.0566)*(1-C24)</f>
        <v>4099.0730000000003</v>
      </c>
      <c r="M24" s="29">
        <f>+'[1] ajuste'!J29*1.06*0.0566</f>
        <v>245.92699999999999</v>
      </c>
      <c r="N24" s="43">
        <f t="shared" si="6"/>
        <v>4345</v>
      </c>
      <c r="O24" s="44">
        <f t="shared" si="1"/>
        <v>4801.2250000000004</v>
      </c>
      <c r="P24" s="30">
        <f>+'[1] ajuste'!K29*1.06*(1-0.0566)*(1-C24)</f>
        <v>5001.9068000000007</v>
      </c>
      <c r="Q24" s="31">
        <f>+'[1] ajuste'!K29*1.06*0.0566</f>
        <v>300.09320000000002</v>
      </c>
      <c r="R24" s="43">
        <f t="shared" si="7"/>
        <v>5302.0000000000009</v>
      </c>
      <c r="S24" s="44">
        <f t="shared" si="2"/>
        <v>5858.7100000000009</v>
      </c>
      <c r="T24" s="32">
        <f>+'[1] ajuste'!L29*1.06*(1-0.0566)*(1-C24)</f>
        <v>5301.9079999999994</v>
      </c>
      <c r="U24" s="33">
        <f>+'[1] ajuste'!L29*1.06*0.0566</f>
        <v>318.09199999999993</v>
      </c>
      <c r="V24" s="49">
        <f t="shared" si="8"/>
        <v>5619.9999999999991</v>
      </c>
      <c r="W24" s="44">
        <f t="shared" si="9"/>
        <v>6210.0999999999985</v>
      </c>
    </row>
    <row r="25" spans="1:24" ht="14.25" customHeight="1" thickBot="1" x14ac:dyDescent="0.35">
      <c r="A25" s="88">
        <v>21</v>
      </c>
      <c r="B25" s="89" t="s">
        <v>21</v>
      </c>
      <c r="C25" s="52"/>
      <c r="D25" s="53">
        <f>+'[1] ajuste'!H30*1.06*(1-0.0566)*(1-C25)</f>
        <v>2724.5392000000002</v>
      </c>
      <c r="E25" s="54">
        <f>+'[1] ajuste'!H30*1.06*0.0566</f>
        <v>163.46080000000001</v>
      </c>
      <c r="F25" s="55">
        <f t="shared" si="3"/>
        <v>2888</v>
      </c>
      <c r="G25" s="56">
        <f t="shared" si="4"/>
        <v>3191.24</v>
      </c>
      <c r="H25" s="57">
        <f>+'[1] ajuste'!I30*1.06*(1-0.0566)*(1-C25)</f>
        <v>2900.9549999999999</v>
      </c>
      <c r="I25" s="58">
        <f>+'[1] ajuste'!I30*1.06*0.0566</f>
        <v>174.04499999999999</v>
      </c>
      <c r="J25" s="59">
        <f t="shared" si="5"/>
        <v>3075</v>
      </c>
      <c r="K25" s="60">
        <f t="shared" si="0"/>
        <v>3397.875</v>
      </c>
      <c r="L25" s="61">
        <f>+'[1] ajuste'!J30*1.06*(1-0.0566)*(1-C25)</f>
        <v>4197.1866</v>
      </c>
      <c r="M25" s="62">
        <f>+'[1] ajuste'!J30*1.06*0.0566</f>
        <v>251.8134</v>
      </c>
      <c r="N25" s="55">
        <f t="shared" si="6"/>
        <v>4449</v>
      </c>
      <c r="O25" s="90">
        <f t="shared" si="1"/>
        <v>4916.1449999999995</v>
      </c>
      <c r="P25" s="63">
        <f>+'[1] ajuste'!K30*1.06*(1-0.0566)*(1-C25)</f>
        <v>5100.0204000000003</v>
      </c>
      <c r="Q25" s="64">
        <f>+'[1] ajuste'!K30*1.06*0.0566</f>
        <v>305.9796</v>
      </c>
      <c r="R25" s="55">
        <f t="shared" si="7"/>
        <v>5406</v>
      </c>
      <c r="S25" s="90">
        <f t="shared" si="2"/>
        <v>5973.63</v>
      </c>
      <c r="T25" s="65">
        <f>+'[1] ajuste'!L30*1.06*(1-0.0566)*(1-C25)</f>
        <v>5400.0216</v>
      </c>
      <c r="U25" s="66">
        <f>+'[1] ajuste'!L30*1.06*0.0566</f>
        <v>323.97839999999997</v>
      </c>
      <c r="V25" s="61">
        <f t="shared" si="8"/>
        <v>5724</v>
      </c>
      <c r="W25" s="56">
        <f t="shared" si="9"/>
        <v>6325.0199999999995</v>
      </c>
      <c r="X25" s="95"/>
    </row>
    <row r="26" spans="1:24" ht="14.25" customHeight="1" x14ac:dyDescent="0.3">
      <c r="A26" s="93">
        <v>22</v>
      </c>
      <c r="B26" s="94" t="s">
        <v>21</v>
      </c>
      <c r="C26" s="19"/>
      <c r="D26" s="20">
        <f>+'[1] ajuste'!H31*1.06*(1-0.0566)*(1-C26)</f>
        <v>2822.6527999999998</v>
      </c>
      <c r="E26" s="21">
        <f>+'[1] ajuste'!H31*1.06*0.0566</f>
        <v>169.34719999999999</v>
      </c>
      <c r="F26" s="43">
        <f t="shared" si="3"/>
        <v>2992</v>
      </c>
      <c r="G26" s="44">
        <f t="shared" si="4"/>
        <v>3306.16</v>
      </c>
      <c r="H26" s="24">
        <f>+'[1] ajuste'!I31*1.06*(1-0.0566)*(1-C26)</f>
        <v>2999.0686000000001</v>
      </c>
      <c r="I26" s="25">
        <f>+'[1] ajuste'!I31*1.06*0.0566</f>
        <v>179.9314</v>
      </c>
      <c r="J26" s="26">
        <f t="shared" si="5"/>
        <v>3179</v>
      </c>
      <c r="K26" s="48">
        <f t="shared" si="0"/>
        <v>3512.7950000000001</v>
      </c>
      <c r="L26" s="28">
        <f>+'[1] ajuste'!J31*1.06*(1-0.0566)*(1-C26)</f>
        <v>4295.3001999999997</v>
      </c>
      <c r="M26" s="29">
        <f>+'[1] ajuste'!J31*1.06*0.0566</f>
        <v>257.69979999999998</v>
      </c>
      <c r="N26" s="43">
        <f t="shared" si="6"/>
        <v>4553</v>
      </c>
      <c r="O26" s="23">
        <f t="shared" si="1"/>
        <v>5031.0649999999996</v>
      </c>
      <c r="P26" s="30">
        <f>+'[1] ajuste'!K31*1.06*(1-0.0566)*(1-C26)</f>
        <v>5198.134</v>
      </c>
      <c r="Q26" s="31">
        <f>+'[1] ajuste'!K31*1.06*0.0566</f>
        <v>311.86599999999999</v>
      </c>
      <c r="R26" s="43">
        <f t="shared" si="7"/>
        <v>5510</v>
      </c>
      <c r="S26" s="23">
        <f t="shared" si="2"/>
        <v>6088.55</v>
      </c>
      <c r="T26" s="32">
        <f>+'[1] ajuste'!L31*1.06*(1-0.0566)*(1-C26)</f>
        <v>5498.1351999999997</v>
      </c>
      <c r="U26" s="33">
        <f>+'[1] ajuste'!L31*1.06*0.0566</f>
        <v>329.8648</v>
      </c>
      <c r="V26" s="22">
        <f t="shared" si="8"/>
        <v>5828</v>
      </c>
      <c r="W26" s="23">
        <f t="shared" si="9"/>
        <v>6439.94</v>
      </c>
    </row>
    <row r="27" spans="1:24" ht="14.25" customHeight="1" x14ac:dyDescent="0.3">
      <c r="A27" s="86">
        <v>23</v>
      </c>
      <c r="B27" s="87" t="s">
        <v>21</v>
      </c>
      <c r="C27" s="41"/>
      <c r="D27" s="20">
        <f>+'[1] ajuste'!H32*1.06*(1-0.0566)*(1-C27)</f>
        <v>2920.7664</v>
      </c>
      <c r="E27" s="42">
        <f>+'[1] ajuste'!H32*1.06*0.0566</f>
        <v>175.2336</v>
      </c>
      <c r="F27" s="43">
        <f t="shared" si="3"/>
        <v>3096</v>
      </c>
      <c r="G27" s="44">
        <f t="shared" si="4"/>
        <v>3421.08</v>
      </c>
      <c r="H27" s="45">
        <f>+'[1] ajuste'!I32*1.06*(1-0.0566)*(1-C27)</f>
        <v>3097.1822000000002</v>
      </c>
      <c r="I27" s="46">
        <f>+'[1] ajuste'!I32*1.06*0.0566</f>
        <v>185.81780000000001</v>
      </c>
      <c r="J27" s="47">
        <f t="shared" si="5"/>
        <v>3283</v>
      </c>
      <c r="K27" s="48">
        <f t="shared" si="0"/>
        <v>3627.7150000000001</v>
      </c>
      <c r="L27" s="28">
        <f>+'[1] ajuste'!J32*1.06*(1-0.0566)*(1-C27)</f>
        <v>4393.4138000000003</v>
      </c>
      <c r="M27" s="29">
        <f>+'[1] ajuste'!J32*1.06*0.0566</f>
        <v>263.58619999999996</v>
      </c>
      <c r="N27" s="43">
        <f t="shared" si="6"/>
        <v>4657</v>
      </c>
      <c r="O27" s="44">
        <f t="shared" si="1"/>
        <v>5145.9849999999997</v>
      </c>
      <c r="P27" s="30">
        <f>+'[1] ajuste'!K32*1.06*(1-0.0566)*(1-C27)</f>
        <v>5296.2475999999997</v>
      </c>
      <c r="Q27" s="31">
        <f>+'[1] ajuste'!K32*1.06*0.0566</f>
        <v>317.75239999999997</v>
      </c>
      <c r="R27" s="43">
        <f t="shared" si="7"/>
        <v>5614</v>
      </c>
      <c r="S27" s="44">
        <f t="shared" si="2"/>
        <v>6203.47</v>
      </c>
      <c r="T27" s="32">
        <f>+'[1] ajuste'!L32*1.06*(1-0.0566)*(1-C27)</f>
        <v>5596.2488000000003</v>
      </c>
      <c r="U27" s="33">
        <f>+'[1] ajuste'!L32*1.06*0.0566</f>
        <v>335.75119999999998</v>
      </c>
      <c r="V27" s="43">
        <f t="shared" si="8"/>
        <v>5932</v>
      </c>
      <c r="W27" s="44">
        <f t="shared" si="9"/>
        <v>6554.86</v>
      </c>
    </row>
    <row r="28" spans="1:24" ht="14.25" customHeight="1" thickBot="1" x14ac:dyDescent="0.35">
      <c r="A28" s="88">
        <v>24</v>
      </c>
      <c r="B28" s="89" t="s">
        <v>21</v>
      </c>
      <c r="C28" s="52"/>
      <c r="D28" s="53">
        <f>+'[1] ajuste'!H33*1.06*(1-0.0566)*(1-C28)</f>
        <v>3018.8800000000006</v>
      </c>
      <c r="E28" s="54">
        <f>+'[1] ajuste'!H33*1.06*0.0566</f>
        <v>181.12</v>
      </c>
      <c r="F28" s="55">
        <f t="shared" si="3"/>
        <v>3200.0000000000005</v>
      </c>
      <c r="G28" s="56">
        <f t="shared" si="4"/>
        <v>3536.0000000000005</v>
      </c>
      <c r="H28" s="57">
        <f>+'[1] ajuste'!I33*1.06*(1-0.0566)*(1-C28)</f>
        <v>3195.2957999999999</v>
      </c>
      <c r="I28" s="58">
        <f>+'[1] ajuste'!I33*1.06*0.0566</f>
        <v>191.70419999999999</v>
      </c>
      <c r="J28" s="59">
        <f t="shared" si="5"/>
        <v>3387</v>
      </c>
      <c r="K28" s="60">
        <f t="shared" si="0"/>
        <v>3742.6349999999998</v>
      </c>
      <c r="L28" s="61">
        <f>+'[1] ajuste'!J33*1.06*(1-0.0566)*(1-C28)</f>
        <v>4491.5273999999999</v>
      </c>
      <c r="M28" s="62">
        <f>+'[1] ajuste'!J33*1.06*0.0566</f>
        <v>269.4726</v>
      </c>
      <c r="N28" s="55">
        <f t="shared" si="6"/>
        <v>4761</v>
      </c>
      <c r="O28" s="90">
        <f t="shared" si="1"/>
        <v>5260.9049999999997</v>
      </c>
      <c r="P28" s="63">
        <f>+'[1] ajuste'!K33*1.06*(1-0.0566)*(1-C28)</f>
        <v>5394.3612000000003</v>
      </c>
      <c r="Q28" s="64">
        <f>+'[1] ajuste'!K33*1.06*0.0566</f>
        <v>323.6388</v>
      </c>
      <c r="R28" s="55">
        <f t="shared" si="7"/>
        <v>5718</v>
      </c>
      <c r="S28" s="90">
        <f t="shared" si="2"/>
        <v>6318.39</v>
      </c>
      <c r="T28" s="65">
        <f>+'[1] ajuste'!L33*1.06*(1-0.0566)*(1-C28)</f>
        <v>5694.3624</v>
      </c>
      <c r="U28" s="91">
        <f>+'[1] ajuste'!L33*1.06*0.0566</f>
        <v>341.63759999999996</v>
      </c>
      <c r="V28" s="92">
        <f t="shared" si="8"/>
        <v>6036</v>
      </c>
      <c r="W28" s="56">
        <f t="shared" si="9"/>
        <v>6669.78</v>
      </c>
    </row>
    <row r="29" spans="1:24" ht="14.25" customHeight="1" x14ac:dyDescent="0.3">
      <c r="A29" s="86">
        <v>25</v>
      </c>
      <c r="B29" s="87" t="s">
        <v>21</v>
      </c>
      <c r="C29" s="19"/>
      <c r="D29" s="20">
        <f>+'[1] ajuste'!H34*1.06*(1-0.0566)*(1-C29)</f>
        <v>3116.9936000000002</v>
      </c>
      <c r="E29" s="21">
        <f>+'[1] ajuste'!H34*1.06*0.0566</f>
        <v>187.00639999999999</v>
      </c>
      <c r="F29" s="43">
        <f t="shared" si="3"/>
        <v>3304</v>
      </c>
      <c r="G29" s="44">
        <f t="shared" si="4"/>
        <v>3650.92</v>
      </c>
      <c r="H29" s="24">
        <f>+'[1] ajuste'!I34*1.06*(1-0.0566)*(1-C29)</f>
        <v>3293.4094</v>
      </c>
      <c r="I29" s="25">
        <f>+'[1] ajuste'!I34*1.06*0.0566</f>
        <v>197.59059999999999</v>
      </c>
      <c r="J29" s="26">
        <f t="shared" si="5"/>
        <v>3491</v>
      </c>
      <c r="K29" s="48">
        <f t="shared" si="0"/>
        <v>3857.5549999999998</v>
      </c>
      <c r="L29" s="28">
        <f>+'[1] ajuste'!J34*1.06*(1-0.0566)*(1-C29)</f>
        <v>4589.6410000000005</v>
      </c>
      <c r="M29" s="29">
        <f>+'[1] ajuste'!J34*1.06*0.0566</f>
        <v>275.35899999999998</v>
      </c>
      <c r="N29" s="43">
        <f t="shared" si="6"/>
        <v>4865.0000000000009</v>
      </c>
      <c r="O29" s="23">
        <f t="shared" si="1"/>
        <v>5375.8250000000007</v>
      </c>
      <c r="P29" s="30">
        <f>+'[1] ajuste'!K34*1.06*(1-0.0566)*(1-C29)</f>
        <v>5492.4748000000009</v>
      </c>
      <c r="Q29" s="31">
        <f>+'[1] ajuste'!K34*1.06*0.0566</f>
        <v>329.52520000000004</v>
      </c>
      <c r="R29" s="43">
        <f t="shared" si="7"/>
        <v>5822.0000000000009</v>
      </c>
      <c r="S29" s="23">
        <f t="shared" si="2"/>
        <v>6433.3100000000013</v>
      </c>
      <c r="T29" s="32">
        <f>+'[1] ajuste'!L34*1.06*(1-0.0566)*(1-C29)</f>
        <v>5792.4760000000006</v>
      </c>
      <c r="U29" s="33">
        <f>+'[1] ajuste'!L34*1.06*0.0566</f>
        <v>347.52400000000006</v>
      </c>
      <c r="V29" s="43">
        <f t="shared" si="8"/>
        <v>6140.0000000000009</v>
      </c>
      <c r="W29" s="44">
        <f t="shared" si="9"/>
        <v>6784.7000000000007</v>
      </c>
    </row>
    <row r="30" spans="1:24" ht="14.25" customHeight="1" x14ac:dyDescent="0.3">
      <c r="A30" s="96">
        <v>26</v>
      </c>
      <c r="B30" s="97" t="s">
        <v>21</v>
      </c>
      <c r="C30" s="41"/>
      <c r="D30" s="20">
        <f>+'[1] ajuste'!H35*1.06*(1-0.0566)*(1-C30)</f>
        <v>3215.1071999999999</v>
      </c>
      <c r="E30" s="42">
        <f>+'[1] ajuste'!H35*1.06*0.0566</f>
        <v>192.89279999999999</v>
      </c>
      <c r="F30" s="43">
        <f t="shared" si="3"/>
        <v>3408</v>
      </c>
      <c r="G30" s="44">
        <f t="shared" si="4"/>
        <v>3765.84</v>
      </c>
      <c r="H30" s="45">
        <f>+'[1] ajuste'!I35*1.06*(1-0.0566)*(1-C30)</f>
        <v>3391.5229999999997</v>
      </c>
      <c r="I30" s="46">
        <f>+'[1] ajuste'!I35*1.06*0.0566</f>
        <v>203.47699999999998</v>
      </c>
      <c r="J30" s="47">
        <f t="shared" si="5"/>
        <v>3594.9999999999995</v>
      </c>
      <c r="K30" s="48">
        <f t="shared" si="0"/>
        <v>3972.4749999999995</v>
      </c>
      <c r="L30" s="28">
        <f>+'[1] ajuste'!J35*1.06*(1-0.0566)*(1-C30)</f>
        <v>4687.7546000000002</v>
      </c>
      <c r="M30" s="29">
        <f>+'[1] ajuste'!J35*1.06*0.0566</f>
        <v>281.24539999999996</v>
      </c>
      <c r="N30" s="43">
        <f t="shared" si="6"/>
        <v>4969</v>
      </c>
      <c r="O30" s="44">
        <f t="shared" si="1"/>
        <v>5490.7449999999999</v>
      </c>
      <c r="P30" s="30">
        <f>+'[1] ajuste'!K35*1.06*(1-0.0566)*(1-C30)</f>
        <v>5590.5884000000005</v>
      </c>
      <c r="Q30" s="31">
        <f>+'[1] ajuste'!K35*1.06*0.0566</f>
        <v>335.41159999999996</v>
      </c>
      <c r="R30" s="43">
        <f t="shared" si="7"/>
        <v>5926.0000000000009</v>
      </c>
      <c r="S30" s="44">
        <f t="shared" si="2"/>
        <v>6548.2300000000005</v>
      </c>
      <c r="T30" s="32">
        <f>+'[1] ajuste'!L35*1.06*(1-0.0566)*(1-C30)</f>
        <v>5890.5896000000002</v>
      </c>
      <c r="U30" s="33">
        <f>+'[1] ajuste'!L35*1.06*0.0566</f>
        <v>353.41039999999998</v>
      </c>
      <c r="V30" s="43">
        <f t="shared" si="8"/>
        <v>6244</v>
      </c>
      <c r="W30" s="44">
        <f t="shared" si="9"/>
        <v>6899.62</v>
      </c>
    </row>
    <row r="31" spans="1:24" ht="14.25" customHeight="1" thickBot="1" x14ac:dyDescent="0.35">
      <c r="A31" s="98">
        <v>27</v>
      </c>
      <c r="B31" s="99" t="s">
        <v>21</v>
      </c>
      <c r="C31" s="52"/>
      <c r="D31" s="53">
        <f>+'[1] ajuste'!H36*1.06*(1-0.0566)*(1-C31)</f>
        <v>3313.2208000000001</v>
      </c>
      <c r="E31" s="54">
        <f>+'[1] ajuste'!H36*1.06*0.0566</f>
        <v>198.7792</v>
      </c>
      <c r="F31" s="55">
        <f t="shared" si="3"/>
        <v>3512</v>
      </c>
      <c r="G31" s="56">
        <f t="shared" si="4"/>
        <v>3880.7599999999998</v>
      </c>
      <c r="H31" s="57">
        <f>+'[1] ajuste'!I36*1.06*(1-0.0566)*(1-C31)</f>
        <v>3489.6366000000003</v>
      </c>
      <c r="I31" s="58">
        <f>+'[1] ajuste'!I36*1.06*0.0566</f>
        <v>209.36339999999998</v>
      </c>
      <c r="J31" s="59">
        <f t="shared" si="5"/>
        <v>3699.0000000000005</v>
      </c>
      <c r="K31" s="60">
        <f t="shared" si="0"/>
        <v>4087.3950000000004</v>
      </c>
      <c r="L31" s="61">
        <f>+'[1] ajuste'!J36*1.06*(1-0.0566)*(1-C31)</f>
        <v>4785.8681999999999</v>
      </c>
      <c r="M31" s="62">
        <f>+'[1] ajuste'!J36*1.06*0.0566</f>
        <v>287.1318</v>
      </c>
      <c r="N31" s="55">
        <f t="shared" si="6"/>
        <v>5073</v>
      </c>
      <c r="O31" s="90">
        <f t="shared" si="1"/>
        <v>5605.665</v>
      </c>
      <c r="P31" s="63">
        <f>+'[1] ajuste'!K36*1.06*(1-0.0566)*(1-C31)</f>
        <v>5688.7020000000002</v>
      </c>
      <c r="Q31" s="64">
        <f>+'[1] ajuste'!K36*1.06*0.0566</f>
        <v>341.298</v>
      </c>
      <c r="R31" s="55">
        <f t="shared" si="7"/>
        <v>6030</v>
      </c>
      <c r="S31" s="90">
        <f t="shared" si="2"/>
        <v>6663.15</v>
      </c>
      <c r="T31" s="65">
        <f>+'[1] ajuste'!L36*1.06*(1-0.0566)*(1-C31)</f>
        <v>5988.7031999999999</v>
      </c>
      <c r="U31" s="91">
        <f>+'[1] ajuste'!L36*1.06*0.0566</f>
        <v>359.29679999999996</v>
      </c>
      <c r="V31" s="92">
        <f t="shared" si="8"/>
        <v>6348</v>
      </c>
      <c r="W31" s="56">
        <f t="shared" si="9"/>
        <v>7014.54</v>
      </c>
    </row>
    <row r="32" spans="1:24" ht="14.25" customHeight="1" x14ac:dyDescent="0.3">
      <c r="A32" s="96">
        <v>28</v>
      </c>
      <c r="B32" s="97" t="s">
        <v>21</v>
      </c>
      <c r="C32" s="19"/>
      <c r="D32" s="20">
        <f>+'[1] ajuste'!H37*1.06*(1-0.0566)*(1-C32)</f>
        <v>3411.3344000000002</v>
      </c>
      <c r="E32" s="21">
        <f>+'[1] ajuste'!H37*1.06*0.0566</f>
        <v>204.66559999999998</v>
      </c>
      <c r="F32" s="43">
        <f t="shared" si="3"/>
        <v>3616</v>
      </c>
      <c r="G32" s="44">
        <f t="shared" si="4"/>
        <v>3995.68</v>
      </c>
      <c r="H32" s="24">
        <f>+'[1] ajuste'!I37*1.06*(1-0.0566)*(1-C32)</f>
        <v>3587.7501999999999</v>
      </c>
      <c r="I32" s="25">
        <f>+'[1] ajuste'!I37*1.06*0.0566</f>
        <v>215.24979999999999</v>
      </c>
      <c r="J32" s="26">
        <f t="shared" si="5"/>
        <v>3803</v>
      </c>
      <c r="K32" s="48">
        <f t="shared" si="0"/>
        <v>4202.3149999999996</v>
      </c>
      <c r="L32" s="28">
        <f>+'[1] ajuste'!J37*1.06*(1-0.0566)*(1-C32)</f>
        <v>4883.9818000000005</v>
      </c>
      <c r="M32" s="29">
        <f>+'[1] ajuste'!J37*1.06*0.0566</f>
        <v>293.01819999999998</v>
      </c>
      <c r="N32" s="43">
        <f t="shared" si="6"/>
        <v>5177</v>
      </c>
      <c r="O32" s="23">
        <f t="shared" si="1"/>
        <v>5720.585</v>
      </c>
      <c r="P32" s="30">
        <f>+'[1] ajuste'!K37*1.06*(1-0.0566)*(1-C32)</f>
        <v>5786.8155999999999</v>
      </c>
      <c r="Q32" s="31">
        <f>+'[1] ajuste'!K37*1.06*0.0566</f>
        <v>347.18439999999998</v>
      </c>
      <c r="R32" s="43">
        <f t="shared" si="7"/>
        <v>6134</v>
      </c>
      <c r="S32" s="23">
        <f t="shared" si="2"/>
        <v>6778.07</v>
      </c>
      <c r="T32" s="32">
        <f>+'[1] ajuste'!L37*1.06*(1-0.0566)*(1-C32)</f>
        <v>6086.8168000000005</v>
      </c>
      <c r="U32" s="33">
        <f>+'[1] ajuste'!L37*1.06*0.0566</f>
        <v>365.1832</v>
      </c>
      <c r="V32" s="43">
        <f t="shared" si="8"/>
        <v>6452.0000000000009</v>
      </c>
      <c r="W32" s="44">
        <f t="shared" si="9"/>
        <v>7129.4600000000009</v>
      </c>
    </row>
    <row r="33" spans="1:23" ht="14.25" customHeight="1" x14ac:dyDescent="0.3">
      <c r="A33" s="86">
        <v>29</v>
      </c>
      <c r="B33" s="87" t="s">
        <v>21</v>
      </c>
      <c r="C33" s="41"/>
      <c r="D33" s="20">
        <f>+'[1] ajuste'!H38*1.06*(1-0.0566)*(1-C33)</f>
        <v>3509.4479999999999</v>
      </c>
      <c r="E33" s="42">
        <f>+'[1] ajuste'!H38*1.06*0.0566</f>
        <v>210.55199999999999</v>
      </c>
      <c r="F33" s="43">
        <f t="shared" si="3"/>
        <v>3720</v>
      </c>
      <c r="G33" s="44">
        <f t="shared" si="4"/>
        <v>4110.6000000000004</v>
      </c>
      <c r="H33" s="45">
        <f>+'[1] ajuste'!I38*1.06*(1-0.0566)*(1-C33)</f>
        <v>3685.8638000000001</v>
      </c>
      <c r="I33" s="46">
        <f>+'[1] ajuste'!I38*1.06*0.0566</f>
        <v>221.1362</v>
      </c>
      <c r="J33" s="47">
        <f t="shared" si="5"/>
        <v>3907</v>
      </c>
      <c r="K33" s="48">
        <f t="shared" si="0"/>
        <v>4317.2349999999997</v>
      </c>
      <c r="L33" s="28">
        <f>+'[1] ajuste'!J38*1.06*(1-0.0566)*(1-C33)</f>
        <v>4982.0954000000002</v>
      </c>
      <c r="M33" s="29">
        <f>+'[1] ajuste'!J38*1.06*0.0566</f>
        <v>298.90459999999996</v>
      </c>
      <c r="N33" s="43">
        <f t="shared" si="6"/>
        <v>5281</v>
      </c>
      <c r="O33" s="44">
        <f t="shared" si="1"/>
        <v>5835.5050000000001</v>
      </c>
      <c r="P33" s="30">
        <f>+'[1] ajuste'!K38*1.06*(1-0.0566)*(1-C33)</f>
        <v>5884.9292000000005</v>
      </c>
      <c r="Q33" s="31">
        <f>+'[1] ajuste'!K38*1.06*0.0566</f>
        <v>353.07079999999996</v>
      </c>
      <c r="R33" s="43">
        <f t="shared" si="7"/>
        <v>6238</v>
      </c>
      <c r="S33" s="44">
        <f t="shared" si="2"/>
        <v>6892.99</v>
      </c>
      <c r="T33" s="32">
        <f>+'[1] ajuste'!L38*1.06*(1-0.0566)*(1-C33)</f>
        <v>6184.9304000000002</v>
      </c>
      <c r="U33" s="33">
        <f>+'[1] ajuste'!L38*1.06*0.0566</f>
        <v>371.06959999999998</v>
      </c>
      <c r="V33" s="43">
        <f t="shared" si="8"/>
        <v>6556</v>
      </c>
      <c r="W33" s="44">
        <f t="shared" si="9"/>
        <v>7244.38</v>
      </c>
    </row>
    <row r="34" spans="1:23" ht="14.25" customHeight="1" thickBot="1" x14ac:dyDescent="0.35">
      <c r="A34" s="98">
        <v>30</v>
      </c>
      <c r="B34" s="99" t="s">
        <v>21</v>
      </c>
      <c r="C34" s="52"/>
      <c r="D34" s="53">
        <f>+'[1] ajuste'!H39*1.06*(1-0.0566)*(1-C34)</f>
        <v>3607.5616</v>
      </c>
      <c r="E34" s="54">
        <f>+'[1] ajuste'!H39*1.06*0.0566</f>
        <v>216.4384</v>
      </c>
      <c r="F34" s="55">
        <f t="shared" si="3"/>
        <v>3824</v>
      </c>
      <c r="G34" s="56">
        <f t="shared" si="4"/>
        <v>4225.5199999999995</v>
      </c>
      <c r="H34" s="57">
        <f>+'[1] ajuste'!I39*1.06*(1-0.0566)*(1-C34)</f>
        <v>3783.9774000000002</v>
      </c>
      <c r="I34" s="58">
        <f>+'[1] ajuste'!I39*1.06*0.0566</f>
        <v>227.02259999999998</v>
      </c>
      <c r="J34" s="59">
        <f t="shared" si="5"/>
        <v>4011</v>
      </c>
      <c r="K34" s="60">
        <f t="shared" si="0"/>
        <v>4432.1549999999997</v>
      </c>
      <c r="L34" s="61">
        <f>+'[1] ajuste'!J39*1.06*(1-0.0566)*(1-C34)</f>
        <v>5080.2089999999998</v>
      </c>
      <c r="M34" s="62">
        <f>+'[1] ajuste'!J39*1.06*0.0566</f>
        <v>304.791</v>
      </c>
      <c r="N34" s="55">
        <f t="shared" si="6"/>
        <v>5385</v>
      </c>
      <c r="O34" s="90">
        <f t="shared" si="1"/>
        <v>5950.4250000000002</v>
      </c>
      <c r="P34" s="63">
        <f>+'[1] ajuste'!K39*1.06*(1-0.0566)*(1-C34)</f>
        <v>5983.0428000000002</v>
      </c>
      <c r="Q34" s="64">
        <f>+'[1] ajuste'!K39*1.06*0.0566</f>
        <v>358.9572</v>
      </c>
      <c r="R34" s="55">
        <f t="shared" si="7"/>
        <v>6342</v>
      </c>
      <c r="S34" s="90">
        <f t="shared" si="2"/>
        <v>7007.91</v>
      </c>
      <c r="T34" s="65">
        <f>+'[1] ajuste'!L39*1.06*(1-0.0566)*(1-C34)</f>
        <v>6283.0440000000008</v>
      </c>
      <c r="U34" s="91">
        <f>+'[1] ajuste'!L39*1.06*0.0566</f>
        <v>376.95600000000002</v>
      </c>
      <c r="V34" s="92">
        <f t="shared" si="8"/>
        <v>6660.0000000000009</v>
      </c>
      <c r="W34" s="56">
        <f t="shared" si="9"/>
        <v>7359.3000000000011</v>
      </c>
    </row>
    <row r="35" spans="1:23" ht="14.25" customHeight="1" x14ac:dyDescent="0.3">
      <c r="A35" s="86">
        <v>31</v>
      </c>
      <c r="B35" s="87" t="s">
        <v>21</v>
      </c>
      <c r="C35" s="19"/>
      <c r="D35" s="20">
        <f>+'[1] ajuste'!H40*1.06*(1-0.0566)*(1-C35)</f>
        <v>3705.6752000000001</v>
      </c>
      <c r="E35" s="21">
        <f>+'[1] ajuste'!H40*1.06*0.0566</f>
        <v>222.32479999999998</v>
      </c>
      <c r="F35" s="43">
        <f t="shared" si="3"/>
        <v>3928</v>
      </c>
      <c r="G35" s="44">
        <f t="shared" si="4"/>
        <v>4340.4399999999996</v>
      </c>
      <c r="H35" s="24">
        <f>+'[1] ajuste'!I40*1.06*(1-0.0566)*(1-C35)</f>
        <v>3882.0909999999999</v>
      </c>
      <c r="I35" s="25">
        <f>+'[1] ajuste'!I40*1.06*0.0566</f>
        <v>232.90899999999999</v>
      </c>
      <c r="J35" s="26">
        <f t="shared" si="5"/>
        <v>4115</v>
      </c>
      <c r="K35" s="48">
        <f t="shared" si="0"/>
        <v>4547.0749999999998</v>
      </c>
      <c r="L35" s="28">
        <f>+'[1] ajuste'!J40*1.06*(1-0.0566)*(1-C35)</f>
        <v>5178.3226000000004</v>
      </c>
      <c r="M35" s="29">
        <f>+'[1] ajuste'!J40*1.06*0.0566</f>
        <v>310.67739999999998</v>
      </c>
      <c r="N35" s="43">
        <f t="shared" si="6"/>
        <v>5489</v>
      </c>
      <c r="O35" s="23">
        <f t="shared" si="1"/>
        <v>6065.3450000000003</v>
      </c>
      <c r="P35" s="30">
        <f>+'[1] ajuste'!K40*1.06*(1-0.0566)*(1-C35)</f>
        <v>6081.1563999999998</v>
      </c>
      <c r="Q35" s="31">
        <f>+'[1] ajuste'!K40*1.06*0.0566</f>
        <v>364.84359999999998</v>
      </c>
      <c r="R35" s="43">
        <f t="shared" si="7"/>
        <v>6446</v>
      </c>
      <c r="S35" s="23">
        <f t="shared" si="2"/>
        <v>7122.83</v>
      </c>
      <c r="T35" s="32">
        <f>+'[1] ajuste'!L40*1.06*(1-0.0566)*(1-C35)</f>
        <v>6381.1576000000005</v>
      </c>
      <c r="U35" s="33">
        <f>+'[1] ajuste'!L40*1.06*0.0566</f>
        <v>382.8424</v>
      </c>
      <c r="V35" s="43">
        <f t="shared" si="8"/>
        <v>6764</v>
      </c>
      <c r="W35" s="44">
        <f t="shared" si="9"/>
        <v>7474.22</v>
      </c>
    </row>
    <row r="36" spans="1:23" ht="14.25" customHeight="1" x14ac:dyDescent="0.3">
      <c r="A36" s="86">
        <v>32</v>
      </c>
      <c r="B36" s="87" t="s">
        <v>21</v>
      </c>
      <c r="C36" s="41"/>
      <c r="D36" s="20">
        <f>+'[1] ajuste'!H41*1.06*(1-0.0566)*(1-C36)</f>
        <v>3803.7888000000003</v>
      </c>
      <c r="E36" s="42">
        <f>+'[1] ajuste'!H41*1.06*0.0566</f>
        <v>228.21119999999999</v>
      </c>
      <c r="F36" s="43">
        <f t="shared" si="3"/>
        <v>4032.0000000000005</v>
      </c>
      <c r="G36" s="44">
        <f t="shared" si="4"/>
        <v>4455.3600000000006</v>
      </c>
      <c r="H36" s="45">
        <f>+'[1] ajuste'!I41*1.06*(1-0.0566)*(1-C36)</f>
        <v>3980.2046</v>
      </c>
      <c r="I36" s="46">
        <f>+'[1] ajuste'!I41*1.06*0.0566</f>
        <v>238.7954</v>
      </c>
      <c r="J36" s="47">
        <f t="shared" si="5"/>
        <v>4219</v>
      </c>
      <c r="K36" s="48">
        <f t="shared" si="0"/>
        <v>4661.9949999999999</v>
      </c>
      <c r="L36" s="28">
        <f>+'[1] ajuste'!J41*1.06*(1-0.0566)*(1-C36)</f>
        <v>5276.4362000000001</v>
      </c>
      <c r="M36" s="29">
        <f>+'[1] ajuste'!J41*1.06*0.0566</f>
        <v>316.56379999999996</v>
      </c>
      <c r="N36" s="43">
        <f t="shared" si="6"/>
        <v>5593</v>
      </c>
      <c r="O36" s="44">
        <f t="shared" si="1"/>
        <v>6180.2650000000003</v>
      </c>
      <c r="P36" s="30">
        <f>+'[1] ajuste'!K41*1.06*(1-0.0566)*(1-C36)</f>
        <v>6179.27</v>
      </c>
      <c r="Q36" s="31">
        <f>+'[1] ajuste'!K41*1.06*0.0566</f>
        <v>370.72999999999996</v>
      </c>
      <c r="R36" s="43">
        <f t="shared" si="7"/>
        <v>6550</v>
      </c>
      <c r="S36" s="44">
        <f t="shared" si="2"/>
        <v>7237.75</v>
      </c>
      <c r="T36" s="32">
        <f>+'[1] ajuste'!L41*1.06*(1-0.0566)*(1-C36)</f>
        <v>6479.2712000000001</v>
      </c>
      <c r="U36" s="33">
        <f>+'[1] ajuste'!L41*1.06*0.0566</f>
        <v>388.72879999999998</v>
      </c>
      <c r="V36" s="43">
        <f t="shared" si="8"/>
        <v>6868</v>
      </c>
      <c r="W36" s="44">
        <f t="shared" si="9"/>
        <v>7589.14</v>
      </c>
    </row>
    <row r="37" spans="1:23" ht="14.25" customHeight="1" thickBot="1" x14ac:dyDescent="0.35">
      <c r="A37" s="98">
        <v>33</v>
      </c>
      <c r="B37" s="99" t="s">
        <v>21</v>
      </c>
      <c r="C37" s="52"/>
      <c r="D37" s="53">
        <f>+'[1] ajuste'!H42*1.06*(1-0.0566)*(1-C37)</f>
        <v>3901.9023999999999</v>
      </c>
      <c r="E37" s="54">
        <f>+'[1] ajuste'!H42*1.06*0.0566</f>
        <v>234.0976</v>
      </c>
      <c r="F37" s="55">
        <f t="shared" si="3"/>
        <v>4136</v>
      </c>
      <c r="G37" s="56">
        <f t="shared" si="4"/>
        <v>4570.28</v>
      </c>
      <c r="H37" s="57">
        <f>+'[1] ajuste'!I42*1.06*(1-0.0566)*(1-C37)</f>
        <v>4078.3182000000002</v>
      </c>
      <c r="I37" s="58">
        <f>+'[1] ajuste'!I42*1.06*0.0566</f>
        <v>244.68179999999998</v>
      </c>
      <c r="J37" s="59">
        <f t="shared" si="5"/>
        <v>4323</v>
      </c>
      <c r="K37" s="60">
        <f t="shared" si="0"/>
        <v>4776.915</v>
      </c>
      <c r="L37" s="61">
        <f>+'[1] ajuste'!J42*1.06*(1-0.0566)*(1-C37)</f>
        <v>5374.5497999999998</v>
      </c>
      <c r="M37" s="62">
        <f>+'[1] ajuste'!J42*1.06*0.0566</f>
        <v>322.4502</v>
      </c>
      <c r="N37" s="55">
        <f t="shared" si="6"/>
        <v>5697</v>
      </c>
      <c r="O37" s="90">
        <f t="shared" si="1"/>
        <v>6295.1849999999995</v>
      </c>
      <c r="P37" s="63">
        <f>+'[1] ajuste'!K42*1.06*(1-0.0566)*(1-C37)</f>
        <v>6277.3836000000001</v>
      </c>
      <c r="Q37" s="64">
        <f>+'[1] ajuste'!K42*1.06*0.0566</f>
        <v>376.6164</v>
      </c>
      <c r="R37" s="55">
        <f t="shared" si="7"/>
        <v>6654</v>
      </c>
      <c r="S37" s="90">
        <f t="shared" si="2"/>
        <v>7352.67</v>
      </c>
      <c r="T37" s="65">
        <f>+'[1] ajuste'!L42*1.06*(1-0.0566)*(1-C37)</f>
        <v>6577.3847999999998</v>
      </c>
      <c r="U37" s="91">
        <f>+'[1] ajuste'!L42*1.06*0.0566</f>
        <v>394.61519999999996</v>
      </c>
      <c r="V37" s="92">
        <f t="shared" si="8"/>
        <v>6972</v>
      </c>
      <c r="W37" s="56">
        <f t="shared" si="9"/>
        <v>7704.0599999999995</v>
      </c>
    </row>
    <row r="38" spans="1:23" ht="14.25" customHeight="1" x14ac:dyDescent="0.3">
      <c r="A38" s="96">
        <v>34</v>
      </c>
      <c r="B38" s="97" t="s">
        <v>21</v>
      </c>
      <c r="C38" s="19"/>
      <c r="D38" s="20">
        <f>+'[1] ajuste'!H43*1.06*(1-0.0566)*(1-C38)</f>
        <v>4000.0160000000001</v>
      </c>
      <c r="E38" s="21">
        <f>+'[1] ajuste'!H43*1.06*0.0566</f>
        <v>239.98399999999998</v>
      </c>
      <c r="F38" s="43">
        <f t="shared" si="3"/>
        <v>4240</v>
      </c>
      <c r="G38" s="44">
        <f t="shared" si="4"/>
        <v>4685.2</v>
      </c>
      <c r="H38" s="24">
        <f>+'[1] ajuste'!I43*1.06*(1-0.0566)*(1-C38)</f>
        <v>4176.4318000000003</v>
      </c>
      <c r="I38" s="25">
        <f>+'[1] ajuste'!I43*1.06*0.0566</f>
        <v>250.56819999999999</v>
      </c>
      <c r="J38" s="26">
        <f t="shared" si="5"/>
        <v>4427</v>
      </c>
      <c r="K38" s="48">
        <f t="shared" si="0"/>
        <v>4891.835</v>
      </c>
      <c r="L38" s="28">
        <f>+'[1] ajuste'!J43*1.06*(1-0.0566)*(1-C38)</f>
        <v>5472.6634000000004</v>
      </c>
      <c r="M38" s="29">
        <f>+'[1] ajuste'!J43*1.06*0.0566</f>
        <v>328.33659999999998</v>
      </c>
      <c r="N38" s="43">
        <f t="shared" si="6"/>
        <v>5801</v>
      </c>
      <c r="O38" s="23">
        <f t="shared" si="1"/>
        <v>6410.1049999999996</v>
      </c>
      <c r="P38" s="30">
        <f>+'[1] ajuste'!K43*1.06*(1-0.0566)*(1-C38)</f>
        <v>6375.4971999999998</v>
      </c>
      <c r="Q38" s="31">
        <f>+'[1] ajuste'!K43*1.06*0.0566</f>
        <v>382.50279999999998</v>
      </c>
      <c r="R38" s="43">
        <f t="shared" si="7"/>
        <v>6758</v>
      </c>
      <c r="S38" s="23">
        <f t="shared" si="2"/>
        <v>7467.59</v>
      </c>
      <c r="T38" s="32">
        <f>+'[1] ajuste'!L43*1.06*(1-0.0566)*(1-C38)</f>
        <v>6675.4984000000004</v>
      </c>
      <c r="U38" s="33">
        <f>+'[1] ajuste'!L43*1.06*0.0566</f>
        <v>400.5016</v>
      </c>
      <c r="V38" s="43">
        <f t="shared" si="8"/>
        <v>7076</v>
      </c>
      <c r="W38" s="44">
        <f t="shared" si="9"/>
        <v>7818.98</v>
      </c>
    </row>
    <row r="39" spans="1:23" ht="14.25" customHeight="1" x14ac:dyDescent="0.3">
      <c r="A39" s="86">
        <v>35</v>
      </c>
      <c r="B39" s="87" t="s">
        <v>21</v>
      </c>
      <c r="C39" s="41"/>
      <c r="D39" s="20">
        <f>+'[1] ajuste'!H44*1.06*(1-0.0566)*(1-C39)</f>
        <v>4098.1296000000002</v>
      </c>
      <c r="E39" s="42">
        <f>+'[1] ajuste'!H44*1.06*0.0566</f>
        <v>245.87039999999999</v>
      </c>
      <c r="F39" s="43">
        <f t="shared" si="3"/>
        <v>4344</v>
      </c>
      <c r="G39" s="44">
        <f t="shared" si="4"/>
        <v>4800.12</v>
      </c>
      <c r="H39" s="45">
        <f>+'[1] ajuste'!I44*1.06*(1-0.0566)*(1-C39)</f>
        <v>4274.5454</v>
      </c>
      <c r="I39" s="46">
        <f>+'[1] ajuste'!I44*1.06*0.0566</f>
        <v>256.45459999999997</v>
      </c>
      <c r="J39" s="47">
        <f t="shared" si="5"/>
        <v>4531</v>
      </c>
      <c r="K39" s="48">
        <f t="shared" si="0"/>
        <v>5006.7550000000001</v>
      </c>
      <c r="L39" s="28">
        <f>+'[1] ajuste'!J44*1.06*(1-0.0566)*(1-C39)</f>
        <v>5570.777</v>
      </c>
      <c r="M39" s="29">
        <f>+'[1] ajuste'!J44*1.06*0.0566</f>
        <v>334.22300000000001</v>
      </c>
      <c r="N39" s="43">
        <f t="shared" si="6"/>
        <v>5905</v>
      </c>
      <c r="O39" s="44">
        <f t="shared" si="1"/>
        <v>6525.0249999999996</v>
      </c>
      <c r="P39" s="30">
        <f>+'[1] ajuste'!K44*1.06*(1-0.0566)*(1-C39)</f>
        <v>6473.6108000000004</v>
      </c>
      <c r="Q39" s="31">
        <f>+'[1] ajuste'!K44*1.06*0.0566</f>
        <v>388.38919999999996</v>
      </c>
      <c r="R39" s="43">
        <f t="shared" si="7"/>
        <v>6862</v>
      </c>
      <c r="S39" s="44">
        <f t="shared" si="2"/>
        <v>7582.51</v>
      </c>
      <c r="T39" s="32">
        <f>+'[1] ajuste'!L44*1.06*(1-0.0566)*(1-C39)</f>
        <v>6773.6120000000001</v>
      </c>
      <c r="U39" s="33">
        <f>+'[1] ajuste'!L44*1.06*0.0566</f>
        <v>406.38799999999998</v>
      </c>
      <c r="V39" s="43">
        <f t="shared" si="8"/>
        <v>7180</v>
      </c>
      <c r="W39" s="44">
        <f t="shared" si="9"/>
        <v>7933.9</v>
      </c>
    </row>
    <row r="40" spans="1:23" ht="14.25" customHeight="1" thickBot="1" x14ac:dyDescent="0.35">
      <c r="A40" s="98">
        <v>36</v>
      </c>
      <c r="B40" s="99" t="s">
        <v>21</v>
      </c>
      <c r="C40" s="52"/>
      <c r="D40" s="53">
        <f>+'[1] ajuste'!H45*1.06*(1-0.0566)*(1-C40)</f>
        <v>4196.2431999999999</v>
      </c>
      <c r="E40" s="54">
        <f>+'[1] ajuste'!H45*1.06*0.0566</f>
        <v>251.7568</v>
      </c>
      <c r="F40" s="55">
        <f t="shared" si="3"/>
        <v>4448</v>
      </c>
      <c r="G40" s="56">
        <f t="shared" si="4"/>
        <v>4915.04</v>
      </c>
      <c r="H40" s="57">
        <f>+'[1] ajuste'!I45*1.06*(1-0.0566)*(1-C40)</f>
        <v>4372.6589999999997</v>
      </c>
      <c r="I40" s="58">
        <f>+'[1] ajuste'!I45*1.06*0.0566</f>
        <v>262.34100000000001</v>
      </c>
      <c r="J40" s="59">
        <f t="shared" si="5"/>
        <v>4635</v>
      </c>
      <c r="K40" s="60">
        <f t="shared" si="0"/>
        <v>5121.6750000000002</v>
      </c>
      <c r="L40" s="61">
        <f>+'[1] ajuste'!J45*1.06*(1-0.0566)*(1-C40)</f>
        <v>5668.8905999999997</v>
      </c>
      <c r="M40" s="62">
        <f>+'[1] ajuste'!J45*1.06*0.0566</f>
        <v>340.10939999999999</v>
      </c>
      <c r="N40" s="55">
        <f t="shared" si="6"/>
        <v>6009</v>
      </c>
      <c r="O40" s="90">
        <f t="shared" si="1"/>
        <v>6639.9449999999997</v>
      </c>
      <c r="P40" s="63">
        <f>+'[1] ajuste'!K45*1.06*(1-0.0566)*(1-C40)</f>
        <v>6571.7244000000001</v>
      </c>
      <c r="Q40" s="64">
        <f>+'[1] ajuste'!K45*1.06*0.0566</f>
        <v>394.2756</v>
      </c>
      <c r="R40" s="55">
        <f t="shared" si="7"/>
        <v>6966</v>
      </c>
      <c r="S40" s="90">
        <f t="shared" si="2"/>
        <v>7697.43</v>
      </c>
      <c r="T40" s="65">
        <f>+'[1] ajuste'!L45*1.06*(1-0.0566)*(1-C40)</f>
        <v>6871.7255999999998</v>
      </c>
      <c r="U40" s="91">
        <f>+'[1] ajuste'!L45*1.06*0.0566</f>
        <v>412.27439999999996</v>
      </c>
      <c r="V40" s="92">
        <f t="shared" si="8"/>
        <v>7284</v>
      </c>
      <c r="W40" s="56">
        <f t="shared" si="9"/>
        <v>8048.82</v>
      </c>
    </row>
    <row r="41" spans="1:23" ht="14.25" customHeight="1" x14ac:dyDescent="0.3">
      <c r="A41" s="86">
        <v>37</v>
      </c>
      <c r="B41" s="87" t="s">
        <v>21</v>
      </c>
      <c r="C41" s="19"/>
      <c r="D41" s="20">
        <f>+'[1] ajuste'!H46*1.06*(1-0.0566)*(1-C41)</f>
        <v>4294.3568000000005</v>
      </c>
      <c r="E41" s="21">
        <f>+'[1] ajuste'!H46*1.06*0.0566</f>
        <v>257.64319999999998</v>
      </c>
      <c r="F41" s="43">
        <f t="shared" si="3"/>
        <v>4552</v>
      </c>
      <c r="G41" s="44">
        <f t="shared" si="4"/>
        <v>5029.96</v>
      </c>
      <c r="H41" s="24">
        <f>+'[1] ajuste'!I46*1.06*(1-0.0566)*(1-C41)</f>
        <v>4470.7726000000002</v>
      </c>
      <c r="I41" s="25">
        <f>+'[1] ajuste'!I46*1.06*0.0566</f>
        <v>268.22739999999999</v>
      </c>
      <c r="J41" s="26">
        <f t="shared" si="5"/>
        <v>4739</v>
      </c>
      <c r="K41" s="48">
        <f t="shared" si="0"/>
        <v>5236.5950000000003</v>
      </c>
      <c r="L41" s="28">
        <f>+'[1] ajuste'!J46*1.06*(1-0.0566)*(1-C41)</f>
        <v>5767.0042000000003</v>
      </c>
      <c r="M41" s="29">
        <f>+'[1] ajuste'!J46*1.06*0.0566</f>
        <v>345.99579999999997</v>
      </c>
      <c r="N41" s="43">
        <f t="shared" si="6"/>
        <v>6113</v>
      </c>
      <c r="O41" s="23">
        <f t="shared" si="1"/>
        <v>6754.8649999999998</v>
      </c>
      <c r="P41" s="30">
        <f>+'[1] ajuste'!K46*1.06*(1-0.0566)*(1-C41)</f>
        <v>6669.8379999999997</v>
      </c>
      <c r="Q41" s="31">
        <f>+'[1] ajuste'!K46*1.06*0.0566</f>
        <v>400.16199999999998</v>
      </c>
      <c r="R41" s="43">
        <f t="shared" si="7"/>
        <v>7070</v>
      </c>
      <c r="S41" s="23">
        <f t="shared" si="2"/>
        <v>7812.3499999999995</v>
      </c>
      <c r="T41" s="32">
        <f>+'[1] ajuste'!L46*1.06*(1-0.0566)*(1-C41)</f>
        <v>6969.8392000000003</v>
      </c>
      <c r="U41" s="33">
        <f>+'[1] ajuste'!L46*1.06*0.0566</f>
        <v>418.16079999999999</v>
      </c>
      <c r="V41" s="43">
        <f t="shared" si="8"/>
        <v>7388</v>
      </c>
      <c r="W41" s="44">
        <f t="shared" si="9"/>
        <v>8163.74</v>
      </c>
    </row>
    <row r="42" spans="1:23" ht="14.25" customHeight="1" x14ac:dyDescent="0.3">
      <c r="A42" s="86">
        <v>38</v>
      </c>
      <c r="B42" s="87" t="s">
        <v>21</v>
      </c>
      <c r="C42" s="41"/>
      <c r="D42" s="20">
        <f>+'[1] ajuste'!H47*1.06*(1-0.0566)*(1-C42)</f>
        <v>4392.4704000000002</v>
      </c>
      <c r="E42" s="42">
        <f>+'[1] ajuste'!H47*1.06*0.0566</f>
        <v>263.52960000000002</v>
      </c>
      <c r="F42" s="43">
        <f t="shared" si="3"/>
        <v>4656</v>
      </c>
      <c r="G42" s="44">
        <f t="shared" si="4"/>
        <v>5144.88</v>
      </c>
      <c r="H42" s="45">
        <f>+'[1] ajuste'!I47*1.06*(1-0.0566)*(1-C42)</f>
        <v>4568.8861999999999</v>
      </c>
      <c r="I42" s="46">
        <f>+'[1] ajuste'!I47*1.06*0.0566</f>
        <v>274.11379999999997</v>
      </c>
      <c r="J42" s="47">
        <f t="shared" si="5"/>
        <v>4843</v>
      </c>
      <c r="K42" s="48">
        <f t="shared" si="0"/>
        <v>5351.5150000000003</v>
      </c>
      <c r="L42" s="28">
        <f>+'[1] ajuste'!J47*1.06*(1-0.0566)*(1-C42)</f>
        <v>5865.1178</v>
      </c>
      <c r="M42" s="29">
        <f>+'[1] ajuste'!J47*1.06*0.0566</f>
        <v>351.88220000000001</v>
      </c>
      <c r="N42" s="43">
        <f t="shared" si="6"/>
        <v>6217</v>
      </c>
      <c r="O42" s="44">
        <f t="shared" si="1"/>
        <v>6869.7849999999999</v>
      </c>
      <c r="P42" s="30">
        <f>+'[1] ajuste'!K47*1.06*(1-0.0566)*(1-C42)</f>
        <v>6767.9516000000003</v>
      </c>
      <c r="Q42" s="31">
        <f>+'[1] ajuste'!K47*1.06*0.0566</f>
        <v>406.04839999999996</v>
      </c>
      <c r="R42" s="43">
        <f t="shared" si="7"/>
        <v>7174</v>
      </c>
      <c r="S42" s="44">
        <f t="shared" si="2"/>
        <v>7927.2699999999995</v>
      </c>
      <c r="T42" s="32">
        <f>+'[1] ajuste'!L47*1.06*(1-0.0566)*(1-C42)</f>
        <v>7067.9528</v>
      </c>
      <c r="U42" s="33">
        <f>+'[1] ajuste'!L47*1.06*0.0566</f>
        <v>424.04719999999998</v>
      </c>
      <c r="V42" s="43">
        <f t="shared" si="8"/>
        <v>7492</v>
      </c>
      <c r="W42" s="44">
        <f t="shared" si="9"/>
        <v>8278.66</v>
      </c>
    </row>
    <row r="43" spans="1:23" ht="14.25" customHeight="1" thickBot="1" x14ac:dyDescent="0.35">
      <c r="A43" s="98">
        <v>39</v>
      </c>
      <c r="B43" s="99" t="s">
        <v>21</v>
      </c>
      <c r="C43" s="52"/>
      <c r="D43" s="53">
        <f>+'[1] ajuste'!H48*1.06*(1-0.0566)*(1-C43)</f>
        <v>4490.5839999999998</v>
      </c>
      <c r="E43" s="54">
        <f>+'[1] ajuste'!H48*1.06*0.0566</f>
        <v>269.416</v>
      </c>
      <c r="F43" s="55">
        <f t="shared" si="3"/>
        <v>4760</v>
      </c>
      <c r="G43" s="56">
        <f t="shared" si="4"/>
        <v>5259.8</v>
      </c>
      <c r="H43" s="57">
        <f>+'[1] ajuste'!I48*1.06*(1-0.0566)*(1-C43)</f>
        <v>4666.9998000000005</v>
      </c>
      <c r="I43" s="58">
        <f>+'[1] ajuste'!I48*1.06*0.0566</f>
        <v>280.00020000000001</v>
      </c>
      <c r="J43" s="59">
        <f t="shared" si="5"/>
        <v>4947.0000000000009</v>
      </c>
      <c r="K43" s="60">
        <f t="shared" si="0"/>
        <v>5466.4350000000013</v>
      </c>
      <c r="L43" s="61">
        <f>+'[1] ajuste'!J48*1.06*(1-0.0566)*(1-C43)</f>
        <v>5963.2313999999997</v>
      </c>
      <c r="M43" s="62">
        <f>+'[1] ajuste'!J48*1.06*0.0566</f>
        <v>357.76859999999999</v>
      </c>
      <c r="N43" s="55">
        <f t="shared" si="6"/>
        <v>6321</v>
      </c>
      <c r="O43" s="90">
        <f t="shared" si="1"/>
        <v>6984.7049999999999</v>
      </c>
      <c r="P43" s="63">
        <f>+'[1] ajuste'!K48*1.06*(1-0.0566)*(1-C43)</f>
        <v>6866.0652</v>
      </c>
      <c r="Q43" s="64">
        <f>+'[1] ajuste'!K48*1.06*0.0566</f>
        <v>411.9348</v>
      </c>
      <c r="R43" s="55">
        <f t="shared" si="7"/>
        <v>7278</v>
      </c>
      <c r="S43" s="90">
        <f t="shared" si="2"/>
        <v>8042.19</v>
      </c>
      <c r="T43" s="65">
        <f>+'[1] ajuste'!L48*1.06*(1-0.0566)*(1-C43)</f>
        <v>7166.0663999999997</v>
      </c>
      <c r="U43" s="91">
        <f>+'[1] ajuste'!L48*1.06*0.0566</f>
        <v>429.93359999999996</v>
      </c>
      <c r="V43" s="92">
        <f t="shared" si="8"/>
        <v>7596</v>
      </c>
      <c r="W43" s="56">
        <f t="shared" si="9"/>
        <v>8393.58</v>
      </c>
    </row>
    <row r="44" spans="1:23" ht="14.25" customHeight="1" x14ac:dyDescent="0.3">
      <c r="A44" s="86">
        <v>40</v>
      </c>
      <c r="B44" s="87" t="s">
        <v>21</v>
      </c>
      <c r="C44" s="19"/>
      <c r="D44" s="20">
        <f>+'[1] ajuste'!H49*1.06*(1-0.0566)*(1-C44)</f>
        <v>4588.6976000000004</v>
      </c>
      <c r="E44" s="21">
        <f>+'[1] ajuste'!H49*1.06*0.0566</f>
        <v>275.30239999999998</v>
      </c>
      <c r="F44" s="43">
        <f t="shared" si="3"/>
        <v>4864</v>
      </c>
      <c r="G44" s="44">
        <f t="shared" si="4"/>
        <v>5374.72</v>
      </c>
      <c r="H44" s="24">
        <f>+'[1] ajuste'!I49*1.06*(1-0.0566)*(1-C44)</f>
        <v>4765.1134000000002</v>
      </c>
      <c r="I44" s="25">
        <f>+'[1] ajuste'!I49*1.06*0.0566</f>
        <v>285.88659999999999</v>
      </c>
      <c r="J44" s="26">
        <f t="shared" si="5"/>
        <v>5051</v>
      </c>
      <c r="K44" s="48">
        <f t="shared" si="0"/>
        <v>5581.3549999999996</v>
      </c>
      <c r="L44" s="28">
        <f>+'[1] ajuste'!J49*1.06*(1-0.0566)*(1-C44)</f>
        <v>6061.3450000000003</v>
      </c>
      <c r="M44" s="29">
        <f>+'[1] ajuste'!J49*1.06*0.0566</f>
        <v>363.65499999999997</v>
      </c>
      <c r="N44" s="43">
        <f t="shared" si="6"/>
        <v>6425</v>
      </c>
      <c r="O44" s="23">
        <f t="shared" si="1"/>
        <v>7099.625</v>
      </c>
      <c r="P44" s="30">
        <f>+'[1] ajuste'!K49*1.06*(1-0.0566)*(1-C44)</f>
        <v>6964.1787999999997</v>
      </c>
      <c r="Q44" s="31">
        <f>+'[1] ajuste'!K49*1.06*0.0566</f>
        <v>417.82119999999998</v>
      </c>
      <c r="R44" s="43">
        <f t="shared" si="7"/>
        <v>7382</v>
      </c>
      <c r="S44" s="23">
        <f t="shared" si="2"/>
        <v>8157.11</v>
      </c>
      <c r="T44" s="32">
        <f>+'[1] ajuste'!L49*1.06*(1-0.0566)*(1-C44)</f>
        <v>7264.18</v>
      </c>
      <c r="U44" s="33">
        <f>+'[1] ajuste'!L49*1.06*0.0566</f>
        <v>435.82</v>
      </c>
      <c r="V44" s="43">
        <f t="shared" si="8"/>
        <v>7700</v>
      </c>
      <c r="W44" s="44">
        <f t="shared" si="9"/>
        <v>8508.5</v>
      </c>
    </row>
    <row r="45" spans="1:23" ht="14.25" customHeight="1" x14ac:dyDescent="0.3">
      <c r="A45" s="86">
        <v>41</v>
      </c>
      <c r="B45" s="87" t="s">
        <v>21</v>
      </c>
      <c r="C45" s="41"/>
      <c r="D45" s="20">
        <f>+'[1] ajuste'!H50*1.06*(1-0.0566)*(1-C45)</f>
        <v>4686.8112000000001</v>
      </c>
      <c r="E45" s="42">
        <f>+'[1] ajuste'!H50*1.06*0.0566</f>
        <v>281.18880000000001</v>
      </c>
      <c r="F45" s="43">
        <f t="shared" si="3"/>
        <v>4968</v>
      </c>
      <c r="G45" s="44">
        <f t="shared" si="4"/>
        <v>5489.64</v>
      </c>
      <c r="H45" s="45">
        <f>+'[1] ajuste'!I50*1.06*(1-0.0566)*(1-C45)</f>
        <v>4863.2269999999999</v>
      </c>
      <c r="I45" s="46">
        <f>+'[1] ajuste'!I50*1.06*0.0566</f>
        <v>291.77299999999997</v>
      </c>
      <c r="J45" s="47">
        <f t="shared" si="5"/>
        <v>5155</v>
      </c>
      <c r="K45" s="48">
        <f t="shared" si="0"/>
        <v>5696.2749999999996</v>
      </c>
      <c r="L45" s="28">
        <f>+'[1] ajuste'!J50*1.06*(1-0.0566)*(1-C45)</f>
        <v>6159.4585999999999</v>
      </c>
      <c r="M45" s="29">
        <f>+'[1] ajuste'!J50*1.06*0.0566</f>
        <v>369.54140000000001</v>
      </c>
      <c r="N45" s="43">
        <f t="shared" si="6"/>
        <v>6529</v>
      </c>
      <c r="O45" s="44">
        <f t="shared" si="1"/>
        <v>7214.5450000000001</v>
      </c>
      <c r="P45" s="30">
        <f>+'[1] ajuste'!K50*1.06*(1-0.0566)*(1-C45)</f>
        <v>7062.2924000000003</v>
      </c>
      <c r="Q45" s="31">
        <f>+'[1] ajuste'!K50*1.06*0.0566</f>
        <v>423.70759999999996</v>
      </c>
      <c r="R45" s="43">
        <f t="shared" si="7"/>
        <v>7486</v>
      </c>
      <c r="S45" s="44">
        <f t="shared" si="2"/>
        <v>8272.0300000000007</v>
      </c>
      <c r="T45" s="32">
        <f>+'[1] ajuste'!L50*1.06*(1-0.0566)*(1-C45)</f>
        <v>7362.2936</v>
      </c>
      <c r="U45" s="33">
        <f>+'[1] ajuste'!L50*1.06*0.0566</f>
        <v>441.70639999999997</v>
      </c>
      <c r="V45" s="43">
        <f t="shared" si="8"/>
        <v>7804</v>
      </c>
      <c r="W45" s="44">
        <f t="shared" si="9"/>
        <v>8623.42</v>
      </c>
    </row>
    <row r="46" spans="1:23" ht="14.25" customHeight="1" thickBot="1" x14ac:dyDescent="0.35">
      <c r="A46" s="98">
        <v>42</v>
      </c>
      <c r="B46" s="99" t="s">
        <v>21</v>
      </c>
      <c r="C46" s="52"/>
      <c r="D46" s="53">
        <f>+'[1] ajuste'!H51*1.06*(1-0.0566)*(1-C46)</f>
        <v>4784.9247999999998</v>
      </c>
      <c r="E46" s="54">
        <f>+'[1] ajuste'!H51*1.06*0.0566</f>
        <v>287.0752</v>
      </c>
      <c r="F46" s="55">
        <f t="shared" si="3"/>
        <v>5072</v>
      </c>
      <c r="G46" s="56">
        <f t="shared" si="4"/>
        <v>5604.5599999999995</v>
      </c>
      <c r="H46" s="57">
        <f>+'[1] ajuste'!I51*1.06*(1-0.0566)*(1-C46)</f>
        <v>4961.3405999999995</v>
      </c>
      <c r="I46" s="58">
        <f>+'[1] ajuste'!I51*1.06*0.0566</f>
        <v>297.65939999999995</v>
      </c>
      <c r="J46" s="59">
        <f t="shared" si="5"/>
        <v>5258.9999999999991</v>
      </c>
      <c r="K46" s="60">
        <f t="shared" si="0"/>
        <v>5811.1949999999988</v>
      </c>
      <c r="L46" s="61">
        <f>+'[1] ajuste'!J51*1.06*(1-0.0566)*(1-C46)</f>
        <v>6257.5722000000005</v>
      </c>
      <c r="M46" s="62">
        <f>+'[1] ajuste'!J51*1.06*0.0566</f>
        <v>375.42779999999999</v>
      </c>
      <c r="N46" s="55">
        <f t="shared" si="6"/>
        <v>6633.0000000000009</v>
      </c>
      <c r="O46" s="90">
        <f t="shared" si="1"/>
        <v>7329.4650000000011</v>
      </c>
      <c r="P46" s="63">
        <f>+'[1] ajuste'!K51*1.06*(1-0.0566)*(1-C46)</f>
        <v>7160.4059999999999</v>
      </c>
      <c r="Q46" s="64">
        <f>+'[1] ajuste'!K51*1.06*0.0566</f>
        <v>429.59399999999999</v>
      </c>
      <c r="R46" s="55">
        <f t="shared" si="7"/>
        <v>7590</v>
      </c>
      <c r="S46" s="90">
        <f t="shared" si="2"/>
        <v>8386.9500000000007</v>
      </c>
      <c r="T46" s="65">
        <f>+'[1] ajuste'!L51*1.06*(1-0.0566)*(1-C46)</f>
        <v>7460.4072000000006</v>
      </c>
      <c r="U46" s="91">
        <f>+'[1] ajuste'!L51*1.06*0.0566</f>
        <v>447.59279999999995</v>
      </c>
      <c r="V46" s="92">
        <f t="shared" si="8"/>
        <v>7908.0000000000009</v>
      </c>
      <c r="W46" s="56">
        <f t="shared" si="9"/>
        <v>8738.34</v>
      </c>
    </row>
    <row r="47" spans="1:23" ht="14.25" customHeight="1" x14ac:dyDescent="0.3">
      <c r="A47" s="86">
        <v>43</v>
      </c>
      <c r="B47" s="87" t="s">
        <v>21</v>
      </c>
      <c r="C47" s="19"/>
      <c r="D47" s="20">
        <f>+'[1] ajuste'!H52*1.06*(1-0.0566)*(1-C47)</f>
        <v>4883.0384000000004</v>
      </c>
      <c r="E47" s="21">
        <f>+'[1] ajuste'!H52*1.06*0.0566</f>
        <v>292.96159999999998</v>
      </c>
      <c r="F47" s="43">
        <f t="shared" si="3"/>
        <v>5176</v>
      </c>
      <c r="G47" s="44">
        <f t="shared" si="4"/>
        <v>5719.48</v>
      </c>
      <c r="H47" s="24">
        <f>+'[1] ajuste'!I52*1.06*(1-0.0566)*(1-C47)</f>
        <v>5059.4542000000001</v>
      </c>
      <c r="I47" s="25">
        <f>+'[1] ajuste'!I52*1.06*0.0566</f>
        <v>303.54579999999999</v>
      </c>
      <c r="J47" s="26">
        <f t="shared" si="5"/>
        <v>5363</v>
      </c>
      <c r="K47" s="48">
        <f t="shared" si="0"/>
        <v>5926.1149999999998</v>
      </c>
      <c r="L47" s="28">
        <f>+'[1] ajuste'!J52*1.06*(1-0.0566)*(1-C47)</f>
        <v>6355.6858000000002</v>
      </c>
      <c r="M47" s="29">
        <f>+'[1] ajuste'!J52*1.06*0.0566</f>
        <v>381.31419999999997</v>
      </c>
      <c r="N47" s="43">
        <f t="shared" si="6"/>
        <v>6737</v>
      </c>
      <c r="O47" s="23">
        <f t="shared" si="1"/>
        <v>7444.3850000000002</v>
      </c>
      <c r="P47" s="30">
        <f>+'[1] ajuste'!K52*1.06*(1-0.0566)*(1-C47)</f>
        <v>7258.5196000000005</v>
      </c>
      <c r="Q47" s="31">
        <f>+'[1] ajuste'!K52*1.06*0.0566</f>
        <v>435.48039999999997</v>
      </c>
      <c r="R47" s="43">
        <f t="shared" si="7"/>
        <v>7694.0000000000009</v>
      </c>
      <c r="S47" s="23">
        <f t="shared" si="2"/>
        <v>8501.8700000000008</v>
      </c>
      <c r="T47" s="32">
        <f>+'[1] ajuste'!L52*1.06*(1-0.0566)*(1-C47)</f>
        <v>7558.5208000000002</v>
      </c>
      <c r="U47" s="33">
        <f>+'[1] ajuste'!L52*1.06*0.0566</f>
        <v>453.47919999999999</v>
      </c>
      <c r="V47" s="43">
        <f t="shared" si="8"/>
        <v>8012</v>
      </c>
      <c r="W47" s="44">
        <f t="shared" si="9"/>
        <v>8853.26</v>
      </c>
    </row>
    <row r="48" spans="1:23" ht="14.25" customHeight="1" x14ac:dyDescent="0.3">
      <c r="A48" s="86">
        <v>44</v>
      </c>
      <c r="B48" s="87" t="s">
        <v>21</v>
      </c>
      <c r="C48" s="41"/>
      <c r="D48" s="20">
        <f>+'[1] ajuste'!H53*1.06*(1-0.0566)*(1-C48)</f>
        <v>4981.152</v>
      </c>
      <c r="E48" s="42">
        <f>+'[1] ajuste'!H53*1.06*0.0566</f>
        <v>298.84800000000001</v>
      </c>
      <c r="F48" s="43">
        <f t="shared" si="3"/>
        <v>5280</v>
      </c>
      <c r="G48" s="44">
        <f t="shared" si="4"/>
        <v>5834.4</v>
      </c>
      <c r="H48" s="45">
        <f>+'[1] ajuste'!I53*1.06*(1-0.0566)*(1-C48)</f>
        <v>5157.5677999999998</v>
      </c>
      <c r="I48" s="46">
        <f>+'[1] ajuste'!I53*1.06*0.0566</f>
        <v>309.43219999999997</v>
      </c>
      <c r="J48" s="47">
        <f t="shared" si="5"/>
        <v>5467</v>
      </c>
      <c r="K48" s="48">
        <f t="shared" si="0"/>
        <v>6041.0349999999999</v>
      </c>
      <c r="L48" s="28">
        <f>+'[1] ajuste'!J53*1.06*(1-0.0566)*(1-C48)</f>
        <v>6453.7993999999999</v>
      </c>
      <c r="M48" s="29">
        <f>+'[1] ajuste'!J53*1.06*0.0566</f>
        <v>387.20060000000001</v>
      </c>
      <c r="N48" s="43">
        <f t="shared" si="6"/>
        <v>6841</v>
      </c>
      <c r="O48" s="44">
        <f t="shared" si="1"/>
        <v>7559.3050000000003</v>
      </c>
      <c r="P48" s="30">
        <f>+'[1] ajuste'!K53*1.06*(1-0.0566)*(1-C48)</f>
        <v>7356.6332000000002</v>
      </c>
      <c r="Q48" s="31">
        <f>+'[1] ajuste'!K53*1.06*0.0566</f>
        <v>441.36679999999996</v>
      </c>
      <c r="R48" s="43">
        <f t="shared" si="7"/>
        <v>7798</v>
      </c>
      <c r="S48" s="44">
        <f t="shared" si="2"/>
        <v>8616.7899999999991</v>
      </c>
      <c r="T48" s="32">
        <f>+'[1] ajuste'!L53*1.06*(1-0.0566)*(1-C48)</f>
        <v>7656.6343999999999</v>
      </c>
      <c r="U48" s="33">
        <f>+'[1] ajuste'!L53*1.06*0.0566</f>
        <v>459.36559999999997</v>
      </c>
      <c r="V48" s="43">
        <f t="shared" si="8"/>
        <v>8116</v>
      </c>
      <c r="W48" s="44">
        <f t="shared" si="9"/>
        <v>8968.18</v>
      </c>
    </row>
    <row r="49" spans="1:23" ht="14.25" customHeight="1" thickBot="1" x14ac:dyDescent="0.35">
      <c r="A49" s="98">
        <v>45</v>
      </c>
      <c r="B49" s="99" t="s">
        <v>21</v>
      </c>
      <c r="C49" s="52"/>
      <c r="D49" s="53">
        <f>+'[1] ajuste'!H54*1.06*(1-0.0566)*(1-C49)</f>
        <v>5079.2655999999997</v>
      </c>
      <c r="E49" s="54">
        <f>+'[1] ajuste'!H54*1.06*0.0566</f>
        <v>304.73439999999999</v>
      </c>
      <c r="F49" s="55">
        <f t="shared" si="3"/>
        <v>5384</v>
      </c>
      <c r="G49" s="56">
        <f t="shared" si="4"/>
        <v>5949.32</v>
      </c>
      <c r="H49" s="57">
        <f>+'[1] ajuste'!I54*1.06*(1-0.0566)*(1-C49)</f>
        <v>5255.6814000000004</v>
      </c>
      <c r="I49" s="58">
        <f>+'[1] ajuste'!I54*1.06*0.0566</f>
        <v>315.3186</v>
      </c>
      <c r="J49" s="59">
        <f t="shared" si="5"/>
        <v>5571</v>
      </c>
      <c r="K49" s="60">
        <f t="shared" si="0"/>
        <v>6155.9549999999999</v>
      </c>
      <c r="L49" s="61">
        <f>+'[1] ajuste'!J54*1.06*(1-0.0566)*(1-C49)</f>
        <v>6551.9130000000005</v>
      </c>
      <c r="M49" s="62">
        <f>+'[1] ajuste'!J54*1.06*0.0566</f>
        <v>393.08699999999999</v>
      </c>
      <c r="N49" s="55">
        <f t="shared" si="6"/>
        <v>6945</v>
      </c>
      <c r="O49" s="90">
        <f t="shared" si="1"/>
        <v>7674.2249999999995</v>
      </c>
      <c r="P49" s="63">
        <f>+'[1] ajuste'!K54*1.06*(1-0.0566)*(1-C49)</f>
        <v>7454.7467999999999</v>
      </c>
      <c r="Q49" s="64">
        <f>+'[1] ajuste'!K54*1.06*0.0566</f>
        <v>447.25319999999999</v>
      </c>
      <c r="R49" s="55">
        <f t="shared" si="7"/>
        <v>7902</v>
      </c>
      <c r="S49" s="90">
        <f t="shared" si="2"/>
        <v>8731.7099999999991</v>
      </c>
      <c r="T49" s="65">
        <f>+'[1] ajuste'!L54*1.06*(1-0.0566)*(1-C49)</f>
        <v>7754.7480000000005</v>
      </c>
      <c r="U49" s="91">
        <f>+'[1] ajuste'!L54*1.06*0.0566</f>
        <v>465.25199999999995</v>
      </c>
      <c r="V49" s="92">
        <f t="shared" si="8"/>
        <v>8220</v>
      </c>
      <c r="W49" s="56">
        <f t="shared" si="9"/>
        <v>9083.1</v>
      </c>
    </row>
    <row r="50" spans="1:23" ht="14.25" customHeight="1" x14ac:dyDescent="0.3">
      <c r="A50" s="86">
        <v>46</v>
      </c>
      <c r="B50" s="87" t="s">
        <v>21</v>
      </c>
      <c r="C50" s="19"/>
      <c r="D50" s="20">
        <f>+'[1] ajuste'!H55*1.06*(1-0.0566)*(1-C50)</f>
        <v>5177.3792000000003</v>
      </c>
      <c r="E50" s="21">
        <f>+'[1] ajuste'!H55*1.06*0.0566</f>
        <v>310.62079999999997</v>
      </c>
      <c r="F50" s="43">
        <f t="shared" si="3"/>
        <v>5488</v>
      </c>
      <c r="G50" s="44">
        <f t="shared" si="4"/>
        <v>6064.24</v>
      </c>
      <c r="H50" s="24">
        <f>+'[1] ajuste'!I55*1.06*(1-0.0566)*(1-C50)</f>
        <v>5353.7950000000001</v>
      </c>
      <c r="I50" s="25">
        <f>+'[1] ajuste'!I55*1.06*0.0566</f>
        <v>321.20499999999998</v>
      </c>
      <c r="J50" s="26">
        <f t="shared" si="5"/>
        <v>5675</v>
      </c>
      <c r="K50" s="48">
        <f t="shared" si="0"/>
        <v>6270.875</v>
      </c>
      <c r="L50" s="28">
        <f>+'[1] ajuste'!J55*1.06*(1-0.0566)*(1-C50)</f>
        <v>6650.0266000000001</v>
      </c>
      <c r="M50" s="29">
        <f>+'[1] ajuste'!J55*1.06*0.0566</f>
        <v>398.97339999999997</v>
      </c>
      <c r="N50" s="43">
        <f t="shared" si="6"/>
        <v>7049</v>
      </c>
      <c r="O50" s="23">
        <f t="shared" si="1"/>
        <v>7789.1449999999995</v>
      </c>
      <c r="P50" s="30">
        <f>+'[1] ajuste'!K55*1.06*(1-0.0566)*(1-C50)</f>
        <v>7552.8604000000005</v>
      </c>
      <c r="Q50" s="31">
        <f>+'[1] ajuste'!K55*1.06*0.0566</f>
        <v>453.13959999999997</v>
      </c>
      <c r="R50" s="43">
        <f t="shared" si="7"/>
        <v>8006</v>
      </c>
      <c r="S50" s="23">
        <f t="shared" si="2"/>
        <v>8846.6299999999992</v>
      </c>
      <c r="T50" s="32">
        <f>+'[1] ajuste'!L55*1.06*(1-0.0566)*(1-C50)</f>
        <v>7852.8616000000002</v>
      </c>
      <c r="U50" s="33">
        <f>+'[1] ajuste'!L55*1.06*0.0566</f>
        <v>471.13839999999999</v>
      </c>
      <c r="V50" s="43">
        <f t="shared" si="8"/>
        <v>8324</v>
      </c>
      <c r="W50" s="44">
        <f t="shared" si="9"/>
        <v>9198.02</v>
      </c>
    </row>
    <row r="51" spans="1:23" ht="14.25" customHeight="1" x14ac:dyDescent="0.3">
      <c r="A51" s="86">
        <v>47</v>
      </c>
      <c r="B51" s="87" t="s">
        <v>21</v>
      </c>
      <c r="C51" s="41"/>
      <c r="D51" s="20">
        <f>+'[1] ajuste'!H56*1.06*(1-0.0566)*(1-C51)</f>
        <v>5275.4928</v>
      </c>
      <c r="E51" s="42">
        <f>+'[1] ajuste'!H56*1.06*0.0566</f>
        <v>316.50720000000001</v>
      </c>
      <c r="F51" s="43">
        <f t="shared" si="3"/>
        <v>5592</v>
      </c>
      <c r="G51" s="44">
        <f t="shared" si="4"/>
        <v>6179.16</v>
      </c>
      <c r="H51" s="45">
        <f>+'[1] ajuste'!I56*1.06*(1-0.0566)*(1-C51)</f>
        <v>5451.9085999999988</v>
      </c>
      <c r="I51" s="46">
        <f>+'[1] ajuste'!I56*1.06*0.0566</f>
        <v>327.09139999999991</v>
      </c>
      <c r="J51" s="47">
        <f t="shared" si="5"/>
        <v>5778.9999999999991</v>
      </c>
      <c r="K51" s="48">
        <f t="shared" si="0"/>
        <v>6385.7949999999992</v>
      </c>
      <c r="L51" s="28">
        <f>+'[1] ajuste'!J56*1.06*(1-0.0566)*(1-C51)</f>
        <v>6748.1401999999998</v>
      </c>
      <c r="M51" s="29">
        <f>+'[1] ajuste'!J56*1.06*0.0566</f>
        <v>404.85980000000001</v>
      </c>
      <c r="N51" s="43">
        <f t="shared" si="6"/>
        <v>7153</v>
      </c>
      <c r="O51" s="44">
        <f t="shared" si="1"/>
        <v>7904.0649999999996</v>
      </c>
      <c r="P51" s="30">
        <f>+'[1] ajuste'!K56*1.06*(1-0.0566)*(1-C51)</f>
        <v>7650.9740000000002</v>
      </c>
      <c r="Q51" s="31">
        <f>+'[1] ajuste'!K56*1.06*0.0566</f>
        <v>459.02599999999995</v>
      </c>
      <c r="R51" s="43">
        <f t="shared" si="7"/>
        <v>8110</v>
      </c>
      <c r="S51" s="44">
        <f t="shared" si="2"/>
        <v>8961.5499999999993</v>
      </c>
      <c r="T51" s="32">
        <f>+'[1] ajuste'!L56*1.06*(1-0.0566)*(1-C51)</f>
        <v>7950.9751999999999</v>
      </c>
      <c r="U51" s="33">
        <f>+'[1] ajuste'!L56*1.06*0.0566</f>
        <v>477.02479999999997</v>
      </c>
      <c r="V51" s="43">
        <f t="shared" si="8"/>
        <v>8428</v>
      </c>
      <c r="W51" s="44">
        <f t="shared" si="9"/>
        <v>9312.94</v>
      </c>
    </row>
    <row r="52" spans="1:23" ht="14.25" customHeight="1" thickBot="1" x14ac:dyDescent="0.35">
      <c r="A52" s="98">
        <v>48</v>
      </c>
      <c r="B52" s="99" t="s">
        <v>21</v>
      </c>
      <c r="C52" s="52"/>
      <c r="D52" s="53">
        <f>+'[1] ajuste'!H57*1.06*(1-0.0566)*(1-C52)</f>
        <v>5373.6063999999997</v>
      </c>
      <c r="E52" s="54">
        <f>+'[1] ajuste'!H57*1.06*0.0566</f>
        <v>322.39359999999999</v>
      </c>
      <c r="F52" s="55">
        <f t="shared" si="3"/>
        <v>5696</v>
      </c>
      <c r="G52" s="56">
        <f t="shared" si="4"/>
        <v>6294.08</v>
      </c>
      <c r="H52" s="57">
        <f>+'[1] ajuste'!I57*1.06*(1-0.0566)*(1-C52)</f>
        <v>5550.0222000000003</v>
      </c>
      <c r="I52" s="58">
        <f>+'[1] ajuste'!I57*1.06*0.0566</f>
        <v>332.9778</v>
      </c>
      <c r="J52" s="59">
        <f t="shared" si="5"/>
        <v>5883</v>
      </c>
      <c r="K52" s="60">
        <f t="shared" si="0"/>
        <v>6500.7150000000001</v>
      </c>
      <c r="L52" s="61">
        <f>+'[1] ajuste'!J57*1.06*(1-0.0566)*(1-C52)</f>
        <v>6846.2538000000004</v>
      </c>
      <c r="M52" s="62">
        <f>+'[1] ajuste'!J57*1.06*0.0566</f>
        <v>410.74619999999999</v>
      </c>
      <c r="N52" s="55">
        <f t="shared" si="6"/>
        <v>7257</v>
      </c>
      <c r="O52" s="90">
        <f t="shared" si="1"/>
        <v>8018.9849999999997</v>
      </c>
      <c r="P52" s="63">
        <f>+'[1] ajuste'!K57*1.06*(1-0.0566)*(1-C52)</f>
        <v>7749.0875999999998</v>
      </c>
      <c r="Q52" s="64">
        <f>+'[1] ajuste'!K57*1.06*0.0566</f>
        <v>464.91239999999999</v>
      </c>
      <c r="R52" s="55">
        <f t="shared" si="7"/>
        <v>8214</v>
      </c>
      <c r="S52" s="90">
        <f t="shared" si="2"/>
        <v>9076.4699999999993</v>
      </c>
      <c r="T52" s="65">
        <f>+'[1] ajuste'!L57*1.06*(1-0.0566)*(1-C52)</f>
        <v>8049.0888000000004</v>
      </c>
      <c r="U52" s="91">
        <f>+'[1] ajuste'!L57*1.06*0.0566</f>
        <v>482.91119999999995</v>
      </c>
      <c r="V52" s="92">
        <f t="shared" si="8"/>
        <v>8532</v>
      </c>
      <c r="W52" s="56">
        <f t="shared" si="9"/>
        <v>9427.86</v>
      </c>
    </row>
    <row r="53" spans="1:23" ht="14.25" customHeight="1" x14ac:dyDescent="0.3">
      <c r="A53" s="86">
        <v>49</v>
      </c>
      <c r="B53" s="87" t="s">
        <v>21</v>
      </c>
      <c r="C53" s="19"/>
      <c r="D53" s="20">
        <f>+'[1] ajuste'!H58*1.06*(1-0.0566)*(1-C53)</f>
        <v>5471.72</v>
      </c>
      <c r="E53" s="21">
        <f>+'[1] ajuste'!H58*1.06*0.0566</f>
        <v>328.28</v>
      </c>
      <c r="F53" s="43">
        <f t="shared" si="3"/>
        <v>5800</v>
      </c>
      <c r="G53" s="44">
        <f t="shared" si="4"/>
        <v>6409</v>
      </c>
      <c r="H53" s="24">
        <f>+'[1] ajuste'!I58*1.06*(1-0.0566)*(1-C53)</f>
        <v>5648.1358</v>
      </c>
      <c r="I53" s="25">
        <f>+'[1] ajuste'!I58*1.06*0.0566</f>
        <v>338.86419999999998</v>
      </c>
      <c r="J53" s="26">
        <f t="shared" si="5"/>
        <v>5987</v>
      </c>
      <c r="K53" s="48">
        <f t="shared" si="0"/>
        <v>6615.6350000000002</v>
      </c>
      <c r="L53" s="28">
        <f>+'[1] ajuste'!J58*1.06*(1-0.0566)*(1-C53)</f>
        <v>6944.3674000000001</v>
      </c>
      <c r="M53" s="29">
        <f>+'[1] ajuste'!J58*1.06*0.0566</f>
        <v>416.63259999999997</v>
      </c>
      <c r="N53" s="43">
        <f t="shared" si="6"/>
        <v>7361</v>
      </c>
      <c r="O53" s="23">
        <f t="shared" si="1"/>
        <v>8133.9049999999997</v>
      </c>
      <c r="P53" s="30">
        <f>+'[1] ajuste'!K58*1.06*(1-0.0566)*(1-C53)</f>
        <v>7847.2012000000004</v>
      </c>
      <c r="Q53" s="31">
        <f>+'[1] ajuste'!K58*1.06*0.0566</f>
        <v>470.79879999999997</v>
      </c>
      <c r="R53" s="43">
        <f t="shared" si="7"/>
        <v>8318</v>
      </c>
      <c r="S53" s="23">
        <f t="shared" si="2"/>
        <v>9191.39</v>
      </c>
      <c r="T53" s="32">
        <f>+'[1] ajuste'!L58*1.06*(1-0.0566)*(1-C53)</f>
        <v>8147.2024000000001</v>
      </c>
      <c r="U53" s="33">
        <f>+'[1] ajuste'!L58*1.06*0.0566</f>
        <v>488.79759999999999</v>
      </c>
      <c r="V53" s="43">
        <f t="shared" si="8"/>
        <v>8636</v>
      </c>
      <c r="W53" s="44">
        <f t="shared" si="9"/>
        <v>9542.7800000000007</v>
      </c>
    </row>
    <row r="54" spans="1:23" ht="14.25" customHeight="1" x14ac:dyDescent="0.3">
      <c r="A54" s="86">
        <v>50</v>
      </c>
      <c r="B54" s="87" t="s">
        <v>21</v>
      </c>
      <c r="C54" s="41"/>
      <c r="D54" s="20">
        <f>+'[1] ajuste'!H59*1.06*(1-0.0566)*(1-C54)</f>
        <v>5569.8335999999999</v>
      </c>
      <c r="E54" s="42">
        <f>+'[1] ajuste'!H59*1.06*0.0566</f>
        <v>334.16640000000001</v>
      </c>
      <c r="F54" s="43">
        <f t="shared" si="3"/>
        <v>5904</v>
      </c>
      <c r="G54" s="44">
        <f t="shared" si="4"/>
        <v>6523.92</v>
      </c>
      <c r="H54" s="45">
        <f>+'[1] ajuste'!I59*1.06*(1-0.0566)*(1-C54)</f>
        <v>5746.2493999999997</v>
      </c>
      <c r="I54" s="46">
        <f>+'[1] ajuste'!I59*1.06*0.0566</f>
        <v>344.75059999999996</v>
      </c>
      <c r="J54" s="47">
        <f t="shared" si="5"/>
        <v>6091</v>
      </c>
      <c r="K54" s="48">
        <f t="shared" si="0"/>
        <v>6730.5550000000003</v>
      </c>
      <c r="L54" s="28">
        <f>+'[1] ajuste'!J59*1.06*(1-0.0566)*(1-C54)</f>
        <v>7042.4809999999998</v>
      </c>
      <c r="M54" s="29">
        <f>+'[1] ajuste'!J59*1.06*0.0566</f>
        <v>422.51900000000001</v>
      </c>
      <c r="N54" s="43">
        <f t="shared" si="6"/>
        <v>7465</v>
      </c>
      <c r="O54" s="44">
        <f t="shared" si="1"/>
        <v>8248.8250000000007</v>
      </c>
      <c r="P54" s="30">
        <f>+'[1] ajuste'!K59*1.06*(1-0.0566)*(1-C54)</f>
        <v>7945.3148000000001</v>
      </c>
      <c r="Q54" s="31">
        <f>+'[1] ajuste'!K59*1.06*0.0566</f>
        <v>476.68519999999995</v>
      </c>
      <c r="R54" s="43">
        <f t="shared" si="7"/>
        <v>8422</v>
      </c>
      <c r="S54" s="44">
        <f t="shared" si="2"/>
        <v>9306.31</v>
      </c>
      <c r="T54" s="32">
        <f>+'[1] ajuste'!L59*1.06*(1-0.0566)*(1-C54)</f>
        <v>8245.3160000000007</v>
      </c>
      <c r="U54" s="33">
        <f>+'[1] ajuste'!L59*1.06*0.0566</f>
        <v>494.68399999999997</v>
      </c>
      <c r="V54" s="43">
        <f t="shared" si="8"/>
        <v>8740</v>
      </c>
      <c r="W54" s="44">
        <f t="shared" si="9"/>
        <v>9657.7000000000007</v>
      </c>
    </row>
    <row r="55" spans="1:23" ht="14.25" customHeight="1" thickBot="1" x14ac:dyDescent="0.35">
      <c r="A55" s="98">
        <v>51</v>
      </c>
      <c r="B55" s="99" t="s">
        <v>21</v>
      </c>
      <c r="C55" s="52"/>
      <c r="D55" s="53">
        <f>+'[1] ajuste'!H60*1.06*(1-0.0566)*(1-C55)</f>
        <v>5667.9472000000005</v>
      </c>
      <c r="E55" s="54">
        <f>+'[1] ajuste'!H60*1.06*0.0566</f>
        <v>340.05279999999999</v>
      </c>
      <c r="F55" s="55">
        <f t="shared" si="3"/>
        <v>6008.0000000000009</v>
      </c>
      <c r="G55" s="56">
        <f t="shared" si="4"/>
        <v>6638.8400000000011</v>
      </c>
      <c r="H55" s="57">
        <f>+'[1] ajuste'!I60*1.06*(1-0.0566)*(1-C55)</f>
        <v>5844.3630000000003</v>
      </c>
      <c r="I55" s="58">
        <f>+'[1] ajuste'!I60*1.06*0.0566</f>
        <v>350.637</v>
      </c>
      <c r="J55" s="59">
        <f t="shared" si="5"/>
        <v>6195</v>
      </c>
      <c r="K55" s="60">
        <f t="shared" si="0"/>
        <v>6845.4749999999995</v>
      </c>
      <c r="L55" s="61">
        <f>+'[1] ajuste'!J60*1.06*(1-0.0566)*(1-C55)</f>
        <v>7140.5946000000004</v>
      </c>
      <c r="M55" s="62">
        <f>+'[1] ajuste'!J60*1.06*0.0566</f>
        <v>428.40539999999999</v>
      </c>
      <c r="N55" s="55">
        <f t="shared" si="6"/>
        <v>7569</v>
      </c>
      <c r="O55" s="90">
        <f t="shared" si="1"/>
        <v>8363.744999999999</v>
      </c>
      <c r="P55" s="63">
        <f>+'[1] ajuste'!K60*1.06*(1-0.0566)*(1-C55)</f>
        <v>8043.4283999999998</v>
      </c>
      <c r="Q55" s="64">
        <f>+'[1] ajuste'!K60*1.06*0.0566</f>
        <v>482.57159999999999</v>
      </c>
      <c r="R55" s="55">
        <f t="shared" si="7"/>
        <v>8526</v>
      </c>
      <c r="S55" s="90">
        <f t="shared" si="2"/>
        <v>9421.23</v>
      </c>
      <c r="T55" s="65">
        <f>+'[1] ajuste'!L60*1.06*(1-0.0566)*(1-C55)</f>
        <v>8343.4295999999995</v>
      </c>
      <c r="U55" s="91">
        <f>+'[1] ajuste'!L60*1.06*0.0566</f>
        <v>500.57040000000001</v>
      </c>
      <c r="V55" s="92">
        <f t="shared" si="8"/>
        <v>8844</v>
      </c>
      <c r="W55" s="56">
        <f t="shared" si="9"/>
        <v>9772.619999999999</v>
      </c>
    </row>
    <row r="56" spans="1:23" ht="14.25" customHeight="1" x14ac:dyDescent="0.3">
      <c r="A56" s="86">
        <v>52</v>
      </c>
      <c r="B56" s="87" t="s">
        <v>21</v>
      </c>
      <c r="C56" s="19"/>
      <c r="D56" s="20">
        <f>+'[1] ajuste'!H61*1.06*(1-0.0566)*(1-C56)</f>
        <v>5766.0608000000002</v>
      </c>
      <c r="E56" s="21">
        <f>+'[1] ajuste'!H61*1.06*0.0566</f>
        <v>345.93919999999997</v>
      </c>
      <c r="F56" s="43">
        <f t="shared" si="3"/>
        <v>6112</v>
      </c>
      <c r="G56" s="44">
        <f t="shared" si="4"/>
        <v>6753.76</v>
      </c>
      <c r="H56" s="24">
        <f>+'[1] ajuste'!I61*1.06*(1-0.0566)*(1-C56)</f>
        <v>5942.4766000000009</v>
      </c>
      <c r="I56" s="25">
        <f>+'[1] ajuste'!I61*1.06*0.0566</f>
        <v>356.52340000000004</v>
      </c>
      <c r="J56" s="26">
        <f t="shared" si="5"/>
        <v>6299.0000000000009</v>
      </c>
      <c r="K56" s="48">
        <f t="shared" si="0"/>
        <v>6960.3950000000013</v>
      </c>
      <c r="L56" s="28">
        <f>+'[1] ajuste'!J61*1.06*(1-0.0566)*(1-C56)</f>
        <v>7238.7082</v>
      </c>
      <c r="M56" s="29">
        <f>+'[1] ajuste'!J61*1.06*0.0566</f>
        <v>434.29179999999997</v>
      </c>
      <c r="N56" s="43">
        <f t="shared" si="6"/>
        <v>7673</v>
      </c>
      <c r="O56" s="23">
        <f t="shared" si="1"/>
        <v>8478.6649999999991</v>
      </c>
      <c r="P56" s="30">
        <f>+'[1] ajuste'!K61*1.06*(1-0.0566)*(1-C56)</f>
        <v>8141.5420000000004</v>
      </c>
      <c r="Q56" s="31">
        <f>+'[1] ajuste'!K61*1.06*0.0566</f>
        <v>488.45799999999997</v>
      </c>
      <c r="R56" s="43">
        <f t="shared" si="7"/>
        <v>8630</v>
      </c>
      <c r="S56" s="23">
        <f t="shared" si="2"/>
        <v>9536.15</v>
      </c>
      <c r="T56" s="32">
        <f>+'[1] ajuste'!L61*1.06*(1-0.0566)*(1-C56)</f>
        <v>8441.5431999999983</v>
      </c>
      <c r="U56" s="33">
        <f>+'[1] ajuste'!L61*1.06*0.0566</f>
        <v>506.45679999999987</v>
      </c>
      <c r="V56" s="43">
        <f t="shared" si="8"/>
        <v>8947.9999999999982</v>
      </c>
      <c r="W56" s="44">
        <f t="shared" si="9"/>
        <v>9887.5399999999972</v>
      </c>
    </row>
    <row r="57" spans="1:23" ht="14.25" customHeight="1" x14ac:dyDescent="0.3">
      <c r="A57" s="86">
        <v>53</v>
      </c>
      <c r="B57" s="87" t="s">
        <v>21</v>
      </c>
      <c r="C57" s="41"/>
      <c r="D57" s="20">
        <f>+'[1] ajuste'!H62*1.06*(1-0.0566)*(1-C57)</f>
        <v>5864.1743999999999</v>
      </c>
      <c r="E57" s="42">
        <f>+'[1] ajuste'!H62*1.06*0.0566</f>
        <v>351.82560000000001</v>
      </c>
      <c r="F57" s="43">
        <f t="shared" si="3"/>
        <v>6216</v>
      </c>
      <c r="G57" s="44">
        <f t="shared" si="4"/>
        <v>6868.68</v>
      </c>
      <c r="H57" s="45">
        <f>+'[1] ajuste'!I62*1.06*(1-0.0566)*(1-C57)</f>
        <v>6040.5902000000006</v>
      </c>
      <c r="I57" s="46">
        <f>+'[1] ajuste'!I62*1.06*0.0566</f>
        <v>362.40979999999996</v>
      </c>
      <c r="J57" s="47">
        <f t="shared" si="5"/>
        <v>6403.0000000000009</v>
      </c>
      <c r="K57" s="48">
        <f t="shared" si="0"/>
        <v>7075.3150000000005</v>
      </c>
      <c r="L57" s="28">
        <f>+'[1] ajuste'!J62*1.06*(1-0.0566)*(1-C57)</f>
        <v>7336.8217999999997</v>
      </c>
      <c r="M57" s="29">
        <f>+'[1] ajuste'!J62*1.06*0.0566</f>
        <v>440.1782</v>
      </c>
      <c r="N57" s="43">
        <f t="shared" si="6"/>
        <v>7777</v>
      </c>
      <c r="O57" s="44">
        <f t="shared" si="1"/>
        <v>8593.5849999999991</v>
      </c>
      <c r="P57" s="30">
        <f>+'[1] ajuste'!K62*1.06*(1-0.0566)*(1-C57)</f>
        <v>8239.6556</v>
      </c>
      <c r="Q57" s="31">
        <f>+'[1] ajuste'!K62*1.06*0.0566</f>
        <v>494.34439999999995</v>
      </c>
      <c r="R57" s="43">
        <f t="shared" si="7"/>
        <v>8734</v>
      </c>
      <c r="S57" s="44">
        <f t="shared" si="2"/>
        <v>9651.07</v>
      </c>
      <c r="T57" s="32">
        <f>+'[1] ajuste'!L62*1.06*(1-0.0566)*(1-C57)</f>
        <v>8539.6568000000007</v>
      </c>
      <c r="U57" s="33">
        <f>+'[1] ajuste'!L62*1.06*0.0566</f>
        <v>512.34320000000002</v>
      </c>
      <c r="V57" s="43">
        <f t="shared" si="8"/>
        <v>9052</v>
      </c>
      <c r="W57" s="44">
        <f t="shared" si="9"/>
        <v>10002.459999999999</v>
      </c>
    </row>
    <row r="58" spans="1:23" ht="14.25" customHeight="1" thickBot="1" x14ac:dyDescent="0.35">
      <c r="A58" s="98">
        <v>54</v>
      </c>
      <c r="B58" s="99" t="s">
        <v>21</v>
      </c>
      <c r="C58" s="52"/>
      <c r="D58" s="53">
        <f>+'[1] ajuste'!H63*1.06*(1-0.0566)*(1-C58)</f>
        <v>5962.2880000000005</v>
      </c>
      <c r="E58" s="54">
        <f>+'[1] ajuste'!H63*1.06*0.0566</f>
        <v>357.71199999999999</v>
      </c>
      <c r="F58" s="55">
        <f t="shared" si="3"/>
        <v>6320</v>
      </c>
      <c r="G58" s="56">
        <f t="shared" si="4"/>
        <v>6983.5999999999995</v>
      </c>
      <c r="H58" s="57">
        <f>+'[1] ajuste'!I63*1.06*(1-0.0566)*(1-C58)</f>
        <v>6138.7038000000002</v>
      </c>
      <c r="I58" s="58">
        <f>+'[1] ajuste'!I63*1.06*0.0566</f>
        <v>368.2962</v>
      </c>
      <c r="J58" s="59">
        <f t="shared" si="5"/>
        <v>6507</v>
      </c>
      <c r="K58" s="60">
        <f t="shared" si="0"/>
        <v>7190.2349999999997</v>
      </c>
      <c r="L58" s="61">
        <f>+'[1] ajuste'!J63*1.06*(1-0.0566)*(1-C58)</f>
        <v>7434.9354000000003</v>
      </c>
      <c r="M58" s="62">
        <f>+'[1] ajuste'!J63*1.06*0.0566</f>
        <v>446.06459999999998</v>
      </c>
      <c r="N58" s="55">
        <f t="shared" si="6"/>
        <v>7881</v>
      </c>
      <c r="O58" s="90">
        <f t="shared" si="1"/>
        <v>8708.5049999999992</v>
      </c>
      <c r="P58" s="63">
        <f>+'[1] ajuste'!K63*1.06*(1-0.0566)*(1-C58)</f>
        <v>8337.7692000000006</v>
      </c>
      <c r="Q58" s="64">
        <f>+'[1] ajuste'!K63*1.06*0.0566</f>
        <v>500.23079999999999</v>
      </c>
      <c r="R58" s="55">
        <f t="shared" si="7"/>
        <v>8838</v>
      </c>
      <c r="S58" s="90">
        <f t="shared" si="2"/>
        <v>9765.99</v>
      </c>
      <c r="T58" s="65">
        <f>+'[1] ajuste'!L63*1.06*(1-0.0566)*(1-C58)</f>
        <v>8637.7703999999994</v>
      </c>
      <c r="U58" s="91">
        <f>+'[1] ajuste'!L63*1.06*0.0566</f>
        <v>518.2296</v>
      </c>
      <c r="V58" s="92">
        <f t="shared" si="8"/>
        <v>9156</v>
      </c>
      <c r="W58" s="56">
        <f t="shared" si="9"/>
        <v>10117.379999999999</v>
      </c>
    </row>
    <row r="59" spans="1:23" ht="14.25" customHeight="1" x14ac:dyDescent="0.3">
      <c r="A59" s="86">
        <v>55</v>
      </c>
      <c r="B59" s="87" t="s">
        <v>21</v>
      </c>
      <c r="C59" s="19"/>
      <c r="D59" s="20">
        <f>+'[1] ajuste'!H64*1.06*(1-0.0566)*(1-C59)</f>
        <v>6060.4016000000001</v>
      </c>
      <c r="E59" s="21">
        <f>+'[1] ajuste'!H64*1.06*0.0566</f>
        <v>363.59839999999997</v>
      </c>
      <c r="F59" s="82">
        <f t="shared" si="3"/>
        <v>6424</v>
      </c>
      <c r="G59" s="44">
        <f t="shared" si="4"/>
        <v>7098.5199999999995</v>
      </c>
      <c r="H59" s="24">
        <f>+'[1] ajuste'!I64*1.06*(1-0.0566)*(1-C59)</f>
        <v>6236.8173999999999</v>
      </c>
      <c r="I59" s="25">
        <f>+'[1] ajuste'!I64*1.06*0.0566</f>
        <v>374.18259999999998</v>
      </c>
      <c r="J59" s="26">
        <f t="shared" si="5"/>
        <v>6611</v>
      </c>
      <c r="K59" s="48">
        <f t="shared" si="0"/>
        <v>7305.1549999999997</v>
      </c>
      <c r="L59" s="28">
        <f>+'[1] ajuste'!J64*1.06*(1-0.0566)*(1-C59)</f>
        <v>7533.049</v>
      </c>
      <c r="M59" s="29">
        <f>+'[1] ajuste'!J64*1.06*0.0566</f>
        <v>451.95099999999996</v>
      </c>
      <c r="N59" s="43">
        <f t="shared" si="6"/>
        <v>7985</v>
      </c>
      <c r="O59" s="23">
        <f t="shared" si="1"/>
        <v>8823.4249999999993</v>
      </c>
      <c r="P59" s="30">
        <f>+'[1] ajuste'!K64*1.06*(1-0.0566)*(1-C59)</f>
        <v>8435.8827999999994</v>
      </c>
      <c r="Q59" s="31">
        <f>+'[1] ajuste'!K64*1.06*0.0566</f>
        <v>506.11719999999997</v>
      </c>
      <c r="R59" s="43">
        <f t="shared" si="7"/>
        <v>8942</v>
      </c>
      <c r="S59" s="23">
        <f t="shared" si="2"/>
        <v>9880.91</v>
      </c>
      <c r="T59" s="32">
        <f>+'[1] ajuste'!L64*1.06*(1-0.0566)*(1-C59)</f>
        <v>8735.884</v>
      </c>
      <c r="U59" s="33">
        <f>+'[1] ajuste'!L64*1.06*0.0566</f>
        <v>524.11599999999999</v>
      </c>
      <c r="V59" s="43">
        <f t="shared" si="8"/>
        <v>9260</v>
      </c>
      <c r="W59" s="44">
        <f t="shared" si="9"/>
        <v>10232.299999999999</v>
      </c>
    </row>
    <row r="60" spans="1:23" ht="14.25" customHeight="1" x14ac:dyDescent="0.3">
      <c r="A60" s="86">
        <v>56</v>
      </c>
      <c r="B60" s="87" t="s">
        <v>21</v>
      </c>
      <c r="C60" s="41"/>
      <c r="D60" s="20">
        <f>+'[1] ajuste'!H65*1.06*(1-0.0566)*(1-C60)</f>
        <v>6158.5151999999998</v>
      </c>
      <c r="E60" s="42">
        <f>+'[1] ajuste'!H65*1.06*0.0566</f>
        <v>369.48480000000001</v>
      </c>
      <c r="F60" s="22">
        <f t="shared" si="3"/>
        <v>6528</v>
      </c>
      <c r="G60" s="44">
        <f t="shared" si="4"/>
        <v>7213.44</v>
      </c>
      <c r="H60" s="45">
        <f>+'[1] ajuste'!I65*1.06*(1-0.0566)*(1-C60)</f>
        <v>6334.9310000000005</v>
      </c>
      <c r="I60" s="46">
        <f>+'[1] ajuste'!I65*1.06*0.0566</f>
        <v>380.06899999999996</v>
      </c>
      <c r="J60" s="47">
        <f t="shared" si="5"/>
        <v>6715</v>
      </c>
      <c r="K60" s="48">
        <f t="shared" si="0"/>
        <v>7420.0749999999998</v>
      </c>
      <c r="L60" s="28">
        <f>+'[1] ajuste'!J65*1.06*(1-0.0566)*(1-C60)</f>
        <v>7631.1626000000006</v>
      </c>
      <c r="M60" s="29">
        <f>+'[1] ajuste'!J65*1.06*0.0566</f>
        <v>457.8374</v>
      </c>
      <c r="N60" s="43">
        <f t="shared" si="6"/>
        <v>8089.0000000000009</v>
      </c>
      <c r="O60" s="44">
        <f t="shared" si="1"/>
        <v>8938.3450000000012</v>
      </c>
      <c r="P60" s="30">
        <f>+'[1] ajuste'!K65*1.06*(1-0.0566)*(1-C60)</f>
        <v>8533.9964</v>
      </c>
      <c r="Q60" s="31">
        <f>+'[1] ajuste'!K65*1.06*0.0566</f>
        <v>512.00360000000001</v>
      </c>
      <c r="R60" s="43">
        <f t="shared" si="7"/>
        <v>9046</v>
      </c>
      <c r="S60" s="44">
        <f t="shared" si="2"/>
        <v>9995.83</v>
      </c>
      <c r="T60" s="32">
        <f>+'[1] ajuste'!L65*1.06*(1-0.0566)*(1-C60)</f>
        <v>8833.9976000000006</v>
      </c>
      <c r="U60" s="33">
        <f>+'[1] ajuste'!L65*1.06*0.0566</f>
        <v>530.00239999999997</v>
      </c>
      <c r="V60" s="43">
        <f t="shared" si="8"/>
        <v>9364</v>
      </c>
      <c r="W60" s="44">
        <f t="shared" si="9"/>
        <v>10347.219999999999</v>
      </c>
    </row>
    <row r="61" spans="1:23" ht="14.25" customHeight="1" thickBot="1" x14ac:dyDescent="0.35">
      <c r="A61" s="98">
        <v>57</v>
      </c>
      <c r="B61" s="99" t="s">
        <v>21</v>
      </c>
      <c r="C61" s="52"/>
      <c r="D61" s="53">
        <f>+'[1] ajuste'!H66*1.06*(1-0.0566)*(1-C61)</f>
        <v>6256.6288000000004</v>
      </c>
      <c r="E61" s="54">
        <f>+'[1] ajuste'!H66*1.06*0.0566</f>
        <v>375.37119999999999</v>
      </c>
      <c r="F61" s="55">
        <f t="shared" si="3"/>
        <v>6632</v>
      </c>
      <c r="G61" s="56">
        <f t="shared" si="4"/>
        <v>7328.36</v>
      </c>
      <c r="H61" s="57">
        <f>+'[1] ajuste'!I66*1.06*(1-0.0566)*(1-C61)</f>
        <v>6433.0446000000011</v>
      </c>
      <c r="I61" s="58">
        <f>+'[1] ajuste'!I66*1.06*0.0566</f>
        <v>385.95540000000005</v>
      </c>
      <c r="J61" s="59">
        <f t="shared" si="5"/>
        <v>6819.0000000000009</v>
      </c>
      <c r="K61" s="60">
        <f t="shared" si="0"/>
        <v>7534.9950000000008</v>
      </c>
      <c r="L61" s="61">
        <f>+'[1] ajuste'!J66*1.06*(1-0.0566)*(1-C61)</f>
        <v>7729.2762000000002</v>
      </c>
      <c r="M61" s="62">
        <f>+'[1] ajuste'!J66*1.06*0.0566</f>
        <v>463.72379999999998</v>
      </c>
      <c r="N61" s="55">
        <f t="shared" si="6"/>
        <v>8193</v>
      </c>
      <c r="O61" s="90">
        <f t="shared" si="1"/>
        <v>9053.2649999999994</v>
      </c>
      <c r="P61" s="63">
        <f>+'[1] ajuste'!K66*1.06*(1-0.0566)*(1-C61)</f>
        <v>8632.1099999999988</v>
      </c>
      <c r="Q61" s="64">
        <f>+'[1] ajuste'!K66*1.06*0.0566</f>
        <v>517.88999999999987</v>
      </c>
      <c r="R61" s="55">
        <f t="shared" si="7"/>
        <v>9149.9999999999982</v>
      </c>
      <c r="S61" s="90">
        <f t="shared" si="2"/>
        <v>10110.749999999998</v>
      </c>
      <c r="T61" s="65">
        <f>+'[1] ajuste'!L66*1.06*(1-0.0566)*(1-C61)</f>
        <v>8932.1111999999976</v>
      </c>
      <c r="U61" s="91">
        <f>+'[1] ajuste'!L66*1.06*0.0566</f>
        <v>535.88879999999983</v>
      </c>
      <c r="V61" s="92">
        <f t="shared" si="8"/>
        <v>9467.9999999999982</v>
      </c>
      <c r="W61" s="56">
        <f t="shared" si="9"/>
        <v>10462.139999999998</v>
      </c>
    </row>
    <row r="62" spans="1:23" ht="14.25" customHeight="1" x14ac:dyDescent="0.3">
      <c r="A62" s="86">
        <v>58</v>
      </c>
      <c r="B62" s="87" t="s">
        <v>21</v>
      </c>
      <c r="C62" s="19"/>
      <c r="D62" s="20">
        <f>+'[1] ajuste'!H67*1.06*(1-0.0566)*(1-C62)</f>
        <v>6354.7424000000001</v>
      </c>
      <c r="E62" s="21">
        <f>+'[1] ajuste'!H67*1.06*0.0566</f>
        <v>381.25759999999997</v>
      </c>
      <c r="F62" s="43">
        <f t="shared" si="3"/>
        <v>6736</v>
      </c>
      <c r="G62" s="44">
        <f t="shared" si="4"/>
        <v>7443.28</v>
      </c>
      <c r="H62" s="24">
        <f>+'[1] ajuste'!I67*1.06*(1-0.0566)*(1-C62)</f>
        <v>6531.1581999999999</v>
      </c>
      <c r="I62" s="25">
        <f>+'[1] ajuste'!I67*1.06*0.0566</f>
        <v>391.84179999999998</v>
      </c>
      <c r="J62" s="26">
        <f t="shared" si="5"/>
        <v>6923</v>
      </c>
      <c r="K62" s="48">
        <f t="shared" si="0"/>
        <v>7649.915</v>
      </c>
      <c r="L62" s="28">
        <f>+'[1] ajuste'!J67*1.06*(1-0.0566)*(1-C62)</f>
        <v>7827.3897999999999</v>
      </c>
      <c r="M62" s="29">
        <f>+'[1] ajuste'!J67*1.06*0.0566</f>
        <v>469.61019999999996</v>
      </c>
      <c r="N62" s="43">
        <f t="shared" si="6"/>
        <v>8297</v>
      </c>
      <c r="O62" s="23">
        <f t="shared" si="1"/>
        <v>9168.1849999999995</v>
      </c>
      <c r="P62" s="30">
        <f>+'[1] ajuste'!K67*1.06*(1-0.0566)*(1-C62)</f>
        <v>8730.2235999999994</v>
      </c>
      <c r="Q62" s="31">
        <f>+'[1] ajuste'!K67*1.06*0.0566</f>
        <v>523.77639999999997</v>
      </c>
      <c r="R62" s="43">
        <f t="shared" si="7"/>
        <v>9254</v>
      </c>
      <c r="S62" s="23">
        <f t="shared" si="2"/>
        <v>10225.67</v>
      </c>
      <c r="T62" s="32">
        <f>+'[1] ajuste'!L67*1.06*(1-0.0566)*(1-C62)</f>
        <v>9030.2248</v>
      </c>
      <c r="U62" s="33">
        <f>+'[1] ajuste'!L67*1.06*0.0566</f>
        <v>541.77519999999993</v>
      </c>
      <c r="V62" s="43">
        <f t="shared" si="8"/>
        <v>9572</v>
      </c>
      <c r="W62" s="44">
        <f t="shared" si="9"/>
        <v>10577.06</v>
      </c>
    </row>
    <row r="63" spans="1:23" ht="14.25" customHeight="1" x14ac:dyDescent="0.3">
      <c r="A63" s="86">
        <v>59</v>
      </c>
      <c r="B63" s="87" t="s">
        <v>21</v>
      </c>
      <c r="C63" s="41"/>
      <c r="D63" s="20">
        <f>+'[1] ajuste'!H68*1.06*(1-0.0566)*(1-C63)</f>
        <v>6452.8559999999998</v>
      </c>
      <c r="E63" s="42">
        <f>+'[1] ajuste'!H68*1.06*0.0566</f>
        <v>387.14400000000001</v>
      </c>
      <c r="F63" s="43">
        <f t="shared" si="3"/>
        <v>6840</v>
      </c>
      <c r="G63" s="44">
        <f t="shared" si="4"/>
        <v>7558.2</v>
      </c>
      <c r="H63" s="45">
        <f>+'[1] ajuste'!I68*1.06*(1-0.0566)*(1-C63)</f>
        <v>6629.2718000000004</v>
      </c>
      <c r="I63" s="46">
        <f>+'[1] ajuste'!I68*1.06*0.0566</f>
        <v>397.72819999999996</v>
      </c>
      <c r="J63" s="47">
        <f t="shared" si="5"/>
        <v>7027</v>
      </c>
      <c r="K63" s="48">
        <f t="shared" si="0"/>
        <v>7764.835</v>
      </c>
      <c r="L63" s="28">
        <f>+'[1] ajuste'!J68*1.06*(1-0.0566)*(1-C63)</f>
        <v>7925.5034000000005</v>
      </c>
      <c r="M63" s="29">
        <f>+'[1] ajuste'!J68*1.06*0.0566</f>
        <v>475.4966</v>
      </c>
      <c r="N63" s="43">
        <f t="shared" si="6"/>
        <v>8401</v>
      </c>
      <c r="O63" s="44">
        <f t="shared" si="1"/>
        <v>9283.1049999999996</v>
      </c>
      <c r="P63" s="30">
        <f>+'[1] ajuste'!K68*1.06*(1-0.0566)*(1-C63)</f>
        <v>8828.3371999999999</v>
      </c>
      <c r="Q63" s="31">
        <f>+'[1] ajuste'!K68*1.06*0.0566</f>
        <v>529.66279999999995</v>
      </c>
      <c r="R63" s="43">
        <f t="shared" si="7"/>
        <v>9358</v>
      </c>
      <c r="S63" s="44">
        <f t="shared" si="2"/>
        <v>10340.59</v>
      </c>
      <c r="T63" s="32">
        <f>+'[1] ajuste'!L68*1.06*(1-0.0566)*(1-C63)</f>
        <v>9128.3384000000005</v>
      </c>
      <c r="U63" s="33">
        <f>+'[1] ajuste'!L68*1.06*0.0566</f>
        <v>547.66160000000002</v>
      </c>
      <c r="V63" s="43">
        <f t="shared" si="8"/>
        <v>9676</v>
      </c>
      <c r="W63" s="44">
        <f t="shared" si="9"/>
        <v>10691.98</v>
      </c>
    </row>
    <row r="64" spans="1:23" ht="14.25" customHeight="1" thickBot="1" x14ac:dyDescent="0.35">
      <c r="A64" s="98">
        <v>60</v>
      </c>
      <c r="B64" s="99" t="s">
        <v>21</v>
      </c>
      <c r="C64" s="52"/>
      <c r="D64" s="53">
        <f>+'[1] ajuste'!H69*1.06*(1-0.0566)*(1-C64)</f>
        <v>6550.9696000000004</v>
      </c>
      <c r="E64" s="54">
        <f>+'[1] ajuste'!H69*1.06*0.0566</f>
        <v>393.03039999999999</v>
      </c>
      <c r="F64" s="55">
        <f t="shared" si="3"/>
        <v>6944</v>
      </c>
      <c r="G64" s="56">
        <f t="shared" si="4"/>
        <v>7673.12</v>
      </c>
      <c r="H64" s="57">
        <f>+'[1] ajuste'!I69*1.06*(1-0.0566)*(1-C64)</f>
        <v>6727.3854000000001</v>
      </c>
      <c r="I64" s="58">
        <f>+'[1] ajuste'!I69*1.06*0.0566</f>
        <v>403.6146</v>
      </c>
      <c r="J64" s="59">
        <f t="shared" si="5"/>
        <v>7131</v>
      </c>
      <c r="K64" s="60">
        <f t="shared" si="0"/>
        <v>7879.7550000000001</v>
      </c>
      <c r="L64" s="61">
        <f>+'[1] ajuste'!J69*1.06*(1-0.0566)*(1-C64)</f>
        <v>8023.6170000000002</v>
      </c>
      <c r="M64" s="62">
        <f>+'[1] ajuste'!J69*1.06*0.0566</f>
        <v>481.38299999999998</v>
      </c>
      <c r="N64" s="55">
        <f t="shared" si="6"/>
        <v>8505</v>
      </c>
      <c r="O64" s="90">
        <f t="shared" si="1"/>
        <v>9398.0249999999996</v>
      </c>
      <c r="P64" s="63">
        <f>+'[1] ajuste'!K69*1.06*(1-0.0566)*(1-C64)</f>
        <v>8926.4508000000005</v>
      </c>
      <c r="Q64" s="64">
        <f>+'[1] ajuste'!K69*1.06*0.0566</f>
        <v>535.54919999999993</v>
      </c>
      <c r="R64" s="55">
        <f t="shared" si="7"/>
        <v>9462</v>
      </c>
      <c r="S64" s="90">
        <f t="shared" si="2"/>
        <v>10455.51</v>
      </c>
      <c r="T64" s="65">
        <f>+'[1] ajuste'!L69*1.06*(1-0.0566)*(1-C64)</f>
        <v>9226.4519999999993</v>
      </c>
      <c r="U64" s="91">
        <f>+'[1] ajuste'!L69*1.06*0.0566</f>
        <v>553.548</v>
      </c>
      <c r="V64" s="92">
        <f t="shared" si="8"/>
        <v>9780</v>
      </c>
      <c r="W64" s="56">
        <f t="shared" si="9"/>
        <v>10806.9</v>
      </c>
    </row>
    <row r="65" spans="1:23" ht="14.25" customHeight="1" x14ac:dyDescent="0.3">
      <c r="A65" s="86">
        <v>61</v>
      </c>
      <c r="B65" s="87" t="s">
        <v>21</v>
      </c>
      <c r="C65" s="19"/>
      <c r="D65" s="20">
        <f>+'[1] ajuste'!H70*1.06*(1-0.0566)*(1-C65)</f>
        <v>6649.0832</v>
      </c>
      <c r="E65" s="21">
        <f>+'[1] ajuste'!H70*1.06*0.0566</f>
        <v>398.91679999999997</v>
      </c>
      <c r="F65" s="43">
        <f t="shared" si="3"/>
        <v>7048</v>
      </c>
      <c r="G65" s="44">
        <f t="shared" si="4"/>
        <v>7788.04</v>
      </c>
      <c r="H65" s="24">
        <f>+'[1] ajuste'!I70*1.06*(1-0.0566)*(1-C65)</f>
        <v>6825.4989999999998</v>
      </c>
      <c r="I65" s="25">
        <f>+'[1] ajuste'!I70*1.06*0.0566</f>
        <v>409.50099999999998</v>
      </c>
      <c r="J65" s="26">
        <f t="shared" si="5"/>
        <v>7235</v>
      </c>
      <c r="K65" s="48">
        <f t="shared" si="0"/>
        <v>7994.6750000000002</v>
      </c>
      <c r="L65" s="28">
        <f>+'[1] ajuste'!J70*1.06*(1-0.0566)*(1-C65)</f>
        <v>8121.7305999999999</v>
      </c>
      <c r="M65" s="29">
        <f>+'[1] ajuste'!J70*1.06*0.0566</f>
        <v>487.26939999999996</v>
      </c>
      <c r="N65" s="43">
        <f t="shared" si="6"/>
        <v>8609</v>
      </c>
      <c r="O65" s="23">
        <f t="shared" si="1"/>
        <v>9512.9449999999997</v>
      </c>
      <c r="P65" s="30">
        <f>+'[1] ajuste'!K70*1.06*(1-0.0566)*(1-C65)</f>
        <v>9024.5643999999993</v>
      </c>
      <c r="Q65" s="31">
        <f>+'[1] ajuste'!K70*1.06*0.0566</f>
        <v>541.43560000000002</v>
      </c>
      <c r="R65" s="43">
        <f t="shared" si="7"/>
        <v>9566</v>
      </c>
      <c r="S65" s="23">
        <f t="shared" si="2"/>
        <v>10570.43</v>
      </c>
      <c r="T65" s="32">
        <f>+'[1] ajuste'!L70*1.06*(1-0.0566)*(1-C65)</f>
        <v>9324.5655999999999</v>
      </c>
      <c r="U65" s="33">
        <f>+'[1] ajuste'!L70*1.06*0.0566</f>
        <v>559.43439999999998</v>
      </c>
      <c r="V65" s="43">
        <f t="shared" si="8"/>
        <v>9884</v>
      </c>
      <c r="W65" s="44">
        <f t="shared" si="9"/>
        <v>10921.82</v>
      </c>
    </row>
    <row r="66" spans="1:23" ht="14.25" customHeight="1" x14ac:dyDescent="0.3">
      <c r="A66" s="86">
        <v>62</v>
      </c>
      <c r="B66" s="87" t="s">
        <v>21</v>
      </c>
      <c r="C66" s="41"/>
      <c r="D66" s="20">
        <f>+'[1] ajuste'!H71*1.06*(1-0.0566)*(1-C66)</f>
        <v>6747.1967999999997</v>
      </c>
      <c r="E66" s="42">
        <f>+'[1] ajuste'!H71*1.06*0.0566</f>
        <v>404.8032</v>
      </c>
      <c r="F66" s="43">
        <f t="shared" si="3"/>
        <v>7152</v>
      </c>
      <c r="G66" s="44">
        <f t="shared" si="4"/>
        <v>7902.96</v>
      </c>
      <c r="H66" s="45">
        <f>+'[1] ajuste'!I71*1.06*(1-0.0566)*(1-C66)</f>
        <v>6923.6126000000013</v>
      </c>
      <c r="I66" s="46">
        <f>+'[1] ajuste'!I71*1.06*0.0566</f>
        <v>415.38740000000001</v>
      </c>
      <c r="J66" s="47">
        <f t="shared" si="5"/>
        <v>7339.0000000000009</v>
      </c>
      <c r="K66" s="48">
        <f t="shared" si="0"/>
        <v>8109.5950000000012</v>
      </c>
      <c r="L66" s="28">
        <f>+'[1] ajuste'!J71*1.06*(1-0.0566)*(1-C66)</f>
        <v>8219.8441999999995</v>
      </c>
      <c r="M66" s="29">
        <f>+'[1] ajuste'!J71*1.06*0.0566</f>
        <v>493.1558</v>
      </c>
      <c r="N66" s="43">
        <f t="shared" si="6"/>
        <v>8713</v>
      </c>
      <c r="O66" s="44">
        <f t="shared" si="1"/>
        <v>9627.8649999999998</v>
      </c>
      <c r="P66" s="30">
        <f>+'[1] ajuste'!K71*1.06*(1-0.0566)*(1-C66)</f>
        <v>9122.6780000000017</v>
      </c>
      <c r="Q66" s="31">
        <f>+'[1] ajuste'!K71*1.06*0.0566</f>
        <v>547.32200000000012</v>
      </c>
      <c r="R66" s="43">
        <f t="shared" si="7"/>
        <v>9670.0000000000018</v>
      </c>
      <c r="S66" s="44">
        <f t="shared" si="2"/>
        <v>10685.350000000002</v>
      </c>
      <c r="T66" s="32">
        <f>+'[1] ajuste'!L71*1.06*(1-0.0566)*(1-C66)</f>
        <v>9422.6791999999987</v>
      </c>
      <c r="U66" s="33">
        <f>+'[1] ajuste'!L71*1.06*0.0566</f>
        <v>565.32079999999985</v>
      </c>
      <c r="V66" s="43">
        <f t="shared" si="8"/>
        <v>9987.9999999999982</v>
      </c>
      <c r="W66" s="44">
        <f t="shared" si="9"/>
        <v>11036.739999999998</v>
      </c>
    </row>
    <row r="67" spans="1:23" ht="14.25" customHeight="1" thickBot="1" x14ac:dyDescent="0.35">
      <c r="A67" s="98">
        <v>63</v>
      </c>
      <c r="B67" s="99" t="s">
        <v>21</v>
      </c>
      <c r="C67" s="52"/>
      <c r="D67" s="53">
        <f>+'[1] ajuste'!H72*1.06*(1-0.0566)*(1-C67)</f>
        <v>6845.3104000000003</v>
      </c>
      <c r="E67" s="54">
        <f>+'[1] ajuste'!H72*1.06*0.0566</f>
        <v>410.68959999999998</v>
      </c>
      <c r="F67" s="55">
        <f t="shared" si="3"/>
        <v>7256</v>
      </c>
      <c r="G67" s="56">
        <f t="shared" si="4"/>
        <v>8017.88</v>
      </c>
      <c r="H67" s="57">
        <f>+'[1] ajuste'!I72*1.06*(1-0.0566)*(1-C67)</f>
        <v>7021.7262000000001</v>
      </c>
      <c r="I67" s="58">
        <f>+'[1] ajuste'!I72*1.06*0.0566</f>
        <v>421.27379999999999</v>
      </c>
      <c r="J67" s="59">
        <f t="shared" si="5"/>
        <v>7443</v>
      </c>
      <c r="K67" s="60">
        <f t="shared" si="0"/>
        <v>8224.5149999999994</v>
      </c>
      <c r="L67" s="61">
        <f>+'[1] ajuste'!J72*1.06*(1-0.0566)*(1-C67)</f>
        <v>8317.9578000000001</v>
      </c>
      <c r="M67" s="62">
        <f>+'[1] ajuste'!J72*1.06*0.0566</f>
        <v>499.04219999999998</v>
      </c>
      <c r="N67" s="55">
        <f t="shared" si="6"/>
        <v>8817</v>
      </c>
      <c r="O67" s="90">
        <f t="shared" si="1"/>
        <v>9742.7849999999999</v>
      </c>
      <c r="P67" s="63">
        <f>+'[1] ajuste'!K72*1.06*(1-0.0566)*(1-C67)</f>
        <v>9220.7916000000005</v>
      </c>
      <c r="Q67" s="64">
        <f>+'[1] ajuste'!K72*1.06*0.0566</f>
        <v>553.20839999999998</v>
      </c>
      <c r="R67" s="55">
        <f t="shared" si="7"/>
        <v>9774</v>
      </c>
      <c r="S67" s="90">
        <f t="shared" si="2"/>
        <v>10800.27</v>
      </c>
      <c r="T67" s="65">
        <f>+'[1] ajuste'!L72*1.06*(1-0.0566)*(1-C67)</f>
        <v>9520.7927999999993</v>
      </c>
      <c r="U67" s="91">
        <f>+'[1] ajuste'!L72*1.06*0.0566</f>
        <v>571.20719999999994</v>
      </c>
      <c r="V67" s="92">
        <f t="shared" si="8"/>
        <v>10092</v>
      </c>
      <c r="W67" s="56">
        <f t="shared" si="9"/>
        <v>11151.66</v>
      </c>
    </row>
    <row r="68" spans="1:23" ht="14.25" customHeight="1" x14ac:dyDescent="0.3">
      <c r="A68" s="79">
        <v>64</v>
      </c>
      <c r="B68" s="80" t="s">
        <v>21</v>
      </c>
      <c r="C68" s="19"/>
      <c r="D68" s="20">
        <f>+'[1] ajuste'!H73*1.06*(1-0.0566)*(1-C68)</f>
        <v>6943.424</v>
      </c>
      <c r="E68" s="21">
        <f>+'[1] ajuste'!H73*1.06*0.0566</f>
        <v>416.57599999999996</v>
      </c>
      <c r="F68" s="100">
        <f>+D68+E68</f>
        <v>7360</v>
      </c>
      <c r="G68" s="75">
        <f t="shared" si="4"/>
        <v>8132.8</v>
      </c>
      <c r="H68" s="24">
        <f>+'[1] ajuste'!I73*1.06*(1-0.0566)*(1-C68)</f>
        <v>7119.8397999999997</v>
      </c>
      <c r="I68" s="25">
        <f>+'[1] ajuste'!I73*1.06*0.0566</f>
        <v>427.16019999999997</v>
      </c>
      <c r="J68" s="26">
        <f t="shared" si="5"/>
        <v>7547</v>
      </c>
      <c r="K68" s="48">
        <f t="shared" si="0"/>
        <v>8339.4349999999995</v>
      </c>
      <c r="L68" s="28">
        <f>+'[1] ajuste'!J73*1.06*(1-0.0566)*(1-C68)</f>
        <v>8416.0714000000007</v>
      </c>
      <c r="M68" s="29">
        <f>+'[1] ajuste'!J73*1.06*0.0566</f>
        <v>504.92859999999996</v>
      </c>
      <c r="N68" s="43">
        <f t="shared" si="6"/>
        <v>8921</v>
      </c>
      <c r="O68" s="23">
        <f t="shared" si="1"/>
        <v>9857.7049999999999</v>
      </c>
      <c r="P68" s="30">
        <f>+'[1] ajuste'!K73*1.06*(1-0.0566)*(1-C68)</f>
        <v>9318.9052000000011</v>
      </c>
      <c r="Q68" s="31">
        <f>+'[1] ajuste'!K73*1.06*0.0566</f>
        <v>559.09479999999996</v>
      </c>
      <c r="R68" s="43">
        <f t="shared" si="7"/>
        <v>9878.0000000000018</v>
      </c>
      <c r="S68" s="101">
        <f t="shared" si="2"/>
        <v>10915.190000000002</v>
      </c>
      <c r="T68" s="32">
        <f>+'[1] ajuste'!L73*1.06*(1-0.0566)*(1-C68)</f>
        <v>9618.9063999999998</v>
      </c>
      <c r="U68" s="33">
        <f>+'[1] ajuste'!L73*1.06*0.0566</f>
        <v>577.09359999999992</v>
      </c>
      <c r="V68" s="43">
        <f t="shared" si="8"/>
        <v>10196</v>
      </c>
      <c r="W68" s="44">
        <f t="shared" si="9"/>
        <v>11266.58</v>
      </c>
    </row>
    <row r="69" spans="1:23" ht="14.25" customHeight="1" x14ac:dyDescent="0.3">
      <c r="A69" s="86">
        <v>65</v>
      </c>
      <c r="B69" s="87" t="s">
        <v>21</v>
      </c>
      <c r="C69" s="41"/>
      <c r="D69" s="20">
        <f>+'[1] ajuste'!H74*(1-C69)</f>
        <v>0</v>
      </c>
      <c r="E69" s="102"/>
      <c r="F69" s="103"/>
      <c r="G69" s="104"/>
      <c r="H69" s="105"/>
      <c r="I69" s="106"/>
      <c r="J69" s="47"/>
      <c r="K69" s="48"/>
      <c r="L69" s="28">
        <f>+'[1] ajuste'!J74*1.06*(1-0.0566)*(1-C69)</f>
        <v>8514.1850000000013</v>
      </c>
      <c r="M69" s="29">
        <f>+'[1] ajuste'!J74*1.06*0.0566</f>
        <v>510.81500000000005</v>
      </c>
      <c r="N69" s="43">
        <f t="shared" si="6"/>
        <v>9025.0000000000018</v>
      </c>
      <c r="O69" s="44">
        <f t="shared" ref="O69:O82" si="10">+N69*1.105</f>
        <v>9972.6250000000018</v>
      </c>
      <c r="P69" s="30">
        <f>+'[1] ajuste'!K74*1.06*(1-0.0566)*(1-C69)</f>
        <v>9417.0188000000016</v>
      </c>
      <c r="Q69" s="31">
        <f>+'[1] ajuste'!K74*1.06*0.0566</f>
        <v>564.98120000000006</v>
      </c>
      <c r="R69" s="43">
        <f t="shared" si="7"/>
        <v>9982.0000000000018</v>
      </c>
      <c r="S69" s="107">
        <f t="shared" ref="S69:S82" si="11">+R69*1.105</f>
        <v>11030.110000000002</v>
      </c>
      <c r="T69" s="32">
        <f>+'[1] ajuste'!L74*1.06*(1-0.0566)*(1-C69)</f>
        <v>9717.0200000000023</v>
      </c>
      <c r="U69" s="33">
        <f>+'[1] ajuste'!L74*1.06*0.0566</f>
        <v>582.98000000000013</v>
      </c>
      <c r="V69" s="43">
        <f t="shared" si="8"/>
        <v>10300.000000000002</v>
      </c>
      <c r="W69" s="44">
        <f t="shared" si="9"/>
        <v>11381.500000000002</v>
      </c>
    </row>
    <row r="70" spans="1:23" ht="14.25" customHeight="1" thickBot="1" x14ac:dyDescent="0.35">
      <c r="A70" s="88">
        <v>66</v>
      </c>
      <c r="B70" s="89" t="s">
        <v>21</v>
      </c>
      <c r="C70" s="52"/>
      <c r="D70" s="53">
        <f>+'[1] ajuste'!H75*(1-C70)</f>
        <v>0</v>
      </c>
      <c r="E70" s="108"/>
      <c r="F70" s="109"/>
      <c r="G70" s="110"/>
      <c r="H70" s="111"/>
      <c r="I70" s="112"/>
      <c r="J70" s="59"/>
      <c r="K70" s="60"/>
      <c r="L70" s="61">
        <f>+'[1] ajuste'!J75*1.06*(1-0.0566)*(1-C70)</f>
        <v>8612.2986000000019</v>
      </c>
      <c r="M70" s="62">
        <f>+'[1] ajuste'!J75*1.06*0.0566</f>
        <v>516.70140000000004</v>
      </c>
      <c r="N70" s="55">
        <f t="shared" si="6"/>
        <v>9129.0000000000018</v>
      </c>
      <c r="O70" s="90">
        <f t="shared" si="10"/>
        <v>10087.545000000002</v>
      </c>
      <c r="P70" s="63">
        <f>+'[1] ajuste'!K75*1.06*(1-0.0566)*(1-C70)</f>
        <v>9515.1324000000022</v>
      </c>
      <c r="Q70" s="64">
        <f>+'[1] ajuste'!K75*1.06*0.0566</f>
        <v>570.86760000000004</v>
      </c>
      <c r="R70" s="55">
        <f t="shared" si="7"/>
        <v>10086.000000000002</v>
      </c>
      <c r="S70" s="90">
        <f t="shared" si="11"/>
        <v>11145.030000000002</v>
      </c>
      <c r="T70" s="65">
        <f>+'[1] ajuste'!L75*1.06*(1-0.0566)*(1-C70)</f>
        <v>9815.133600000001</v>
      </c>
      <c r="U70" s="91">
        <f>+'[1] ajuste'!L75*1.06*0.0566</f>
        <v>588.86640000000011</v>
      </c>
      <c r="V70" s="92">
        <f t="shared" si="8"/>
        <v>10404.000000000002</v>
      </c>
      <c r="W70" s="56">
        <f t="shared" si="9"/>
        <v>11496.420000000002</v>
      </c>
    </row>
    <row r="71" spans="1:23" ht="14.25" customHeight="1" x14ac:dyDescent="0.3">
      <c r="A71" s="79">
        <v>67</v>
      </c>
      <c r="B71" s="80" t="s">
        <v>21</v>
      </c>
      <c r="C71" s="19"/>
      <c r="D71" s="20">
        <f>+'[1] ajuste'!H76*(1-C71)</f>
        <v>0</v>
      </c>
      <c r="E71" s="113"/>
      <c r="F71" s="100"/>
      <c r="G71" s="114"/>
      <c r="H71" s="115"/>
      <c r="I71" s="116"/>
      <c r="J71" s="47"/>
      <c r="K71" s="48"/>
      <c r="L71" s="28">
        <f>+'[1] ajuste'!J76*1.06*(1-0.0566)*(1-C71)</f>
        <v>8710.4122000000043</v>
      </c>
      <c r="M71" s="29">
        <f>+'[1] ajuste'!J76*1.06*0.0566</f>
        <v>522.58780000000013</v>
      </c>
      <c r="N71" s="43">
        <f t="shared" si="6"/>
        <v>9233.0000000000036</v>
      </c>
      <c r="O71" s="23">
        <f t="shared" si="10"/>
        <v>10202.465000000004</v>
      </c>
      <c r="P71" s="30">
        <f>+'[1] ajuste'!K76*1.06*(1-0.0566)*(1-C71)</f>
        <v>9613.2460000000028</v>
      </c>
      <c r="Q71" s="31">
        <f>+'[1] ajuste'!K76*1.06*0.0566</f>
        <v>576.75400000000013</v>
      </c>
      <c r="R71" s="43">
        <f t="shared" si="7"/>
        <v>10190.000000000004</v>
      </c>
      <c r="S71" s="101">
        <f t="shared" si="11"/>
        <v>11259.950000000004</v>
      </c>
      <c r="T71" s="32">
        <f>+'[1] ajuste'!L76*1.06*(1-0.0566)*(1-C71)</f>
        <v>9913.2472000000034</v>
      </c>
      <c r="U71" s="33">
        <f>+'[1] ajuste'!L76*1.06*0.0566</f>
        <v>594.75280000000021</v>
      </c>
      <c r="V71" s="43">
        <f t="shared" si="8"/>
        <v>10508.000000000004</v>
      </c>
      <c r="W71" s="44">
        <f t="shared" si="9"/>
        <v>11611.340000000004</v>
      </c>
    </row>
    <row r="72" spans="1:23" ht="14.25" customHeight="1" x14ac:dyDescent="0.3">
      <c r="A72" s="86">
        <v>68</v>
      </c>
      <c r="B72" s="87" t="s">
        <v>21</v>
      </c>
      <c r="C72" s="41"/>
      <c r="D72" s="20">
        <f>+'[1] ajuste'!H77*(1-C72)</f>
        <v>0</v>
      </c>
      <c r="E72" s="102"/>
      <c r="F72" s="103"/>
      <c r="G72" s="104"/>
      <c r="H72" s="105"/>
      <c r="I72" s="106"/>
      <c r="J72" s="47"/>
      <c r="K72" s="48"/>
      <c r="L72" s="28">
        <f>+'[1] ajuste'!J77*1.06*(1-0.0566)*(1-C72)</f>
        <v>8808.5258000000031</v>
      </c>
      <c r="M72" s="29">
        <f>+'[1] ajuste'!J77*1.06*0.0566</f>
        <v>528.47420000000022</v>
      </c>
      <c r="N72" s="43">
        <f t="shared" ref="N72:N82" si="12">+L72+M72</f>
        <v>9337.0000000000036</v>
      </c>
      <c r="O72" s="44">
        <f t="shared" si="10"/>
        <v>10317.385000000004</v>
      </c>
      <c r="P72" s="30">
        <f>+'[1] ajuste'!K77*1.06*(1-0.0566)*(1-C72)</f>
        <v>9711.3596000000034</v>
      </c>
      <c r="Q72" s="31">
        <f>+'[1] ajuste'!K77*1.06*0.0566</f>
        <v>582.64040000000023</v>
      </c>
      <c r="R72" s="43">
        <f t="shared" ref="R72:R79" si="13">+P72+Q72</f>
        <v>10294.000000000004</v>
      </c>
      <c r="S72" s="107">
        <f t="shared" si="11"/>
        <v>11374.870000000004</v>
      </c>
      <c r="T72" s="32">
        <f>+'[1] ajuste'!L77*1.06*(1-0.0566)*(1-C72)</f>
        <v>10011.360800000004</v>
      </c>
      <c r="U72" s="33">
        <f>+'[1] ajuste'!L77*1.06*0.0566</f>
        <v>600.63920000000019</v>
      </c>
      <c r="V72" s="43">
        <f t="shared" ref="V72:V82" si="14">+T72+U72</f>
        <v>10612.000000000004</v>
      </c>
      <c r="W72" s="44">
        <f t="shared" ref="W72:W82" si="15">+V72*1.105</f>
        <v>11726.260000000004</v>
      </c>
    </row>
    <row r="73" spans="1:23" ht="14.25" customHeight="1" thickBot="1" x14ac:dyDescent="0.35">
      <c r="A73" s="88">
        <v>69</v>
      </c>
      <c r="B73" s="89" t="s">
        <v>21</v>
      </c>
      <c r="C73" s="52"/>
      <c r="D73" s="53">
        <f>+'[1] ajuste'!H78*(1-C73)</f>
        <v>0</v>
      </c>
      <c r="E73" s="108"/>
      <c r="F73" s="109"/>
      <c r="G73" s="110"/>
      <c r="H73" s="111"/>
      <c r="I73" s="112"/>
      <c r="J73" s="59"/>
      <c r="K73" s="60"/>
      <c r="L73" s="61">
        <f>+'[1] ajuste'!J78*1.06*(1-0.0566)*(1-C73)</f>
        <v>8906.6394000000055</v>
      </c>
      <c r="M73" s="62">
        <f>+'[1] ajuste'!J78*1.06*0.0566</f>
        <v>534.36060000000032</v>
      </c>
      <c r="N73" s="55">
        <f t="shared" si="12"/>
        <v>9441.0000000000055</v>
      </c>
      <c r="O73" s="90">
        <f t="shared" si="10"/>
        <v>10432.305000000006</v>
      </c>
      <c r="P73" s="63">
        <f>+'[1] ajuste'!K78*1.06*(1-0.0566)*(1-C73)</f>
        <v>9809.473200000004</v>
      </c>
      <c r="Q73" s="64">
        <f>+'[1] ajuste'!K78*1.06*0.0566</f>
        <v>588.52680000000021</v>
      </c>
      <c r="R73" s="55">
        <f t="shared" si="13"/>
        <v>10398.000000000004</v>
      </c>
      <c r="S73" s="90">
        <f t="shared" si="11"/>
        <v>11489.790000000005</v>
      </c>
      <c r="T73" s="65">
        <f>+'[1] ajuste'!L78*1.06*(1-0.0566)*(1-C73)</f>
        <v>10109.474400000003</v>
      </c>
      <c r="U73" s="91">
        <f>+'[1] ajuste'!L78*1.06*0.0566</f>
        <v>606.52560000000017</v>
      </c>
      <c r="V73" s="92">
        <f t="shared" si="14"/>
        <v>10716.000000000004</v>
      </c>
      <c r="W73" s="56">
        <f t="shared" si="15"/>
        <v>11841.180000000004</v>
      </c>
    </row>
    <row r="74" spans="1:23" ht="14.25" customHeight="1" x14ac:dyDescent="0.3">
      <c r="A74" s="79">
        <v>70</v>
      </c>
      <c r="B74" s="80" t="s">
        <v>21</v>
      </c>
      <c r="C74" s="19"/>
      <c r="D74" s="20">
        <f>+'[1] ajuste'!H79*(1-C74)</f>
        <v>0</v>
      </c>
      <c r="E74" s="113"/>
      <c r="F74" s="100"/>
      <c r="G74" s="114"/>
      <c r="H74" s="115"/>
      <c r="I74" s="116"/>
      <c r="J74" s="47"/>
      <c r="K74" s="48"/>
      <c r="L74" s="28">
        <f>+'[1] ajuste'!J79*1.06*(1-0.0566)*(1-C74)</f>
        <v>9004.7530000000061</v>
      </c>
      <c r="M74" s="29">
        <f>+'[1] ajuste'!J79*1.06*0.0566</f>
        <v>540.2470000000003</v>
      </c>
      <c r="N74" s="43">
        <f t="shared" si="12"/>
        <v>9545.0000000000073</v>
      </c>
      <c r="O74" s="23">
        <f t="shared" si="10"/>
        <v>10547.225000000008</v>
      </c>
      <c r="P74" s="30">
        <f>+'[1] ajuste'!K79*1.06*(1-0.0566)*(1-C74)</f>
        <v>9907.5868000000046</v>
      </c>
      <c r="Q74" s="31">
        <f>+'[1] ajuste'!K79*1.06*0.0566</f>
        <v>594.4132000000003</v>
      </c>
      <c r="R74" s="43">
        <f t="shared" si="13"/>
        <v>10502.000000000005</v>
      </c>
      <c r="S74" s="101">
        <f t="shared" si="11"/>
        <v>11604.710000000006</v>
      </c>
      <c r="T74" s="32">
        <f>+'[1] ajuste'!L79*1.06*(1-0.0566)*(1-C74)</f>
        <v>10207.588000000005</v>
      </c>
      <c r="U74" s="33">
        <f>+'[1] ajuste'!L79*1.06*0.0566</f>
        <v>612.41200000000026</v>
      </c>
      <c r="V74" s="43">
        <f t="shared" si="14"/>
        <v>10820.000000000005</v>
      </c>
      <c r="W74" s="44">
        <f t="shared" si="15"/>
        <v>11956.100000000006</v>
      </c>
    </row>
    <row r="75" spans="1:23" ht="14.25" customHeight="1" x14ac:dyDescent="0.3">
      <c r="A75" s="86">
        <v>71</v>
      </c>
      <c r="B75" s="87" t="s">
        <v>21</v>
      </c>
      <c r="C75" s="41"/>
      <c r="D75" s="20">
        <f>+'[1] ajuste'!H80*(1-C75)</f>
        <v>0</v>
      </c>
      <c r="E75" s="102"/>
      <c r="F75" s="103"/>
      <c r="G75" s="104"/>
      <c r="H75" s="105"/>
      <c r="I75" s="106"/>
      <c r="J75" s="47"/>
      <c r="K75" s="48"/>
      <c r="L75" s="28">
        <f>+'[1] ajuste'!J80*1.06*(1-0.0566)*(1-C75)</f>
        <v>9102.8666000000048</v>
      </c>
      <c r="M75" s="29">
        <f>+'[1] ajuste'!J80*1.06*0.0566</f>
        <v>546.13340000000028</v>
      </c>
      <c r="N75" s="43">
        <f t="shared" si="12"/>
        <v>9649.0000000000055</v>
      </c>
      <c r="O75" s="44">
        <f t="shared" si="10"/>
        <v>10662.145000000006</v>
      </c>
      <c r="P75" s="30">
        <f>+'[1] ajuste'!K80*1.06*(1-0.0566)*(1-C75)</f>
        <v>10005.700400000005</v>
      </c>
      <c r="Q75" s="31">
        <f>+'[1] ajuste'!K80*1.06*0.0566</f>
        <v>600.29960000000028</v>
      </c>
      <c r="R75" s="43">
        <f t="shared" si="13"/>
        <v>10606.000000000005</v>
      </c>
      <c r="S75" s="107">
        <f t="shared" si="11"/>
        <v>11719.630000000006</v>
      </c>
      <c r="T75" s="32">
        <f>+'[1] ajuste'!L80*1.06*(1-0.0566)*(1-C75)</f>
        <v>10305.701600000006</v>
      </c>
      <c r="U75" s="33">
        <f>+'[1] ajuste'!L80*1.06*0.0566</f>
        <v>618.29840000000024</v>
      </c>
      <c r="V75" s="43">
        <f t="shared" si="14"/>
        <v>10924.000000000005</v>
      </c>
      <c r="W75" s="44">
        <f t="shared" si="15"/>
        <v>12071.020000000006</v>
      </c>
    </row>
    <row r="76" spans="1:23" ht="14.25" customHeight="1" thickBot="1" x14ac:dyDescent="0.35">
      <c r="A76" s="88">
        <v>72</v>
      </c>
      <c r="B76" s="89" t="s">
        <v>21</v>
      </c>
      <c r="C76" s="52"/>
      <c r="D76" s="53">
        <f>+'[1] ajuste'!H81*(1-C76)</f>
        <v>0</v>
      </c>
      <c r="E76" s="108"/>
      <c r="F76" s="109"/>
      <c r="G76" s="110"/>
      <c r="H76" s="111"/>
      <c r="I76" s="112"/>
      <c r="J76" s="59"/>
      <c r="K76" s="60"/>
      <c r="L76" s="61">
        <f>+'[1] ajuste'!J81*1.06*(1-0.0566)*(1-C76)</f>
        <v>9200.9802000000072</v>
      </c>
      <c r="M76" s="62">
        <f>+'[1] ajuste'!J81*1.06*0.0566</f>
        <v>552.01980000000037</v>
      </c>
      <c r="N76" s="55">
        <f t="shared" si="12"/>
        <v>9753.0000000000073</v>
      </c>
      <c r="O76" s="90">
        <f t="shared" si="10"/>
        <v>10777.065000000008</v>
      </c>
      <c r="P76" s="63">
        <f>+'[1] ajuste'!K81*1.06*(1-0.0566)*(1-C76)</f>
        <v>10103.814000000008</v>
      </c>
      <c r="Q76" s="64">
        <f>+'[1] ajuste'!K81*1.06*0.0566</f>
        <v>606.18600000000038</v>
      </c>
      <c r="R76" s="55">
        <f t="shared" si="13"/>
        <v>10710.000000000007</v>
      </c>
      <c r="S76" s="90">
        <f t="shared" si="11"/>
        <v>11834.550000000008</v>
      </c>
      <c r="T76" s="65">
        <f>+'[1] ajuste'!L81*1.06*(1-0.0566)*(1-C76)</f>
        <v>10403.815200000006</v>
      </c>
      <c r="U76" s="91">
        <f>+'[1] ajuste'!L81*1.06*0.0566</f>
        <v>624.18480000000034</v>
      </c>
      <c r="V76" s="92">
        <f t="shared" si="14"/>
        <v>11028.000000000007</v>
      </c>
      <c r="W76" s="56">
        <f t="shared" si="15"/>
        <v>12185.940000000008</v>
      </c>
    </row>
    <row r="77" spans="1:23" ht="14.25" customHeight="1" x14ac:dyDescent="0.3">
      <c r="A77" s="79">
        <v>73</v>
      </c>
      <c r="B77" s="80" t="s">
        <v>21</v>
      </c>
      <c r="C77" s="19"/>
      <c r="D77" s="20">
        <f>+'[1] ajuste'!H82*(1-C77)</f>
        <v>0</v>
      </c>
      <c r="E77" s="117"/>
      <c r="F77" s="100"/>
      <c r="G77" s="114"/>
      <c r="H77" s="115"/>
      <c r="I77" s="116"/>
      <c r="J77" s="47"/>
      <c r="K77" s="48"/>
      <c r="L77" s="28">
        <f>+'[1] ajuste'!J82*1.06*(1-0.0566)*(1-C77)</f>
        <v>9299.0938000000078</v>
      </c>
      <c r="M77" s="29">
        <f>+'[1] ajuste'!J82*1.06*0.0566</f>
        <v>557.90620000000035</v>
      </c>
      <c r="N77" s="43">
        <f t="shared" si="12"/>
        <v>9857.0000000000073</v>
      </c>
      <c r="O77" s="23">
        <f t="shared" si="10"/>
        <v>10891.985000000008</v>
      </c>
      <c r="P77" s="30">
        <f>+'[1] ajuste'!K82*1.06*(1-0.0566)*(1-C77)</f>
        <v>10201.927600000006</v>
      </c>
      <c r="Q77" s="31">
        <f>+'[1] ajuste'!K82*1.06*0.0566</f>
        <v>612.07240000000036</v>
      </c>
      <c r="R77" s="43">
        <f t="shared" si="13"/>
        <v>10814.000000000007</v>
      </c>
      <c r="S77" s="101">
        <f t="shared" si="11"/>
        <v>11949.470000000008</v>
      </c>
      <c r="T77" s="32">
        <f>+'[1] ajuste'!L82*1.06*(1-0.0566)*(1-C77)</f>
        <v>10501.928800000007</v>
      </c>
      <c r="U77" s="33">
        <f>+'[1] ajuste'!L82*1.06*0.0566</f>
        <v>630.07120000000043</v>
      </c>
      <c r="V77" s="43">
        <f t="shared" si="14"/>
        <v>11132.000000000007</v>
      </c>
      <c r="W77" s="44">
        <f t="shared" si="15"/>
        <v>12300.860000000008</v>
      </c>
    </row>
    <row r="78" spans="1:23" ht="14.25" customHeight="1" x14ac:dyDescent="0.3">
      <c r="A78" s="86">
        <v>74</v>
      </c>
      <c r="B78" s="87" t="s">
        <v>21</v>
      </c>
      <c r="C78" s="41"/>
      <c r="D78" s="20">
        <f>+'[1] ajuste'!H83*(1-C78)</f>
        <v>0</v>
      </c>
      <c r="E78" s="102"/>
      <c r="F78" s="103"/>
      <c r="G78" s="104"/>
      <c r="H78" s="105"/>
      <c r="I78" s="106"/>
      <c r="J78" s="47"/>
      <c r="K78" s="48"/>
      <c r="L78" s="28">
        <f>+'[1] ajuste'!J83*1.06*(1-0.0566)*(1-C78)</f>
        <v>9397.2074000000084</v>
      </c>
      <c r="M78" s="29">
        <f>+'[1] ajuste'!J83*1.06*0.0566</f>
        <v>563.79260000000045</v>
      </c>
      <c r="N78" s="43">
        <f t="shared" si="12"/>
        <v>9961.0000000000091</v>
      </c>
      <c r="O78" s="44">
        <f t="shared" si="10"/>
        <v>11006.90500000001</v>
      </c>
      <c r="P78" s="30">
        <f>+'[1] ajuste'!K83*1.06*(1-0.0566)*(1-C78)</f>
        <v>10300.041200000009</v>
      </c>
      <c r="Q78" s="31">
        <f>+'[1] ajuste'!K83*1.06*0.0566</f>
        <v>617.95880000000045</v>
      </c>
      <c r="R78" s="43">
        <f t="shared" si="13"/>
        <v>10918.000000000009</v>
      </c>
      <c r="S78" s="107">
        <f t="shared" si="11"/>
        <v>12064.39000000001</v>
      </c>
      <c r="T78" s="32">
        <f>+'[1] ajuste'!L83*1.06*(1-0.0566)*(1-C78)</f>
        <v>10600.042400000009</v>
      </c>
      <c r="U78" s="33">
        <f>+'[1] ajuste'!L83*1.06*0.0566</f>
        <v>635.95760000000053</v>
      </c>
      <c r="V78" s="43">
        <f t="shared" si="14"/>
        <v>11236.000000000009</v>
      </c>
      <c r="W78" s="44">
        <f t="shared" si="15"/>
        <v>12415.78000000001</v>
      </c>
    </row>
    <row r="79" spans="1:23" ht="14.25" customHeight="1" thickBot="1" x14ac:dyDescent="0.35">
      <c r="A79" s="88">
        <v>75</v>
      </c>
      <c r="B79" s="89" t="s">
        <v>21</v>
      </c>
      <c r="C79" s="52"/>
      <c r="D79" s="53">
        <f>+'[1] ajuste'!H84*(1-C79)</f>
        <v>0</v>
      </c>
      <c r="E79" s="118"/>
      <c r="F79" s="109"/>
      <c r="G79" s="110"/>
      <c r="H79" s="111"/>
      <c r="I79" s="112"/>
      <c r="J79" s="59"/>
      <c r="K79" s="119"/>
      <c r="L79" s="61">
        <f>+'[1] ajuste'!J84*1.06*(1-0.0566)*(1-C79)</f>
        <v>9495.321000000009</v>
      </c>
      <c r="M79" s="62">
        <f>+'[1] ajuste'!J84*1.06*0.0566</f>
        <v>569.67900000000054</v>
      </c>
      <c r="N79" s="55">
        <f t="shared" si="12"/>
        <v>10065.000000000009</v>
      </c>
      <c r="O79" s="90">
        <f t="shared" si="10"/>
        <v>11121.82500000001</v>
      </c>
      <c r="P79" s="63">
        <f>+'[1] ajuste'!K84*1.06*(1-0.0566)*(1-C79)</f>
        <v>10398.154800000009</v>
      </c>
      <c r="Q79" s="64">
        <f>+'[1] ajuste'!K84*1.06*0.0566</f>
        <v>623.84520000000043</v>
      </c>
      <c r="R79" s="55">
        <f t="shared" si="13"/>
        <v>11022.000000000009</v>
      </c>
      <c r="S79" s="90">
        <f t="shared" si="11"/>
        <v>12179.31000000001</v>
      </c>
      <c r="T79" s="65">
        <f>+'[1] ajuste'!L84*1.06*(1-0.0566)*(1-C79)</f>
        <v>10698.156000000008</v>
      </c>
      <c r="U79" s="91">
        <f>+'[1] ajuste'!L84*1.06*0.0566</f>
        <v>641.84400000000051</v>
      </c>
      <c r="V79" s="92">
        <f t="shared" si="14"/>
        <v>11340.000000000009</v>
      </c>
      <c r="W79" s="56">
        <f t="shared" si="15"/>
        <v>12530.70000000001</v>
      </c>
    </row>
    <row r="80" spans="1:23" ht="14.25" customHeight="1" x14ac:dyDescent="0.3">
      <c r="A80" s="120">
        <v>76</v>
      </c>
      <c r="B80" s="121" t="s">
        <v>21</v>
      </c>
      <c r="C80" s="19"/>
      <c r="D80" s="20">
        <f>+'[1] ajuste'!H85*(1-C80)</f>
        <v>0</v>
      </c>
      <c r="E80" s="122"/>
      <c r="F80" s="123"/>
      <c r="G80" s="124"/>
      <c r="H80" s="125"/>
      <c r="I80" s="33"/>
      <c r="J80" s="47"/>
      <c r="K80" s="126"/>
      <c r="L80" s="28">
        <f>+'[1] ajuste'!J85*1.06*(1-0.0566)*(1-C80)</f>
        <v>9593.4346000000096</v>
      </c>
      <c r="M80" s="29">
        <f>+'[1] ajuste'!J85*1.06*0.0566</f>
        <v>575.56540000000052</v>
      </c>
      <c r="N80" s="43">
        <f t="shared" si="12"/>
        <v>10169.000000000011</v>
      </c>
      <c r="O80" s="23">
        <f t="shared" si="10"/>
        <v>11236.745000000012</v>
      </c>
      <c r="P80" s="30">
        <f>+'[1] ajuste'!K85*1.06*(1-0.0566)*(1-C80)</f>
        <v>10496.268400000008</v>
      </c>
      <c r="Q80" s="31">
        <f>+'[1] ajuste'!K85*1.06*0.0566</f>
        <v>629.73160000000053</v>
      </c>
      <c r="R80" s="82">
        <f>+P80+Q80</f>
        <v>11126.000000000009</v>
      </c>
      <c r="S80" s="127">
        <f t="shared" si="11"/>
        <v>12294.23000000001</v>
      </c>
      <c r="T80" s="32">
        <f>+'[1] ajuste'!L85*1.06*(1-0.0566)*(1-C80)</f>
        <v>10796.269600000009</v>
      </c>
      <c r="U80" s="33">
        <f>+'[1] ajuste'!L85*1.06*0.0566</f>
        <v>647.73040000000049</v>
      </c>
      <c r="V80" s="43">
        <f t="shared" si="14"/>
        <v>11444.000000000009</v>
      </c>
      <c r="W80" s="44">
        <f t="shared" si="15"/>
        <v>12645.62000000001</v>
      </c>
    </row>
    <row r="81" spans="1:23" ht="14.25" customHeight="1" x14ac:dyDescent="0.3">
      <c r="A81" s="86">
        <v>77</v>
      </c>
      <c r="B81" s="87" t="s">
        <v>21</v>
      </c>
      <c r="C81" s="41"/>
      <c r="D81" s="20">
        <f>+'[1] ajuste'!H86*(1-C81)</f>
        <v>0</v>
      </c>
      <c r="E81" s="102"/>
      <c r="F81" s="103"/>
      <c r="G81" s="104"/>
      <c r="H81" s="105"/>
      <c r="I81" s="106"/>
      <c r="J81" s="47"/>
      <c r="K81" s="126"/>
      <c r="L81" s="28">
        <f>+'[1] ajuste'!J86*1.06*(1-0.0566)*(1-C81)</f>
        <v>9691.5482000000102</v>
      </c>
      <c r="M81" s="29">
        <f>+'[1] ajuste'!J86*1.06*0.0566</f>
        <v>581.45180000000062</v>
      </c>
      <c r="N81" s="43">
        <f t="shared" si="12"/>
        <v>10273.000000000011</v>
      </c>
      <c r="O81" s="44">
        <f t="shared" si="10"/>
        <v>11351.665000000012</v>
      </c>
      <c r="P81" s="30">
        <f>+'[1] ajuste'!K86*1.06*(1-0.0566)*(1-C81)</f>
        <v>10594.382000000011</v>
      </c>
      <c r="Q81" s="31">
        <f>+'[1] ajuste'!K86*1.06*0.0566</f>
        <v>635.61800000000062</v>
      </c>
      <c r="R81" s="43">
        <f>+P81+Q81</f>
        <v>11230.000000000011</v>
      </c>
      <c r="S81" s="107">
        <f t="shared" si="11"/>
        <v>12409.150000000012</v>
      </c>
      <c r="T81" s="32">
        <f>+'[1] ajuste'!L86*1.06*(1-0.0566)*(1-C81)</f>
        <v>10894.383200000011</v>
      </c>
      <c r="U81" s="33">
        <f>+'[1] ajuste'!L86*1.06*0.0566</f>
        <v>653.61680000000058</v>
      </c>
      <c r="V81" s="43">
        <f t="shared" si="14"/>
        <v>11548.000000000011</v>
      </c>
      <c r="W81" s="44">
        <f t="shared" si="15"/>
        <v>12760.540000000012</v>
      </c>
    </row>
    <row r="82" spans="1:23" ht="14.25" customHeight="1" thickBot="1" x14ac:dyDescent="0.35">
      <c r="A82" s="88">
        <v>78</v>
      </c>
      <c r="B82" s="89" t="s">
        <v>21</v>
      </c>
      <c r="C82" s="52"/>
      <c r="D82" s="53">
        <f>+'[1] ajuste'!H87*(1-C82)</f>
        <v>0</v>
      </c>
      <c r="E82" s="118"/>
      <c r="F82" s="109"/>
      <c r="G82" s="110"/>
      <c r="H82" s="111"/>
      <c r="I82" s="112"/>
      <c r="J82" s="59"/>
      <c r="K82" s="119"/>
      <c r="L82" s="61">
        <f>+'[1] ajuste'!J87*1.06*(1-0.0566)*(1-C82)</f>
        <v>9789.6618000000108</v>
      </c>
      <c r="M82" s="62">
        <f>+'[1] ajuste'!J87*1.06*0.0566</f>
        <v>587.3382000000006</v>
      </c>
      <c r="N82" s="55">
        <f t="shared" si="12"/>
        <v>10377.000000000011</v>
      </c>
      <c r="O82" s="90">
        <f t="shared" si="10"/>
        <v>11466.585000000012</v>
      </c>
      <c r="P82" s="63">
        <f>+'[1] ajuste'!K87*1.06*(1-0.0566)*(1-C82)</f>
        <v>10692.495600000011</v>
      </c>
      <c r="Q82" s="64">
        <f>+'[1] ajuste'!K87*1.06*0.0566</f>
        <v>641.5044000000006</v>
      </c>
      <c r="R82" s="128">
        <f>+P82+Q82</f>
        <v>11334.000000000011</v>
      </c>
      <c r="S82" s="90">
        <f t="shared" si="11"/>
        <v>12524.070000000012</v>
      </c>
      <c r="T82" s="65">
        <f>+'[1] ajuste'!L87*1.06*(1-0.0566)*(1-C82)</f>
        <v>10992.49680000001</v>
      </c>
      <c r="U82" s="91">
        <f>+'[1] ajuste'!L87*1.06*0.0566</f>
        <v>659.50320000000056</v>
      </c>
      <c r="V82" s="92">
        <f t="shared" si="14"/>
        <v>11652.000000000011</v>
      </c>
      <c r="W82" s="56">
        <f t="shared" si="15"/>
        <v>12875.460000000012</v>
      </c>
    </row>
    <row r="83" spans="1:23" ht="13.5" customHeight="1" x14ac:dyDescent="0.3">
      <c r="A83" t="s">
        <v>22</v>
      </c>
      <c r="F83" s="38"/>
      <c r="G83" s="38"/>
      <c r="H83" s="38"/>
      <c r="I83" s="129"/>
      <c r="J83" s="129"/>
      <c r="K83" s="129"/>
      <c r="L83" s="38"/>
      <c r="M83" s="130"/>
      <c r="N83" s="38"/>
      <c r="O83" s="38"/>
      <c r="P83" s="38"/>
      <c r="Q83" s="38"/>
      <c r="R83" s="38"/>
      <c r="S83" s="38"/>
      <c r="T83" s="38"/>
      <c r="U83" s="131"/>
      <c r="V83" s="38"/>
      <c r="W83" s="132"/>
    </row>
    <row r="84" spans="1:23" x14ac:dyDescent="0.3">
      <c r="A84" s="38" t="s">
        <v>23</v>
      </c>
      <c r="F84" s="38"/>
      <c r="G84" s="38"/>
      <c r="H84" s="38"/>
      <c r="I84" s="38"/>
      <c r="J84" s="129"/>
      <c r="K84" s="129"/>
      <c r="L84" s="38"/>
      <c r="M84" s="130"/>
      <c r="N84" s="38"/>
      <c r="O84" s="133"/>
      <c r="P84" s="38"/>
      <c r="Q84" s="38"/>
      <c r="R84" s="134"/>
      <c r="S84" s="38"/>
      <c r="T84" s="38"/>
      <c r="U84" s="131"/>
      <c r="V84" s="134"/>
      <c r="W84" s="38"/>
    </row>
    <row r="85" spans="1:23" ht="11.1" customHeight="1" x14ac:dyDescent="0.3">
      <c r="A85" s="38"/>
      <c r="F85" s="135"/>
      <c r="J85" s="136"/>
      <c r="K85" s="136"/>
      <c r="R85" s="137"/>
      <c r="S85" s="138"/>
      <c r="V85" s="137"/>
    </row>
    <row r="86" spans="1:23" x14ac:dyDescent="0.3">
      <c r="R86" s="138"/>
      <c r="S86" s="140"/>
    </row>
    <row r="87" spans="1:23" x14ac:dyDescent="0.3">
      <c r="R87" s="137"/>
      <c r="S87" s="138"/>
    </row>
    <row r="88" spans="1:23" x14ac:dyDescent="0.3">
      <c r="R88" s="140"/>
    </row>
  </sheetData>
  <mergeCells count="24">
    <mergeCell ref="T3:T4"/>
    <mergeCell ref="V2:W2"/>
    <mergeCell ref="A3:B4"/>
    <mergeCell ref="C3:C4"/>
    <mergeCell ref="D3:D4"/>
    <mergeCell ref="E3:E4"/>
    <mergeCell ref="G3:G4"/>
    <mergeCell ref="H3:H4"/>
    <mergeCell ref="I3:I4"/>
    <mergeCell ref="K3:K4"/>
    <mergeCell ref="L3:L4"/>
    <mergeCell ref="U3:U4"/>
    <mergeCell ref="W3:W4"/>
    <mergeCell ref="M3:M4"/>
    <mergeCell ref="O3:O4"/>
    <mergeCell ref="P3:P4"/>
    <mergeCell ref="Q3:Q4"/>
    <mergeCell ref="A1:C1"/>
    <mergeCell ref="E1:S1"/>
    <mergeCell ref="F2:G2"/>
    <mergeCell ref="I2:K2"/>
    <mergeCell ref="M2:O2"/>
    <mergeCell ref="R2:S2"/>
    <mergeCell ref="S3:S4"/>
  </mergeCells>
  <pageMargins left="0.59055118110236227" right="0.23622047244094491" top="0.74803149606299213" bottom="0.27559055118110237" header="0" footer="0"/>
  <pageSetup paperSize="9" scale="6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5E9A0-7922-44E5-97F7-330B993664A7}">
  <sheetPr>
    <pageSetUpPr fitToPage="1"/>
  </sheetPr>
  <dimension ref="A1:V83"/>
  <sheetViews>
    <sheetView zoomScale="75" zoomScaleNormal="75" workbookViewId="0">
      <selection activeCell="K78" sqref="K78"/>
    </sheetView>
  </sheetViews>
  <sheetFormatPr baseColWidth="10" defaultRowHeight="14.4" x14ac:dyDescent="0.3"/>
  <cols>
    <col min="1" max="1" width="5.33203125" customWidth="1"/>
    <col min="2" max="2" width="2.5546875" customWidth="1"/>
    <col min="3" max="3" width="2" customWidth="1"/>
    <col min="4" max="4" width="16.6640625" style="139" customWidth="1"/>
    <col min="5" max="5" width="19.44140625" customWidth="1"/>
    <col min="6" max="6" width="17.5546875" customWidth="1"/>
    <col min="7" max="7" width="19.44140625" customWidth="1"/>
    <col min="8" max="8" width="16.6640625" customWidth="1"/>
    <col min="9" max="9" width="20.6640625" style="3" customWidth="1"/>
    <col min="10" max="10" width="16.6640625" customWidth="1"/>
    <col min="11" max="11" width="20.6640625" customWidth="1"/>
    <col min="12" max="12" width="18" customWidth="1"/>
    <col min="13" max="13" width="20.6640625" customWidth="1"/>
    <col min="14" max="14" width="3.6640625" customWidth="1"/>
    <col min="15" max="15" width="15.109375" bestFit="1" customWidth="1"/>
    <col min="16" max="16" width="15" customWidth="1"/>
    <col min="17" max="17" width="15.88671875" customWidth="1"/>
    <col min="18" max="18" width="15.109375" customWidth="1"/>
    <col min="252" max="252" width="5.33203125" customWidth="1"/>
    <col min="253" max="253" width="2.5546875" customWidth="1"/>
    <col min="254" max="254" width="2" customWidth="1"/>
    <col min="255" max="255" width="0" hidden="1" customWidth="1"/>
    <col min="256" max="256" width="16.6640625" customWidth="1"/>
    <col min="257" max="257" width="19.44140625" customWidth="1"/>
    <col min="258" max="258" width="0" hidden="1" customWidth="1"/>
    <col min="259" max="259" width="17.5546875" customWidth="1"/>
    <col min="260" max="260" width="19.44140625" customWidth="1"/>
    <col min="261" max="261" width="0" hidden="1" customWidth="1"/>
    <col min="262" max="262" width="16.6640625" customWidth="1"/>
    <col min="263" max="263" width="20.6640625" customWidth="1"/>
    <col min="264" max="264" width="0" hidden="1" customWidth="1"/>
    <col min="265" max="265" width="16.6640625" customWidth="1"/>
    <col min="266" max="266" width="20.6640625" customWidth="1"/>
    <col min="267" max="267" width="0" hidden="1" customWidth="1"/>
    <col min="268" max="268" width="18" customWidth="1"/>
    <col min="269" max="269" width="20.6640625" customWidth="1"/>
    <col min="270" max="270" width="3.6640625" customWidth="1"/>
    <col min="271" max="271" width="15.109375" bestFit="1" customWidth="1"/>
    <col min="272" max="272" width="15" customWidth="1"/>
    <col min="273" max="273" width="15.88671875" customWidth="1"/>
    <col min="274" max="274" width="15.109375" customWidth="1"/>
    <col min="508" max="508" width="5.33203125" customWidth="1"/>
    <col min="509" max="509" width="2.5546875" customWidth="1"/>
    <col min="510" max="510" width="2" customWidth="1"/>
    <col min="511" max="511" width="0" hidden="1" customWidth="1"/>
    <col min="512" max="512" width="16.6640625" customWidth="1"/>
    <col min="513" max="513" width="19.44140625" customWidth="1"/>
    <col min="514" max="514" width="0" hidden="1" customWidth="1"/>
    <col min="515" max="515" width="17.5546875" customWidth="1"/>
    <col min="516" max="516" width="19.44140625" customWidth="1"/>
    <col min="517" max="517" width="0" hidden="1" customWidth="1"/>
    <col min="518" max="518" width="16.6640625" customWidth="1"/>
    <col min="519" max="519" width="20.6640625" customWidth="1"/>
    <col min="520" max="520" width="0" hidden="1" customWidth="1"/>
    <col min="521" max="521" width="16.6640625" customWidth="1"/>
    <col min="522" max="522" width="20.6640625" customWidth="1"/>
    <col min="523" max="523" width="0" hidden="1" customWidth="1"/>
    <col min="524" max="524" width="18" customWidth="1"/>
    <col min="525" max="525" width="20.6640625" customWidth="1"/>
    <col min="526" max="526" width="3.6640625" customWidth="1"/>
    <col min="527" max="527" width="15.109375" bestFit="1" customWidth="1"/>
    <col min="528" max="528" width="15" customWidth="1"/>
    <col min="529" max="529" width="15.88671875" customWidth="1"/>
    <col min="530" max="530" width="15.109375" customWidth="1"/>
    <col min="764" max="764" width="5.33203125" customWidth="1"/>
    <col min="765" max="765" width="2.5546875" customWidth="1"/>
    <col min="766" max="766" width="2" customWidth="1"/>
    <col min="767" max="767" width="0" hidden="1" customWidth="1"/>
    <col min="768" max="768" width="16.6640625" customWidth="1"/>
    <col min="769" max="769" width="19.44140625" customWidth="1"/>
    <col min="770" max="770" width="0" hidden="1" customWidth="1"/>
    <col min="771" max="771" width="17.5546875" customWidth="1"/>
    <col min="772" max="772" width="19.44140625" customWidth="1"/>
    <col min="773" max="773" width="0" hidden="1" customWidth="1"/>
    <col min="774" max="774" width="16.6640625" customWidth="1"/>
    <col min="775" max="775" width="20.6640625" customWidth="1"/>
    <col min="776" max="776" width="0" hidden="1" customWidth="1"/>
    <col min="777" max="777" width="16.6640625" customWidth="1"/>
    <col min="778" max="778" width="20.6640625" customWidth="1"/>
    <col min="779" max="779" width="0" hidden="1" customWidth="1"/>
    <col min="780" max="780" width="18" customWidth="1"/>
    <col min="781" max="781" width="20.6640625" customWidth="1"/>
    <col min="782" max="782" width="3.6640625" customWidth="1"/>
    <col min="783" max="783" width="15.109375" bestFit="1" customWidth="1"/>
    <col min="784" max="784" width="15" customWidth="1"/>
    <col min="785" max="785" width="15.88671875" customWidth="1"/>
    <col min="786" max="786" width="15.109375" customWidth="1"/>
    <col min="1020" max="1020" width="5.33203125" customWidth="1"/>
    <col min="1021" max="1021" width="2.5546875" customWidth="1"/>
    <col min="1022" max="1022" width="2" customWidth="1"/>
    <col min="1023" max="1023" width="0" hidden="1" customWidth="1"/>
    <col min="1024" max="1024" width="16.6640625" customWidth="1"/>
    <col min="1025" max="1025" width="19.44140625" customWidth="1"/>
    <col min="1026" max="1026" width="0" hidden="1" customWidth="1"/>
    <col min="1027" max="1027" width="17.5546875" customWidth="1"/>
    <col min="1028" max="1028" width="19.44140625" customWidth="1"/>
    <col min="1029" max="1029" width="0" hidden="1" customWidth="1"/>
    <col min="1030" max="1030" width="16.6640625" customWidth="1"/>
    <col min="1031" max="1031" width="20.6640625" customWidth="1"/>
    <col min="1032" max="1032" width="0" hidden="1" customWidth="1"/>
    <col min="1033" max="1033" width="16.6640625" customWidth="1"/>
    <col min="1034" max="1034" width="20.6640625" customWidth="1"/>
    <col min="1035" max="1035" width="0" hidden="1" customWidth="1"/>
    <col min="1036" max="1036" width="18" customWidth="1"/>
    <col min="1037" max="1037" width="20.6640625" customWidth="1"/>
    <col min="1038" max="1038" width="3.6640625" customWidth="1"/>
    <col min="1039" max="1039" width="15.109375" bestFit="1" customWidth="1"/>
    <col min="1040" max="1040" width="15" customWidth="1"/>
    <col min="1041" max="1041" width="15.88671875" customWidth="1"/>
    <col min="1042" max="1042" width="15.109375" customWidth="1"/>
    <col min="1276" max="1276" width="5.33203125" customWidth="1"/>
    <col min="1277" max="1277" width="2.5546875" customWidth="1"/>
    <col min="1278" max="1278" width="2" customWidth="1"/>
    <col min="1279" max="1279" width="0" hidden="1" customWidth="1"/>
    <col min="1280" max="1280" width="16.6640625" customWidth="1"/>
    <col min="1281" max="1281" width="19.44140625" customWidth="1"/>
    <col min="1282" max="1282" width="0" hidden="1" customWidth="1"/>
    <col min="1283" max="1283" width="17.5546875" customWidth="1"/>
    <col min="1284" max="1284" width="19.44140625" customWidth="1"/>
    <col min="1285" max="1285" width="0" hidden="1" customWidth="1"/>
    <col min="1286" max="1286" width="16.6640625" customWidth="1"/>
    <col min="1287" max="1287" width="20.6640625" customWidth="1"/>
    <col min="1288" max="1288" width="0" hidden="1" customWidth="1"/>
    <col min="1289" max="1289" width="16.6640625" customWidth="1"/>
    <col min="1290" max="1290" width="20.6640625" customWidth="1"/>
    <col min="1291" max="1291" width="0" hidden="1" customWidth="1"/>
    <col min="1292" max="1292" width="18" customWidth="1"/>
    <col min="1293" max="1293" width="20.6640625" customWidth="1"/>
    <col min="1294" max="1294" width="3.6640625" customWidth="1"/>
    <col min="1295" max="1295" width="15.109375" bestFit="1" customWidth="1"/>
    <col min="1296" max="1296" width="15" customWidth="1"/>
    <col min="1297" max="1297" width="15.88671875" customWidth="1"/>
    <col min="1298" max="1298" width="15.109375" customWidth="1"/>
    <col min="1532" max="1532" width="5.33203125" customWidth="1"/>
    <col min="1533" max="1533" width="2.5546875" customWidth="1"/>
    <col min="1534" max="1534" width="2" customWidth="1"/>
    <col min="1535" max="1535" width="0" hidden="1" customWidth="1"/>
    <col min="1536" max="1536" width="16.6640625" customWidth="1"/>
    <col min="1537" max="1537" width="19.44140625" customWidth="1"/>
    <col min="1538" max="1538" width="0" hidden="1" customWidth="1"/>
    <col min="1539" max="1539" width="17.5546875" customWidth="1"/>
    <col min="1540" max="1540" width="19.44140625" customWidth="1"/>
    <col min="1541" max="1541" width="0" hidden="1" customWidth="1"/>
    <col min="1542" max="1542" width="16.6640625" customWidth="1"/>
    <col min="1543" max="1543" width="20.6640625" customWidth="1"/>
    <col min="1544" max="1544" width="0" hidden="1" customWidth="1"/>
    <col min="1545" max="1545" width="16.6640625" customWidth="1"/>
    <col min="1546" max="1546" width="20.6640625" customWidth="1"/>
    <col min="1547" max="1547" width="0" hidden="1" customWidth="1"/>
    <col min="1548" max="1548" width="18" customWidth="1"/>
    <col min="1549" max="1549" width="20.6640625" customWidth="1"/>
    <col min="1550" max="1550" width="3.6640625" customWidth="1"/>
    <col min="1551" max="1551" width="15.109375" bestFit="1" customWidth="1"/>
    <col min="1552" max="1552" width="15" customWidth="1"/>
    <col min="1553" max="1553" width="15.88671875" customWidth="1"/>
    <col min="1554" max="1554" width="15.109375" customWidth="1"/>
    <col min="1788" max="1788" width="5.33203125" customWidth="1"/>
    <col min="1789" max="1789" width="2.5546875" customWidth="1"/>
    <col min="1790" max="1790" width="2" customWidth="1"/>
    <col min="1791" max="1791" width="0" hidden="1" customWidth="1"/>
    <col min="1792" max="1792" width="16.6640625" customWidth="1"/>
    <col min="1793" max="1793" width="19.44140625" customWidth="1"/>
    <col min="1794" max="1794" width="0" hidden="1" customWidth="1"/>
    <col min="1795" max="1795" width="17.5546875" customWidth="1"/>
    <col min="1796" max="1796" width="19.44140625" customWidth="1"/>
    <col min="1797" max="1797" width="0" hidden="1" customWidth="1"/>
    <col min="1798" max="1798" width="16.6640625" customWidth="1"/>
    <col min="1799" max="1799" width="20.6640625" customWidth="1"/>
    <col min="1800" max="1800" width="0" hidden="1" customWidth="1"/>
    <col min="1801" max="1801" width="16.6640625" customWidth="1"/>
    <col min="1802" max="1802" width="20.6640625" customWidth="1"/>
    <col min="1803" max="1803" width="0" hidden="1" customWidth="1"/>
    <col min="1804" max="1804" width="18" customWidth="1"/>
    <col min="1805" max="1805" width="20.6640625" customWidth="1"/>
    <col min="1806" max="1806" width="3.6640625" customWidth="1"/>
    <col min="1807" max="1807" width="15.109375" bestFit="1" customWidth="1"/>
    <col min="1808" max="1808" width="15" customWidth="1"/>
    <col min="1809" max="1809" width="15.88671875" customWidth="1"/>
    <col min="1810" max="1810" width="15.109375" customWidth="1"/>
    <col min="2044" max="2044" width="5.33203125" customWidth="1"/>
    <col min="2045" max="2045" width="2.5546875" customWidth="1"/>
    <col min="2046" max="2046" width="2" customWidth="1"/>
    <col min="2047" max="2047" width="0" hidden="1" customWidth="1"/>
    <col min="2048" max="2048" width="16.6640625" customWidth="1"/>
    <col min="2049" max="2049" width="19.44140625" customWidth="1"/>
    <col min="2050" max="2050" width="0" hidden="1" customWidth="1"/>
    <col min="2051" max="2051" width="17.5546875" customWidth="1"/>
    <col min="2052" max="2052" width="19.44140625" customWidth="1"/>
    <col min="2053" max="2053" width="0" hidden="1" customWidth="1"/>
    <col min="2054" max="2054" width="16.6640625" customWidth="1"/>
    <col min="2055" max="2055" width="20.6640625" customWidth="1"/>
    <col min="2056" max="2056" width="0" hidden="1" customWidth="1"/>
    <col min="2057" max="2057" width="16.6640625" customWidth="1"/>
    <col min="2058" max="2058" width="20.6640625" customWidth="1"/>
    <col min="2059" max="2059" width="0" hidden="1" customWidth="1"/>
    <col min="2060" max="2060" width="18" customWidth="1"/>
    <col min="2061" max="2061" width="20.6640625" customWidth="1"/>
    <col min="2062" max="2062" width="3.6640625" customWidth="1"/>
    <col min="2063" max="2063" width="15.109375" bestFit="1" customWidth="1"/>
    <col min="2064" max="2064" width="15" customWidth="1"/>
    <col min="2065" max="2065" width="15.88671875" customWidth="1"/>
    <col min="2066" max="2066" width="15.109375" customWidth="1"/>
    <col min="2300" max="2300" width="5.33203125" customWidth="1"/>
    <col min="2301" max="2301" width="2.5546875" customWidth="1"/>
    <col min="2302" max="2302" width="2" customWidth="1"/>
    <col min="2303" max="2303" width="0" hidden="1" customWidth="1"/>
    <col min="2304" max="2304" width="16.6640625" customWidth="1"/>
    <col min="2305" max="2305" width="19.44140625" customWidth="1"/>
    <col min="2306" max="2306" width="0" hidden="1" customWidth="1"/>
    <col min="2307" max="2307" width="17.5546875" customWidth="1"/>
    <col min="2308" max="2308" width="19.44140625" customWidth="1"/>
    <col min="2309" max="2309" width="0" hidden="1" customWidth="1"/>
    <col min="2310" max="2310" width="16.6640625" customWidth="1"/>
    <col min="2311" max="2311" width="20.6640625" customWidth="1"/>
    <col min="2312" max="2312" width="0" hidden="1" customWidth="1"/>
    <col min="2313" max="2313" width="16.6640625" customWidth="1"/>
    <col min="2314" max="2314" width="20.6640625" customWidth="1"/>
    <col min="2315" max="2315" width="0" hidden="1" customWidth="1"/>
    <col min="2316" max="2316" width="18" customWidth="1"/>
    <col min="2317" max="2317" width="20.6640625" customWidth="1"/>
    <col min="2318" max="2318" width="3.6640625" customWidth="1"/>
    <col min="2319" max="2319" width="15.109375" bestFit="1" customWidth="1"/>
    <col min="2320" max="2320" width="15" customWidth="1"/>
    <col min="2321" max="2321" width="15.88671875" customWidth="1"/>
    <col min="2322" max="2322" width="15.109375" customWidth="1"/>
    <col min="2556" max="2556" width="5.33203125" customWidth="1"/>
    <col min="2557" max="2557" width="2.5546875" customWidth="1"/>
    <col min="2558" max="2558" width="2" customWidth="1"/>
    <col min="2559" max="2559" width="0" hidden="1" customWidth="1"/>
    <col min="2560" max="2560" width="16.6640625" customWidth="1"/>
    <col min="2561" max="2561" width="19.44140625" customWidth="1"/>
    <col min="2562" max="2562" width="0" hidden="1" customWidth="1"/>
    <col min="2563" max="2563" width="17.5546875" customWidth="1"/>
    <col min="2564" max="2564" width="19.44140625" customWidth="1"/>
    <col min="2565" max="2565" width="0" hidden="1" customWidth="1"/>
    <col min="2566" max="2566" width="16.6640625" customWidth="1"/>
    <col min="2567" max="2567" width="20.6640625" customWidth="1"/>
    <col min="2568" max="2568" width="0" hidden="1" customWidth="1"/>
    <col min="2569" max="2569" width="16.6640625" customWidth="1"/>
    <col min="2570" max="2570" width="20.6640625" customWidth="1"/>
    <col min="2571" max="2571" width="0" hidden="1" customWidth="1"/>
    <col min="2572" max="2572" width="18" customWidth="1"/>
    <col min="2573" max="2573" width="20.6640625" customWidth="1"/>
    <col min="2574" max="2574" width="3.6640625" customWidth="1"/>
    <col min="2575" max="2575" width="15.109375" bestFit="1" customWidth="1"/>
    <col min="2576" max="2576" width="15" customWidth="1"/>
    <col min="2577" max="2577" width="15.88671875" customWidth="1"/>
    <col min="2578" max="2578" width="15.109375" customWidth="1"/>
    <col min="2812" max="2812" width="5.33203125" customWidth="1"/>
    <col min="2813" max="2813" width="2.5546875" customWidth="1"/>
    <col min="2814" max="2814" width="2" customWidth="1"/>
    <col min="2815" max="2815" width="0" hidden="1" customWidth="1"/>
    <col min="2816" max="2816" width="16.6640625" customWidth="1"/>
    <col min="2817" max="2817" width="19.44140625" customWidth="1"/>
    <col min="2818" max="2818" width="0" hidden="1" customWidth="1"/>
    <col min="2819" max="2819" width="17.5546875" customWidth="1"/>
    <col min="2820" max="2820" width="19.44140625" customWidth="1"/>
    <col min="2821" max="2821" width="0" hidden="1" customWidth="1"/>
    <col min="2822" max="2822" width="16.6640625" customWidth="1"/>
    <col min="2823" max="2823" width="20.6640625" customWidth="1"/>
    <col min="2824" max="2824" width="0" hidden="1" customWidth="1"/>
    <col min="2825" max="2825" width="16.6640625" customWidth="1"/>
    <col min="2826" max="2826" width="20.6640625" customWidth="1"/>
    <col min="2827" max="2827" width="0" hidden="1" customWidth="1"/>
    <col min="2828" max="2828" width="18" customWidth="1"/>
    <col min="2829" max="2829" width="20.6640625" customWidth="1"/>
    <col min="2830" max="2830" width="3.6640625" customWidth="1"/>
    <col min="2831" max="2831" width="15.109375" bestFit="1" customWidth="1"/>
    <col min="2832" max="2832" width="15" customWidth="1"/>
    <col min="2833" max="2833" width="15.88671875" customWidth="1"/>
    <col min="2834" max="2834" width="15.109375" customWidth="1"/>
    <col min="3068" max="3068" width="5.33203125" customWidth="1"/>
    <col min="3069" max="3069" width="2.5546875" customWidth="1"/>
    <col min="3070" max="3070" width="2" customWidth="1"/>
    <col min="3071" max="3071" width="0" hidden="1" customWidth="1"/>
    <col min="3072" max="3072" width="16.6640625" customWidth="1"/>
    <col min="3073" max="3073" width="19.44140625" customWidth="1"/>
    <col min="3074" max="3074" width="0" hidden="1" customWidth="1"/>
    <col min="3075" max="3075" width="17.5546875" customWidth="1"/>
    <col min="3076" max="3076" width="19.44140625" customWidth="1"/>
    <col min="3077" max="3077" width="0" hidden="1" customWidth="1"/>
    <col min="3078" max="3078" width="16.6640625" customWidth="1"/>
    <col min="3079" max="3079" width="20.6640625" customWidth="1"/>
    <col min="3080" max="3080" width="0" hidden="1" customWidth="1"/>
    <col min="3081" max="3081" width="16.6640625" customWidth="1"/>
    <col min="3082" max="3082" width="20.6640625" customWidth="1"/>
    <col min="3083" max="3083" width="0" hidden="1" customWidth="1"/>
    <col min="3084" max="3084" width="18" customWidth="1"/>
    <col min="3085" max="3085" width="20.6640625" customWidth="1"/>
    <col min="3086" max="3086" width="3.6640625" customWidth="1"/>
    <col min="3087" max="3087" width="15.109375" bestFit="1" customWidth="1"/>
    <col min="3088" max="3088" width="15" customWidth="1"/>
    <col min="3089" max="3089" width="15.88671875" customWidth="1"/>
    <col min="3090" max="3090" width="15.109375" customWidth="1"/>
    <col min="3324" max="3324" width="5.33203125" customWidth="1"/>
    <col min="3325" max="3325" width="2.5546875" customWidth="1"/>
    <col min="3326" max="3326" width="2" customWidth="1"/>
    <col min="3327" max="3327" width="0" hidden="1" customWidth="1"/>
    <col min="3328" max="3328" width="16.6640625" customWidth="1"/>
    <col min="3329" max="3329" width="19.44140625" customWidth="1"/>
    <col min="3330" max="3330" width="0" hidden="1" customWidth="1"/>
    <col min="3331" max="3331" width="17.5546875" customWidth="1"/>
    <col min="3332" max="3332" width="19.44140625" customWidth="1"/>
    <col min="3333" max="3333" width="0" hidden="1" customWidth="1"/>
    <col min="3334" max="3334" width="16.6640625" customWidth="1"/>
    <col min="3335" max="3335" width="20.6640625" customWidth="1"/>
    <col min="3336" max="3336" width="0" hidden="1" customWidth="1"/>
    <col min="3337" max="3337" width="16.6640625" customWidth="1"/>
    <col min="3338" max="3338" width="20.6640625" customWidth="1"/>
    <col min="3339" max="3339" width="0" hidden="1" customWidth="1"/>
    <col min="3340" max="3340" width="18" customWidth="1"/>
    <col min="3341" max="3341" width="20.6640625" customWidth="1"/>
    <col min="3342" max="3342" width="3.6640625" customWidth="1"/>
    <col min="3343" max="3343" width="15.109375" bestFit="1" customWidth="1"/>
    <col min="3344" max="3344" width="15" customWidth="1"/>
    <col min="3345" max="3345" width="15.88671875" customWidth="1"/>
    <col min="3346" max="3346" width="15.109375" customWidth="1"/>
    <col min="3580" max="3580" width="5.33203125" customWidth="1"/>
    <col min="3581" max="3581" width="2.5546875" customWidth="1"/>
    <col min="3582" max="3582" width="2" customWidth="1"/>
    <col min="3583" max="3583" width="0" hidden="1" customWidth="1"/>
    <col min="3584" max="3584" width="16.6640625" customWidth="1"/>
    <col min="3585" max="3585" width="19.44140625" customWidth="1"/>
    <col min="3586" max="3586" width="0" hidden="1" customWidth="1"/>
    <col min="3587" max="3587" width="17.5546875" customWidth="1"/>
    <col min="3588" max="3588" width="19.44140625" customWidth="1"/>
    <col min="3589" max="3589" width="0" hidden="1" customWidth="1"/>
    <col min="3590" max="3590" width="16.6640625" customWidth="1"/>
    <col min="3591" max="3591" width="20.6640625" customWidth="1"/>
    <col min="3592" max="3592" width="0" hidden="1" customWidth="1"/>
    <col min="3593" max="3593" width="16.6640625" customWidth="1"/>
    <col min="3594" max="3594" width="20.6640625" customWidth="1"/>
    <col min="3595" max="3595" width="0" hidden="1" customWidth="1"/>
    <col min="3596" max="3596" width="18" customWidth="1"/>
    <col min="3597" max="3597" width="20.6640625" customWidth="1"/>
    <col min="3598" max="3598" width="3.6640625" customWidth="1"/>
    <col min="3599" max="3599" width="15.109375" bestFit="1" customWidth="1"/>
    <col min="3600" max="3600" width="15" customWidth="1"/>
    <col min="3601" max="3601" width="15.88671875" customWidth="1"/>
    <col min="3602" max="3602" width="15.109375" customWidth="1"/>
    <col min="3836" max="3836" width="5.33203125" customWidth="1"/>
    <col min="3837" max="3837" width="2.5546875" customWidth="1"/>
    <col min="3838" max="3838" width="2" customWidth="1"/>
    <col min="3839" max="3839" width="0" hidden="1" customWidth="1"/>
    <col min="3840" max="3840" width="16.6640625" customWidth="1"/>
    <col min="3841" max="3841" width="19.44140625" customWidth="1"/>
    <col min="3842" max="3842" width="0" hidden="1" customWidth="1"/>
    <col min="3843" max="3843" width="17.5546875" customWidth="1"/>
    <col min="3844" max="3844" width="19.44140625" customWidth="1"/>
    <col min="3845" max="3845" width="0" hidden="1" customWidth="1"/>
    <col min="3846" max="3846" width="16.6640625" customWidth="1"/>
    <col min="3847" max="3847" width="20.6640625" customWidth="1"/>
    <col min="3848" max="3848" width="0" hidden="1" customWidth="1"/>
    <col min="3849" max="3849" width="16.6640625" customWidth="1"/>
    <col min="3850" max="3850" width="20.6640625" customWidth="1"/>
    <col min="3851" max="3851" width="0" hidden="1" customWidth="1"/>
    <col min="3852" max="3852" width="18" customWidth="1"/>
    <col min="3853" max="3853" width="20.6640625" customWidth="1"/>
    <col min="3854" max="3854" width="3.6640625" customWidth="1"/>
    <col min="3855" max="3855" width="15.109375" bestFit="1" customWidth="1"/>
    <col min="3856" max="3856" width="15" customWidth="1"/>
    <col min="3857" max="3857" width="15.88671875" customWidth="1"/>
    <col min="3858" max="3858" width="15.109375" customWidth="1"/>
    <col min="4092" max="4092" width="5.33203125" customWidth="1"/>
    <col min="4093" max="4093" width="2.5546875" customWidth="1"/>
    <col min="4094" max="4094" width="2" customWidth="1"/>
    <col min="4095" max="4095" width="0" hidden="1" customWidth="1"/>
    <col min="4096" max="4096" width="16.6640625" customWidth="1"/>
    <col min="4097" max="4097" width="19.44140625" customWidth="1"/>
    <col min="4098" max="4098" width="0" hidden="1" customWidth="1"/>
    <col min="4099" max="4099" width="17.5546875" customWidth="1"/>
    <col min="4100" max="4100" width="19.44140625" customWidth="1"/>
    <col min="4101" max="4101" width="0" hidden="1" customWidth="1"/>
    <col min="4102" max="4102" width="16.6640625" customWidth="1"/>
    <col min="4103" max="4103" width="20.6640625" customWidth="1"/>
    <col min="4104" max="4104" width="0" hidden="1" customWidth="1"/>
    <col min="4105" max="4105" width="16.6640625" customWidth="1"/>
    <col min="4106" max="4106" width="20.6640625" customWidth="1"/>
    <col min="4107" max="4107" width="0" hidden="1" customWidth="1"/>
    <col min="4108" max="4108" width="18" customWidth="1"/>
    <col min="4109" max="4109" width="20.6640625" customWidth="1"/>
    <col min="4110" max="4110" width="3.6640625" customWidth="1"/>
    <col min="4111" max="4111" width="15.109375" bestFit="1" customWidth="1"/>
    <col min="4112" max="4112" width="15" customWidth="1"/>
    <col min="4113" max="4113" width="15.88671875" customWidth="1"/>
    <col min="4114" max="4114" width="15.109375" customWidth="1"/>
    <col min="4348" max="4348" width="5.33203125" customWidth="1"/>
    <col min="4349" max="4349" width="2.5546875" customWidth="1"/>
    <col min="4350" max="4350" width="2" customWidth="1"/>
    <col min="4351" max="4351" width="0" hidden="1" customWidth="1"/>
    <col min="4352" max="4352" width="16.6640625" customWidth="1"/>
    <col min="4353" max="4353" width="19.44140625" customWidth="1"/>
    <col min="4354" max="4354" width="0" hidden="1" customWidth="1"/>
    <col min="4355" max="4355" width="17.5546875" customWidth="1"/>
    <col min="4356" max="4356" width="19.44140625" customWidth="1"/>
    <col min="4357" max="4357" width="0" hidden="1" customWidth="1"/>
    <col min="4358" max="4358" width="16.6640625" customWidth="1"/>
    <col min="4359" max="4359" width="20.6640625" customWidth="1"/>
    <col min="4360" max="4360" width="0" hidden="1" customWidth="1"/>
    <col min="4361" max="4361" width="16.6640625" customWidth="1"/>
    <col min="4362" max="4362" width="20.6640625" customWidth="1"/>
    <col min="4363" max="4363" width="0" hidden="1" customWidth="1"/>
    <col min="4364" max="4364" width="18" customWidth="1"/>
    <col min="4365" max="4365" width="20.6640625" customWidth="1"/>
    <col min="4366" max="4366" width="3.6640625" customWidth="1"/>
    <col min="4367" max="4367" width="15.109375" bestFit="1" customWidth="1"/>
    <col min="4368" max="4368" width="15" customWidth="1"/>
    <col min="4369" max="4369" width="15.88671875" customWidth="1"/>
    <col min="4370" max="4370" width="15.109375" customWidth="1"/>
    <col min="4604" max="4604" width="5.33203125" customWidth="1"/>
    <col min="4605" max="4605" width="2.5546875" customWidth="1"/>
    <col min="4606" max="4606" width="2" customWidth="1"/>
    <col min="4607" max="4607" width="0" hidden="1" customWidth="1"/>
    <col min="4608" max="4608" width="16.6640625" customWidth="1"/>
    <col min="4609" max="4609" width="19.44140625" customWidth="1"/>
    <col min="4610" max="4610" width="0" hidden="1" customWidth="1"/>
    <col min="4611" max="4611" width="17.5546875" customWidth="1"/>
    <col min="4612" max="4612" width="19.44140625" customWidth="1"/>
    <col min="4613" max="4613" width="0" hidden="1" customWidth="1"/>
    <col min="4614" max="4614" width="16.6640625" customWidth="1"/>
    <col min="4615" max="4615" width="20.6640625" customWidth="1"/>
    <col min="4616" max="4616" width="0" hidden="1" customWidth="1"/>
    <col min="4617" max="4617" width="16.6640625" customWidth="1"/>
    <col min="4618" max="4618" width="20.6640625" customWidth="1"/>
    <col min="4619" max="4619" width="0" hidden="1" customWidth="1"/>
    <col min="4620" max="4620" width="18" customWidth="1"/>
    <col min="4621" max="4621" width="20.6640625" customWidth="1"/>
    <col min="4622" max="4622" width="3.6640625" customWidth="1"/>
    <col min="4623" max="4623" width="15.109375" bestFit="1" customWidth="1"/>
    <col min="4624" max="4624" width="15" customWidth="1"/>
    <col min="4625" max="4625" width="15.88671875" customWidth="1"/>
    <col min="4626" max="4626" width="15.109375" customWidth="1"/>
    <col min="4860" max="4860" width="5.33203125" customWidth="1"/>
    <col min="4861" max="4861" width="2.5546875" customWidth="1"/>
    <col min="4862" max="4862" width="2" customWidth="1"/>
    <col min="4863" max="4863" width="0" hidden="1" customWidth="1"/>
    <col min="4864" max="4864" width="16.6640625" customWidth="1"/>
    <col min="4865" max="4865" width="19.44140625" customWidth="1"/>
    <col min="4866" max="4866" width="0" hidden="1" customWidth="1"/>
    <col min="4867" max="4867" width="17.5546875" customWidth="1"/>
    <col min="4868" max="4868" width="19.44140625" customWidth="1"/>
    <col min="4869" max="4869" width="0" hidden="1" customWidth="1"/>
    <col min="4870" max="4870" width="16.6640625" customWidth="1"/>
    <col min="4871" max="4871" width="20.6640625" customWidth="1"/>
    <col min="4872" max="4872" width="0" hidden="1" customWidth="1"/>
    <col min="4873" max="4873" width="16.6640625" customWidth="1"/>
    <col min="4874" max="4874" width="20.6640625" customWidth="1"/>
    <col min="4875" max="4875" width="0" hidden="1" customWidth="1"/>
    <col min="4876" max="4876" width="18" customWidth="1"/>
    <col min="4877" max="4877" width="20.6640625" customWidth="1"/>
    <col min="4878" max="4878" width="3.6640625" customWidth="1"/>
    <col min="4879" max="4879" width="15.109375" bestFit="1" customWidth="1"/>
    <col min="4880" max="4880" width="15" customWidth="1"/>
    <col min="4881" max="4881" width="15.88671875" customWidth="1"/>
    <col min="4882" max="4882" width="15.109375" customWidth="1"/>
    <col min="5116" max="5116" width="5.33203125" customWidth="1"/>
    <col min="5117" max="5117" width="2.5546875" customWidth="1"/>
    <col min="5118" max="5118" width="2" customWidth="1"/>
    <col min="5119" max="5119" width="0" hidden="1" customWidth="1"/>
    <col min="5120" max="5120" width="16.6640625" customWidth="1"/>
    <col min="5121" max="5121" width="19.44140625" customWidth="1"/>
    <col min="5122" max="5122" width="0" hidden="1" customWidth="1"/>
    <col min="5123" max="5123" width="17.5546875" customWidth="1"/>
    <col min="5124" max="5124" width="19.44140625" customWidth="1"/>
    <col min="5125" max="5125" width="0" hidden="1" customWidth="1"/>
    <col min="5126" max="5126" width="16.6640625" customWidth="1"/>
    <col min="5127" max="5127" width="20.6640625" customWidth="1"/>
    <col min="5128" max="5128" width="0" hidden="1" customWidth="1"/>
    <col min="5129" max="5129" width="16.6640625" customWidth="1"/>
    <col min="5130" max="5130" width="20.6640625" customWidth="1"/>
    <col min="5131" max="5131" width="0" hidden="1" customWidth="1"/>
    <col min="5132" max="5132" width="18" customWidth="1"/>
    <col min="5133" max="5133" width="20.6640625" customWidth="1"/>
    <col min="5134" max="5134" width="3.6640625" customWidth="1"/>
    <col min="5135" max="5135" width="15.109375" bestFit="1" customWidth="1"/>
    <col min="5136" max="5136" width="15" customWidth="1"/>
    <col min="5137" max="5137" width="15.88671875" customWidth="1"/>
    <col min="5138" max="5138" width="15.109375" customWidth="1"/>
    <col min="5372" max="5372" width="5.33203125" customWidth="1"/>
    <col min="5373" max="5373" width="2.5546875" customWidth="1"/>
    <col min="5374" max="5374" width="2" customWidth="1"/>
    <col min="5375" max="5375" width="0" hidden="1" customWidth="1"/>
    <col min="5376" max="5376" width="16.6640625" customWidth="1"/>
    <col min="5377" max="5377" width="19.44140625" customWidth="1"/>
    <col min="5378" max="5378" width="0" hidden="1" customWidth="1"/>
    <col min="5379" max="5379" width="17.5546875" customWidth="1"/>
    <col min="5380" max="5380" width="19.44140625" customWidth="1"/>
    <col min="5381" max="5381" width="0" hidden="1" customWidth="1"/>
    <col min="5382" max="5382" width="16.6640625" customWidth="1"/>
    <col min="5383" max="5383" width="20.6640625" customWidth="1"/>
    <col min="5384" max="5384" width="0" hidden="1" customWidth="1"/>
    <col min="5385" max="5385" width="16.6640625" customWidth="1"/>
    <col min="5386" max="5386" width="20.6640625" customWidth="1"/>
    <col min="5387" max="5387" width="0" hidden="1" customWidth="1"/>
    <col min="5388" max="5388" width="18" customWidth="1"/>
    <col min="5389" max="5389" width="20.6640625" customWidth="1"/>
    <col min="5390" max="5390" width="3.6640625" customWidth="1"/>
    <col min="5391" max="5391" width="15.109375" bestFit="1" customWidth="1"/>
    <col min="5392" max="5392" width="15" customWidth="1"/>
    <col min="5393" max="5393" width="15.88671875" customWidth="1"/>
    <col min="5394" max="5394" width="15.109375" customWidth="1"/>
    <col min="5628" max="5628" width="5.33203125" customWidth="1"/>
    <col min="5629" max="5629" width="2.5546875" customWidth="1"/>
    <col min="5630" max="5630" width="2" customWidth="1"/>
    <col min="5631" max="5631" width="0" hidden="1" customWidth="1"/>
    <col min="5632" max="5632" width="16.6640625" customWidth="1"/>
    <col min="5633" max="5633" width="19.44140625" customWidth="1"/>
    <col min="5634" max="5634" width="0" hidden="1" customWidth="1"/>
    <col min="5635" max="5635" width="17.5546875" customWidth="1"/>
    <col min="5636" max="5636" width="19.44140625" customWidth="1"/>
    <col min="5637" max="5637" width="0" hidden="1" customWidth="1"/>
    <col min="5638" max="5638" width="16.6640625" customWidth="1"/>
    <col min="5639" max="5639" width="20.6640625" customWidth="1"/>
    <col min="5640" max="5640" width="0" hidden="1" customWidth="1"/>
    <col min="5641" max="5641" width="16.6640625" customWidth="1"/>
    <col min="5642" max="5642" width="20.6640625" customWidth="1"/>
    <col min="5643" max="5643" width="0" hidden="1" customWidth="1"/>
    <col min="5644" max="5644" width="18" customWidth="1"/>
    <col min="5645" max="5645" width="20.6640625" customWidth="1"/>
    <col min="5646" max="5646" width="3.6640625" customWidth="1"/>
    <col min="5647" max="5647" width="15.109375" bestFit="1" customWidth="1"/>
    <col min="5648" max="5648" width="15" customWidth="1"/>
    <col min="5649" max="5649" width="15.88671875" customWidth="1"/>
    <col min="5650" max="5650" width="15.109375" customWidth="1"/>
    <col min="5884" max="5884" width="5.33203125" customWidth="1"/>
    <col min="5885" max="5885" width="2.5546875" customWidth="1"/>
    <col min="5886" max="5886" width="2" customWidth="1"/>
    <col min="5887" max="5887" width="0" hidden="1" customWidth="1"/>
    <col min="5888" max="5888" width="16.6640625" customWidth="1"/>
    <col min="5889" max="5889" width="19.44140625" customWidth="1"/>
    <col min="5890" max="5890" width="0" hidden="1" customWidth="1"/>
    <col min="5891" max="5891" width="17.5546875" customWidth="1"/>
    <col min="5892" max="5892" width="19.44140625" customWidth="1"/>
    <col min="5893" max="5893" width="0" hidden="1" customWidth="1"/>
    <col min="5894" max="5894" width="16.6640625" customWidth="1"/>
    <col min="5895" max="5895" width="20.6640625" customWidth="1"/>
    <col min="5896" max="5896" width="0" hidden="1" customWidth="1"/>
    <col min="5897" max="5897" width="16.6640625" customWidth="1"/>
    <col min="5898" max="5898" width="20.6640625" customWidth="1"/>
    <col min="5899" max="5899" width="0" hidden="1" customWidth="1"/>
    <col min="5900" max="5900" width="18" customWidth="1"/>
    <col min="5901" max="5901" width="20.6640625" customWidth="1"/>
    <col min="5902" max="5902" width="3.6640625" customWidth="1"/>
    <col min="5903" max="5903" width="15.109375" bestFit="1" customWidth="1"/>
    <col min="5904" max="5904" width="15" customWidth="1"/>
    <col min="5905" max="5905" width="15.88671875" customWidth="1"/>
    <col min="5906" max="5906" width="15.109375" customWidth="1"/>
    <col min="6140" max="6140" width="5.33203125" customWidth="1"/>
    <col min="6141" max="6141" width="2.5546875" customWidth="1"/>
    <col min="6142" max="6142" width="2" customWidth="1"/>
    <col min="6143" max="6143" width="0" hidden="1" customWidth="1"/>
    <col min="6144" max="6144" width="16.6640625" customWidth="1"/>
    <col min="6145" max="6145" width="19.44140625" customWidth="1"/>
    <col min="6146" max="6146" width="0" hidden="1" customWidth="1"/>
    <col min="6147" max="6147" width="17.5546875" customWidth="1"/>
    <col min="6148" max="6148" width="19.44140625" customWidth="1"/>
    <col min="6149" max="6149" width="0" hidden="1" customWidth="1"/>
    <col min="6150" max="6150" width="16.6640625" customWidth="1"/>
    <col min="6151" max="6151" width="20.6640625" customWidth="1"/>
    <col min="6152" max="6152" width="0" hidden="1" customWidth="1"/>
    <col min="6153" max="6153" width="16.6640625" customWidth="1"/>
    <col min="6154" max="6154" width="20.6640625" customWidth="1"/>
    <col min="6155" max="6155" width="0" hidden="1" customWidth="1"/>
    <col min="6156" max="6156" width="18" customWidth="1"/>
    <col min="6157" max="6157" width="20.6640625" customWidth="1"/>
    <col min="6158" max="6158" width="3.6640625" customWidth="1"/>
    <col min="6159" max="6159" width="15.109375" bestFit="1" customWidth="1"/>
    <col min="6160" max="6160" width="15" customWidth="1"/>
    <col min="6161" max="6161" width="15.88671875" customWidth="1"/>
    <col min="6162" max="6162" width="15.109375" customWidth="1"/>
    <col min="6396" max="6396" width="5.33203125" customWidth="1"/>
    <col min="6397" max="6397" width="2.5546875" customWidth="1"/>
    <col min="6398" max="6398" width="2" customWidth="1"/>
    <col min="6399" max="6399" width="0" hidden="1" customWidth="1"/>
    <col min="6400" max="6400" width="16.6640625" customWidth="1"/>
    <col min="6401" max="6401" width="19.44140625" customWidth="1"/>
    <col min="6402" max="6402" width="0" hidden="1" customWidth="1"/>
    <col min="6403" max="6403" width="17.5546875" customWidth="1"/>
    <col min="6404" max="6404" width="19.44140625" customWidth="1"/>
    <col min="6405" max="6405" width="0" hidden="1" customWidth="1"/>
    <col min="6406" max="6406" width="16.6640625" customWidth="1"/>
    <col min="6407" max="6407" width="20.6640625" customWidth="1"/>
    <col min="6408" max="6408" width="0" hidden="1" customWidth="1"/>
    <col min="6409" max="6409" width="16.6640625" customWidth="1"/>
    <col min="6410" max="6410" width="20.6640625" customWidth="1"/>
    <col min="6411" max="6411" width="0" hidden="1" customWidth="1"/>
    <col min="6412" max="6412" width="18" customWidth="1"/>
    <col min="6413" max="6413" width="20.6640625" customWidth="1"/>
    <col min="6414" max="6414" width="3.6640625" customWidth="1"/>
    <col min="6415" max="6415" width="15.109375" bestFit="1" customWidth="1"/>
    <col min="6416" max="6416" width="15" customWidth="1"/>
    <col min="6417" max="6417" width="15.88671875" customWidth="1"/>
    <col min="6418" max="6418" width="15.109375" customWidth="1"/>
    <col min="6652" max="6652" width="5.33203125" customWidth="1"/>
    <col min="6653" max="6653" width="2.5546875" customWidth="1"/>
    <col min="6654" max="6654" width="2" customWidth="1"/>
    <col min="6655" max="6655" width="0" hidden="1" customWidth="1"/>
    <col min="6656" max="6656" width="16.6640625" customWidth="1"/>
    <col min="6657" max="6657" width="19.44140625" customWidth="1"/>
    <col min="6658" max="6658" width="0" hidden="1" customWidth="1"/>
    <col min="6659" max="6659" width="17.5546875" customWidth="1"/>
    <col min="6660" max="6660" width="19.44140625" customWidth="1"/>
    <col min="6661" max="6661" width="0" hidden="1" customWidth="1"/>
    <col min="6662" max="6662" width="16.6640625" customWidth="1"/>
    <col min="6663" max="6663" width="20.6640625" customWidth="1"/>
    <col min="6664" max="6664" width="0" hidden="1" customWidth="1"/>
    <col min="6665" max="6665" width="16.6640625" customWidth="1"/>
    <col min="6666" max="6666" width="20.6640625" customWidth="1"/>
    <col min="6667" max="6667" width="0" hidden="1" customWidth="1"/>
    <col min="6668" max="6668" width="18" customWidth="1"/>
    <col min="6669" max="6669" width="20.6640625" customWidth="1"/>
    <col min="6670" max="6670" width="3.6640625" customWidth="1"/>
    <col min="6671" max="6671" width="15.109375" bestFit="1" customWidth="1"/>
    <col min="6672" max="6672" width="15" customWidth="1"/>
    <col min="6673" max="6673" width="15.88671875" customWidth="1"/>
    <col min="6674" max="6674" width="15.109375" customWidth="1"/>
    <col min="6908" max="6908" width="5.33203125" customWidth="1"/>
    <col min="6909" max="6909" width="2.5546875" customWidth="1"/>
    <col min="6910" max="6910" width="2" customWidth="1"/>
    <col min="6911" max="6911" width="0" hidden="1" customWidth="1"/>
    <col min="6912" max="6912" width="16.6640625" customWidth="1"/>
    <col min="6913" max="6913" width="19.44140625" customWidth="1"/>
    <col min="6914" max="6914" width="0" hidden="1" customWidth="1"/>
    <col min="6915" max="6915" width="17.5546875" customWidth="1"/>
    <col min="6916" max="6916" width="19.44140625" customWidth="1"/>
    <col min="6917" max="6917" width="0" hidden="1" customWidth="1"/>
    <col min="6918" max="6918" width="16.6640625" customWidth="1"/>
    <col min="6919" max="6919" width="20.6640625" customWidth="1"/>
    <col min="6920" max="6920" width="0" hidden="1" customWidth="1"/>
    <col min="6921" max="6921" width="16.6640625" customWidth="1"/>
    <col min="6922" max="6922" width="20.6640625" customWidth="1"/>
    <col min="6923" max="6923" width="0" hidden="1" customWidth="1"/>
    <col min="6924" max="6924" width="18" customWidth="1"/>
    <col min="6925" max="6925" width="20.6640625" customWidth="1"/>
    <col min="6926" max="6926" width="3.6640625" customWidth="1"/>
    <col min="6927" max="6927" width="15.109375" bestFit="1" customWidth="1"/>
    <col min="6928" max="6928" width="15" customWidth="1"/>
    <col min="6929" max="6929" width="15.88671875" customWidth="1"/>
    <col min="6930" max="6930" width="15.109375" customWidth="1"/>
    <col min="7164" max="7164" width="5.33203125" customWidth="1"/>
    <col min="7165" max="7165" width="2.5546875" customWidth="1"/>
    <col min="7166" max="7166" width="2" customWidth="1"/>
    <col min="7167" max="7167" width="0" hidden="1" customWidth="1"/>
    <col min="7168" max="7168" width="16.6640625" customWidth="1"/>
    <col min="7169" max="7169" width="19.44140625" customWidth="1"/>
    <col min="7170" max="7170" width="0" hidden="1" customWidth="1"/>
    <col min="7171" max="7171" width="17.5546875" customWidth="1"/>
    <col min="7172" max="7172" width="19.44140625" customWidth="1"/>
    <col min="7173" max="7173" width="0" hidden="1" customWidth="1"/>
    <col min="7174" max="7174" width="16.6640625" customWidth="1"/>
    <col min="7175" max="7175" width="20.6640625" customWidth="1"/>
    <col min="7176" max="7176" width="0" hidden="1" customWidth="1"/>
    <col min="7177" max="7177" width="16.6640625" customWidth="1"/>
    <col min="7178" max="7178" width="20.6640625" customWidth="1"/>
    <col min="7179" max="7179" width="0" hidden="1" customWidth="1"/>
    <col min="7180" max="7180" width="18" customWidth="1"/>
    <col min="7181" max="7181" width="20.6640625" customWidth="1"/>
    <col min="7182" max="7182" width="3.6640625" customWidth="1"/>
    <col min="7183" max="7183" width="15.109375" bestFit="1" customWidth="1"/>
    <col min="7184" max="7184" width="15" customWidth="1"/>
    <col min="7185" max="7185" width="15.88671875" customWidth="1"/>
    <col min="7186" max="7186" width="15.109375" customWidth="1"/>
    <col min="7420" max="7420" width="5.33203125" customWidth="1"/>
    <col min="7421" max="7421" width="2.5546875" customWidth="1"/>
    <col min="7422" max="7422" width="2" customWidth="1"/>
    <col min="7423" max="7423" width="0" hidden="1" customWidth="1"/>
    <col min="7424" max="7424" width="16.6640625" customWidth="1"/>
    <col min="7425" max="7425" width="19.44140625" customWidth="1"/>
    <col min="7426" max="7426" width="0" hidden="1" customWidth="1"/>
    <col min="7427" max="7427" width="17.5546875" customWidth="1"/>
    <col min="7428" max="7428" width="19.44140625" customWidth="1"/>
    <col min="7429" max="7429" width="0" hidden="1" customWidth="1"/>
    <col min="7430" max="7430" width="16.6640625" customWidth="1"/>
    <col min="7431" max="7431" width="20.6640625" customWidth="1"/>
    <col min="7432" max="7432" width="0" hidden="1" customWidth="1"/>
    <col min="7433" max="7433" width="16.6640625" customWidth="1"/>
    <col min="7434" max="7434" width="20.6640625" customWidth="1"/>
    <col min="7435" max="7435" width="0" hidden="1" customWidth="1"/>
    <col min="7436" max="7436" width="18" customWidth="1"/>
    <col min="7437" max="7437" width="20.6640625" customWidth="1"/>
    <col min="7438" max="7438" width="3.6640625" customWidth="1"/>
    <col min="7439" max="7439" width="15.109375" bestFit="1" customWidth="1"/>
    <col min="7440" max="7440" width="15" customWidth="1"/>
    <col min="7441" max="7441" width="15.88671875" customWidth="1"/>
    <col min="7442" max="7442" width="15.109375" customWidth="1"/>
    <col min="7676" max="7676" width="5.33203125" customWidth="1"/>
    <col min="7677" max="7677" width="2.5546875" customWidth="1"/>
    <col min="7678" max="7678" width="2" customWidth="1"/>
    <col min="7679" max="7679" width="0" hidden="1" customWidth="1"/>
    <col min="7680" max="7680" width="16.6640625" customWidth="1"/>
    <col min="7681" max="7681" width="19.44140625" customWidth="1"/>
    <col min="7682" max="7682" width="0" hidden="1" customWidth="1"/>
    <col min="7683" max="7683" width="17.5546875" customWidth="1"/>
    <col min="7684" max="7684" width="19.44140625" customWidth="1"/>
    <col min="7685" max="7685" width="0" hidden="1" customWidth="1"/>
    <col min="7686" max="7686" width="16.6640625" customWidth="1"/>
    <col min="7687" max="7687" width="20.6640625" customWidth="1"/>
    <col min="7688" max="7688" width="0" hidden="1" customWidth="1"/>
    <col min="7689" max="7689" width="16.6640625" customWidth="1"/>
    <col min="7690" max="7690" width="20.6640625" customWidth="1"/>
    <col min="7691" max="7691" width="0" hidden="1" customWidth="1"/>
    <col min="7692" max="7692" width="18" customWidth="1"/>
    <col min="7693" max="7693" width="20.6640625" customWidth="1"/>
    <col min="7694" max="7694" width="3.6640625" customWidth="1"/>
    <col min="7695" max="7695" width="15.109375" bestFit="1" customWidth="1"/>
    <col min="7696" max="7696" width="15" customWidth="1"/>
    <col min="7697" max="7697" width="15.88671875" customWidth="1"/>
    <col min="7698" max="7698" width="15.109375" customWidth="1"/>
    <col min="7932" max="7932" width="5.33203125" customWidth="1"/>
    <col min="7933" max="7933" width="2.5546875" customWidth="1"/>
    <col min="7934" max="7934" width="2" customWidth="1"/>
    <col min="7935" max="7935" width="0" hidden="1" customWidth="1"/>
    <col min="7936" max="7936" width="16.6640625" customWidth="1"/>
    <col min="7937" max="7937" width="19.44140625" customWidth="1"/>
    <col min="7938" max="7938" width="0" hidden="1" customWidth="1"/>
    <col min="7939" max="7939" width="17.5546875" customWidth="1"/>
    <col min="7940" max="7940" width="19.44140625" customWidth="1"/>
    <col min="7941" max="7941" width="0" hidden="1" customWidth="1"/>
    <col min="7942" max="7942" width="16.6640625" customWidth="1"/>
    <col min="7943" max="7943" width="20.6640625" customWidth="1"/>
    <col min="7944" max="7944" width="0" hidden="1" customWidth="1"/>
    <col min="7945" max="7945" width="16.6640625" customWidth="1"/>
    <col min="7946" max="7946" width="20.6640625" customWidth="1"/>
    <col min="7947" max="7947" width="0" hidden="1" customWidth="1"/>
    <col min="7948" max="7948" width="18" customWidth="1"/>
    <col min="7949" max="7949" width="20.6640625" customWidth="1"/>
    <col min="7950" max="7950" width="3.6640625" customWidth="1"/>
    <col min="7951" max="7951" width="15.109375" bestFit="1" customWidth="1"/>
    <col min="7952" max="7952" width="15" customWidth="1"/>
    <col min="7953" max="7953" width="15.88671875" customWidth="1"/>
    <col min="7954" max="7954" width="15.109375" customWidth="1"/>
    <col min="8188" max="8188" width="5.33203125" customWidth="1"/>
    <col min="8189" max="8189" width="2.5546875" customWidth="1"/>
    <col min="8190" max="8190" width="2" customWidth="1"/>
    <col min="8191" max="8191" width="0" hidden="1" customWidth="1"/>
    <col min="8192" max="8192" width="16.6640625" customWidth="1"/>
    <col min="8193" max="8193" width="19.44140625" customWidth="1"/>
    <col min="8194" max="8194" width="0" hidden="1" customWidth="1"/>
    <col min="8195" max="8195" width="17.5546875" customWidth="1"/>
    <col min="8196" max="8196" width="19.44140625" customWidth="1"/>
    <col min="8197" max="8197" width="0" hidden="1" customWidth="1"/>
    <col min="8198" max="8198" width="16.6640625" customWidth="1"/>
    <col min="8199" max="8199" width="20.6640625" customWidth="1"/>
    <col min="8200" max="8200" width="0" hidden="1" customWidth="1"/>
    <col min="8201" max="8201" width="16.6640625" customWidth="1"/>
    <col min="8202" max="8202" width="20.6640625" customWidth="1"/>
    <col min="8203" max="8203" width="0" hidden="1" customWidth="1"/>
    <col min="8204" max="8204" width="18" customWidth="1"/>
    <col min="8205" max="8205" width="20.6640625" customWidth="1"/>
    <col min="8206" max="8206" width="3.6640625" customWidth="1"/>
    <col min="8207" max="8207" width="15.109375" bestFit="1" customWidth="1"/>
    <col min="8208" max="8208" width="15" customWidth="1"/>
    <col min="8209" max="8209" width="15.88671875" customWidth="1"/>
    <col min="8210" max="8210" width="15.109375" customWidth="1"/>
    <col min="8444" max="8444" width="5.33203125" customWidth="1"/>
    <col min="8445" max="8445" width="2.5546875" customWidth="1"/>
    <col min="8446" max="8446" width="2" customWidth="1"/>
    <col min="8447" max="8447" width="0" hidden="1" customWidth="1"/>
    <col min="8448" max="8448" width="16.6640625" customWidth="1"/>
    <col min="8449" max="8449" width="19.44140625" customWidth="1"/>
    <col min="8450" max="8450" width="0" hidden="1" customWidth="1"/>
    <col min="8451" max="8451" width="17.5546875" customWidth="1"/>
    <col min="8452" max="8452" width="19.44140625" customWidth="1"/>
    <col min="8453" max="8453" width="0" hidden="1" customWidth="1"/>
    <col min="8454" max="8454" width="16.6640625" customWidth="1"/>
    <col min="8455" max="8455" width="20.6640625" customWidth="1"/>
    <col min="8456" max="8456" width="0" hidden="1" customWidth="1"/>
    <col min="8457" max="8457" width="16.6640625" customWidth="1"/>
    <col min="8458" max="8458" width="20.6640625" customWidth="1"/>
    <col min="8459" max="8459" width="0" hidden="1" customWidth="1"/>
    <col min="8460" max="8460" width="18" customWidth="1"/>
    <col min="8461" max="8461" width="20.6640625" customWidth="1"/>
    <col min="8462" max="8462" width="3.6640625" customWidth="1"/>
    <col min="8463" max="8463" width="15.109375" bestFit="1" customWidth="1"/>
    <col min="8464" max="8464" width="15" customWidth="1"/>
    <col min="8465" max="8465" width="15.88671875" customWidth="1"/>
    <col min="8466" max="8466" width="15.109375" customWidth="1"/>
    <col min="8700" max="8700" width="5.33203125" customWidth="1"/>
    <col min="8701" max="8701" width="2.5546875" customWidth="1"/>
    <col min="8702" max="8702" width="2" customWidth="1"/>
    <col min="8703" max="8703" width="0" hidden="1" customWidth="1"/>
    <col min="8704" max="8704" width="16.6640625" customWidth="1"/>
    <col min="8705" max="8705" width="19.44140625" customWidth="1"/>
    <col min="8706" max="8706" width="0" hidden="1" customWidth="1"/>
    <col min="8707" max="8707" width="17.5546875" customWidth="1"/>
    <col min="8708" max="8708" width="19.44140625" customWidth="1"/>
    <col min="8709" max="8709" width="0" hidden="1" customWidth="1"/>
    <col min="8710" max="8710" width="16.6640625" customWidth="1"/>
    <col min="8711" max="8711" width="20.6640625" customWidth="1"/>
    <col min="8712" max="8712" width="0" hidden="1" customWidth="1"/>
    <col min="8713" max="8713" width="16.6640625" customWidth="1"/>
    <col min="8714" max="8714" width="20.6640625" customWidth="1"/>
    <col min="8715" max="8715" width="0" hidden="1" customWidth="1"/>
    <col min="8716" max="8716" width="18" customWidth="1"/>
    <col min="8717" max="8717" width="20.6640625" customWidth="1"/>
    <col min="8718" max="8718" width="3.6640625" customWidth="1"/>
    <col min="8719" max="8719" width="15.109375" bestFit="1" customWidth="1"/>
    <col min="8720" max="8720" width="15" customWidth="1"/>
    <col min="8721" max="8721" width="15.88671875" customWidth="1"/>
    <col min="8722" max="8722" width="15.109375" customWidth="1"/>
    <col min="8956" max="8956" width="5.33203125" customWidth="1"/>
    <col min="8957" max="8957" width="2.5546875" customWidth="1"/>
    <col min="8958" max="8958" width="2" customWidth="1"/>
    <col min="8959" max="8959" width="0" hidden="1" customWidth="1"/>
    <col min="8960" max="8960" width="16.6640625" customWidth="1"/>
    <col min="8961" max="8961" width="19.44140625" customWidth="1"/>
    <col min="8962" max="8962" width="0" hidden="1" customWidth="1"/>
    <col min="8963" max="8963" width="17.5546875" customWidth="1"/>
    <col min="8964" max="8964" width="19.44140625" customWidth="1"/>
    <col min="8965" max="8965" width="0" hidden="1" customWidth="1"/>
    <col min="8966" max="8966" width="16.6640625" customWidth="1"/>
    <col min="8967" max="8967" width="20.6640625" customWidth="1"/>
    <col min="8968" max="8968" width="0" hidden="1" customWidth="1"/>
    <col min="8969" max="8969" width="16.6640625" customWidth="1"/>
    <col min="8970" max="8970" width="20.6640625" customWidth="1"/>
    <col min="8971" max="8971" width="0" hidden="1" customWidth="1"/>
    <col min="8972" max="8972" width="18" customWidth="1"/>
    <col min="8973" max="8973" width="20.6640625" customWidth="1"/>
    <col min="8974" max="8974" width="3.6640625" customWidth="1"/>
    <col min="8975" max="8975" width="15.109375" bestFit="1" customWidth="1"/>
    <col min="8976" max="8976" width="15" customWidth="1"/>
    <col min="8977" max="8977" width="15.88671875" customWidth="1"/>
    <col min="8978" max="8978" width="15.109375" customWidth="1"/>
    <col min="9212" max="9212" width="5.33203125" customWidth="1"/>
    <col min="9213" max="9213" width="2.5546875" customWidth="1"/>
    <col min="9214" max="9214" width="2" customWidth="1"/>
    <col min="9215" max="9215" width="0" hidden="1" customWidth="1"/>
    <col min="9216" max="9216" width="16.6640625" customWidth="1"/>
    <col min="9217" max="9217" width="19.44140625" customWidth="1"/>
    <col min="9218" max="9218" width="0" hidden="1" customWidth="1"/>
    <col min="9219" max="9219" width="17.5546875" customWidth="1"/>
    <col min="9220" max="9220" width="19.44140625" customWidth="1"/>
    <col min="9221" max="9221" width="0" hidden="1" customWidth="1"/>
    <col min="9222" max="9222" width="16.6640625" customWidth="1"/>
    <col min="9223" max="9223" width="20.6640625" customWidth="1"/>
    <col min="9224" max="9224" width="0" hidden="1" customWidth="1"/>
    <col min="9225" max="9225" width="16.6640625" customWidth="1"/>
    <col min="9226" max="9226" width="20.6640625" customWidth="1"/>
    <col min="9227" max="9227" width="0" hidden="1" customWidth="1"/>
    <col min="9228" max="9228" width="18" customWidth="1"/>
    <col min="9229" max="9229" width="20.6640625" customWidth="1"/>
    <col min="9230" max="9230" width="3.6640625" customWidth="1"/>
    <col min="9231" max="9231" width="15.109375" bestFit="1" customWidth="1"/>
    <col min="9232" max="9232" width="15" customWidth="1"/>
    <col min="9233" max="9233" width="15.88671875" customWidth="1"/>
    <col min="9234" max="9234" width="15.109375" customWidth="1"/>
    <col min="9468" max="9468" width="5.33203125" customWidth="1"/>
    <col min="9469" max="9469" width="2.5546875" customWidth="1"/>
    <col min="9470" max="9470" width="2" customWidth="1"/>
    <col min="9471" max="9471" width="0" hidden="1" customWidth="1"/>
    <col min="9472" max="9472" width="16.6640625" customWidth="1"/>
    <col min="9473" max="9473" width="19.44140625" customWidth="1"/>
    <col min="9474" max="9474" width="0" hidden="1" customWidth="1"/>
    <col min="9475" max="9475" width="17.5546875" customWidth="1"/>
    <col min="9476" max="9476" width="19.44140625" customWidth="1"/>
    <col min="9477" max="9477" width="0" hidden="1" customWidth="1"/>
    <col min="9478" max="9478" width="16.6640625" customWidth="1"/>
    <col min="9479" max="9479" width="20.6640625" customWidth="1"/>
    <col min="9480" max="9480" width="0" hidden="1" customWidth="1"/>
    <col min="9481" max="9481" width="16.6640625" customWidth="1"/>
    <col min="9482" max="9482" width="20.6640625" customWidth="1"/>
    <col min="9483" max="9483" width="0" hidden="1" customWidth="1"/>
    <col min="9484" max="9484" width="18" customWidth="1"/>
    <col min="9485" max="9485" width="20.6640625" customWidth="1"/>
    <col min="9486" max="9486" width="3.6640625" customWidth="1"/>
    <col min="9487" max="9487" width="15.109375" bestFit="1" customWidth="1"/>
    <col min="9488" max="9488" width="15" customWidth="1"/>
    <col min="9489" max="9489" width="15.88671875" customWidth="1"/>
    <col min="9490" max="9490" width="15.109375" customWidth="1"/>
    <col min="9724" max="9724" width="5.33203125" customWidth="1"/>
    <col min="9725" max="9725" width="2.5546875" customWidth="1"/>
    <col min="9726" max="9726" width="2" customWidth="1"/>
    <col min="9727" max="9727" width="0" hidden="1" customWidth="1"/>
    <col min="9728" max="9728" width="16.6640625" customWidth="1"/>
    <col min="9729" max="9729" width="19.44140625" customWidth="1"/>
    <col min="9730" max="9730" width="0" hidden="1" customWidth="1"/>
    <col min="9731" max="9731" width="17.5546875" customWidth="1"/>
    <col min="9732" max="9732" width="19.44140625" customWidth="1"/>
    <col min="9733" max="9733" width="0" hidden="1" customWidth="1"/>
    <col min="9734" max="9734" width="16.6640625" customWidth="1"/>
    <col min="9735" max="9735" width="20.6640625" customWidth="1"/>
    <col min="9736" max="9736" width="0" hidden="1" customWidth="1"/>
    <col min="9737" max="9737" width="16.6640625" customWidth="1"/>
    <col min="9738" max="9738" width="20.6640625" customWidth="1"/>
    <col min="9739" max="9739" width="0" hidden="1" customWidth="1"/>
    <col min="9740" max="9740" width="18" customWidth="1"/>
    <col min="9741" max="9741" width="20.6640625" customWidth="1"/>
    <col min="9742" max="9742" width="3.6640625" customWidth="1"/>
    <col min="9743" max="9743" width="15.109375" bestFit="1" customWidth="1"/>
    <col min="9744" max="9744" width="15" customWidth="1"/>
    <col min="9745" max="9745" width="15.88671875" customWidth="1"/>
    <col min="9746" max="9746" width="15.109375" customWidth="1"/>
    <col min="9980" max="9980" width="5.33203125" customWidth="1"/>
    <col min="9981" max="9981" width="2.5546875" customWidth="1"/>
    <col min="9982" max="9982" width="2" customWidth="1"/>
    <col min="9983" max="9983" width="0" hidden="1" customWidth="1"/>
    <col min="9984" max="9984" width="16.6640625" customWidth="1"/>
    <col min="9985" max="9985" width="19.44140625" customWidth="1"/>
    <col min="9986" max="9986" width="0" hidden="1" customWidth="1"/>
    <col min="9987" max="9987" width="17.5546875" customWidth="1"/>
    <col min="9988" max="9988" width="19.44140625" customWidth="1"/>
    <col min="9989" max="9989" width="0" hidden="1" customWidth="1"/>
    <col min="9990" max="9990" width="16.6640625" customWidth="1"/>
    <col min="9991" max="9991" width="20.6640625" customWidth="1"/>
    <col min="9992" max="9992" width="0" hidden="1" customWidth="1"/>
    <col min="9993" max="9993" width="16.6640625" customWidth="1"/>
    <col min="9994" max="9994" width="20.6640625" customWidth="1"/>
    <col min="9995" max="9995" width="0" hidden="1" customWidth="1"/>
    <col min="9996" max="9996" width="18" customWidth="1"/>
    <col min="9997" max="9997" width="20.6640625" customWidth="1"/>
    <col min="9998" max="9998" width="3.6640625" customWidth="1"/>
    <col min="9999" max="9999" width="15.109375" bestFit="1" customWidth="1"/>
    <col min="10000" max="10000" width="15" customWidth="1"/>
    <col min="10001" max="10001" width="15.88671875" customWidth="1"/>
    <col min="10002" max="10002" width="15.109375" customWidth="1"/>
    <col min="10236" max="10236" width="5.33203125" customWidth="1"/>
    <col min="10237" max="10237" width="2.5546875" customWidth="1"/>
    <col min="10238" max="10238" width="2" customWidth="1"/>
    <col min="10239" max="10239" width="0" hidden="1" customWidth="1"/>
    <col min="10240" max="10240" width="16.6640625" customWidth="1"/>
    <col min="10241" max="10241" width="19.44140625" customWidth="1"/>
    <col min="10242" max="10242" width="0" hidden="1" customWidth="1"/>
    <col min="10243" max="10243" width="17.5546875" customWidth="1"/>
    <col min="10244" max="10244" width="19.44140625" customWidth="1"/>
    <col min="10245" max="10245" width="0" hidden="1" customWidth="1"/>
    <col min="10246" max="10246" width="16.6640625" customWidth="1"/>
    <col min="10247" max="10247" width="20.6640625" customWidth="1"/>
    <col min="10248" max="10248" width="0" hidden="1" customWidth="1"/>
    <col min="10249" max="10249" width="16.6640625" customWidth="1"/>
    <col min="10250" max="10250" width="20.6640625" customWidth="1"/>
    <col min="10251" max="10251" width="0" hidden="1" customWidth="1"/>
    <col min="10252" max="10252" width="18" customWidth="1"/>
    <col min="10253" max="10253" width="20.6640625" customWidth="1"/>
    <col min="10254" max="10254" width="3.6640625" customWidth="1"/>
    <col min="10255" max="10255" width="15.109375" bestFit="1" customWidth="1"/>
    <col min="10256" max="10256" width="15" customWidth="1"/>
    <col min="10257" max="10257" width="15.88671875" customWidth="1"/>
    <col min="10258" max="10258" width="15.109375" customWidth="1"/>
    <col min="10492" max="10492" width="5.33203125" customWidth="1"/>
    <col min="10493" max="10493" width="2.5546875" customWidth="1"/>
    <col min="10494" max="10494" width="2" customWidth="1"/>
    <col min="10495" max="10495" width="0" hidden="1" customWidth="1"/>
    <col min="10496" max="10496" width="16.6640625" customWidth="1"/>
    <col min="10497" max="10497" width="19.44140625" customWidth="1"/>
    <col min="10498" max="10498" width="0" hidden="1" customWidth="1"/>
    <col min="10499" max="10499" width="17.5546875" customWidth="1"/>
    <col min="10500" max="10500" width="19.44140625" customWidth="1"/>
    <col min="10501" max="10501" width="0" hidden="1" customWidth="1"/>
    <col min="10502" max="10502" width="16.6640625" customWidth="1"/>
    <col min="10503" max="10503" width="20.6640625" customWidth="1"/>
    <col min="10504" max="10504" width="0" hidden="1" customWidth="1"/>
    <col min="10505" max="10505" width="16.6640625" customWidth="1"/>
    <col min="10506" max="10506" width="20.6640625" customWidth="1"/>
    <col min="10507" max="10507" width="0" hidden="1" customWidth="1"/>
    <col min="10508" max="10508" width="18" customWidth="1"/>
    <col min="10509" max="10509" width="20.6640625" customWidth="1"/>
    <col min="10510" max="10510" width="3.6640625" customWidth="1"/>
    <col min="10511" max="10511" width="15.109375" bestFit="1" customWidth="1"/>
    <col min="10512" max="10512" width="15" customWidth="1"/>
    <col min="10513" max="10513" width="15.88671875" customWidth="1"/>
    <col min="10514" max="10514" width="15.109375" customWidth="1"/>
    <col min="10748" max="10748" width="5.33203125" customWidth="1"/>
    <col min="10749" max="10749" width="2.5546875" customWidth="1"/>
    <col min="10750" max="10750" width="2" customWidth="1"/>
    <col min="10751" max="10751" width="0" hidden="1" customWidth="1"/>
    <col min="10752" max="10752" width="16.6640625" customWidth="1"/>
    <col min="10753" max="10753" width="19.44140625" customWidth="1"/>
    <col min="10754" max="10754" width="0" hidden="1" customWidth="1"/>
    <col min="10755" max="10755" width="17.5546875" customWidth="1"/>
    <col min="10756" max="10756" width="19.44140625" customWidth="1"/>
    <col min="10757" max="10757" width="0" hidden="1" customWidth="1"/>
    <col min="10758" max="10758" width="16.6640625" customWidth="1"/>
    <col min="10759" max="10759" width="20.6640625" customWidth="1"/>
    <col min="10760" max="10760" width="0" hidden="1" customWidth="1"/>
    <col min="10761" max="10761" width="16.6640625" customWidth="1"/>
    <col min="10762" max="10762" width="20.6640625" customWidth="1"/>
    <col min="10763" max="10763" width="0" hidden="1" customWidth="1"/>
    <col min="10764" max="10764" width="18" customWidth="1"/>
    <col min="10765" max="10765" width="20.6640625" customWidth="1"/>
    <col min="10766" max="10766" width="3.6640625" customWidth="1"/>
    <col min="10767" max="10767" width="15.109375" bestFit="1" customWidth="1"/>
    <col min="10768" max="10768" width="15" customWidth="1"/>
    <col min="10769" max="10769" width="15.88671875" customWidth="1"/>
    <col min="10770" max="10770" width="15.109375" customWidth="1"/>
    <col min="11004" max="11004" width="5.33203125" customWidth="1"/>
    <col min="11005" max="11005" width="2.5546875" customWidth="1"/>
    <col min="11006" max="11006" width="2" customWidth="1"/>
    <col min="11007" max="11007" width="0" hidden="1" customWidth="1"/>
    <col min="11008" max="11008" width="16.6640625" customWidth="1"/>
    <col min="11009" max="11009" width="19.44140625" customWidth="1"/>
    <col min="11010" max="11010" width="0" hidden="1" customWidth="1"/>
    <col min="11011" max="11011" width="17.5546875" customWidth="1"/>
    <col min="11012" max="11012" width="19.44140625" customWidth="1"/>
    <col min="11013" max="11013" width="0" hidden="1" customWidth="1"/>
    <col min="11014" max="11014" width="16.6640625" customWidth="1"/>
    <col min="11015" max="11015" width="20.6640625" customWidth="1"/>
    <col min="11016" max="11016" width="0" hidden="1" customWidth="1"/>
    <col min="11017" max="11017" width="16.6640625" customWidth="1"/>
    <col min="11018" max="11018" width="20.6640625" customWidth="1"/>
    <col min="11019" max="11019" width="0" hidden="1" customWidth="1"/>
    <col min="11020" max="11020" width="18" customWidth="1"/>
    <col min="11021" max="11021" width="20.6640625" customWidth="1"/>
    <col min="11022" max="11022" width="3.6640625" customWidth="1"/>
    <col min="11023" max="11023" width="15.109375" bestFit="1" customWidth="1"/>
    <col min="11024" max="11024" width="15" customWidth="1"/>
    <col min="11025" max="11025" width="15.88671875" customWidth="1"/>
    <col min="11026" max="11026" width="15.109375" customWidth="1"/>
    <col min="11260" max="11260" width="5.33203125" customWidth="1"/>
    <col min="11261" max="11261" width="2.5546875" customWidth="1"/>
    <col min="11262" max="11262" width="2" customWidth="1"/>
    <col min="11263" max="11263" width="0" hidden="1" customWidth="1"/>
    <col min="11264" max="11264" width="16.6640625" customWidth="1"/>
    <col min="11265" max="11265" width="19.44140625" customWidth="1"/>
    <col min="11266" max="11266" width="0" hidden="1" customWidth="1"/>
    <col min="11267" max="11267" width="17.5546875" customWidth="1"/>
    <col min="11268" max="11268" width="19.44140625" customWidth="1"/>
    <col min="11269" max="11269" width="0" hidden="1" customWidth="1"/>
    <col min="11270" max="11270" width="16.6640625" customWidth="1"/>
    <col min="11271" max="11271" width="20.6640625" customWidth="1"/>
    <col min="11272" max="11272" width="0" hidden="1" customWidth="1"/>
    <col min="11273" max="11273" width="16.6640625" customWidth="1"/>
    <col min="11274" max="11274" width="20.6640625" customWidth="1"/>
    <col min="11275" max="11275" width="0" hidden="1" customWidth="1"/>
    <col min="11276" max="11276" width="18" customWidth="1"/>
    <col min="11277" max="11277" width="20.6640625" customWidth="1"/>
    <col min="11278" max="11278" width="3.6640625" customWidth="1"/>
    <col min="11279" max="11279" width="15.109375" bestFit="1" customWidth="1"/>
    <col min="11280" max="11280" width="15" customWidth="1"/>
    <col min="11281" max="11281" width="15.88671875" customWidth="1"/>
    <col min="11282" max="11282" width="15.109375" customWidth="1"/>
    <col min="11516" max="11516" width="5.33203125" customWidth="1"/>
    <col min="11517" max="11517" width="2.5546875" customWidth="1"/>
    <col min="11518" max="11518" width="2" customWidth="1"/>
    <col min="11519" max="11519" width="0" hidden="1" customWidth="1"/>
    <col min="11520" max="11520" width="16.6640625" customWidth="1"/>
    <col min="11521" max="11521" width="19.44140625" customWidth="1"/>
    <col min="11522" max="11522" width="0" hidden="1" customWidth="1"/>
    <col min="11523" max="11523" width="17.5546875" customWidth="1"/>
    <col min="11524" max="11524" width="19.44140625" customWidth="1"/>
    <col min="11525" max="11525" width="0" hidden="1" customWidth="1"/>
    <col min="11526" max="11526" width="16.6640625" customWidth="1"/>
    <col min="11527" max="11527" width="20.6640625" customWidth="1"/>
    <col min="11528" max="11528" width="0" hidden="1" customWidth="1"/>
    <col min="11529" max="11529" width="16.6640625" customWidth="1"/>
    <col min="11530" max="11530" width="20.6640625" customWidth="1"/>
    <col min="11531" max="11531" width="0" hidden="1" customWidth="1"/>
    <col min="11532" max="11532" width="18" customWidth="1"/>
    <col min="11533" max="11533" width="20.6640625" customWidth="1"/>
    <col min="11534" max="11534" width="3.6640625" customWidth="1"/>
    <col min="11535" max="11535" width="15.109375" bestFit="1" customWidth="1"/>
    <col min="11536" max="11536" width="15" customWidth="1"/>
    <col min="11537" max="11537" width="15.88671875" customWidth="1"/>
    <col min="11538" max="11538" width="15.109375" customWidth="1"/>
    <col min="11772" max="11772" width="5.33203125" customWidth="1"/>
    <col min="11773" max="11773" width="2.5546875" customWidth="1"/>
    <col min="11774" max="11774" width="2" customWidth="1"/>
    <col min="11775" max="11775" width="0" hidden="1" customWidth="1"/>
    <col min="11776" max="11776" width="16.6640625" customWidth="1"/>
    <col min="11777" max="11777" width="19.44140625" customWidth="1"/>
    <col min="11778" max="11778" width="0" hidden="1" customWidth="1"/>
    <col min="11779" max="11779" width="17.5546875" customWidth="1"/>
    <col min="11780" max="11780" width="19.44140625" customWidth="1"/>
    <col min="11781" max="11781" width="0" hidden="1" customWidth="1"/>
    <col min="11782" max="11782" width="16.6640625" customWidth="1"/>
    <col min="11783" max="11783" width="20.6640625" customWidth="1"/>
    <col min="11784" max="11784" width="0" hidden="1" customWidth="1"/>
    <col min="11785" max="11785" width="16.6640625" customWidth="1"/>
    <col min="11786" max="11786" width="20.6640625" customWidth="1"/>
    <col min="11787" max="11787" width="0" hidden="1" customWidth="1"/>
    <col min="11788" max="11788" width="18" customWidth="1"/>
    <col min="11789" max="11789" width="20.6640625" customWidth="1"/>
    <col min="11790" max="11790" width="3.6640625" customWidth="1"/>
    <col min="11791" max="11791" width="15.109375" bestFit="1" customWidth="1"/>
    <col min="11792" max="11792" width="15" customWidth="1"/>
    <col min="11793" max="11793" width="15.88671875" customWidth="1"/>
    <col min="11794" max="11794" width="15.109375" customWidth="1"/>
    <col min="12028" max="12028" width="5.33203125" customWidth="1"/>
    <col min="12029" max="12029" width="2.5546875" customWidth="1"/>
    <col min="12030" max="12030" width="2" customWidth="1"/>
    <col min="12031" max="12031" width="0" hidden="1" customWidth="1"/>
    <col min="12032" max="12032" width="16.6640625" customWidth="1"/>
    <col min="12033" max="12033" width="19.44140625" customWidth="1"/>
    <col min="12034" max="12034" width="0" hidden="1" customWidth="1"/>
    <col min="12035" max="12035" width="17.5546875" customWidth="1"/>
    <col min="12036" max="12036" width="19.44140625" customWidth="1"/>
    <col min="12037" max="12037" width="0" hidden="1" customWidth="1"/>
    <col min="12038" max="12038" width="16.6640625" customWidth="1"/>
    <col min="12039" max="12039" width="20.6640625" customWidth="1"/>
    <col min="12040" max="12040" width="0" hidden="1" customWidth="1"/>
    <col min="12041" max="12041" width="16.6640625" customWidth="1"/>
    <col min="12042" max="12042" width="20.6640625" customWidth="1"/>
    <col min="12043" max="12043" width="0" hidden="1" customWidth="1"/>
    <col min="12044" max="12044" width="18" customWidth="1"/>
    <col min="12045" max="12045" width="20.6640625" customWidth="1"/>
    <col min="12046" max="12046" width="3.6640625" customWidth="1"/>
    <col min="12047" max="12047" width="15.109375" bestFit="1" customWidth="1"/>
    <col min="12048" max="12048" width="15" customWidth="1"/>
    <col min="12049" max="12049" width="15.88671875" customWidth="1"/>
    <col min="12050" max="12050" width="15.109375" customWidth="1"/>
    <col min="12284" max="12284" width="5.33203125" customWidth="1"/>
    <col min="12285" max="12285" width="2.5546875" customWidth="1"/>
    <col min="12286" max="12286" width="2" customWidth="1"/>
    <col min="12287" max="12287" width="0" hidden="1" customWidth="1"/>
    <col min="12288" max="12288" width="16.6640625" customWidth="1"/>
    <col min="12289" max="12289" width="19.44140625" customWidth="1"/>
    <col min="12290" max="12290" width="0" hidden="1" customWidth="1"/>
    <col min="12291" max="12291" width="17.5546875" customWidth="1"/>
    <col min="12292" max="12292" width="19.44140625" customWidth="1"/>
    <col min="12293" max="12293" width="0" hidden="1" customWidth="1"/>
    <col min="12294" max="12294" width="16.6640625" customWidth="1"/>
    <col min="12295" max="12295" width="20.6640625" customWidth="1"/>
    <col min="12296" max="12296" width="0" hidden="1" customWidth="1"/>
    <col min="12297" max="12297" width="16.6640625" customWidth="1"/>
    <col min="12298" max="12298" width="20.6640625" customWidth="1"/>
    <col min="12299" max="12299" width="0" hidden="1" customWidth="1"/>
    <col min="12300" max="12300" width="18" customWidth="1"/>
    <col min="12301" max="12301" width="20.6640625" customWidth="1"/>
    <col min="12302" max="12302" width="3.6640625" customWidth="1"/>
    <col min="12303" max="12303" width="15.109375" bestFit="1" customWidth="1"/>
    <col min="12304" max="12304" width="15" customWidth="1"/>
    <col min="12305" max="12305" width="15.88671875" customWidth="1"/>
    <col min="12306" max="12306" width="15.109375" customWidth="1"/>
    <col min="12540" max="12540" width="5.33203125" customWidth="1"/>
    <col min="12541" max="12541" width="2.5546875" customWidth="1"/>
    <col min="12542" max="12542" width="2" customWidth="1"/>
    <col min="12543" max="12543" width="0" hidden="1" customWidth="1"/>
    <col min="12544" max="12544" width="16.6640625" customWidth="1"/>
    <col min="12545" max="12545" width="19.44140625" customWidth="1"/>
    <col min="12546" max="12546" width="0" hidden="1" customWidth="1"/>
    <col min="12547" max="12547" width="17.5546875" customWidth="1"/>
    <col min="12548" max="12548" width="19.44140625" customWidth="1"/>
    <col min="12549" max="12549" width="0" hidden="1" customWidth="1"/>
    <col min="12550" max="12550" width="16.6640625" customWidth="1"/>
    <col min="12551" max="12551" width="20.6640625" customWidth="1"/>
    <col min="12552" max="12552" width="0" hidden="1" customWidth="1"/>
    <col min="12553" max="12553" width="16.6640625" customWidth="1"/>
    <col min="12554" max="12554" width="20.6640625" customWidth="1"/>
    <col min="12555" max="12555" width="0" hidden="1" customWidth="1"/>
    <col min="12556" max="12556" width="18" customWidth="1"/>
    <col min="12557" max="12557" width="20.6640625" customWidth="1"/>
    <col min="12558" max="12558" width="3.6640625" customWidth="1"/>
    <col min="12559" max="12559" width="15.109375" bestFit="1" customWidth="1"/>
    <col min="12560" max="12560" width="15" customWidth="1"/>
    <col min="12561" max="12561" width="15.88671875" customWidth="1"/>
    <col min="12562" max="12562" width="15.109375" customWidth="1"/>
    <col min="12796" max="12796" width="5.33203125" customWidth="1"/>
    <col min="12797" max="12797" width="2.5546875" customWidth="1"/>
    <col min="12798" max="12798" width="2" customWidth="1"/>
    <col min="12799" max="12799" width="0" hidden="1" customWidth="1"/>
    <col min="12800" max="12800" width="16.6640625" customWidth="1"/>
    <col min="12801" max="12801" width="19.44140625" customWidth="1"/>
    <col min="12802" max="12802" width="0" hidden="1" customWidth="1"/>
    <col min="12803" max="12803" width="17.5546875" customWidth="1"/>
    <col min="12804" max="12804" width="19.44140625" customWidth="1"/>
    <col min="12805" max="12805" width="0" hidden="1" customWidth="1"/>
    <col min="12806" max="12806" width="16.6640625" customWidth="1"/>
    <col min="12807" max="12807" width="20.6640625" customWidth="1"/>
    <col min="12808" max="12808" width="0" hidden="1" customWidth="1"/>
    <col min="12809" max="12809" width="16.6640625" customWidth="1"/>
    <col min="12810" max="12810" width="20.6640625" customWidth="1"/>
    <col min="12811" max="12811" width="0" hidden="1" customWidth="1"/>
    <col min="12812" max="12812" width="18" customWidth="1"/>
    <col min="12813" max="12813" width="20.6640625" customWidth="1"/>
    <col min="12814" max="12814" width="3.6640625" customWidth="1"/>
    <col min="12815" max="12815" width="15.109375" bestFit="1" customWidth="1"/>
    <col min="12816" max="12816" width="15" customWidth="1"/>
    <col min="12817" max="12817" width="15.88671875" customWidth="1"/>
    <col min="12818" max="12818" width="15.109375" customWidth="1"/>
    <col min="13052" max="13052" width="5.33203125" customWidth="1"/>
    <col min="13053" max="13053" width="2.5546875" customWidth="1"/>
    <col min="13054" max="13054" width="2" customWidth="1"/>
    <col min="13055" max="13055" width="0" hidden="1" customWidth="1"/>
    <col min="13056" max="13056" width="16.6640625" customWidth="1"/>
    <col min="13057" max="13057" width="19.44140625" customWidth="1"/>
    <col min="13058" max="13058" width="0" hidden="1" customWidth="1"/>
    <col min="13059" max="13059" width="17.5546875" customWidth="1"/>
    <col min="13060" max="13060" width="19.44140625" customWidth="1"/>
    <col min="13061" max="13061" width="0" hidden="1" customWidth="1"/>
    <col min="13062" max="13062" width="16.6640625" customWidth="1"/>
    <col min="13063" max="13063" width="20.6640625" customWidth="1"/>
    <col min="13064" max="13064" width="0" hidden="1" customWidth="1"/>
    <col min="13065" max="13065" width="16.6640625" customWidth="1"/>
    <col min="13066" max="13066" width="20.6640625" customWidth="1"/>
    <col min="13067" max="13067" width="0" hidden="1" customWidth="1"/>
    <col min="13068" max="13068" width="18" customWidth="1"/>
    <col min="13069" max="13069" width="20.6640625" customWidth="1"/>
    <col min="13070" max="13070" width="3.6640625" customWidth="1"/>
    <col min="13071" max="13071" width="15.109375" bestFit="1" customWidth="1"/>
    <col min="13072" max="13072" width="15" customWidth="1"/>
    <col min="13073" max="13073" width="15.88671875" customWidth="1"/>
    <col min="13074" max="13074" width="15.109375" customWidth="1"/>
    <col min="13308" max="13308" width="5.33203125" customWidth="1"/>
    <col min="13309" max="13309" width="2.5546875" customWidth="1"/>
    <col min="13310" max="13310" width="2" customWidth="1"/>
    <col min="13311" max="13311" width="0" hidden="1" customWidth="1"/>
    <col min="13312" max="13312" width="16.6640625" customWidth="1"/>
    <col min="13313" max="13313" width="19.44140625" customWidth="1"/>
    <col min="13314" max="13314" width="0" hidden="1" customWidth="1"/>
    <col min="13315" max="13315" width="17.5546875" customWidth="1"/>
    <col min="13316" max="13316" width="19.44140625" customWidth="1"/>
    <col min="13317" max="13317" width="0" hidden="1" customWidth="1"/>
    <col min="13318" max="13318" width="16.6640625" customWidth="1"/>
    <col min="13319" max="13319" width="20.6640625" customWidth="1"/>
    <col min="13320" max="13320" width="0" hidden="1" customWidth="1"/>
    <col min="13321" max="13321" width="16.6640625" customWidth="1"/>
    <col min="13322" max="13322" width="20.6640625" customWidth="1"/>
    <col min="13323" max="13323" width="0" hidden="1" customWidth="1"/>
    <col min="13324" max="13324" width="18" customWidth="1"/>
    <col min="13325" max="13325" width="20.6640625" customWidth="1"/>
    <col min="13326" max="13326" width="3.6640625" customWidth="1"/>
    <col min="13327" max="13327" width="15.109375" bestFit="1" customWidth="1"/>
    <col min="13328" max="13328" width="15" customWidth="1"/>
    <col min="13329" max="13329" width="15.88671875" customWidth="1"/>
    <col min="13330" max="13330" width="15.109375" customWidth="1"/>
    <col min="13564" max="13564" width="5.33203125" customWidth="1"/>
    <col min="13565" max="13565" width="2.5546875" customWidth="1"/>
    <col min="13566" max="13566" width="2" customWidth="1"/>
    <col min="13567" max="13567" width="0" hidden="1" customWidth="1"/>
    <col min="13568" max="13568" width="16.6640625" customWidth="1"/>
    <col min="13569" max="13569" width="19.44140625" customWidth="1"/>
    <col min="13570" max="13570" width="0" hidden="1" customWidth="1"/>
    <col min="13571" max="13571" width="17.5546875" customWidth="1"/>
    <col min="13572" max="13572" width="19.44140625" customWidth="1"/>
    <col min="13573" max="13573" width="0" hidden="1" customWidth="1"/>
    <col min="13574" max="13574" width="16.6640625" customWidth="1"/>
    <col min="13575" max="13575" width="20.6640625" customWidth="1"/>
    <col min="13576" max="13576" width="0" hidden="1" customWidth="1"/>
    <col min="13577" max="13577" width="16.6640625" customWidth="1"/>
    <col min="13578" max="13578" width="20.6640625" customWidth="1"/>
    <col min="13579" max="13579" width="0" hidden="1" customWidth="1"/>
    <col min="13580" max="13580" width="18" customWidth="1"/>
    <col min="13581" max="13581" width="20.6640625" customWidth="1"/>
    <col min="13582" max="13582" width="3.6640625" customWidth="1"/>
    <col min="13583" max="13583" width="15.109375" bestFit="1" customWidth="1"/>
    <col min="13584" max="13584" width="15" customWidth="1"/>
    <col min="13585" max="13585" width="15.88671875" customWidth="1"/>
    <col min="13586" max="13586" width="15.109375" customWidth="1"/>
    <col min="13820" max="13820" width="5.33203125" customWidth="1"/>
    <col min="13821" max="13821" width="2.5546875" customWidth="1"/>
    <col min="13822" max="13822" width="2" customWidth="1"/>
    <col min="13823" max="13823" width="0" hidden="1" customWidth="1"/>
    <col min="13824" max="13824" width="16.6640625" customWidth="1"/>
    <col min="13825" max="13825" width="19.44140625" customWidth="1"/>
    <col min="13826" max="13826" width="0" hidden="1" customWidth="1"/>
    <col min="13827" max="13827" width="17.5546875" customWidth="1"/>
    <col min="13828" max="13828" width="19.44140625" customWidth="1"/>
    <col min="13829" max="13829" width="0" hidden="1" customWidth="1"/>
    <col min="13830" max="13830" width="16.6640625" customWidth="1"/>
    <col min="13831" max="13831" width="20.6640625" customWidth="1"/>
    <col min="13832" max="13832" width="0" hidden="1" customWidth="1"/>
    <col min="13833" max="13833" width="16.6640625" customWidth="1"/>
    <col min="13834" max="13834" width="20.6640625" customWidth="1"/>
    <col min="13835" max="13835" width="0" hidden="1" customWidth="1"/>
    <col min="13836" max="13836" width="18" customWidth="1"/>
    <col min="13837" max="13837" width="20.6640625" customWidth="1"/>
    <col min="13838" max="13838" width="3.6640625" customWidth="1"/>
    <col min="13839" max="13839" width="15.109375" bestFit="1" customWidth="1"/>
    <col min="13840" max="13840" width="15" customWidth="1"/>
    <col min="13841" max="13841" width="15.88671875" customWidth="1"/>
    <col min="13842" max="13842" width="15.109375" customWidth="1"/>
    <col min="14076" max="14076" width="5.33203125" customWidth="1"/>
    <col min="14077" max="14077" width="2.5546875" customWidth="1"/>
    <col min="14078" max="14078" width="2" customWidth="1"/>
    <col min="14079" max="14079" width="0" hidden="1" customWidth="1"/>
    <col min="14080" max="14080" width="16.6640625" customWidth="1"/>
    <col min="14081" max="14081" width="19.44140625" customWidth="1"/>
    <col min="14082" max="14082" width="0" hidden="1" customWidth="1"/>
    <col min="14083" max="14083" width="17.5546875" customWidth="1"/>
    <col min="14084" max="14084" width="19.44140625" customWidth="1"/>
    <col min="14085" max="14085" width="0" hidden="1" customWidth="1"/>
    <col min="14086" max="14086" width="16.6640625" customWidth="1"/>
    <col min="14087" max="14087" width="20.6640625" customWidth="1"/>
    <col min="14088" max="14088" width="0" hidden="1" customWidth="1"/>
    <col min="14089" max="14089" width="16.6640625" customWidth="1"/>
    <col min="14090" max="14090" width="20.6640625" customWidth="1"/>
    <col min="14091" max="14091" width="0" hidden="1" customWidth="1"/>
    <col min="14092" max="14092" width="18" customWidth="1"/>
    <col min="14093" max="14093" width="20.6640625" customWidth="1"/>
    <col min="14094" max="14094" width="3.6640625" customWidth="1"/>
    <col min="14095" max="14095" width="15.109375" bestFit="1" customWidth="1"/>
    <col min="14096" max="14096" width="15" customWidth="1"/>
    <col min="14097" max="14097" width="15.88671875" customWidth="1"/>
    <col min="14098" max="14098" width="15.109375" customWidth="1"/>
    <col min="14332" max="14332" width="5.33203125" customWidth="1"/>
    <col min="14333" max="14333" width="2.5546875" customWidth="1"/>
    <col min="14334" max="14334" width="2" customWidth="1"/>
    <col min="14335" max="14335" width="0" hidden="1" customWidth="1"/>
    <col min="14336" max="14336" width="16.6640625" customWidth="1"/>
    <col min="14337" max="14337" width="19.44140625" customWidth="1"/>
    <col min="14338" max="14338" width="0" hidden="1" customWidth="1"/>
    <col min="14339" max="14339" width="17.5546875" customWidth="1"/>
    <col min="14340" max="14340" width="19.44140625" customWidth="1"/>
    <col min="14341" max="14341" width="0" hidden="1" customWidth="1"/>
    <col min="14342" max="14342" width="16.6640625" customWidth="1"/>
    <col min="14343" max="14343" width="20.6640625" customWidth="1"/>
    <col min="14344" max="14344" width="0" hidden="1" customWidth="1"/>
    <col min="14345" max="14345" width="16.6640625" customWidth="1"/>
    <col min="14346" max="14346" width="20.6640625" customWidth="1"/>
    <col min="14347" max="14347" width="0" hidden="1" customWidth="1"/>
    <col min="14348" max="14348" width="18" customWidth="1"/>
    <col min="14349" max="14349" width="20.6640625" customWidth="1"/>
    <col min="14350" max="14350" width="3.6640625" customWidth="1"/>
    <col min="14351" max="14351" width="15.109375" bestFit="1" customWidth="1"/>
    <col min="14352" max="14352" width="15" customWidth="1"/>
    <col min="14353" max="14353" width="15.88671875" customWidth="1"/>
    <col min="14354" max="14354" width="15.109375" customWidth="1"/>
    <col min="14588" max="14588" width="5.33203125" customWidth="1"/>
    <col min="14589" max="14589" width="2.5546875" customWidth="1"/>
    <col min="14590" max="14590" width="2" customWidth="1"/>
    <col min="14591" max="14591" width="0" hidden="1" customWidth="1"/>
    <col min="14592" max="14592" width="16.6640625" customWidth="1"/>
    <col min="14593" max="14593" width="19.44140625" customWidth="1"/>
    <col min="14594" max="14594" width="0" hidden="1" customWidth="1"/>
    <col min="14595" max="14595" width="17.5546875" customWidth="1"/>
    <col min="14596" max="14596" width="19.44140625" customWidth="1"/>
    <col min="14597" max="14597" width="0" hidden="1" customWidth="1"/>
    <col min="14598" max="14598" width="16.6640625" customWidth="1"/>
    <col min="14599" max="14599" width="20.6640625" customWidth="1"/>
    <col min="14600" max="14600" width="0" hidden="1" customWidth="1"/>
    <col min="14601" max="14601" width="16.6640625" customWidth="1"/>
    <col min="14602" max="14602" width="20.6640625" customWidth="1"/>
    <col min="14603" max="14603" width="0" hidden="1" customWidth="1"/>
    <col min="14604" max="14604" width="18" customWidth="1"/>
    <col min="14605" max="14605" width="20.6640625" customWidth="1"/>
    <col min="14606" max="14606" width="3.6640625" customWidth="1"/>
    <col min="14607" max="14607" width="15.109375" bestFit="1" customWidth="1"/>
    <col min="14608" max="14608" width="15" customWidth="1"/>
    <col min="14609" max="14609" width="15.88671875" customWidth="1"/>
    <col min="14610" max="14610" width="15.109375" customWidth="1"/>
    <col min="14844" max="14844" width="5.33203125" customWidth="1"/>
    <col min="14845" max="14845" width="2.5546875" customWidth="1"/>
    <col min="14846" max="14846" width="2" customWidth="1"/>
    <col min="14847" max="14847" width="0" hidden="1" customWidth="1"/>
    <col min="14848" max="14848" width="16.6640625" customWidth="1"/>
    <col min="14849" max="14849" width="19.44140625" customWidth="1"/>
    <col min="14850" max="14850" width="0" hidden="1" customWidth="1"/>
    <col min="14851" max="14851" width="17.5546875" customWidth="1"/>
    <col min="14852" max="14852" width="19.44140625" customWidth="1"/>
    <col min="14853" max="14853" width="0" hidden="1" customWidth="1"/>
    <col min="14854" max="14854" width="16.6640625" customWidth="1"/>
    <col min="14855" max="14855" width="20.6640625" customWidth="1"/>
    <col min="14856" max="14856" width="0" hidden="1" customWidth="1"/>
    <col min="14857" max="14857" width="16.6640625" customWidth="1"/>
    <col min="14858" max="14858" width="20.6640625" customWidth="1"/>
    <col min="14859" max="14859" width="0" hidden="1" customWidth="1"/>
    <col min="14860" max="14860" width="18" customWidth="1"/>
    <col min="14861" max="14861" width="20.6640625" customWidth="1"/>
    <col min="14862" max="14862" width="3.6640625" customWidth="1"/>
    <col min="14863" max="14863" width="15.109375" bestFit="1" customWidth="1"/>
    <col min="14864" max="14864" width="15" customWidth="1"/>
    <col min="14865" max="14865" width="15.88671875" customWidth="1"/>
    <col min="14866" max="14866" width="15.109375" customWidth="1"/>
    <col min="15100" max="15100" width="5.33203125" customWidth="1"/>
    <col min="15101" max="15101" width="2.5546875" customWidth="1"/>
    <col min="15102" max="15102" width="2" customWidth="1"/>
    <col min="15103" max="15103" width="0" hidden="1" customWidth="1"/>
    <col min="15104" max="15104" width="16.6640625" customWidth="1"/>
    <col min="15105" max="15105" width="19.44140625" customWidth="1"/>
    <col min="15106" max="15106" width="0" hidden="1" customWidth="1"/>
    <col min="15107" max="15107" width="17.5546875" customWidth="1"/>
    <col min="15108" max="15108" width="19.44140625" customWidth="1"/>
    <col min="15109" max="15109" width="0" hidden="1" customWidth="1"/>
    <col min="15110" max="15110" width="16.6640625" customWidth="1"/>
    <col min="15111" max="15111" width="20.6640625" customWidth="1"/>
    <col min="15112" max="15112" width="0" hidden="1" customWidth="1"/>
    <col min="15113" max="15113" width="16.6640625" customWidth="1"/>
    <col min="15114" max="15114" width="20.6640625" customWidth="1"/>
    <col min="15115" max="15115" width="0" hidden="1" customWidth="1"/>
    <col min="15116" max="15116" width="18" customWidth="1"/>
    <col min="15117" max="15117" width="20.6640625" customWidth="1"/>
    <col min="15118" max="15118" width="3.6640625" customWidth="1"/>
    <col min="15119" max="15119" width="15.109375" bestFit="1" customWidth="1"/>
    <col min="15120" max="15120" width="15" customWidth="1"/>
    <col min="15121" max="15121" width="15.88671875" customWidth="1"/>
    <col min="15122" max="15122" width="15.109375" customWidth="1"/>
    <col min="15356" max="15356" width="5.33203125" customWidth="1"/>
    <col min="15357" max="15357" width="2.5546875" customWidth="1"/>
    <col min="15358" max="15358" width="2" customWidth="1"/>
    <col min="15359" max="15359" width="0" hidden="1" customWidth="1"/>
    <col min="15360" max="15360" width="16.6640625" customWidth="1"/>
    <col min="15361" max="15361" width="19.44140625" customWidth="1"/>
    <col min="15362" max="15362" width="0" hidden="1" customWidth="1"/>
    <col min="15363" max="15363" width="17.5546875" customWidth="1"/>
    <col min="15364" max="15364" width="19.44140625" customWidth="1"/>
    <col min="15365" max="15365" width="0" hidden="1" customWidth="1"/>
    <col min="15366" max="15366" width="16.6640625" customWidth="1"/>
    <col min="15367" max="15367" width="20.6640625" customWidth="1"/>
    <col min="15368" max="15368" width="0" hidden="1" customWidth="1"/>
    <col min="15369" max="15369" width="16.6640625" customWidth="1"/>
    <col min="15370" max="15370" width="20.6640625" customWidth="1"/>
    <col min="15371" max="15371" width="0" hidden="1" customWidth="1"/>
    <col min="15372" max="15372" width="18" customWidth="1"/>
    <col min="15373" max="15373" width="20.6640625" customWidth="1"/>
    <col min="15374" max="15374" width="3.6640625" customWidth="1"/>
    <col min="15375" max="15375" width="15.109375" bestFit="1" customWidth="1"/>
    <col min="15376" max="15376" width="15" customWidth="1"/>
    <col min="15377" max="15377" width="15.88671875" customWidth="1"/>
    <col min="15378" max="15378" width="15.109375" customWidth="1"/>
    <col min="15612" max="15612" width="5.33203125" customWidth="1"/>
    <col min="15613" max="15613" width="2.5546875" customWidth="1"/>
    <col min="15614" max="15614" width="2" customWidth="1"/>
    <col min="15615" max="15615" width="0" hidden="1" customWidth="1"/>
    <col min="15616" max="15616" width="16.6640625" customWidth="1"/>
    <col min="15617" max="15617" width="19.44140625" customWidth="1"/>
    <col min="15618" max="15618" width="0" hidden="1" customWidth="1"/>
    <col min="15619" max="15619" width="17.5546875" customWidth="1"/>
    <col min="15620" max="15620" width="19.44140625" customWidth="1"/>
    <col min="15621" max="15621" width="0" hidden="1" customWidth="1"/>
    <col min="15622" max="15622" width="16.6640625" customWidth="1"/>
    <col min="15623" max="15623" width="20.6640625" customWidth="1"/>
    <col min="15624" max="15624" width="0" hidden="1" customWidth="1"/>
    <col min="15625" max="15625" width="16.6640625" customWidth="1"/>
    <col min="15626" max="15626" width="20.6640625" customWidth="1"/>
    <col min="15627" max="15627" width="0" hidden="1" customWidth="1"/>
    <col min="15628" max="15628" width="18" customWidth="1"/>
    <col min="15629" max="15629" width="20.6640625" customWidth="1"/>
    <col min="15630" max="15630" width="3.6640625" customWidth="1"/>
    <col min="15631" max="15631" width="15.109375" bestFit="1" customWidth="1"/>
    <col min="15632" max="15632" width="15" customWidth="1"/>
    <col min="15633" max="15633" width="15.88671875" customWidth="1"/>
    <col min="15634" max="15634" width="15.109375" customWidth="1"/>
    <col min="15868" max="15868" width="5.33203125" customWidth="1"/>
    <col min="15869" max="15869" width="2.5546875" customWidth="1"/>
    <col min="15870" max="15870" width="2" customWidth="1"/>
    <col min="15871" max="15871" width="0" hidden="1" customWidth="1"/>
    <col min="15872" max="15872" width="16.6640625" customWidth="1"/>
    <col min="15873" max="15873" width="19.44140625" customWidth="1"/>
    <col min="15874" max="15874" width="0" hidden="1" customWidth="1"/>
    <col min="15875" max="15875" width="17.5546875" customWidth="1"/>
    <col min="15876" max="15876" width="19.44140625" customWidth="1"/>
    <col min="15877" max="15877" width="0" hidden="1" customWidth="1"/>
    <col min="15878" max="15878" width="16.6640625" customWidth="1"/>
    <col min="15879" max="15879" width="20.6640625" customWidth="1"/>
    <col min="15880" max="15880" width="0" hidden="1" customWidth="1"/>
    <col min="15881" max="15881" width="16.6640625" customWidth="1"/>
    <col min="15882" max="15882" width="20.6640625" customWidth="1"/>
    <col min="15883" max="15883" width="0" hidden="1" customWidth="1"/>
    <col min="15884" max="15884" width="18" customWidth="1"/>
    <col min="15885" max="15885" width="20.6640625" customWidth="1"/>
    <col min="15886" max="15886" width="3.6640625" customWidth="1"/>
    <col min="15887" max="15887" width="15.109375" bestFit="1" customWidth="1"/>
    <col min="15888" max="15888" width="15" customWidth="1"/>
    <col min="15889" max="15889" width="15.88671875" customWidth="1"/>
    <col min="15890" max="15890" width="15.109375" customWidth="1"/>
    <col min="16124" max="16124" width="5.33203125" customWidth="1"/>
    <col min="16125" max="16125" width="2.5546875" customWidth="1"/>
    <col min="16126" max="16126" width="2" customWidth="1"/>
    <col min="16127" max="16127" width="0" hidden="1" customWidth="1"/>
    <col min="16128" max="16128" width="16.6640625" customWidth="1"/>
    <col min="16129" max="16129" width="19.44140625" customWidth="1"/>
    <col min="16130" max="16130" width="0" hidden="1" customWidth="1"/>
    <col min="16131" max="16131" width="17.5546875" customWidth="1"/>
    <col min="16132" max="16132" width="19.44140625" customWidth="1"/>
    <col min="16133" max="16133" width="0" hidden="1" customWidth="1"/>
    <col min="16134" max="16134" width="16.6640625" customWidth="1"/>
    <col min="16135" max="16135" width="20.6640625" customWidth="1"/>
    <col min="16136" max="16136" width="0" hidden="1" customWidth="1"/>
    <col min="16137" max="16137" width="16.6640625" customWidth="1"/>
    <col min="16138" max="16138" width="20.6640625" customWidth="1"/>
    <col min="16139" max="16139" width="0" hidden="1" customWidth="1"/>
    <col min="16140" max="16140" width="18" customWidth="1"/>
    <col min="16141" max="16141" width="20.6640625" customWidth="1"/>
    <col min="16142" max="16142" width="3.6640625" customWidth="1"/>
    <col min="16143" max="16143" width="15.109375" bestFit="1" customWidth="1"/>
    <col min="16144" max="16144" width="15" customWidth="1"/>
    <col min="16145" max="16145" width="15.88671875" customWidth="1"/>
    <col min="16146" max="16146" width="15.109375" customWidth="1"/>
  </cols>
  <sheetData>
    <row r="1" spans="1:22" ht="68.25" customHeight="1" thickBot="1" x14ac:dyDescent="0.35">
      <c r="A1" s="223" t="str">
        <f>+'[1] ajuste'!A1:B2</f>
        <v>L. Precios  824</v>
      </c>
      <c r="B1" s="224"/>
      <c r="C1" s="225"/>
      <c r="D1" s="193" t="s">
        <v>30</v>
      </c>
      <c r="E1" s="193"/>
      <c r="F1" s="193"/>
      <c r="G1" s="193"/>
      <c r="H1" s="193"/>
      <c r="I1" s="193"/>
      <c r="J1" s="193"/>
      <c r="K1" s="193"/>
      <c r="L1" s="2"/>
      <c r="M1" s="2"/>
      <c r="N1" s="185"/>
      <c r="O1" s="185"/>
      <c r="P1" s="185"/>
    </row>
    <row r="2" spans="1:22" s="144" customFormat="1" ht="35.25" customHeight="1" thickBot="1" x14ac:dyDescent="0.3">
      <c r="A2" s="141"/>
      <c r="B2" s="142"/>
      <c r="C2" s="143"/>
      <c r="D2" s="226" t="s">
        <v>29</v>
      </c>
      <c r="E2" s="227"/>
      <c r="F2" s="228" t="s">
        <v>24</v>
      </c>
      <c r="G2" s="229"/>
      <c r="H2" s="226" t="s">
        <v>25</v>
      </c>
      <c r="I2" s="227"/>
      <c r="J2" s="230" t="s">
        <v>26</v>
      </c>
      <c r="K2" s="231"/>
      <c r="L2" s="220" t="s">
        <v>27</v>
      </c>
      <c r="M2" s="221"/>
    </row>
    <row r="3" spans="1:22" ht="35.25" customHeight="1" x14ac:dyDescent="0.3">
      <c r="A3" s="188" t="s">
        <v>6</v>
      </c>
      <c r="B3" s="207"/>
      <c r="C3" s="210" t="s">
        <v>28</v>
      </c>
      <c r="D3" s="145" t="s">
        <v>10</v>
      </c>
      <c r="E3" s="146" t="s">
        <v>11</v>
      </c>
      <c r="F3" s="12" t="s">
        <v>10</v>
      </c>
      <c r="G3" s="147" t="s">
        <v>11</v>
      </c>
      <c r="H3" s="145" t="s">
        <v>10</v>
      </c>
      <c r="I3" s="148" t="s">
        <v>11</v>
      </c>
      <c r="J3" s="11" t="s">
        <v>10</v>
      </c>
      <c r="K3" s="147" t="s">
        <v>11</v>
      </c>
      <c r="L3" s="12" t="s">
        <v>10</v>
      </c>
      <c r="M3" s="147" t="s">
        <v>11</v>
      </c>
    </row>
    <row r="4" spans="1:22" ht="33" customHeight="1" thickBot="1" x14ac:dyDescent="0.35">
      <c r="A4" s="208"/>
      <c r="B4" s="209"/>
      <c r="C4" s="222"/>
      <c r="D4" s="149" t="s">
        <v>20</v>
      </c>
      <c r="E4" s="150" t="s">
        <v>20</v>
      </c>
      <c r="F4" s="151" t="s">
        <v>20</v>
      </c>
      <c r="G4" s="152" t="s">
        <v>20</v>
      </c>
      <c r="H4" s="149" t="s">
        <v>20</v>
      </c>
      <c r="I4" s="153" t="s">
        <v>20</v>
      </c>
      <c r="J4" s="154" t="s">
        <v>20</v>
      </c>
      <c r="K4" s="152" t="s">
        <v>20</v>
      </c>
      <c r="L4" s="151" t="s">
        <v>20</v>
      </c>
      <c r="M4" s="152" t="s">
        <v>20</v>
      </c>
      <c r="N4" s="134"/>
      <c r="P4" s="38"/>
    </row>
    <row r="5" spans="1:22" s="38" customFormat="1" ht="20.100000000000001" customHeight="1" x14ac:dyDescent="0.3">
      <c r="A5" s="17">
        <v>1</v>
      </c>
      <c r="B5" s="18"/>
      <c r="C5" s="155"/>
      <c r="D5" s="22">
        <f>+'[1] ajuste'!C394*(1-C5)</f>
        <v>443</v>
      </c>
      <c r="E5" s="156">
        <f>+D5*1.105</f>
        <v>489.51499999999999</v>
      </c>
      <c r="F5" s="22">
        <f>+'[1] ajuste'!D394*(1-C5)</f>
        <v>458</v>
      </c>
      <c r="G5" s="156">
        <f>+F5*1.105</f>
        <v>506.09</v>
      </c>
      <c r="H5" s="22">
        <f>+'[1] ajuste'!E394*(1-C5)</f>
        <v>659</v>
      </c>
      <c r="I5" s="157">
        <f>+H5*1.105</f>
        <v>728.19499999999994</v>
      </c>
      <c r="J5" s="158">
        <f>+'[1] ajuste'!F394*(1-C5)</f>
        <v>1217</v>
      </c>
      <c r="K5" s="156">
        <f>+J5*1.105</f>
        <v>1344.7850000000001</v>
      </c>
      <c r="L5" s="159">
        <f>+'[1] ajuste'!G394*(1-C5)</f>
        <v>3121.8</v>
      </c>
      <c r="M5" s="160">
        <f>+L5*1.105</f>
        <v>3449.5889999999999</v>
      </c>
      <c r="N5" s="161"/>
      <c r="O5" s="140"/>
      <c r="P5" s="140"/>
      <c r="Q5" s="140"/>
      <c r="R5" s="140"/>
      <c r="S5" s="162"/>
      <c r="T5" s="162"/>
      <c r="U5" s="162"/>
      <c r="V5" s="162"/>
    </row>
    <row r="6" spans="1:22" s="38" customFormat="1" ht="20.100000000000001" customHeight="1" x14ac:dyDescent="0.3">
      <c r="A6" s="39">
        <v>2</v>
      </c>
      <c r="B6" s="40"/>
      <c r="C6" s="163"/>
      <c r="D6" s="22">
        <f>+'[1] ajuste'!C395*(1-C6)</f>
        <v>547</v>
      </c>
      <c r="E6" s="164">
        <f>+D6*1.105</f>
        <v>604.43499999999995</v>
      </c>
      <c r="F6" s="22">
        <f>+'[1] ajuste'!D395*(1-C6)</f>
        <v>562</v>
      </c>
      <c r="G6" s="164">
        <f>+F6*1.105</f>
        <v>621.01</v>
      </c>
      <c r="H6" s="22">
        <f>+'[1] ajuste'!E395*(1-C6)</f>
        <v>763</v>
      </c>
      <c r="I6" s="157">
        <f>+H6*1.105</f>
        <v>843.11500000000001</v>
      </c>
      <c r="J6" s="158">
        <f>+'[1] ajuste'!F395*(1-C6)</f>
        <v>1321</v>
      </c>
      <c r="K6" s="164">
        <f>+J6*1.105</f>
        <v>1459.7049999999999</v>
      </c>
      <c r="L6" s="165">
        <f>+'[1] ajuste'!G395*(1-C6)</f>
        <v>3234.42</v>
      </c>
      <c r="M6" s="166">
        <f>+L6*1.105</f>
        <v>3574.0340999999999</v>
      </c>
      <c r="N6" s="161"/>
      <c r="O6" s="140"/>
      <c r="P6" s="140"/>
      <c r="Q6" s="140"/>
      <c r="R6" s="140"/>
      <c r="S6" s="162"/>
    </row>
    <row r="7" spans="1:22" s="38" customFormat="1" ht="20.100000000000001" customHeight="1" thickBot="1" x14ac:dyDescent="0.35">
      <c r="A7" s="50">
        <v>3</v>
      </c>
      <c r="B7" s="51"/>
      <c r="C7" s="167"/>
      <c r="D7" s="55">
        <f>+'[1] ajuste'!C396*(1-C7)</f>
        <v>651</v>
      </c>
      <c r="E7" s="168">
        <f>+D7*1.105</f>
        <v>719.35500000000002</v>
      </c>
      <c r="F7" s="55">
        <f>+'[1] ajuste'!D396*(1-C7)</f>
        <v>666</v>
      </c>
      <c r="G7" s="168">
        <f>+F7*1.105</f>
        <v>735.93</v>
      </c>
      <c r="H7" s="55">
        <f>+'[1] ajuste'!E396*(1-C7)</f>
        <v>867</v>
      </c>
      <c r="I7" s="169">
        <f>+H7*1.105</f>
        <v>958.03499999999997</v>
      </c>
      <c r="J7" s="170">
        <f>+'[1] ajuste'!F396*(1-C7)</f>
        <v>1425</v>
      </c>
      <c r="K7" s="168">
        <f>+J7*1.105</f>
        <v>1574.625</v>
      </c>
      <c r="L7" s="165">
        <f>+'[1] ajuste'!G396*(1-C7)</f>
        <v>3347.03</v>
      </c>
      <c r="M7" s="171">
        <f>+L7*1.105</f>
        <v>3698.4681500000002</v>
      </c>
      <c r="N7" s="161"/>
      <c r="O7" s="140"/>
      <c r="P7" s="140"/>
      <c r="Q7" s="140"/>
      <c r="R7" s="140"/>
      <c r="S7" s="162"/>
    </row>
    <row r="8" spans="1:22" s="38" customFormat="1" ht="20.100000000000001" customHeight="1" x14ac:dyDescent="0.3">
      <c r="A8" s="68">
        <v>4</v>
      </c>
      <c r="B8" s="69"/>
      <c r="C8" s="155"/>
      <c r="D8" s="22">
        <f>+'[1] ajuste'!C397*(1-C8)</f>
        <v>755</v>
      </c>
      <c r="E8" s="156">
        <f t="shared" ref="E8:E68" si="0">+D8*1.105</f>
        <v>834.27499999999998</v>
      </c>
      <c r="F8" s="22">
        <f>+'[1] ajuste'!D397*(1-C8)</f>
        <v>770</v>
      </c>
      <c r="G8" s="156">
        <f t="shared" ref="G8:G71" si="1">+F8*1.105</f>
        <v>850.85</v>
      </c>
      <c r="H8" s="22">
        <f>+'[1] ajuste'!E397*(1-C8)</f>
        <v>971</v>
      </c>
      <c r="I8" s="157">
        <f>+H8*1.105</f>
        <v>1072.9549999999999</v>
      </c>
      <c r="J8" s="158">
        <f>+'[1] ajuste'!F397*(1-C8)</f>
        <v>1529</v>
      </c>
      <c r="K8" s="156">
        <f t="shared" ref="K8:K71" si="2">+J8*1.105</f>
        <v>1689.5450000000001</v>
      </c>
      <c r="L8" s="159">
        <f>+'[1] ajuste'!G397*(1-C8)</f>
        <v>3459.65</v>
      </c>
      <c r="M8" s="160">
        <f t="shared" ref="M8:M71" si="3">+L8*1.105</f>
        <v>3822.9132500000001</v>
      </c>
      <c r="N8" s="161"/>
      <c r="O8" s="140"/>
      <c r="P8" s="140"/>
      <c r="Q8" s="140"/>
      <c r="R8" s="140"/>
      <c r="S8" s="162"/>
    </row>
    <row r="9" spans="1:22" s="38" customFormat="1" ht="20.100000000000001" customHeight="1" x14ac:dyDescent="0.3">
      <c r="A9" s="39">
        <v>5</v>
      </c>
      <c r="B9" s="40"/>
      <c r="C9" s="163"/>
      <c r="D9" s="22">
        <f>+'[1] ajuste'!C398*(1-C9)</f>
        <v>859</v>
      </c>
      <c r="E9" s="164">
        <f t="shared" si="0"/>
        <v>949.19499999999994</v>
      </c>
      <c r="F9" s="22">
        <f>+'[1] ajuste'!D398*(1-C9)</f>
        <v>874</v>
      </c>
      <c r="G9" s="164">
        <f t="shared" si="1"/>
        <v>965.77</v>
      </c>
      <c r="H9" s="22">
        <f>+'[1] ajuste'!E398*(1-C9)</f>
        <v>1075</v>
      </c>
      <c r="I9" s="157">
        <f t="shared" ref="I9:I72" si="4">+H9*1.105</f>
        <v>1187.875</v>
      </c>
      <c r="J9" s="158">
        <f>+'[1] ajuste'!F398*(1-C9)</f>
        <v>1633</v>
      </c>
      <c r="K9" s="164">
        <f t="shared" si="2"/>
        <v>1804.4649999999999</v>
      </c>
      <c r="L9" s="165">
        <f>+'[1] ajuste'!G398*(1-C9)</f>
        <v>3572.27</v>
      </c>
      <c r="M9" s="166">
        <f t="shared" si="3"/>
        <v>3947.35835</v>
      </c>
      <c r="N9" s="161"/>
      <c r="O9" s="140"/>
      <c r="P9" s="140"/>
      <c r="Q9" s="140"/>
      <c r="R9" s="140"/>
      <c r="S9" s="162"/>
    </row>
    <row r="10" spans="1:22" ht="20.100000000000001" customHeight="1" thickBot="1" x14ac:dyDescent="0.35">
      <c r="A10" s="88">
        <v>6</v>
      </c>
      <c r="B10" s="89"/>
      <c r="C10" s="167"/>
      <c r="D10" s="55">
        <f>+'[1] ajuste'!C399*(1-C10)</f>
        <v>963</v>
      </c>
      <c r="E10" s="168">
        <f t="shared" si="0"/>
        <v>1064.115</v>
      </c>
      <c r="F10" s="55">
        <f>+'[1] ajuste'!D399*(1-C10)</f>
        <v>978</v>
      </c>
      <c r="G10" s="168">
        <f>+F10*1.105</f>
        <v>1080.69</v>
      </c>
      <c r="H10" s="55">
        <f>+'[1] ajuste'!E399*(1-C10)</f>
        <v>1179</v>
      </c>
      <c r="I10" s="169">
        <f t="shared" si="4"/>
        <v>1302.7950000000001</v>
      </c>
      <c r="J10" s="170">
        <f>+'[1] ajuste'!F399*(1-C10)</f>
        <v>1737</v>
      </c>
      <c r="K10" s="168">
        <f t="shared" si="2"/>
        <v>1919.385</v>
      </c>
      <c r="L10" s="165">
        <f>+'[1] ajuste'!G399*(1-C10)</f>
        <v>3684.89</v>
      </c>
      <c r="M10" s="171">
        <f t="shared" si="3"/>
        <v>4071.8034499999999</v>
      </c>
      <c r="N10" s="161"/>
      <c r="O10" s="140"/>
      <c r="P10" s="140"/>
      <c r="Q10" s="140"/>
      <c r="R10" s="140"/>
      <c r="S10" s="162"/>
    </row>
    <row r="11" spans="1:22" ht="20.100000000000001" customHeight="1" x14ac:dyDescent="0.3">
      <c r="A11" s="79">
        <v>7</v>
      </c>
      <c r="B11" s="80"/>
      <c r="C11" s="155"/>
      <c r="D11" s="82">
        <f>+'[1] ajuste'!C400*(1-C11)</f>
        <v>1067</v>
      </c>
      <c r="E11" s="172">
        <f t="shared" si="0"/>
        <v>1179.0350000000001</v>
      </c>
      <c r="F11" s="82">
        <f>+'[1] ajuste'!D400*(1-C11)</f>
        <v>1082</v>
      </c>
      <c r="G11" s="172">
        <f t="shared" si="1"/>
        <v>1195.6099999999999</v>
      </c>
      <c r="H11" s="82">
        <f>+'[1] ajuste'!E400*(1-C11)</f>
        <v>1283</v>
      </c>
      <c r="I11" s="173">
        <f t="shared" si="4"/>
        <v>1417.7149999999999</v>
      </c>
      <c r="J11" s="174">
        <f>+'[1] ajuste'!F400*(1-C11)</f>
        <v>1841</v>
      </c>
      <c r="K11" s="172">
        <f t="shared" si="2"/>
        <v>2034.3050000000001</v>
      </c>
      <c r="L11" s="159">
        <f>+'[1] ajuste'!G400*(1-C11)</f>
        <v>3797.5</v>
      </c>
      <c r="M11" s="160">
        <f t="shared" si="3"/>
        <v>4196.2375000000002</v>
      </c>
      <c r="N11" s="161"/>
      <c r="O11" s="140"/>
      <c r="P11" s="140"/>
      <c r="Q11" s="140"/>
      <c r="R11" s="140"/>
      <c r="S11" s="162"/>
    </row>
    <row r="12" spans="1:22" ht="20.100000000000001" customHeight="1" x14ac:dyDescent="0.3">
      <c r="A12" s="86">
        <v>8</v>
      </c>
      <c r="B12" s="87"/>
      <c r="C12" s="163"/>
      <c r="D12" s="22">
        <f>+'[1] ajuste'!C401*(1-C12)</f>
        <v>1171</v>
      </c>
      <c r="E12" s="164">
        <f t="shared" si="0"/>
        <v>1293.9549999999999</v>
      </c>
      <c r="F12" s="22">
        <f>+'[1] ajuste'!D401*(1-C12)</f>
        <v>1186</v>
      </c>
      <c r="G12" s="164">
        <f t="shared" si="1"/>
        <v>1310.53</v>
      </c>
      <c r="H12" s="22">
        <f>+'[1] ajuste'!E401*(1-C12)</f>
        <v>1387</v>
      </c>
      <c r="I12" s="157">
        <f t="shared" si="4"/>
        <v>1532.635</v>
      </c>
      <c r="J12" s="158">
        <f>+'[1] ajuste'!F401*(1-C12)</f>
        <v>1945</v>
      </c>
      <c r="K12" s="164">
        <f t="shared" si="2"/>
        <v>2149.2249999999999</v>
      </c>
      <c r="L12" s="165">
        <f>+'[1] ajuste'!G401*(1-C12)</f>
        <v>3910.12</v>
      </c>
      <c r="M12" s="166">
        <f t="shared" si="3"/>
        <v>4320.6826000000001</v>
      </c>
      <c r="N12" s="161"/>
      <c r="O12" s="140"/>
      <c r="P12" s="140"/>
      <c r="Q12" s="140"/>
      <c r="R12" s="140"/>
      <c r="S12" s="162"/>
    </row>
    <row r="13" spans="1:22" ht="20.100000000000001" customHeight="1" thickBot="1" x14ac:dyDescent="0.35">
      <c r="A13" s="88">
        <v>9</v>
      </c>
      <c r="B13" s="89"/>
      <c r="C13" s="167"/>
      <c r="D13" s="55">
        <f>+'[1] ajuste'!C402*(1-C13)</f>
        <v>1275</v>
      </c>
      <c r="E13" s="168">
        <f t="shared" si="0"/>
        <v>1408.875</v>
      </c>
      <c r="F13" s="55">
        <f>+'[1] ajuste'!D402*(1-C13)</f>
        <v>1290</v>
      </c>
      <c r="G13" s="168">
        <f t="shared" si="1"/>
        <v>1425.45</v>
      </c>
      <c r="H13" s="55">
        <f>+'[1] ajuste'!E402*(1-C13)</f>
        <v>1491</v>
      </c>
      <c r="I13" s="169">
        <f t="shared" si="4"/>
        <v>1647.5550000000001</v>
      </c>
      <c r="J13" s="170">
        <f>+'[1] ajuste'!F402*(1-C13)</f>
        <v>2049</v>
      </c>
      <c r="K13" s="168">
        <f t="shared" si="2"/>
        <v>2264.145</v>
      </c>
      <c r="L13" s="175">
        <f>+'[1] ajuste'!G402*(1-C13)</f>
        <v>4022.74</v>
      </c>
      <c r="M13" s="171">
        <f t="shared" si="3"/>
        <v>4445.1277</v>
      </c>
      <c r="N13" s="161"/>
      <c r="O13" s="140"/>
      <c r="P13" s="140"/>
      <c r="Q13" s="140"/>
      <c r="R13" s="140"/>
      <c r="S13" s="162"/>
    </row>
    <row r="14" spans="1:22" ht="20.100000000000001" customHeight="1" x14ac:dyDescent="0.3">
      <c r="A14" s="71">
        <v>10</v>
      </c>
      <c r="B14" s="72"/>
      <c r="C14" s="155"/>
      <c r="D14" s="22">
        <f>+'[1] ajuste'!C403*(1-C14)</f>
        <v>1379</v>
      </c>
      <c r="E14" s="156">
        <f t="shared" si="0"/>
        <v>1523.7950000000001</v>
      </c>
      <c r="F14" s="22">
        <f>+'[1] ajuste'!D403*(1-C14)</f>
        <v>1394</v>
      </c>
      <c r="G14" s="156">
        <f t="shared" si="1"/>
        <v>1540.37</v>
      </c>
      <c r="H14" s="22">
        <f>+'[1] ajuste'!E403*(1-C14)</f>
        <v>1595</v>
      </c>
      <c r="I14" s="157">
        <f t="shared" si="4"/>
        <v>1762.4749999999999</v>
      </c>
      <c r="J14" s="158">
        <f>+'[1] ajuste'!F403*(1-C14)</f>
        <v>2153</v>
      </c>
      <c r="K14" s="156">
        <f t="shared" si="2"/>
        <v>2379.0650000000001</v>
      </c>
      <c r="L14" s="159">
        <f>+'[1] ajuste'!G403*(1-C14)</f>
        <v>4135.3500000000004</v>
      </c>
      <c r="M14" s="160">
        <f t="shared" si="3"/>
        <v>4569.5617500000008</v>
      </c>
      <c r="N14" s="161"/>
      <c r="O14" s="140"/>
      <c r="P14" s="140"/>
      <c r="Q14" s="140"/>
      <c r="R14" s="140"/>
      <c r="S14" s="162"/>
    </row>
    <row r="15" spans="1:22" ht="20.100000000000001" customHeight="1" x14ac:dyDescent="0.3">
      <c r="A15" s="86">
        <v>11</v>
      </c>
      <c r="B15" s="87"/>
      <c r="C15" s="163"/>
      <c r="D15" s="22">
        <f>+'[1] ajuste'!C404*(1-C15)</f>
        <v>1483</v>
      </c>
      <c r="E15" s="164">
        <f t="shared" si="0"/>
        <v>1638.7149999999999</v>
      </c>
      <c r="F15" s="22">
        <f>+'[1] ajuste'!D404*(1-C15)</f>
        <v>1498</v>
      </c>
      <c r="G15" s="164">
        <f t="shared" si="1"/>
        <v>1655.29</v>
      </c>
      <c r="H15" s="22">
        <f>+'[1] ajuste'!E404*(1-C15)</f>
        <v>1699</v>
      </c>
      <c r="I15" s="157">
        <f t="shared" si="4"/>
        <v>1877.395</v>
      </c>
      <c r="J15" s="158">
        <f>+'[1] ajuste'!F404*(1-C15)</f>
        <v>2257</v>
      </c>
      <c r="K15" s="164">
        <f t="shared" si="2"/>
        <v>2493.9850000000001</v>
      </c>
      <c r="L15" s="165">
        <f>+'[1] ajuste'!G404*(1-C15)</f>
        <v>4247.97</v>
      </c>
      <c r="M15" s="166">
        <f t="shared" si="3"/>
        <v>4694.0068499999998</v>
      </c>
      <c r="N15" s="161"/>
      <c r="O15" s="140"/>
      <c r="P15" s="140"/>
      <c r="Q15" s="140"/>
      <c r="R15" s="140"/>
      <c r="S15" s="162"/>
    </row>
    <row r="16" spans="1:22" ht="20.100000000000001" customHeight="1" thickBot="1" x14ac:dyDescent="0.35">
      <c r="A16" s="88">
        <v>12</v>
      </c>
      <c r="B16" s="89"/>
      <c r="C16" s="167"/>
      <c r="D16" s="55">
        <f>+'[1] ajuste'!C405*(1-C16)</f>
        <v>1587</v>
      </c>
      <c r="E16" s="168">
        <f t="shared" si="0"/>
        <v>1753.635</v>
      </c>
      <c r="F16" s="55">
        <f>+'[1] ajuste'!D405*(1-C16)</f>
        <v>1602</v>
      </c>
      <c r="G16" s="168">
        <f t="shared" si="1"/>
        <v>1770.21</v>
      </c>
      <c r="H16" s="55">
        <f>+'[1] ajuste'!E405*(1-C16)</f>
        <v>1803</v>
      </c>
      <c r="I16" s="169">
        <f t="shared" si="4"/>
        <v>1992.3150000000001</v>
      </c>
      <c r="J16" s="170">
        <f>+'[1] ajuste'!F405*(1-C16)</f>
        <v>2361</v>
      </c>
      <c r="K16" s="168">
        <f t="shared" si="2"/>
        <v>2608.9049999999997</v>
      </c>
      <c r="L16" s="165">
        <f>+'[1] ajuste'!G405*(1-C16)</f>
        <v>4360.59</v>
      </c>
      <c r="M16" s="171">
        <f t="shared" si="3"/>
        <v>4818.4519499999997</v>
      </c>
      <c r="N16" s="161"/>
      <c r="O16" s="140"/>
      <c r="P16" s="140"/>
      <c r="Q16" s="140"/>
      <c r="R16" s="140"/>
      <c r="S16" s="162"/>
    </row>
    <row r="17" spans="1:19" ht="20.100000000000001" customHeight="1" x14ac:dyDescent="0.3">
      <c r="A17" s="71">
        <v>13</v>
      </c>
      <c r="B17" s="72"/>
      <c r="C17" s="155"/>
      <c r="D17" s="22">
        <f>+'[1] ajuste'!C406*(1-C17)</f>
        <v>1691</v>
      </c>
      <c r="E17" s="156">
        <f t="shared" si="0"/>
        <v>1868.5550000000001</v>
      </c>
      <c r="F17" s="22">
        <f>+'[1] ajuste'!D406*(1-C17)</f>
        <v>1706</v>
      </c>
      <c r="G17" s="156">
        <f t="shared" si="1"/>
        <v>1885.1299999999999</v>
      </c>
      <c r="H17" s="22">
        <f>+'[1] ajuste'!E406*(1-C17)</f>
        <v>1907</v>
      </c>
      <c r="I17" s="157">
        <f t="shared" si="4"/>
        <v>2107.2350000000001</v>
      </c>
      <c r="J17" s="158">
        <f>+'[1] ajuste'!F406*(1-C17)</f>
        <v>2465</v>
      </c>
      <c r="K17" s="156">
        <f t="shared" si="2"/>
        <v>2723.8249999999998</v>
      </c>
      <c r="L17" s="159">
        <f>+'[1] ajuste'!G406*(1-C17)</f>
        <v>4473.21</v>
      </c>
      <c r="M17" s="160">
        <f t="shared" si="3"/>
        <v>4942.8970499999996</v>
      </c>
      <c r="N17" s="161"/>
      <c r="O17" s="140"/>
      <c r="P17" s="140"/>
      <c r="Q17" s="140"/>
      <c r="R17" s="140"/>
      <c r="S17" s="162"/>
    </row>
    <row r="18" spans="1:19" ht="20.100000000000001" customHeight="1" x14ac:dyDescent="0.3">
      <c r="A18" s="86">
        <v>14</v>
      </c>
      <c r="B18" s="87"/>
      <c r="C18" s="163"/>
      <c r="D18" s="22">
        <f>+'[1] ajuste'!C407*(1-C18)</f>
        <v>1795</v>
      </c>
      <c r="E18" s="164">
        <f t="shared" si="0"/>
        <v>1983.4749999999999</v>
      </c>
      <c r="F18" s="22">
        <f>+'[1] ajuste'!D407*(1-C18)</f>
        <v>1810</v>
      </c>
      <c r="G18" s="164">
        <f t="shared" si="1"/>
        <v>2000.05</v>
      </c>
      <c r="H18" s="22">
        <f>+'[1] ajuste'!E407*(1-C18)</f>
        <v>2011</v>
      </c>
      <c r="I18" s="157">
        <f t="shared" si="4"/>
        <v>2222.1549999999997</v>
      </c>
      <c r="J18" s="158">
        <f>+'[1] ajuste'!F407*(1-C18)</f>
        <v>2569</v>
      </c>
      <c r="K18" s="164">
        <f t="shared" si="2"/>
        <v>2838.7449999999999</v>
      </c>
      <c r="L18" s="165">
        <f>+'[1] ajuste'!G407*(1-C18)</f>
        <v>4585.82</v>
      </c>
      <c r="M18" s="166">
        <f t="shared" si="3"/>
        <v>5067.3310999999994</v>
      </c>
      <c r="N18" s="161"/>
      <c r="O18" s="140"/>
      <c r="P18" s="140"/>
      <c r="Q18" s="140"/>
      <c r="R18" s="140"/>
      <c r="S18" s="162"/>
    </row>
    <row r="19" spans="1:19" ht="20.100000000000001" customHeight="1" thickBot="1" x14ac:dyDescent="0.35">
      <c r="A19" s="88">
        <v>15</v>
      </c>
      <c r="B19" s="89"/>
      <c r="C19" s="167"/>
      <c r="D19" s="55">
        <f>+'[1] ajuste'!C408*(1-C19)</f>
        <v>1899</v>
      </c>
      <c r="E19" s="168">
        <f t="shared" si="0"/>
        <v>2098.395</v>
      </c>
      <c r="F19" s="55">
        <f>+'[1] ajuste'!D408*(1-C19)</f>
        <v>1914</v>
      </c>
      <c r="G19" s="168">
        <f t="shared" si="1"/>
        <v>2114.9699999999998</v>
      </c>
      <c r="H19" s="55">
        <f>+'[1] ajuste'!E408*(1-C19)</f>
        <v>2115</v>
      </c>
      <c r="I19" s="169">
        <f t="shared" si="4"/>
        <v>2337.0749999999998</v>
      </c>
      <c r="J19" s="170">
        <f>+'[1] ajuste'!F408*(1-C19)</f>
        <v>2673</v>
      </c>
      <c r="K19" s="168">
        <f t="shared" si="2"/>
        <v>2953.665</v>
      </c>
      <c r="L19" s="165">
        <f>+'[1] ajuste'!G408*(1-C19)</f>
        <v>4698.4399999999996</v>
      </c>
      <c r="M19" s="171">
        <f t="shared" si="3"/>
        <v>5191.7761999999993</v>
      </c>
      <c r="N19" s="161"/>
      <c r="O19" s="140"/>
      <c r="P19" s="140"/>
      <c r="Q19" s="140"/>
      <c r="R19" s="140"/>
      <c r="S19" s="162"/>
    </row>
    <row r="20" spans="1:19" ht="20.100000000000001" customHeight="1" x14ac:dyDescent="0.3">
      <c r="A20" s="93">
        <v>16</v>
      </c>
      <c r="B20" s="94"/>
      <c r="C20" s="155"/>
      <c r="D20" s="22">
        <f>+'[1] ajuste'!C409*(1-C20)</f>
        <v>2003</v>
      </c>
      <c r="E20" s="156">
        <f t="shared" si="0"/>
        <v>2213.3150000000001</v>
      </c>
      <c r="F20" s="22">
        <f>+'[1] ajuste'!D409*(1-C20)</f>
        <v>2018</v>
      </c>
      <c r="G20" s="156">
        <f t="shared" si="1"/>
        <v>2229.89</v>
      </c>
      <c r="H20" s="22">
        <f>+'[1] ajuste'!E409*(1-C20)</f>
        <v>2219</v>
      </c>
      <c r="I20" s="157">
        <f t="shared" si="4"/>
        <v>2451.9949999999999</v>
      </c>
      <c r="J20" s="158">
        <f>+'[1] ajuste'!F409*(1-C20)</f>
        <v>2777</v>
      </c>
      <c r="K20" s="156">
        <f t="shared" si="2"/>
        <v>3068.585</v>
      </c>
      <c r="L20" s="159">
        <f>+'[1] ajuste'!G409*(1-C20)</f>
        <v>4811.0600000000004</v>
      </c>
      <c r="M20" s="160">
        <f t="shared" si="3"/>
        <v>5316.2213000000002</v>
      </c>
      <c r="N20" s="161"/>
      <c r="O20" s="140">
        <f>+K20*0.75</f>
        <v>2301.4387500000003</v>
      </c>
      <c r="P20" s="140">
        <f>+O20/1.105</f>
        <v>2082.7500000000005</v>
      </c>
      <c r="Q20" s="140"/>
      <c r="R20" s="140"/>
      <c r="S20" s="162"/>
    </row>
    <row r="21" spans="1:19" ht="20.100000000000001" customHeight="1" x14ac:dyDescent="0.3">
      <c r="A21" s="86">
        <v>17</v>
      </c>
      <c r="B21" s="87"/>
      <c r="C21" s="163"/>
      <c r="D21" s="22">
        <f>+'[1] ajuste'!C410*(1-C21)</f>
        <v>2107</v>
      </c>
      <c r="E21" s="164">
        <f t="shared" si="0"/>
        <v>2328.2350000000001</v>
      </c>
      <c r="F21" s="22">
        <f>+'[1] ajuste'!D410*(1-C21)</f>
        <v>2122</v>
      </c>
      <c r="G21" s="164">
        <f t="shared" si="1"/>
        <v>2344.81</v>
      </c>
      <c r="H21" s="22">
        <f>+'[1] ajuste'!E410*(1-C21)</f>
        <v>2323</v>
      </c>
      <c r="I21" s="157">
        <f t="shared" si="4"/>
        <v>2566.915</v>
      </c>
      <c r="J21" s="158">
        <f>+'[1] ajuste'!F410*(1-C21)</f>
        <v>2881</v>
      </c>
      <c r="K21" s="164">
        <f t="shared" si="2"/>
        <v>3183.5050000000001</v>
      </c>
      <c r="L21" s="165">
        <f>+'[1] ajuste'!G410*(1-C21)</f>
        <v>4923.67</v>
      </c>
      <c r="M21" s="166">
        <f t="shared" si="3"/>
        <v>5440.65535</v>
      </c>
      <c r="N21" s="161"/>
      <c r="O21" s="140">
        <f>+K20+3647</f>
        <v>6715.585</v>
      </c>
      <c r="P21" s="140"/>
      <c r="Q21" s="140"/>
      <c r="R21" s="140"/>
      <c r="S21" s="162"/>
    </row>
    <row r="22" spans="1:19" ht="20.100000000000001" customHeight="1" thickBot="1" x14ac:dyDescent="0.35">
      <c r="A22" s="88">
        <v>18</v>
      </c>
      <c r="B22" s="89"/>
      <c r="C22" s="167"/>
      <c r="D22" s="55">
        <f>+'[1] ajuste'!C411*(1-C22)</f>
        <v>2211</v>
      </c>
      <c r="E22" s="168">
        <f t="shared" si="0"/>
        <v>2443.1549999999997</v>
      </c>
      <c r="F22" s="55">
        <f>+'[1] ajuste'!D411*(1-C22)</f>
        <v>2226</v>
      </c>
      <c r="G22" s="168">
        <f t="shared" si="1"/>
        <v>2459.73</v>
      </c>
      <c r="H22" s="55">
        <f>+'[1] ajuste'!E411*(1-C22)</f>
        <v>2427</v>
      </c>
      <c r="I22" s="169">
        <f t="shared" si="4"/>
        <v>2681.835</v>
      </c>
      <c r="J22" s="170">
        <f>+'[1] ajuste'!F411*(1-C22)</f>
        <v>2985</v>
      </c>
      <c r="K22" s="168">
        <f t="shared" si="2"/>
        <v>3298.4249999999997</v>
      </c>
      <c r="L22" s="165">
        <f>+'[1] ajuste'!G411*(1-C22)</f>
        <v>5036.29</v>
      </c>
      <c r="M22" s="171">
        <f t="shared" si="3"/>
        <v>5565.1004499999999</v>
      </c>
      <c r="N22" s="161"/>
      <c r="O22" s="140">
        <f>+O21-'[1]CLIENTE FINAL'!O20</f>
        <v>2374.04</v>
      </c>
      <c r="P22" s="140"/>
      <c r="Q22" s="140"/>
      <c r="R22" s="140"/>
      <c r="S22" s="162"/>
    </row>
    <row r="23" spans="1:19" ht="20.100000000000001" customHeight="1" x14ac:dyDescent="0.3">
      <c r="A23" s="93">
        <v>19</v>
      </c>
      <c r="B23" s="94"/>
      <c r="C23" s="155"/>
      <c r="D23" s="22">
        <f>+'[1] ajuste'!C412*(1-C23)</f>
        <v>2315</v>
      </c>
      <c r="E23" s="156">
        <f t="shared" si="0"/>
        <v>2558.0749999999998</v>
      </c>
      <c r="F23" s="22">
        <f>+'[1] ajuste'!D412*(1-C23)</f>
        <v>2330</v>
      </c>
      <c r="G23" s="156">
        <f t="shared" si="1"/>
        <v>2574.65</v>
      </c>
      <c r="H23" s="22">
        <f>+'[1] ajuste'!E412*(1-C23)</f>
        <v>2531</v>
      </c>
      <c r="I23" s="157">
        <f t="shared" si="4"/>
        <v>2796.7550000000001</v>
      </c>
      <c r="J23" s="158">
        <f>+'[1] ajuste'!F412*(1-C23)</f>
        <v>3089</v>
      </c>
      <c r="K23" s="156">
        <f t="shared" si="2"/>
        <v>3413.3449999999998</v>
      </c>
      <c r="L23" s="159">
        <f>+'[1] ajuste'!G412*(1-C23)</f>
        <v>5148.91</v>
      </c>
      <c r="M23" s="160">
        <f t="shared" si="3"/>
        <v>5689.5455499999998</v>
      </c>
      <c r="N23" s="161"/>
      <c r="O23" s="140"/>
      <c r="P23" s="140"/>
      <c r="Q23" s="140"/>
      <c r="R23" s="140"/>
      <c r="S23" s="162"/>
    </row>
    <row r="24" spans="1:19" ht="20.100000000000001" customHeight="1" x14ac:dyDescent="0.3">
      <c r="A24" s="86">
        <v>20</v>
      </c>
      <c r="B24" s="87"/>
      <c r="C24" s="163"/>
      <c r="D24" s="22">
        <f>+'[1] ajuste'!C413*(1-C24)</f>
        <v>2419</v>
      </c>
      <c r="E24" s="164">
        <f t="shared" si="0"/>
        <v>2672.9949999999999</v>
      </c>
      <c r="F24" s="22">
        <f>+'[1] ajuste'!D413*(1-C24)</f>
        <v>2434</v>
      </c>
      <c r="G24" s="164">
        <f t="shared" si="1"/>
        <v>2689.57</v>
      </c>
      <c r="H24" s="22">
        <f>+'[1] ajuste'!E413*(1-C24)</f>
        <v>2635</v>
      </c>
      <c r="I24" s="157">
        <f t="shared" si="4"/>
        <v>2911.6749999999997</v>
      </c>
      <c r="J24" s="158">
        <f>+'[1] ajuste'!F413*(1-C24)</f>
        <v>3193</v>
      </c>
      <c r="K24" s="164">
        <f t="shared" si="2"/>
        <v>3528.2649999999999</v>
      </c>
      <c r="L24" s="165">
        <f>+'[1] ajuste'!G413*(1-C24)</f>
        <v>5261.53</v>
      </c>
      <c r="M24" s="166">
        <f t="shared" si="3"/>
        <v>5813.9906499999997</v>
      </c>
      <c r="N24" s="161"/>
      <c r="O24" s="140"/>
      <c r="P24" s="140"/>
      <c r="Q24" s="140"/>
      <c r="R24" s="140"/>
      <c r="S24" s="162"/>
    </row>
    <row r="25" spans="1:19" ht="20.100000000000001" customHeight="1" thickBot="1" x14ac:dyDescent="0.35">
      <c r="A25" s="88">
        <v>21</v>
      </c>
      <c r="B25" s="89"/>
      <c r="C25" s="167"/>
      <c r="D25" s="55">
        <f>+'[1] ajuste'!C414*(1-C25)</f>
        <v>2523</v>
      </c>
      <c r="E25" s="168">
        <f t="shared" si="0"/>
        <v>2787.915</v>
      </c>
      <c r="F25" s="55">
        <f>+'[1] ajuste'!D414*(1-C25)</f>
        <v>2538</v>
      </c>
      <c r="G25" s="168">
        <f t="shared" si="1"/>
        <v>2804.49</v>
      </c>
      <c r="H25" s="55">
        <f>+'[1] ajuste'!E414*(1-C25)</f>
        <v>2739</v>
      </c>
      <c r="I25" s="169">
        <f t="shared" si="4"/>
        <v>3026.5949999999998</v>
      </c>
      <c r="J25" s="170">
        <f>+'[1] ajuste'!F414*(1-C25)</f>
        <v>3297</v>
      </c>
      <c r="K25" s="168">
        <f t="shared" si="2"/>
        <v>3643.1849999999999</v>
      </c>
      <c r="L25" s="165">
        <f>+'[1] ajuste'!G414*(1-C25)</f>
        <v>5374.14</v>
      </c>
      <c r="M25" s="171">
        <f t="shared" si="3"/>
        <v>5938.4247000000005</v>
      </c>
      <c r="N25" s="161"/>
      <c r="O25" s="140"/>
      <c r="P25" s="140"/>
      <c r="Q25" s="140"/>
      <c r="R25" s="140"/>
      <c r="S25" s="162"/>
    </row>
    <row r="26" spans="1:19" ht="20.100000000000001" customHeight="1" x14ac:dyDescent="0.3">
      <c r="A26" s="93">
        <v>22</v>
      </c>
      <c r="B26" s="94"/>
      <c r="C26" s="155"/>
      <c r="D26" s="22">
        <f>+'[1] ajuste'!C415*(1-C26)</f>
        <v>2627</v>
      </c>
      <c r="E26" s="156">
        <f t="shared" si="0"/>
        <v>2902.835</v>
      </c>
      <c r="F26" s="22">
        <f>+'[1] ajuste'!D415*(1-C26)</f>
        <v>2642</v>
      </c>
      <c r="G26" s="156">
        <f t="shared" si="1"/>
        <v>2919.41</v>
      </c>
      <c r="H26" s="22">
        <f>+'[1] ajuste'!E415*(1-C26)</f>
        <v>2843</v>
      </c>
      <c r="I26" s="157">
        <f t="shared" si="4"/>
        <v>3141.5149999999999</v>
      </c>
      <c r="J26" s="158">
        <f>+'[1] ajuste'!F415*(1-C26)</f>
        <v>3401</v>
      </c>
      <c r="K26" s="156">
        <f t="shared" si="2"/>
        <v>3758.105</v>
      </c>
      <c r="L26" s="159">
        <f>+'[1] ajuste'!G415*(1-C26)</f>
        <v>5486.76</v>
      </c>
      <c r="M26" s="160">
        <f t="shared" si="3"/>
        <v>6062.8698000000004</v>
      </c>
      <c r="N26" s="161"/>
      <c r="O26" s="140">
        <f>+J26*0.75</f>
        <v>2550.75</v>
      </c>
      <c r="P26" s="140"/>
      <c r="Q26" s="140"/>
      <c r="R26" s="140"/>
      <c r="S26" s="162"/>
    </row>
    <row r="27" spans="1:19" ht="20.100000000000001" customHeight="1" x14ac:dyDescent="0.3">
      <c r="A27" s="86">
        <v>23</v>
      </c>
      <c r="B27" s="87"/>
      <c r="C27" s="163"/>
      <c r="D27" s="22">
        <f>+'[1] ajuste'!C416*(1-C27)</f>
        <v>2731</v>
      </c>
      <c r="E27" s="164">
        <f t="shared" si="0"/>
        <v>3017.7550000000001</v>
      </c>
      <c r="F27" s="22">
        <f>+'[1] ajuste'!D416*(1-C27)</f>
        <v>2746</v>
      </c>
      <c r="G27" s="164">
        <f t="shared" si="1"/>
        <v>3034.33</v>
      </c>
      <c r="H27" s="22">
        <f>+'[1] ajuste'!E416*(1-C27)</f>
        <v>2947</v>
      </c>
      <c r="I27" s="157">
        <f t="shared" si="4"/>
        <v>3256.4349999999999</v>
      </c>
      <c r="J27" s="158">
        <f>+'[1] ajuste'!F416*(1-C27)</f>
        <v>3505</v>
      </c>
      <c r="K27" s="164">
        <f t="shared" si="2"/>
        <v>3873.0250000000001</v>
      </c>
      <c r="L27" s="165">
        <f>+'[1] ajuste'!G416*(1-C27)</f>
        <v>5599.38</v>
      </c>
      <c r="M27" s="166">
        <f t="shared" si="3"/>
        <v>6187.3149000000003</v>
      </c>
      <c r="N27" s="161"/>
      <c r="O27" s="140">
        <f>+J27*0.75</f>
        <v>2628.75</v>
      </c>
      <c r="P27" s="140"/>
      <c r="Q27" s="140"/>
      <c r="R27" s="140"/>
      <c r="S27" s="162"/>
    </row>
    <row r="28" spans="1:19" ht="20.100000000000001" customHeight="1" thickBot="1" x14ac:dyDescent="0.35">
      <c r="A28" s="88">
        <v>24</v>
      </c>
      <c r="B28" s="89"/>
      <c r="C28" s="167"/>
      <c r="D28" s="55">
        <f>+'[1] ajuste'!C417*(1-C28)</f>
        <v>2835</v>
      </c>
      <c r="E28" s="168">
        <f t="shared" si="0"/>
        <v>3132.6749999999997</v>
      </c>
      <c r="F28" s="55">
        <f>+'[1] ajuste'!D417*(1-C28)</f>
        <v>2850</v>
      </c>
      <c r="G28" s="168">
        <f t="shared" si="1"/>
        <v>3149.25</v>
      </c>
      <c r="H28" s="55">
        <f>+'[1] ajuste'!E417*(1-C28)</f>
        <v>3051</v>
      </c>
      <c r="I28" s="169">
        <f t="shared" si="4"/>
        <v>3371.355</v>
      </c>
      <c r="J28" s="170">
        <f>+'[1] ajuste'!F417*(1-C28)</f>
        <v>3609</v>
      </c>
      <c r="K28" s="168">
        <f t="shared" si="2"/>
        <v>3987.9449999999997</v>
      </c>
      <c r="L28" s="165">
        <f>+'[1] ajuste'!G417*(1-C28)</f>
        <v>5711.99</v>
      </c>
      <c r="M28" s="171">
        <f t="shared" si="3"/>
        <v>6311.7489499999992</v>
      </c>
      <c r="N28" s="161"/>
      <c r="O28" s="140"/>
      <c r="P28" s="140"/>
      <c r="Q28" s="140"/>
      <c r="R28" s="140"/>
      <c r="S28" s="162"/>
    </row>
    <row r="29" spans="1:19" ht="20.100000000000001" customHeight="1" x14ac:dyDescent="0.3">
      <c r="A29" s="86">
        <v>25</v>
      </c>
      <c r="B29" s="87"/>
      <c r="C29" s="155"/>
      <c r="D29" s="22">
        <f>+'[1] ajuste'!C418*(1-C29)</f>
        <v>2939</v>
      </c>
      <c r="E29" s="156">
        <f t="shared" si="0"/>
        <v>3247.5949999999998</v>
      </c>
      <c r="F29" s="22">
        <f>+'[1] ajuste'!D418*(1-C29)</f>
        <v>2954</v>
      </c>
      <c r="G29" s="156">
        <f t="shared" si="1"/>
        <v>3264.17</v>
      </c>
      <c r="H29" s="22">
        <f>+'[1] ajuste'!E418*(1-C29)</f>
        <v>3155</v>
      </c>
      <c r="I29" s="157">
        <f t="shared" si="4"/>
        <v>3486.2750000000001</v>
      </c>
      <c r="J29" s="158">
        <f>+'[1] ajuste'!F418*(1-C29)</f>
        <v>3713</v>
      </c>
      <c r="K29" s="156">
        <f t="shared" si="2"/>
        <v>4102.8649999999998</v>
      </c>
      <c r="L29" s="159">
        <f>+'[1] ajuste'!G418*(1-C29)</f>
        <v>5824.61</v>
      </c>
      <c r="M29" s="160">
        <f t="shared" si="3"/>
        <v>6436.1940499999992</v>
      </c>
      <c r="N29" s="161"/>
      <c r="O29" s="140"/>
      <c r="P29" s="140"/>
      <c r="Q29" s="140"/>
      <c r="R29" s="140"/>
      <c r="S29" s="162"/>
    </row>
    <row r="30" spans="1:19" ht="20.100000000000001" customHeight="1" x14ac:dyDescent="0.3">
      <c r="A30" s="96">
        <v>26</v>
      </c>
      <c r="B30" s="97"/>
      <c r="C30" s="163"/>
      <c r="D30" s="22">
        <f>+'[1] ajuste'!C419*(1-C30)</f>
        <v>3043</v>
      </c>
      <c r="E30" s="164">
        <f t="shared" si="0"/>
        <v>3362.5149999999999</v>
      </c>
      <c r="F30" s="22">
        <f>+'[1] ajuste'!D419*(1-C30)</f>
        <v>3058</v>
      </c>
      <c r="G30" s="164">
        <f t="shared" si="1"/>
        <v>3379.09</v>
      </c>
      <c r="H30" s="22">
        <f>+'[1] ajuste'!E419*(1-C30)</f>
        <v>3259</v>
      </c>
      <c r="I30" s="157">
        <f t="shared" si="4"/>
        <v>3601.1950000000002</v>
      </c>
      <c r="J30" s="158">
        <f>+'[1] ajuste'!F419*(1-C30)</f>
        <v>3817</v>
      </c>
      <c r="K30" s="164">
        <f t="shared" si="2"/>
        <v>4217.7849999999999</v>
      </c>
      <c r="L30" s="165">
        <f>+'[1] ajuste'!G419*(1-C30)</f>
        <v>5937.23</v>
      </c>
      <c r="M30" s="166">
        <f t="shared" si="3"/>
        <v>6560.6391499999991</v>
      </c>
      <c r="N30" s="161"/>
      <c r="O30" s="140"/>
      <c r="P30" s="140"/>
      <c r="Q30" s="140"/>
      <c r="R30" s="140"/>
      <c r="S30" s="162"/>
    </row>
    <row r="31" spans="1:19" ht="20.100000000000001" customHeight="1" thickBot="1" x14ac:dyDescent="0.35">
      <c r="A31" s="98">
        <v>27</v>
      </c>
      <c r="B31" s="99"/>
      <c r="C31" s="167"/>
      <c r="D31" s="55">
        <f>+'[1] ajuste'!C420*(1-C31)</f>
        <v>3147</v>
      </c>
      <c r="E31" s="168">
        <f t="shared" si="0"/>
        <v>3477.4349999999999</v>
      </c>
      <c r="F31" s="55">
        <f>+'[1] ajuste'!D420*(1-C31)</f>
        <v>3162</v>
      </c>
      <c r="G31" s="168">
        <f t="shared" si="1"/>
        <v>3494.0099999999998</v>
      </c>
      <c r="H31" s="55">
        <f>+'[1] ajuste'!E420*(1-C31)</f>
        <v>3363</v>
      </c>
      <c r="I31" s="169">
        <f t="shared" si="4"/>
        <v>3716.1149999999998</v>
      </c>
      <c r="J31" s="170">
        <f>+'[1] ajuste'!F420*(1-C31)</f>
        <v>3921</v>
      </c>
      <c r="K31" s="168">
        <f t="shared" si="2"/>
        <v>4332.7049999999999</v>
      </c>
      <c r="L31" s="165">
        <f>+'[1] ajuste'!G420*(1-C31)</f>
        <v>6049.85</v>
      </c>
      <c r="M31" s="171">
        <f t="shared" si="3"/>
        <v>6685.0842499999999</v>
      </c>
      <c r="N31" s="161"/>
      <c r="O31" s="140">
        <f>+G31*0.2453</f>
        <v>857.08065299999987</v>
      </c>
      <c r="P31" s="140"/>
      <c r="Q31" s="140"/>
      <c r="R31" s="140"/>
      <c r="S31" s="162"/>
    </row>
    <row r="32" spans="1:19" ht="20.100000000000001" customHeight="1" x14ac:dyDescent="0.3">
      <c r="A32" s="96">
        <v>28</v>
      </c>
      <c r="B32" s="97"/>
      <c r="C32" s="155"/>
      <c r="D32" s="22">
        <f>+'[1] ajuste'!C421*(1-C32)</f>
        <v>3251</v>
      </c>
      <c r="E32" s="156">
        <f t="shared" si="0"/>
        <v>3592.355</v>
      </c>
      <c r="F32" s="22">
        <f>+'[1] ajuste'!D421*(1-C32)</f>
        <v>3266</v>
      </c>
      <c r="G32" s="156">
        <f t="shared" si="1"/>
        <v>3608.93</v>
      </c>
      <c r="H32" s="22">
        <f>+'[1] ajuste'!E421*(1-C32)</f>
        <v>3467</v>
      </c>
      <c r="I32" s="157">
        <f t="shared" si="4"/>
        <v>3831.0349999999999</v>
      </c>
      <c r="J32" s="158">
        <f>+'[1] ajuste'!F421*(1-C32)</f>
        <v>4025</v>
      </c>
      <c r="K32" s="156">
        <f t="shared" si="2"/>
        <v>4447.625</v>
      </c>
      <c r="L32" s="159">
        <f>+'[1] ajuste'!G421*(1-C32)</f>
        <v>6162.46</v>
      </c>
      <c r="M32" s="160">
        <f t="shared" si="3"/>
        <v>6809.5182999999997</v>
      </c>
      <c r="N32" s="161"/>
      <c r="O32" s="140">
        <f>+G31-O31</f>
        <v>2636.9293469999998</v>
      </c>
      <c r="P32" s="140"/>
      <c r="Q32" s="140"/>
      <c r="R32" s="140"/>
      <c r="S32" s="162"/>
    </row>
    <row r="33" spans="1:19" ht="20.100000000000001" customHeight="1" x14ac:dyDescent="0.3">
      <c r="A33" s="86">
        <v>29</v>
      </c>
      <c r="B33" s="87"/>
      <c r="C33" s="163"/>
      <c r="D33" s="22">
        <f>+'[1] ajuste'!C422*(1-C33)</f>
        <v>3355</v>
      </c>
      <c r="E33" s="164">
        <f t="shared" si="0"/>
        <v>3707.2750000000001</v>
      </c>
      <c r="F33" s="22">
        <f>+'[1] ajuste'!D422*(1-C33)</f>
        <v>3370</v>
      </c>
      <c r="G33" s="164">
        <f t="shared" si="1"/>
        <v>3723.85</v>
      </c>
      <c r="H33" s="22">
        <f>+'[1] ajuste'!E422*(1-C33)</f>
        <v>3571</v>
      </c>
      <c r="I33" s="157">
        <f t="shared" si="4"/>
        <v>3945.9549999999999</v>
      </c>
      <c r="J33" s="158">
        <f>+'[1] ajuste'!F422*(1-C33)</f>
        <v>4129</v>
      </c>
      <c r="K33" s="164">
        <f t="shared" si="2"/>
        <v>4562.5450000000001</v>
      </c>
      <c r="L33" s="165">
        <f>+'[1] ajuste'!G422*(1-C33)</f>
        <v>6275.08</v>
      </c>
      <c r="M33" s="166">
        <f t="shared" si="3"/>
        <v>6933.9633999999996</v>
      </c>
      <c r="N33" s="161"/>
      <c r="O33" s="140">
        <f>+O32*881.5</f>
        <v>2324453.2193804998</v>
      </c>
      <c r="P33" s="140"/>
      <c r="Q33" s="140"/>
      <c r="R33" s="140"/>
      <c r="S33" s="162"/>
    </row>
    <row r="34" spans="1:19" ht="20.100000000000001" customHeight="1" thickBot="1" x14ac:dyDescent="0.35">
      <c r="A34" s="98">
        <v>30</v>
      </c>
      <c r="B34" s="99"/>
      <c r="C34" s="167"/>
      <c r="D34" s="55">
        <f>+'[1] ajuste'!C423*(1-C34)</f>
        <v>3459</v>
      </c>
      <c r="E34" s="168">
        <f t="shared" si="0"/>
        <v>3822.1950000000002</v>
      </c>
      <c r="F34" s="55">
        <f>+'[1] ajuste'!D423*(1-C34)</f>
        <v>3474</v>
      </c>
      <c r="G34" s="168">
        <f t="shared" si="1"/>
        <v>3838.77</v>
      </c>
      <c r="H34" s="55">
        <f>+'[1] ajuste'!E423*(1-C34)</f>
        <v>3675</v>
      </c>
      <c r="I34" s="169">
        <f t="shared" si="4"/>
        <v>4060.875</v>
      </c>
      <c r="J34" s="170">
        <f>+'[1] ajuste'!F423*(1-C34)</f>
        <v>4233</v>
      </c>
      <c r="K34" s="168">
        <f t="shared" si="2"/>
        <v>4677.4650000000001</v>
      </c>
      <c r="L34" s="165">
        <f>+'[1] ajuste'!G423*(1-C34)</f>
        <v>6387.7</v>
      </c>
      <c r="M34" s="171">
        <f t="shared" si="3"/>
        <v>7058.4084999999995</v>
      </c>
      <c r="N34" s="161"/>
      <c r="O34" s="140">
        <f>+G31*881.5</f>
        <v>3079969.8149999999</v>
      </c>
      <c r="P34" s="140"/>
      <c r="Q34" s="140"/>
      <c r="R34" s="140"/>
      <c r="S34" s="162"/>
    </row>
    <row r="35" spans="1:19" ht="20.100000000000001" customHeight="1" x14ac:dyDescent="0.3">
      <c r="A35" s="86">
        <v>31</v>
      </c>
      <c r="B35" s="87"/>
      <c r="C35" s="155"/>
      <c r="D35" s="22">
        <f>+'[1] ajuste'!C424*(1-C35)</f>
        <v>3563</v>
      </c>
      <c r="E35" s="156">
        <f t="shared" si="0"/>
        <v>3937.1149999999998</v>
      </c>
      <c r="F35" s="22">
        <f>+'[1] ajuste'!D424*(1-C35)</f>
        <v>3578</v>
      </c>
      <c r="G35" s="156">
        <f t="shared" si="1"/>
        <v>3953.69</v>
      </c>
      <c r="H35" s="22">
        <f>+'[1] ajuste'!E424*(1-C35)</f>
        <v>3779</v>
      </c>
      <c r="I35" s="157">
        <f t="shared" si="4"/>
        <v>4175.7950000000001</v>
      </c>
      <c r="J35" s="158">
        <f>+'[1] ajuste'!F424*(1-C35)</f>
        <v>4337</v>
      </c>
      <c r="K35" s="156">
        <f t="shared" si="2"/>
        <v>4792.3850000000002</v>
      </c>
      <c r="L35" s="159">
        <f>+'[1] ajuste'!G424*(1-C35)</f>
        <v>6500.31</v>
      </c>
      <c r="M35" s="160">
        <f t="shared" si="3"/>
        <v>7182.8425500000003</v>
      </c>
      <c r="N35" s="161"/>
      <c r="O35" s="140"/>
      <c r="P35" s="140"/>
      <c r="Q35" s="140"/>
      <c r="R35" s="140"/>
      <c r="S35" s="162"/>
    </row>
    <row r="36" spans="1:19" ht="20.100000000000001" customHeight="1" x14ac:dyDescent="0.3">
      <c r="A36" s="86">
        <v>32</v>
      </c>
      <c r="B36" s="87"/>
      <c r="C36" s="163"/>
      <c r="D36" s="22">
        <f>+'[1] ajuste'!C425*(1-C36)</f>
        <v>3667</v>
      </c>
      <c r="E36" s="164">
        <f t="shared" si="0"/>
        <v>4052.0349999999999</v>
      </c>
      <c r="F36" s="22">
        <f>+'[1] ajuste'!D425*(1-C36)</f>
        <v>3682</v>
      </c>
      <c r="G36" s="164">
        <f t="shared" si="1"/>
        <v>4068.61</v>
      </c>
      <c r="H36" s="22">
        <f>+'[1] ajuste'!E425*(1-C36)</f>
        <v>3883</v>
      </c>
      <c r="I36" s="157">
        <f t="shared" si="4"/>
        <v>4290.7150000000001</v>
      </c>
      <c r="J36" s="158">
        <f>+'[1] ajuste'!F425*(1-C36)</f>
        <v>4441</v>
      </c>
      <c r="K36" s="164">
        <f t="shared" si="2"/>
        <v>4907.3050000000003</v>
      </c>
      <c r="L36" s="165">
        <f>+'[1] ajuste'!G425*(1-C36)</f>
        <v>6612.93</v>
      </c>
      <c r="M36" s="166">
        <f t="shared" si="3"/>
        <v>7307.2876500000002</v>
      </c>
      <c r="N36" s="161"/>
      <c r="O36" s="140"/>
      <c r="P36" s="140"/>
      <c r="Q36" s="140"/>
      <c r="R36" s="140"/>
      <c r="S36" s="162"/>
    </row>
    <row r="37" spans="1:19" ht="20.100000000000001" customHeight="1" thickBot="1" x14ac:dyDescent="0.35">
      <c r="A37" s="98">
        <v>33</v>
      </c>
      <c r="B37" s="99"/>
      <c r="C37" s="167"/>
      <c r="D37" s="55">
        <f>+'[1] ajuste'!C426*(1-C37)</f>
        <v>3771</v>
      </c>
      <c r="E37" s="168">
        <f t="shared" si="0"/>
        <v>4166.9549999999999</v>
      </c>
      <c r="F37" s="55">
        <f>+'[1] ajuste'!D426*(1-C37)</f>
        <v>3786</v>
      </c>
      <c r="G37" s="168">
        <f t="shared" si="1"/>
        <v>4183.53</v>
      </c>
      <c r="H37" s="55">
        <f>+'[1] ajuste'!E426*(1-C37)</f>
        <v>3987</v>
      </c>
      <c r="I37" s="169">
        <f t="shared" si="4"/>
        <v>4405.6350000000002</v>
      </c>
      <c r="J37" s="170">
        <f>+'[1] ajuste'!F426*(1-C37)</f>
        <v>4545</v>
      </c>
      <c r="K37" s="168">
        <f t="shared" si="2"/>
        <v>5022.2250000000004</v>
      </c>
      <c r="L37" s="165">
        <f>+'[1] ajuste'!G426*(1-C37)</f>
        <v>6725.55</v>
      </c>
      <c r="M37" s="171">
        <f t="shared" si="3"/>
        <v>7431.7327500000001</v>
      </c>
      <c r="N37" s="161"/>
      <c r="O37" s="140"/>
      <c r="P37" s="140"/>
      <c r="Q37" s="140"/>
      <c r="R37" s="140"/>
      <c r="S37" s="162"/>
    </row>
    <row r="38" spans="1:19" ht="20.100000000000001" customHeight="1" x14ac:dyDescent="0.3">
      <c r="A38" s="96">
        <v>34</v>
      </c>
      <c r="B38" s="97"/>
      <c r="C38" s="155"/>
      <c r="D38" s="22">
        <f>+'[1] ajuste'!C427*(1-C38)</f>
        <v>3875</v>
      </c>
      <c r="E38" s="156">
        <f t="shared" si="0"/>
        <v>4281.875</v>
      </c>
      <c r="F38" s="22">
        <f>+'[1] ajuste'!D427*(1-C38)</f>
        <v>3890</v>
      </c>
      <c r="G38" s="156">
        <f t="shared" si="1"/>
        <v>4298.45</v>
      </c>
      <c r="H38" s="22">
        <f>+'[1] ajuste'!E427*(1-C38)</f>
        <v>4091</v>
      </c>
      <c r="I38" s="157">
        <f t="shared" si="4"/>
        <v>4520.5550000000003</v>
      </c>
      <c r="J38" s="158">
        <f>+'[1] ajuste'!F427*(1-C38)</f>
        <v>4649</v>
      </c>
      <c r="K38" s="156">
        <f t="shared" si="2"/>
        <v>5137.1449999999995</v>
      </c>
      <c r="L38" s="159">
        <f>+'[1] ajuste'!G427*(1-C38)</f>
        <v>6838.16</v>
      </c>
      <c r="M38" s="160">
        <f t="shared" si="3"/>
        <v>7556.1668</v>
      </c>
      <c r="N38" s="161"/>
      <c r="O38" s="140"/>
      <c r="P38" s="140"/>
      <c r="Q38" s="140"/>
      <c r="R38" s="140"/>
      <c r="S38" s="162"/>
    </row>
    <row r="39" spans="1:19" ht="20.100000000000001" customHeight="1" x14ac:dyDescent="0.3">
      <c r="A39" s="86">
        <v>35</v>
      </c>
      <c r="B39" s="87"/>
      <c r="C39" s="163"/>
      <c r="D39" s="22">
        <f>+'[1] ajuste'!C428*(1-C39)</f>
        <v>3979</v>
      </c>
      <c r="E39" s="164">
        <f t="shared" si="0"/>
        <v>4396.7950000000001</v>
      </c>
      <c r="F39" s="22">
        <f>+'[1] ajuste'!D428*(1-C39)</f>
        <v>3994</v>
      </c>
      <c r="G39" s="164">
        <f t="shared" si="1"/>
        <v>4413.37</v>
      </c>
      <c r="H39" s="22">
        <f>+'[1] ajuste'!E428*(1-C39)</f>
        <v>4195</v>
      </c>
      <c r="I39" s="157">
        <f t="shared" si="4"/>
        <v>4635.4750000000004</v>
      </c>
      <c r="J39" s="158">
        <f>+'[1] ajuste'!F428*(1-C39)</f>
        <v>4753</v>
      </c>
      <c r="K39" s="164">
        <f t="shared" si="2"/>
        <v>5252.0649999999996</v>
      </c>
      <c r="L39" s="165">
        <f>+'[1] ajuste'!G428*(1-C39)</f>
        <v>6950.78</v>
      </c>
      <c r="M39" s="166">
        <f t="shared" si="3"/>
        <v>7680.6118999999999</v>
      </c>
      <c r="N39" s="161"/>
      <c r="O39" s="140"/>
      <c r="P39" s="140"/>
      <c r="Q39" s="140"/>
      <c r="R39" s="140"/>
      <c r="S39" s="162"/>
    </row>
    <row r="40" spans="1:19" ht="20.100000000000001" customHeight="1" thickBot="1" x14ac:dyDescent="0.35">
      <c r="A40" s="98">
        <v>36</v>
      </c>
      <c r="B40" s="99"/>
      <c r="C40" s="167"/>
      <c r="D40" s="55">
        <f>+'[1] ajuste'!C429*(1-C40)</f>
        <v>4083</v>
      </c>
      <c r="E40" s="168">
        <f t="shared" si="0"/>
        <v>4511.7150000000001</v>
      </c>
      <c r="F40" s="55">
        <f>+'[1] ajuste'!D429*(1-C40)</f>
        <v>4098</v>
      </c>
      <c r="G40" s="168">
        <f t="shared" si="1"/>
        <v>4528.29</v>
      </c>
      <c r="H40" s="55">
        <f>+'[1] ajuste'!E429*(1-C40)</f>
        <v>4299</v>
      </c>
      <c r="I40" s="169">
        <f t="shared" si="4"/>
        <v>4750.3949999999995</v>
      </c>
      <c r="J40" s="170">
        <f>+'[1] ajuste'!F429*(1-C40)</f>
        <v>4857</v>
      </c>
      <c r="K40" s="168">
        <f t="shared" si="2"/>
        <v>5366.9849999999997</v>
      </c>
      <c r="L40" s="165">
        <f>+'[1] ajuste'!G429*(1-C40)</f>
        <v>7063.4</v>
      </c>
      <c r="M40" s="171">
        <f t="shared" si="3"/>
        <v>7805.0569999999998</v>
      </c>
      <c r="N40" s="161"/>
      <c r="O40" s="140"/>
      <c r="P40" s="140"/>
      <c r="Q40" s="140"/>
      <c r="R40" s="140"/>
      <c r="S40" s="162"/>
    </row>
    <row r="41" spans="1:19" ht="20.100000000000001" customHeight="1" x14ac:dyDescent="0.3">
      <c r="A41" s="86">
        <v>37</v>
      </c>
      <c r="B41" s="87"/>
      <c r="C41" s="155"/>
      <c r="D41" s="22">
        <f>+'[1] ajuste'!C430*(1-C41)</f>
        <v>4187</v>
      </c>
      <c r="E41" s="156">
        <f t="shared" si="0"/>
        <v>4626.6350000000002</v>
      </c>
      <c r="F41" s="22">
        <f>+'[1] ajuste'!D430*(1-C41)</f>
        <v>4202</v>
      </c>
      <c r="G41" s="156">
        <f t="shared" si="1"/>
        <v>4643.21</v>
      </c>
      <c r="H41" s="22">
        <f>+'[1] ajuste'!E430*(1-C41)</f>
        <v>4403</v>
      </c>
      <c r="I41" s="157">
        <f t="shared" si="4"/>
        <v>4865.3149999999996</v>
      </c>
      <c r="J41" s="158">
        <f>+'[1] ajuste'!F430*(1-C41)</f>
        <v>4961</v>
      </c>
      <c r="K41" s="156">
        <f t="shared" si="2"/>
        <v>5481.9049999999997</v>
      </c>
      <c r="L41" s="159">
        <f>+'[1] ajuste'!G430*(1-C41)</f>
        <v>7176.02</v>
      </c>
      <c r="M41" s="160">
        <f t="shared" si="3"/>
        <v>7929.5021000000006</v>
      </c>
      <c r="N41" s="161"/>
      <c r="O41" s="140"/>
      <c r="P41" s="140"/>
      <c r="Q41" s="140"/>
      <c r="R41" s="140"/>
      <c r="S41" s="162"/>
    </row>
    <row r="42" spans="1:19" ht="20.100000000000001" customHeight="1" x14ac:dyDescent="0.3">
      <c r="A42" s="86">
        <v>38</v>
      </c>
      <c r="B42" s="87"/>
      <c r="C42" s="163"/>
      <c r="D42" s="22">
        <f>+'[1] ajuste'!C431*(1-C42)</f>
        <v>4291</v>
      </c>
      <c r="E42" s="164">
        <f t="shared" si="0"/>
        <v>4741.5550000000003</v>
      </c>
      <c r="F42" s="22">
        <f>+'[1] ajuste'!D431*(1-C42)</f>
        <v>4306</v>
      </c>
      <c r="G42" s="164">
        <f t="shared" si="1"/>
        <v>4758.13</v>
      </c>
      <c r="H42" s="22">
        <f>+'[1] ajuste'!E431*(1-C42)</f>
        <v>4507</v>
      </c>
      <c r="I42" s="157">
        <f t="shared" si="4"/>
        <v>4980.2349999999997</v>
      </c>
      <c r="J42" s="158">
        <f>+'[1] ajuste'!F431*(1-C42)</f>
        <v>5065</v>
      </c>
      <c r="K42" s="164">
        <f t="shared" si="2"/>
        <v>5596.8249999999998</v>
      </c>
      <c r="L42" s="165">
        <f>+'[1] ajuste'!G431*(1-C42)</f>
        <v>7288.63</v>
      </c>
      <c r="M42" s="166">
        <f t="shared" si="3"/>
        <v>8053.9361499999995</v>
      </c>
      <c r="N42" s="161"/>
      <c r="O42" s="140"/>
      <c r="P42" s="140"/>
      <c r="Q42" s="140"/>
      <c r="R42" s="140"/>
      <c r="S42" s="162"/>
    </row>
    <row r="43" spans="1:19" ht="20.100000000000001" customHeight="1" thickBot="1" x14ac:dyDescent="0.35">
      <c r="A43" s="98">
        <v>39</v>
      </c>
      <c r="B43" s="99"/>
      <c r="C43" s="167"/>
      <c r="D43" s="55">
        <f>+'[1] ajuste'!C432*(1-C43)</f>
        <v>4395</v>
      </c>
      <c r="E43" s="168">
        <f t="shared" si="0"/>
        <v>4856.4750000000004</v>
      </c>
      <c r="F43" s="55">
        <f>+'[1] ajuste'!D432*(1-C43)</f>
        <v>4410</v>
      </c>
      <c r="G43" s="168">
        <f t="shared" si="1"/>
        <v>4873.05</v>
      </c>
      <c r="H43" s="55">
        <f>+'[1] ajuste'!E432*(1-C43)</f>
        <v>4611</v>
      </c>
      <c r="I43" s="169">
        <f t="shared" si="4"/>
        <v>5095.1549999999997</v>
      </c>
      <c r="J43" s="170">
        <f>+'[1] ajuste'!F432*(1-C43)</f>
        <v>5169</v>
      </c>
      <c r="K43" s="168">
        <f t="shared" si="2"/>
        <v>5711.7449999999999</v>
      </c>
      <c r="L43" s="165">
        <f>+'[1] ajuste'!G432*(1-C43)</f>
        <v>7401.25</v>
      </c>
      <c r="M43" s="171">
        <f t="shared" si="3"/>
        <v>8178.3812499999995</v>
      </c>
      <c r="N43" s="161"/>
      <c r="O43" s="140"/>
      <c r="P43" s="140"/>
      <c r="Q43" s="140"/>
      <c r="R43" s="140"/>
      <c r="S43" s="162"/>
    </row>
    <row r="44" spans="1:19" ht="20.100000000000001" customHeight="1" x14ac:dyDescent="0.3">
      <c r="A44" s="86">
        <v>40</v>
      </c>
      <c r="B44" s="87"/>
      <c r="C44" s="155"/>
      <c r="D44" s="22">
        <f>+'[1] ajuste'!C433*(1-C44)</f>
        <v>4499</v>
      </c>
      <c r="E44" s="156">
        <f t="shared" si="0"/>
        <v>4971.3949999999995</v>
      </c>
      <c r="F44" s="22">
        <f>+'[1] ajuste'!D433*(1-C44)</f>
        <v>4514</v>
      </c>
      <c r="G44" s="156">
        <f t="shared" si="1"/>
        <v>4987.97</v>
      </c>
      <c r="H44" s="22">
        <f>+'[1] ajuste'!E433*(1-C44)</f>
        <v>4715</v>
      </c>
      <c r="I44" s="157">
        <f t="shared" si="4"/>
        <v>5210.0749999999998</v>
      </c>
      <c r="J44" s="158">
        <f>+'[1] ajuste'!F433*(1-C44)</f>
        <v>5273</v>
      </c>
      <c r="K44" s="156">
        <f t="shared" si="2"/>
        <v>5826.665</v>
      </c>
      <c r="L44" s="159">
        <f>+'[1] ajuste'!G433*(1-C44)</f>
        <v>7513.87</v>
      </c>
      <c r="M44" s="160">
        <f t="shared" si="3"/>
        <v>8302.8263499999994</v>
      </c>
      <c r="N44" s="161"/>
      <c r="O44" s="140"/>
      <c r="P44" s="140"/>
      <c r="Q44" s="140"/>
      <c r="R44" s="140"/>
      <c r="S44" s="162"/>
    </row>
    <row r="45" spans="1:19" ht="20.100000000000001" customHeight="1" x14ac:dyDescent="0.3">
      <c r="A45" s="86">
        <v>41</v>
      </c>
      <c r="B45" s="87"/>
      <c r="C45" s="163"/>
      <c r="D45" s="22">
        <f>+'[1] ajuste'!C434*(1-C45)</f>
        <v>4603</v>
      </c>
      <c r="E45" s="164">
        <f t="shared" si="0"/>
        <v>5086.3149999999996</v>
      </c>
      <c r="F45" s="22">
        <f>+'[1] ajuste'!D434*(1-C45)</f>
        <v>4618</v>
      </c>
      <c r="G45" s="164">
        <f t="shared" si="1"/>
        <v>5102.8900000000003</v>
      </c>
      <c r="H45" s="22">
        <f>+'[1] ajuste'!E434*(1-C45)</f>
        <v>4819</v>
      </c>
      <c r="I45" s="157">
        <f t="shared" si="4"/>
        <v>5324.9949999999999</v>
      </c>
      <c r="J45" s="158">
        <f>+'[1] ajuste'!F434*(1-C45)</f>
        <v>5377</v>
      </c>
      <c r="K45" s="164">
        <f t="shared" si="2"/>
        <v>5941.585</v>
      </c>
      <c r="L45" s="165">
        <f>+'[1] ajuste'!G434*(1-C45)</f>
        <v>7626.48</v>
      </c>
      <c r="M45" s="166">
        <f t="shared" si="3"/>
        <v>8427.2603999999992</v>
      </c>
      <c r="N45" s="161"/>
      <c r="O45" s="140"/>
      <c r="P45" s="140"/>
      <c r="Q45" s="140"/>
      <c r="R45" s="140"/>
      <c r="S45" s="162"/>
    </row>
    <row r="46" spans="1:19" ht="20.100000000000001" customHeight="1" thickBot="1" x14ac:dyDescent="0.35">
      <c r="A46" s="98">
        <v>42</v>
      </c>
      <c r="B46" s="99"/>
      <c r="C46" s="167"/>
      <c r="D46" s="55">
        <f>+'[1] ajuste'!C435*(1-C46)</f>
        <v>4707</v>
      </c>
      <c r="E46" s="168">
        <f t="shared" si="0"/>
        <v>5201.2349999999997</v>
      </c>
      <c r="F46" s="55">
        <f>+'[1] ajuste'!D435*(1-C46)</f>
        <v>4722</v>
      </c>
      <c r="G46" s="168">
        <f t="shared" si="1"/>
        <v>5217.8099999999995</v>
      </c>
      <c r="H46" s="55">
        <f>+'[1] ajuste'!E435*(1-C46)</f>
        <v>4923</v>
      </c>
      <c r="I46" s="169">
        <f t="shared" si="4"/>
        <v>5439.915</v>
      </c>
      <c r="J46" s="170">
        <f>+'[1] ajuste'!F435*(1-C46)</f>
        <v>5481</v>
      </c>
      <c r="K46" s="168">
        <f t="shared" si="2"/>
        <v>6056.5050000000001</v>
      </c>
      <c r="L46" s="165">
        <f>+'[1] ajuste'!G435*(1-C46)</f>
        <v>7739.1</v>
      </c>
      <c r="M46" s="171">
        <f t="shared" si="3"/>
        <v>8551.7055</v>
      </c>
      <c r="N46" s="161"/>
      <c r="O46" s="140"/>
      <c r="P46" s="140"/>
      <c r="Q46" s="140"/>
      <c r="R46" s="140"/>
      <c r="S46" s="162"/>
    </row>
    <row r="47" spans="1:19" ht="20.100000000000001" customHeight="1" x14ac:dyDescent="0.3">
      <c r="A47" s="86">
        <v>43</v>
      </c>
      <c r="B47" s="87"/>
      <c r="C47" s="155"/>
      <c r="D47" s="22">
        <f>+'[1] ajuste'!C436*(1-C47)</f>
        <v>4811</v>
      </c>
      <c r="E47" s="156">
        <f t="shared" si="0"/>
        <v>5316.1549999999997</v>
      </c>
      <c r="F47" s="22">
        <f>+'[1] ajuste'!D436*(1-C47)</f>
        <v>4826</v>
      </c>
      <c r="G47" s="156">
        <f t="shared" si="1"/>
        <v>5332.73</v>
      </c>
      <c r="H47" s="22">
        <f>+'[1] ajuste'!E436*(1-C47)</f>
        <v>5027</v>
      </c>
      <c r="I47" s="157">
        <f t="shared" si="4"/>
        <v>5554.835</v>
      </c>
      <c r="J47" s="158">
        <f>+'[1] ajuste'!F436*(1-C47)</f>
        <v>5585</v>
      </c>
      <c r="K47" s="156">
        <f t="shared" si="2"/>
        <v>6171.4250000000002</v>
      </c>
      <c r="L47" s="159">
        <f>+'[1] ajuste'!G436*(1-C47)</f>
        <v>7851.72</v>
      </c>
      <c r="M47" s="160">
        <f t="shared" si="3"/>
        <v>8676.1506000000008</v>
      </c>
      <c r="N47" s="161"/>
      <c r="O47" s="140"/>
      <c r="P47" s="140"/>
      <c r="Q47" s="140"/>
      <c r="R47" s="140"/>
      <c r="S47" s="162"/>
    </row>
    <row r="48" spans="1:19" ht="20.100000000000001" customHeight="1" x14ac:dyDescent="0.3">
      <c r="A48" s="86">
        <v>44</v>
      </c>
      <c r="B48" s="87"/>
      <c r="C48" s="163"/>
      <c r="D48" s="22">
        <f>+'[1] ajuste'!C437*(1-C48)</f>
        <v>4915</v>
      </c>
      <c r="E48" s="164">
        <f t="shared" si="0"/>
        <v>5431.0749999999998</v>
      </c>
      <c r="F48" s="22">
        <f>+'[1] ajuste'!D437*(1-C48)</f>
        <v>4930</v>
      </c>
      <c r="G48" s="164">
        <f t="shared" si="1"/>
        <v>5447.65</v>
      </c>
      <c r="H48" s="22">
        <f>+'[1] ajuste'!E437*(1-C48)</f>
        <v>5131</v>
      </c>
      <c r="I48" s="157">
        <f t="shared" si="4"/>
        <v>5669.7550000000001</v>
      </c>
      <c r="J48" s="158">
        <f>+'[1] ajuste'!F437*(1-C48)</f>
        <v>5689</v>
      </c>
      <c r="K48" s="164">
        <f t="shared" si="2"/>
        <v>6286.3450000000003</v>
      </c>
      <c r="L48" s="165">
        <f>+'[1] ajuste'!G437*(1-C48)</f>
        <v>7964.34</v>
      </c>
      <c r="M48" s="166">
        <f t="shared" si="3"/>
        <v>8800.5956999999999</v>
      </c>
      <c r="N48" s="161"/>
      <c r="O48" s="140"/>
      <c r="P48" s="140"/>
      <c r="Q48" s="140"/>
      <c r="R48" s="140"/>
      <c r="S48" s="162"/>
    </row>
    <row r="49" spans="1:19" ht="20.100000000000001" customHeight="1" thickBot="1" x14ac:dyDescent="0.35">
      <c r="A49" s="98">
        <v>45</v>
      </c>
      <c r="B49" s="99"/>
      <c r="C49" s="167"/>
      <c r="D49" s="55">
        <f>+'[1] ajuste'!C438*(1-C49)</f>
        <v>5019</v>
      </c>
      <c r="E49" s="168">
        <f t="shared" si="0"/>
        <v>5545.9949999999999</v>
      </c>
      <c r="F49" s="55">
        <f>+'[1] ajuste'!D438*(1-C49)</f>
        <v>5034</v>
      </c>
      <c r="G49" s="168">
        <f t="shared" si="1"/>
        <v>5562.57</v>
      </c>
      <c r="H49" s="55">
        <f>+'[1] ajuste'!E438*(1-C49)</f>
        <v>5235</v>
      </c>
      <c r="I49" s="169">
        <f t="shared" si="4"/>
        <v>5784.6750000000002</v>
      </c>
      <c r="J49" s="170">
        <f>+'[1] ajuste'!F438*(1-C49)</f>
        <v>5793</v>
      </c>
      <c r="K49" s="168">
        <f t="shared" si="2"/>
        <v>6401.2650000000003</v>
      </c>
      <c r="L49" s="165">
        <f>+'[1] ajuste'!G438*(1-C49)</f>
        <v>8076.95</v>
      </c>
      <c r="M49" s="171">
        <f t="shared" si="3"/>
        <v>8925.0297499999997</v>
      </c>
      <c r="N49" s="161"/>
      <c r="O49" s="140"/>
      <c r="P49" s="140"/>
      <c r="Q49" s="140"/>
      <c r="R49" s="140"/>
      <c r="S49" s="162"/>
    </row>
    <row r="50" spans="1:19" ht="20.100000000000001" customHeight="1" x14ac:dyDescent="0.3">
      <c r="A50" s="86">
        <v>46</v>
      </c>
      <c r="B50" s="87"/>
      <c r="C50" s="155"/>
      <c r="D50" s="22">
        <f>+'[1] ajuste'!C439*(1-C50)</f>
        <v>5123</v>
      </c>
      <c r="E50" s="156">
        <f t="shared" si="0"/>
        <v>5660.915</v>
      </c>
      <c r="F50" s="22">
        <f>+'[1] ajuste'!D439*(1-C50)</f>
        <v>5138</v>
      </c>
      <c r="G50" s="156">
        <f t="shared" si="1"/>
        <v>5677.49</v>
      </c>
      <c r="H50" s="22">
        <f>+'[1] ajuste'!E439*(1-C50)</f>
        <v>5339</v>
      </c>
      <c r="I50" s="157">
        <f t="shared" si="4"/>
        <v>5899.5950000000003</v>
      </c>
      <c r="J50" s="158">
        <f>+'[1] ajuste'!F439*(1-C50)</f>
        <v>5897</v>
      </c>
      <c r="K50" s="156">
        <f t="shared" si="2"/>
        <v>6516.1849999999995</v>
      </c>
      <c r="L50" s="159">
        <f>+'[1] ajuste'!G439*(1-C50)</f>
        <v>8189.57</v>
      </c>
      <c r="M50" s="160">
        <f t="shared" si="3"/>
        <v>9049.4748499999987</v>
      </c>
      <c r="N50" s="161"/>
      <c r="O50" s="140"/>
      <c r="P50" s="140"/>
      <c r="Q50" s="140"/>
      <c r="R50" s="140"/>
      <c r="S50" s="162"/>
    </row>
    <row r="51" spans="1:19" ht="20.100000000000001" customHeight="1" x14ac:dyDescent="0.3">
      <c r="A51" s="86">
        <v>47</v>
      </c>
      <c r="B51" s="87"/>
      <c r="C51" s="163"/>
      <c r="D51" s="22">
        <f>+'[1] ajuste'!C440*(1-C51)</f>
        <v>5227</v>
      </c>
      <c r="E51" s="164">
        <f t="shared" si="0"/>
        <v>5775.835</v>
      </c>
      <c r="F51" s="22">
        <f>+'[1] ajuste'!D440*(1-C51)</f>
        <v>5242</v>
      </c>
      <c r="G51" s="164">
        <f t="shared" si="1"/>
        <v>5792.41</v>
      </c>
      <c r="H51" s="22">
        <f>+'[1] ajuste'!E440*(1-C51)</f>
        <v>5443</v>
      </c>
      <c r="I51" s="157">
        <f t="shared" si="4"/>
        <v>6014.5150000000003</v>
      </c>
      <c r="J51" s="158">
        <f>+'[1] ajuste'!F440*(1-C51)</f>
        <v>6001</v>
      </c>
      <c r="K51" s="164">
        <f t="shared" si="2"/>
        <v>6631.1049999999996</v>
      </c>
      <c r="L51" s="165">
        <f>+'[1] ajuste'!G440*(1-C51)</f>
        <v>8302.19</v>
      </c>
      <c r="M51" s="166">
        <f t="shared" si="3"/>
        <v>9173.9199499999995</v>
      </c>
      <c r="N51" s="161"/>
      <c r="O51" s="140"/>
      <c r="P51" s="140"/>
      <c r="Q51" s="140"/>
      <c r="R51" s="140"/>
      <c r="S51" s="162"/>
    </row>
    <row r="52" spans="1:19" ht="20.100000000000001" customHeight="1" thickBot="1" x14ac:dyDescent="0.35">
      <c r="A52" s="98">
        <v>48</v>
      </c>
      <c r="B52" s="99"/>
      <c r="C52" s="167"/>
      <c r="D52" s="55">
        <f>+'[1] ajuste'!C441*(1-C52)</f>
        <v>5331</v>
      </c>
      <c r="E52" s="168">
        <f t="shared" si="0"/>
        <v>5890.7550000000001</v>
      </c>
      <c r="F52" s="55">
        <f>+'[1] ajuste'!D441*(1-C52)</f>
        <v>5346</v>
      </c>
      <c r="G52" s="168">
        <f t="shared" si="1"/>
        <v>5907.33</v>
      </c>
      <c r="H52" s="55">
        <f>+'[1] ajuste'!E441*(1-C52)</f>
        <v>5547</v>
      </c>
      <c r="I52" s="169">
        <f t="shared" si="4"/>
        <v>6129.4349999999995</v>
      </c>
      <c r="J52" s="170">
        <f>+'[1] ajuste'!F441*(1-C52)</f>
        <v>6105</v>
      </c>
      <c r="K52" s="168">
        <f t="shared" si="2"/>
        <v>6746.0249999999996</v>
      </c>
      <c r="L52" s="165">
        <f>+'[1] ajuste'!G441*(1-C52)</f>
        <v>8414.7999999999993</v>
      </c>
      <c r="M52" s="171">
        <f t="shared" si="3"/>
        <v>9298.3539999999994</v>
      </c>
      <c r="N52" s="161"/>
      <c r="O52" s="140"/>
      <c r="P52" s="140"/>
      <c r="Q52" s="140"/>
      <c r="R52" s="140"/>
      <c r="S52" s="162"/>
    </row>
    <row r="53" spans="1:19" ht="20.100000000000001" customHeight="1" x14ac:dyDescent="0.3">
      <c r="A53" s="86">
        <v>49</v>
      </c>
      <c r="B53" s="87"/>
      <c r="C53" s="155"/>
      <c r="D53" s="22">
        <f>+'[1] ajuste'!C442*(1-C53)</f>
        <v>5435</v>
      </c>
      <c r="E53" s="156">
        <f t="shared" si="0"/>
        <v>6005.6750000000002</v>
      </c>
      <c r="F53" s="22">
        <f>+'[1] ajuste'!D442*(1-C53)</f>
        <v>5450</v>
      </c>
      <c r="G53" s="156">
        <f t="shared" si="1"/>
        <v>6022.25</v>
      </c>
      <c r="H53" s="22">
        <f>+'[1] ajuste'!E442*(1-C53)</f>
        <v>5651</v>
      </c>
      <c r="I53" s="157">
        <f t="shared" si="4"/>
        <v>6244.3549999999996</v>
      </c>
      <c r="J53" s="158">
        <f>+'[1] ajuste'!F442*(1-C53)</f>
        <v>6209</v>
      </c>
      <c r="K53" s="156">
        <f t="shared" si="2"/>
        <v>6860.9449999999997</v>
      </c>
      <c r="L53" s="159">
        <f>+'[1] ajuste'!G442*(1-C53)</f>
        <v>8527.42</v>
      </c>
      <c r="M53" s="160">
        <f t="shared" si="3"/>
        <v>9422.7991000000002</v>
      </c>
      <c r="N53" s="161"/>
      <c r="O53" s="140"/>
      <c r="P53" s="140"/>
      <c r="Q53" s="140"/>
      <c r="R53" s="140"/>
      <c r="S53" s="162"/>
    </row>
    <row r="54" spans="1:19" ht="20.100000000000001" customHeight="1" x14ac:dyDescent="0.3">
      <c r="A54" s="86">
        <v>50</v>
      </c>
      <c r="B54" s="87"/>
      <c r="C54" s="163"/>
      <c r="D54" s="22">
        <f>+'[1] ajuste'!C443*(1-C54)</f>
        <v>5539</v>
      </c>
      <c r="E54" s="164">
        <f t="shared" si="0"/>
        <v>6120.5950000000003</v>
      </c>
      <c r="F54" s="22">
        <f>+'[1] ajuste'!D443*(1-C54)</f>
        <v>5554</v>
      </c>
      <c r="G54" s="164">
        <f t="shared" si="1"/>
        <v>6137.17</v>
      </c>
      <c r="H54" s="22">
        <f>+'[1] ajuste'!E443*(1-C54)</f>
        <v>5755</v>
      </c>
      <c r="I54" s="157">
        <f t="shared" si="4"/>
        <v>6359.2749999999996</v>
      </c>
      <c r="J54" s="158">
        <f>+'[1] ajuste'!F443*(1-C54)</f>
        <v>6313</v>
      </c>
      <c r="K54" s="164">
        <f t="shared" si="2"/>
        <v>6975.8649999999998</v>
      </c>
      <c r="L54" s="165">
        <f>+'[1] ajuste'!G443*(1-C54)</f>
        <v>8640.0400000000009</v>
      </c>
      <c r="M54" s="166">
        <f t="shared" si="3"/>
        <v>9547.244200000001</v>
      </c>
      <c r="N54" s="161"/>
      <c r="O54" s="140"/>
      <c r="P54" s="140"/>
      <c r="Q54" s="140"/>
      <c r="R54" s="140"/>
      <c r="S54" s="162"/>
    </row>
    <row r="55" spans="1:19" ht="20.100000000000001" customHeight="1" thickBot="1" x14ac:dyDescent="0.35">
      <c r="A55" s="98">
        <v>51</v>
      </c>
      <c r="B55" s="99"/>
      <c r="C55" s="167"/>
      <c r="D55" s="55">
        <f>+'[1] ajuste'!C444*(1-C55)</f>
        <v>5643</v>
      </c>
      <c r="E55" s="168">
        <f t="shared" si="0"/>
        <v>6235.5150000000003</v>
      </c>
      <c r="F55" s="55">
        <f>+'[1] ajuste'!D444*(1-C55)</f>
        <v>5658</v>
      </c>
      <c r="G55" s="168">
        <f t="shared" si="1"/>
        <v>6252.09</v>
      </c>
      <c r="H55" s="55">
        <f>+'[1] ajuste'!E444*(1-C55)</f>
        <v>5859</v>
      </c>
      <c r="I55" s="169">
        <f t="shared" si="4"/>
        <v>6474.1949999999997</v>
      </c>
      <c r="J55" s="170">
        <f>+'[1] ajuste'!F444*(1-C55)</f>
        <v>6417</v>
      </c>
      <c r="K55" s="168">
        <f t="shared" si="2"/>
        <v>7090.7849999999999</v>
      </c>
      <c r="L55" s="165">
        <f>+'[1] ajuste'!G444*(1-C55)</f>
        <v>8752.66</v>
      </c>
      <c r="M55" s="171">
        <f t="shared" si="3"/>
        <v>9671.6893</v>
      </c>
      <c r="N55" s="161"/>
      <c r="O55" s="140"/>
      <c r="P55" s="140"/>
      <c r="Q55" s="140"/>
      <c r="R55" s="140"/>
      <c r="S55" s="162"/>
    </row>
    <row r="56" spans="1:19" ht="20.100000000000001" customHeight="1" x14ac:dyDescent="0.3">
      <c r="A56" s="86">
        <v>52</v>
      </c>
      <c r="B56" s="87"/>
      <c r="C56" s="155"/>
      <c r="D56" s="22">
        <f>+'[1] ajuste'!C445*(1-C56)</f>
        <v>5747</v>
      </c>
      <c r="E56" s="156">
        <f t="shared" si="0"/>
        <v>6350.4349999999995</v>
      </c>
      <c r="F56" s="22">
        <f>+'[1] ajuste'!D445*(1-C56)</f>
        <v>5762</v>
      </c>
      <c r="G56" s="156">
        <f t="shared" si="1"/>
        <v>6367.01</v>
      </c>
      <c r="H56" s="22">
        <f>+'[1] ajuste'!E445*(1-C56)</f>
        <v>5963</v>
      </c>
      <c r="I56" s="157">
        <f t="shared" si="4"/>
        <v>6589.1149999999998</v>
      </c>
      <c r="J56" s="158">
        <f>+'[1] ajuste'!F445*(1-C56)</f>
        <v>6521</v>
      </c>
      <c r="K56" s="156">
        <f t="shared" si="2"/>
        <v>7205.7049999999999</v>
      </c>
      <c r="L56" s="159">
        <f>+'[1] ajuste'!G445*(1-C56)</f>
        <v>8865.27</v>
      </c>
      <c r="M56" s="160">
        <f t="shared" si="3"/>
        <v>9796.1233499999998</v>
      </c>
      <c r="N56" s="161"/>
      <c r="O56" s="140"/>
      <c r="P56" s="140"/>
      <c r="Q56" s="140"/>
      <c r="R56" s="140"/>
      <c r="S56" s="162"/>
    </row>
    <row r="57" spans="1:19" ht="20.100000000000001" customHeight="1" x14ac:dyDescent="0.3">
      <c r="A57" s="86">
        <v>53</v>
      </c>
      <c r="B57" s="87"/>
      <c r="C57" s="163"/>
      <c r="D57" s="22">
        <f>+'[1] ajuste'!C446*(1-C57)</f>
        <v>5851</v>
      </c>
      <c r="E57" s="164">
        <f t="shared" si="0"/>
        <v>6465.3549999999996</v>
      </c>
      <c r="F57" s="22">
        <f>+'[1] ajuste'!D446*(1-C57)</f>
        <v>5866</v>
      </c>
      <c r="G57" s="164">
        <f t="shared" si="1"/>
        <v>6481.93</v>
      </c>
      <c r="H57" s="22">
        <f>+'[1] ajuste'!E446*(1-C57)</f>
        <v>6067</v>
      </c>
      <c r="I57" s="157">
        <f t="shared" si="4"/>
        <v>6704.0349999999999</v>
      </c>
      <c r="J57" s="158">
        <f>+'[1] ajuste'!F446*(1-C57)</f>
        <v>6625</v>
      </c>
      <c r="K57" s="164">
        <f t="shared" si="2"/>
        <v>7320.625</v>
      </c>
      <c r="L57" s="165">
        <f>+'[1] ajuste'!G446*(1-C57)</f>
        <v>8977.89</v>
      </c>
      <c r="M57" s="166">
        <f t="shared" si="3"/>
        <v>9920.5684499999988</v>
      </c>
      <c r="N57" s="161"/>
      <c r="O57" s="140"/>
      <c r="P57" s="140"/>
      <c r="Q57" s="140"/>
      <c r="R57" s="140"/>
      <c r="S57" s="162"/>
    </row>
    <row r="58" spans="1:19" ht="20.100000000000001" customHeight="1" thickBot="1" x14ac:dyDescent="0.35">
      <c r="A58" s="98">
        <v>54</v>
      </c>
      <c r="B58" s="99"/>
      <c r="C58" s="167"/>
      <c r="D58" s="55">
        <f>+'[1] ajuste'!C447*(1-C58)</f>
        <v>5955</v>
      </c>
      <c r="E58" s="168">
        <f t="shared" si="0"/>
        <v>6580.2749999999996</v>
      </c>
      <c r="F58" s="55">
        <f>+'[1] ajuste'!D447*(1-C58)</f>
        <v>5970</v>
      </c>
      <c r="G58" s="168">
        <f t="shared" si="1"/>
        <v>6596.8499999999995</v>
      </c>
      <c r="H58" s="55">
        <f>+'[1] ajuste'!E447*(1-C58)</f>
        <v>6171</v>
      </c>
      <c r="I58" s="169">
        <f t="shared" si="4"/>
        <v>6818.9549999999999</v>
      </c>
      <c r="J58" s="170">
        <f>+'[1] ajuste'!F447*(1-C58)</f>
        <v>6729</v>
      </c>
      <c r="K58" s="168">
        <f t="shared" si="2"/>
        <v>7435.5450000000001</v>
      </c>
      <c r="L58" s="165">
        <f>+'[1] ajuste'!G447*(1-C58)</f>
        <v>9090.51</v>
      </c>
      <c r="M58" s="171">
        <f t="shared" si="3"/>
        <v>10045.01355</v>
      </c>
      <c r="N58" s="161"/>
      <c r="O58" s="140">
        <f>+F58*0.75</f>
        <v>4477.5</v>
      </c>
      <c r="P58" s="140"/>
      <c r="Q58" s="140"/>
      <c r="R58" s="140"/>
      <c r="S58" s="162"/>
    </row>
    <row r="59" spans="1:19" ht="20.100000000000001" customHeight="1" x14ac:dyDescent="0.3">
      <c r="A59" s="86">
        <v>55</v>
      </c>
      <c r="B59" s="87"/>
      <c r="C59" s="155"/>
      <c r="D59" s="22">
        <f>+'[1] ajuste'!C448*(1-C59)</f>
        <v>6059</v>
      </c>
      <c r="E59" s="156">
        <f t="shared" si="0"/>
        <v>6695.1949999999997</v>
      </c>
      <c r="F59" s="22">
        <f>+'[1] ajuste'!D448*(1-C59)</f>
        <v>6074</v>
      </c>
      <c r="G59" s="156">
        <f t="shared" si="1"/>
        <v>6711.7699999999995</v>
      </c>
      <c r="H59" s="22">
        <f>+'[1] ajuste'!E448*(1-C59)</f>
        <v>6275</v>
      </c>
      <c r="I59" s="157">
        <f t="shared" si="4"/>
        <v>6933.875</v>
      </c>
      <c r="J59" s="158">
        <f>+'[1] ajuste'!F448*(1-C59)</f>
        <v>6833</v>
      </c>
      <c r="K59" s="156">
        <f t="shared" si="2"/>
        <v>7550.4650000000001</v>
      </c>
      <c r="L59" s="159">
        <f>+'[1] ajuste'!G448*(1-C59)</f>
        <v>9203.1200000000008</v>
      </c>
      <c r="M59" s="160">
        <f t="shared" si="3"/>
        <v>10169.447600000001</v>
      </c>
      <c r="N59" s="161"/>
      <c r="O59" s="140"/>
      <c r="P59" s="140"/>
      <c r="Q59" s="140"/>
      <c r="R59" s="140"/>
      <c r="S59" s="162"/>
    </row>
    <row r="60" spans="1:19" ht="20.100000000000001" customHeight="1" x14ac:dyDescent="0.3">
      <c r="A60" s="86">
        <v>56</v>
      </c>
      <c r="B60" s="87"/>
      <c r="C60" s="163"/>
      <c r="D60" s="22">
        <f>+'[1] ajuste'!C449*(1-C60)</f>
        <v>6163</v>
      </c>
      <c r="E60" s="164">
        <f t="shared" si="0"/>
        <v>6810.1149999999998</v>
      </c>
      <c r="F60" s="22">
        <f>+'[1] ajuste'!D449*(1-C60)</f>
        <v>6178</v>
      </c>
      <c r="G60" s="164">
        <f t="shared" si="1"/>
        <v>6826.69</v>
      </c>
      <c r="H60" s="22">
        <f>+'[1] ajuste'!E449*(1-C60)</f>
        <v>6379</v>
      </c>
      <c r="I60" s="157">
        <f t="shared" si="4"/>
        <v>7048.7950000000001</v>
      </c>
      <c r="J60" s="158">
        <f>+'[1] ajuste'!F449*(1-C60)</f>
        <v>6937</v>
      </c>
      <c r="K60" s="164">
        <f t="shared" si="2"/>
        <v>7665.3850000000002</v>
      </c>
      <c r="L60" s="165">
        <f>+'[1] ajuste'!G449*(1-C60)</f>
        <v>9315.74</v>
      </c>
      <c r="M60" s="166">
        <f t="shared" si="3"/>
        <v>10293.8927</v>
      </c>
      <c r="N60" s="161"/>
      <c r="O60" s="140"/>
      <c r="P60" s="140"/>
      <c r="Q60" s="140"/>
      <c r="R60" s="140"/>
      <c r="S60" s="162"/>
    </row>
    <row r="61" spans="1:19" ht="20.100000000000001" customHeight="1" thickBot="1" x14ac:dyDescent="0.35">
      <c r="A61" s="98">
        <v>57</v>
      </c>
      <c r="B61" s="99"/>
      <c r="C61" s="167"/>
      <c r="D61" s="55">
        <f>+'[1] ajuste'!C450*(1-C61)</f>
        <v>6267</v>
      </c>
      <c r="E61" s="168">
        <f t="shared" si="0"/>
        <v>6925.0349999999999</v>
      </c>
      <c r="F61" s="55">
        <f>+'[1] ajuste'!D450*(1-C61)</f>
        <v>6282</v>
      </c>
      <c r="G61" s="168">
        <f t="shared" si="1"/>
        <v>6941.61</v>
      </c>
      <c r="H61" s="55">
        <f>+'[1] ajuste'!E450*(1-C61)</f>
        <v>6483</v>
      </c>
      <c r="I61" s="169">
        <f t="shared" si="4"/>
        <v>7163.7150000000001</v>
      </c>
      <c r="J61" s="170">
        <f>+'[1] ajuste'!F450*(1-C61)</f>
        <v>7041</v>
      </c>
      <c r="K61" s="168">
        <f t="shared" si="2"/>
        <v>7780.3050000000003</v>
      </c>
      <c r="L61" s="165">
        <f>+'[1] ajuste'!G450*(1-C61)</f>
        <v>9428.36</v>
      </c>
      <c r="M61" s="171">
        <f t="shared" si="3"/>
        <v>10418.337800000001</v>
      </c>
      <c r="N61" s="161"/>
      <c r="O61" s="140"/>
      <c r="P61" s="140"/>
      <c r="Q61" s="140"/>
      <c r="R61" s="140"/>
      <c r="S61" s="162"/>
    </row>
    <row r="62" spans="1:19" ht="20.100000000000001" customHeight="1" x14ac:dyDescent="0.3">
      <c r="A62" s="86">
        <v>58</v>
      </c>
      <c r="B62" s="87"/>
      <c r="C62" s="155"/>
      <c r="D62" s="22">
        <f>+'[1] ajuste'!C451*(1-C62)</f>
        <v>6371</v>
      </c>
      <c r="E62" s="156">
        <f t="shared" si="0"/>
        <v>7039.9549999999999</v>
      </c>
      <c r="F62" s="22">
        <f>+'[1] ajuste'!D451*(1-C62)</f>
        <v>6386</v>
      </c>
      <c r="G62" s="156">
        <f t="shared" si="1"/>
        <v>7056.53</v>
      </c>
      <c r="H62" s="22">
        <f>+'[1] ajuste'!E451*(1-C62)</f>
        <v>6587</v>
      </c>
      <c r="I62" s="157">
        <f t="shared" si="4"/>
        <v>7278.6350000000002</v>
      </c>
      <c r="J62" s="158">
        <f>+'[1] ajuste'!F451*(1-C62)</f>
        <v>7145</v>
      </c>
      <c r="K62" s="156">
        <f t="shared" si="2"/>
        <v>7895.2249999999995</v>
      </c>
      <c r="L62" s="159">
        <f>+'[1] ajuste'!G451*(1-C62)</f>
        <v>9540.98</v>
      </c>
      <c r="M62" s="160">
        <f t="shared" si="3"/>
        <v>10542.7829</v>
      </c>
      <c r="N62" s="161"/>
      <c r="O62" s="140"/>
      <c r="P62" s="140"/>
      <c r="Q62" s="140"/>
      <c r="R62" s="140"/>
      <c r="S62" s="162"/>
    </row>
    <row r="63" spans="1:19" ht="20.100000000000001" customHeight="1" x14ac:dyDescent="0.3">
      <c r="A63" s="86">
        <v>59</v>
      </c>
      <c r="B63" s="87"/>
      <c r="C63" s="163"/>
      <c r="D63" s="22">
        <f>+'[1] ajuste'!C452*(1-C63)</f>
        <v>6475</v>
      </c>
      <c r="E63" s="164">
        <f t="shared" si="0"/>
        <v>7154.875</v>
      </c>
      <c r="F63" s="22">
        <f>+'[1] ajuste'!D452*(1-C63)</f>
        <v>6490</v>
      </c>
      <c r="G63" s="164">
        <f t="shared" si="1"/>
        <v>7171.45</v>
      </c>
      <c r="H63" s="22">
        <f>+'[1] ajuste'!E452*(1-C63)</f>
        <v>6691</v>
      </c>
      <c r="I63" s="157">
        <f t="shared" si="4"/>
        <v>7393.5550000000003</v>
      </c>
      <c r="J63" s="158">
        <f>+'[1] ajuste'!F452*(1-C63)</f>
        <v>7249</v>
      </c>
      <c r="K63" s="164">
        <f t="shared" si="2"/>
        <v>8010.1449999999995</v>
      </c>
      <c r="L63" s="165">
        <f>+'[1] ajuste'!G452*(1-C63)</f>
        <v>9653.59</v>
      </c>
      <c r="M63" s="166">
        <f t="shared" si="3"/>
        <v>10667.21695</v>
      </c>
      <c r="N63" s="161"/>
      <c r="O63" s="140"/>
      <c r="P63" s="140"/>
      <c r="Q63" s="140"/>
      <c r="R63" s="140"/>
      <c r="S63" s="162"/>
    </row>
    <row r="64" spans="1:19" ht="20.100000000000001" customHeight="1" thickBot="1" x14ac:dyDescent="0.35">
      <c r="A64" s="98">
        <v>60</v>
      </c>
      <c r="B64" s="99"/>
      <c r="C64" s="167"/>
      <c r="D64" s="55">
        <f>+'[1] ajuste'!C453*(1-C64)</f>
        <v>6579</v>
      </c>
      <c r="E64" s="168">
        <f t="shared" si="0"/>
        <v>7269.7950000000001</v>
      </c>
      <c r="F64" s="55">
        <f>+'[1] ajuste'!D453*(1-C64)</f>
        <v>6594</v>
      </c>
      <c r="G64" s="168">
        <f t="shared" si="1"/>
        <v>7286.37</v>
      </c>
      <c r="H64" s="55">
        <f>+'[1] ajuste'!E453*(1-C64)</f>
        <v>6795</v>
      </c>
      <c r="I64" s="169">
        <f t="shared" si="4"/>
        <v>7508.4749999999995</v>
      </c>
      <c r="J64" s="170">
        <f>+'[1] ajuste'!F453*(1-C64)</f>
        <v>7353</v>
      </c>
      <c r="K64" s="168">
        <f t="shared" si="2"/>
        <v>8125.0649999999996</v>
      </c>
      <c r="L64" s="165">
        <f>+'[1] ajuste'!G453*(1-C64)</f>
        <v>9766.2099999999991</v>
      </c>
      <c r="M64" s="171">
        <f t="shared" si="3"/>
        <v>10791.662049999999</v>
      </c>
      <c r="N64" s="161"/>
      <c r="O64" s="140"/>
      <c r="P64" s="140"/>
      <c r="Q64" s="140"/>
      <c r="R64" s="140"/>
      <c r="S64" s="162"/>
    </row>
    <row r="65" spans="1:19" ht="20.100000000000001" customHeight="1" x14ac:dyDescent="0.3">
      <c r="A65" s="86">
        <v>61</v>
      </c>
      <c r="B65" s="87"/>
      <c r="C65" s="155"/>
      <c r="D65" s="22">
        <f>+'[1] ajuste'!C454*(1-C65)</f>
        <v>6683</v>
      </c>
      <c r="E65" s="156">
        <f t="shared" si="0"/>
        <v>7384.7150000000001</v>
      </c>
      <c r="F65" s="22">
        <f>+'[1] ajuste'!D454*(1-C65)</f>
        <v>6698</v>
      </c>
      <c r="G65" s="156">
        <f t="shared" si="1"/>
        <v>7401.29</v>
      </c>
      <c r="H65" s="22">
        <f>+'[1] ajuste'!E454*(1-C65)</f>
        <v>6899</v>
      </c>
      <c r="I65" s="157">
        <f t="shared" si="4"/>
        <v>7623.3949999999995</v>
      </c>
      <c r="J65" s="158">
        <f>+'[1] ajuste'!F454*(1-C65)</f>
        <v>7457</v>
      </c>
      <c r="K65" s="156">
        <f t="shared" si="2"/>
        <v>8239.9850000000006</v>
      </c>
      <c r="L65" s="159">
        <f>+'[1] ajuste'!G454*(1-C65)</f>
        <v>9878.83</v>
      </c>
      <c r="M65" s="160">
        <f t="shared" si="3"/>
        <v>10916.10715</v>
      </c>
      <c r="N65" s="161"/>
      <c r="O65" s="140"/>
      <c r="P65" s="140"/>
      <c r="Q65" s="140"/>
      <c r="R65" s="140"/>
      <c r="S65" s="162"/>
    </row>
    <row r="66" spans="1:19" ht="20.100000000000001" customHeight="1" x14ac:dyDescent="0.3">
      <c r="A66" s="86">
        <v>62</v>
      </c>
      <c r="B66" s="87"/>
      <c r="C66" s="163"/>
      <c r="D66" s="22">
        <f>+'[1] ajuste'!C455*(1-C66)</f>
        <v>6787</v>
      </c>
      <c r="E66" s="164">
        <f t="shared" si="0"/>
        <v>7499.6350000000002</v>
      </c>
      <c r="F66" s="22">
        <f>+'[1] ajuste'!D455*(1-C66)</f>
        <v>6802</v>
      </c>
      <c r="G66" s="164">
        <f t="shared" si="1"/>
        <v>7516.21</v>
      </c>
      <c r="H66" s="22">
        <f>+'[1] ajuste'!E455*(1-C66)</f>
        <v>7003</v>
      </c>
      <c r="I66" s="157">
        <f t="shared" si="4"/>
        <v>7738.3149999999996</v>
      </c>
      <c r="J66" s="158">
        <f>+'[1] ajuste'!F455*(1-C66)</f>
        <v>7561</v>
      </c>
      <c r="K66" s="164">
        <f t="shared" si="2"/>
        <v>8354.9050000000007</v>
      </c>
      <c r="L66" s="165">
        <f>+'[1] ajuste'!G455*(1-C66)</f>
        <v>9991.44</v>
      </c>
      <c r="M66" s="166">
        <f t="shared" si="3"/>
        <v>11040.5412</v>
      </c>
      <c r="N66" s="161"/>
      <c r="O66" s="140"/>
      <c r="P66" s="140"/>
      <c r="Q66" s="140"/>
      <c r="R66" s="140"/>
      <c r="S66" s="162"/>
    </row>
    <row r="67" spans="1:19" ht="20.100000000000001" customHeight="1" thickBot="1" x14ac:dyDescent="0.35">
      <c r="A67" s="98">
        <v>63</v>
      </c>
      <c r="B67" s="99"/>
      <c r="C67" s="167"/>
      <c r="D67" s="55">
        <f>+'[1] ajuste'!C456*(1-C67)</f>
        <v>6891</v>
      </c>
      <c r="E67" s="168">
        <f t="shared" si="0"/>
        <v>7614.5550000000003</v>
      </c>
      <c r="F67" s="55">
        <f>+'[1] ajuste'!D456*(1-C67)</f>
        <v>6906</v>
      </c>
      <c r="G67" s="168">
        <f t="shared" si="1"/>
        <v>7631.13</v>
      </c>
      <c r="H67" s="55">
        <f>+'[1] ajuste'!E456*(1-C67)</f>
        <v>7107</v>
      </c>
      <c r="I67" s="169">
        <f t="shared" si="4"/>
        <v>7853.2349999999997</v>
      </c>
      <c r="J67" s="170">
        <f>+'[1] ajuste'!F456*(1-C67)</f>
        <v>7665</v>
      </c>
      <c r="K67" s="168">
        <f t="shared" si="2"/>
        <v>8469.8250000000007</v>
      </c>
      <c r="L67" s="165">
        <f>+'[1] ajuste'!G456*(1-C67)</f>
        <v>10104.06</v>
      </c>
      <c r="M67" s="171">
        <f t="shared" si="3"/>
        <v>11164.986299999999</v>
      </c>
      <c r="N67" s="161"/>
      <c r="O67" s="140"/>
      <c r="P67" s="140"/>
      <c r="Q67" s="140"/>
      <c r="R67" s="140"/>
      <c r="S67" s="162"/>
    </row>
    <row r="68" spans="1:19" ht="20.100000000000001" customHeight="1" x14ac:dyDescent="0.3">
      <c r="A68" s="79">
        <v>64</v>
      </c>
      <c r="B68" s="80"/>
      <c r="C68" s="155"/>
      <c r="D68" s="22">
        <f>+'[1] ajuste'!C457*(1-C68)</f>
        <v>6995</v>
      </c>
      <c r="E68" s="156">
        <f t="shared" si="0"/>
        <v>7729.4749999999995</v>
      </c>
      <c r="F68" s="22">
        <f>+'[1] ajuste'!D457*(1-C68)</f>
        <v>7010</v>
      </c>
      <c r="G68" s="156">
        <f t="shared" si="1"/>
        <v>7746.05</v>
      </c>
      <c r="H68" s="22">
        <f>+'[1] ajuste'!E457*(1-C68)</f>
        <v>7211</v>
      </c>
      <c r="I68" s="157">
        <f t="shared" si="4"/>
        <v>7968.1549999999997</v>
      </c>
      <c r="J68" s="158">
        <f>+'[1] ajuste'!F457*(1-C68)</f>
        <v>7769</v>
      </c>
      <c r="K68" s="156">
        <f t="shared" si="2"/>
        <v>8584.744999999999</v>
      </c>
      <c r="L68" s="159">
        <f>+'[1] ajuste'!G457*(1-C68)</f>
        <v>10216.68</v>
      </c>
      <c r="M68" s="160">
        <f t="shared" si="3"/>
        <v>11289.431399999999</v>
      </c>
      <c r="N68" s="161"/>
      <c r="O68" s="140"/>
      <c r="P68" s="140"/>
      <c r="Q68" s="140"/>
      <c r="R68" s="140"/>
      <c r="S68" s="162"/>
    </row>
    <row r="69" spans="1:19" ht="20.100000000000001" customHeight="1" x14ac:dyDescent="0.3">
      <c r="A69" s="86">
        <v>65</v>
      </c>
      <c r="B69" s="87"/>
      <c r="C69" s="163"/>
      <c r="D69" s="22"/>
      <c r="E69" s="176"/>
      <c r="F69" s="22">
        <f>+F68+(F68-F67)</f>
        <v>7114</v>
      </c>
      <c r="G69" s="164">
        <f t="shared" si="1"/>
        <v>7860.97</v>
      </c>
      <c r="H69" s="22">
        <f>+'[1] ajuste'!E458*(1-C69)</f>
        <v>7315</v>
      </c>
      <c r="I69" s="157">
        <f t="shared" si="4"/>
        <v>8083.0749999999998</v>
      </c>
      <c r="J69" s="158">
        <f>+'[1] ajuste'!F458*(1-C69)</f>
        <v>7873</v>
      </c>
      <c r="K69" s="164">
        <f t="shared" si="2"/>
        <v>8699.6649999999991</v>
      </c>
      <c r="L69" s="165">
        <f>+'[1] ajuste'!G458*(1-C69)</f>
        <v>10329.295680000023</v>
      </c>
      <c r="M69" s="166">
        <f t="shared" si="3"/>
        <v>11413.871726400024</v>
      </c>
      <c r="N69" s="161"/>
      <c r="O69" s="140"/>
      <c r="P69" s="140"/>
      <c r="Q69" s="140"/>
      <c r="R69" s="140"/>
      <c r="S69" s="162"/>
    </row>
    <row r="70" spans="1:19" ht="20.100000000000001" customHeight="1" thickBot="1" x14ac:dyDescent="0.35">
      <c r="A70" s="88">
        <v>66</v>
      </c>
      <c r="B70" s="89"/>
      <c r="C70" s="167"/>
      <c r="D70" s="55"/>
      <c r="E70" s="177"/>
      <c r="F70" s="55">
        <f>+F69+(F69-F68)</f>
        <v>7218</v>
      </c>
      <c r="G70" s="168">
        <f t="shared" si="1"/>
        <v>7975.8899999999994</v>
      </c>
      <c r="H70" s="55">
        <f>+'[1] ajuste'!E459*(1-C70)</f>
        <v>7419</v>
      </c>
      <c r="I70" s="169">
        <f t="shared" si="4"/>
        <v>8197.994999999999</v>
      </c>
      <c r="J70" s="170">
        <f>+'[1] ajuste'!F459*(1-C70)</f>
        <v>7977</v>
      </c>
      <c r="K70" s="168">
        <f t="shared" si="2"/>
        <v>8814.5849999999991</v>
      </c>
      <c r="L70" s="165">
        <f>+'[1] ajuste'!G459*(1-C70)</f>
        <v>10441.912800000024</v>
      </c>
      <c r="M70" s="171">
        <f t="shared" si="3"/>
        <v>11538.313644000025</v>
      </c>
      <c r="N70" s="161"/>
      <c r="O70" s="140"/>
      <c r="P70" s="140"/>
      <c r="Q70" s="140"/>
      <c r="R70" s="140"/>
      <c r="S70" s="162"/>
    </row>
    <row r="71" spans="1:19" ht="20.100000000000001" customHeight="1" x14ac:dyDescent="0.3">
      <c r="A71" s="93">
        <v>67</v>
      </c>
      <c r="B71" s="80"/>
      <c r="C71" s="155"/>
      <c r="D71" s="22"/>
      <c r="E71" s="178"/>
      <c r="F71" s="22">
        <f t="shared" ref="F71:F78" si="5">+F70+(F70-F69)</f>
        <v>7322</v>
      </c>
      <c r="G71" s="156">
        <f t="shared" si="1"/>
        <v>8090.8099999999995</v>
      </c>
      <c r="H71" s="22">
        <f>+'[1] ajuste'!E460*(1-C71)</f>
        <v>7523</v>
      </c>
      <c r="I71" s="157">
        <f t="shared" si="4"/>
        <v>8312.9149999999991</v>
      </c>
      <c r="J71" s="158">
        <f>+'[1] ajuste'!F460*(1-C71)</f>
        <v>8081</v>
      </c>
      <c r="K71" s="156">
        <f t="shared" si="2"/>
        <v>8929.5049999999992</v>
      </c>
      <c r="L71" s="159">
        <f>+'[1] ajuste'!G460*(1-C71)</f>
        <v>10554.529920000025</v>
      </c>
      <c r="M71" s="160">
        <f t="shared" si="3"/>
        <v>11662.755561600026</v>
      </c>
      <c r="N71" s="161"/>
      <c r="O71" s="140"/>
      <c r="P71" s="140"/>
      <c r="Q71" s="140"/>
      <c r="R71" s="140"/>
      <c r="S71" s="162"/>
    </row>
    <row r="72" spans="1:19" ht="20.100000000000001" customHeight="1" x14ac:dyDescent="0.3">
      <c r="A72" s="86">
        <v>68</v>
      </c>
      <c r="B72" s="87"/>
      <c r="C72" s="163"/>
      <c r="D72" s="22"/>
      <c r="E72" s="176"/>
      <c r="F72" s="22">
        <f t="shared" si="5"/>
        <v>7426</v>
      </c>
      <c r="G72" s="164">
        <f t="shared" ref="G72:G78" si="6">+F72*1.105</f>
        <v>8205.73</v>
      </c>
      <c r="H72" s="22">
        <f>+'[1] ajuste'!E461*(1-C72)</f>
        <v>7627</v>
      </c>
      <c r="I72" s="157">
        <f t="shared" si="4"/>
        <v>8427.8349999999991</v>
      </c>
      <c r="J72" s="158">
        <f>+'[1] ajuste'!F461*(1-C72)</f>
        <v>8185</v>
      </c>
      <c r="K72" s="164">
        <f t="shared" ref="K72:K78" si="7">+J72*1.105</f>
        <v>9044.4249999999993</v>
      </c>
      <c r="L72" s="165">
        <f>+'[1] ajuste'!G461*(1-C72)</f>
        <v>10667.147040000027</v>
      </c>
      <c r="M72" s="166">
        <f t="shared" ref="M72:M78" si="8">+L72*1.105</f>
        <v>11787.197479200029</v>
      </c>
      <c r="N72" s="161"/>
      <c r="O72" s="140"/>
      <c r="P72" s="140"/>
      <c r="Q72" s="140"/>
      <c r="R72" s="140"/>
      <c r="S72" s="162"/>
    </row>
    <row r="73" spans="1:19" ht="20.100000000000001" customHeight="1" thickBot="1" x14ac:dyDescent="0.35">
      <c r="A73" s="88">
        <v>69</v>
      </c>
      <c r="B73" s="89"/>
      <c r="C73" s="167"/>
      <c r="D73" s="55"/>
      <c r="E73" s="177"/>
      <c r="F73" s="55">
        <f t="shared" si="5"/>
        <v>7530</v>
      </c>
      <c r="G73" s="168">
        <f t="shared" si="6"/>
        <v>8320.65</v>
      </c>
      <c r="H73" s="55">
        <f>+'[1] ajuste'!E462*(1-C73)</f>
        <v>7731</v>
      </c>
      <c r="I73" s="169">
        <f t="shared" ref="I73:I78" si="9">+H73*1.105</f>
        <v>8542.7549999999992</v>
      </c>
      <c r="J73" s="170">
        <f>+'[1] ajuste'!F462*(1-C73)</f>
        <v>8289</v>
      </c>
      <c r="K73" s="168">
        <f t="shared" si="7"/>
        <v>9159.3449999999993</v>
      </c>
      <c r="L73" s="165">
        <f>+'[1] ajuste'!G462*(1-C73)</f>
        <v>10779.764160000028</v>
      </c>
      <c r="M73" s="171">
        <f t="shared" si="8"/>
        <v>11911.63939680003</v>
      </c>
      <c r="N73" s="161"/>
      <c r="O73" s="140"/>
      <c r="P73" s="140"/>
      <c r="Q73" s="140"/>
      <c r="R73" s="140"/>
      <c r="S73" s="162"/>
    </row>
    <row r="74" spans="1:19" ht="20.100000000000001" customHeight="1" x14ac:dyDescent="0.3">
      <c r="A74" s="79">
        <v>70</v>
      </c>
      <c r="B74" s="80"/>
      <c r="C74" s="155"/>
      <c r="D74" s="22"/>
      <c r="E74" s="178"/>
      <c r="F74" s="22">
        <f t="shared" si="5"/>
        <v>7634</v>
      </c>
      <c r="G74" s="156">
        <f t="shared" si="6"/>
        <v>8435.57</v>
      </c>
      <c r="H74" s="22">
        <f>+'[1] ajuste'!E463*(1-C74)</f>
        <v>7835</v>
      </c>
      <c r="I74" s="157">
        <f t="shared" si="9"/>
        <v>8657.6749999999993</v>
      </c>
      <c r="J74" s="158">
        <f>+'[1] ajuste'!F463*(1-C74)</f>
        <v>8393</v>
      </c>
      <c r="K74" s="156">
        <f t="shared" si="7"/>
        <v>9274.2649999999994</v>
      </c>
      <c r="L74" s="159">
        <f>+'[1] ajuste'!G463*(1-C74)</f>
        <v>10892.381280000029</v>
      </c>
      <c r="M74" s="160">
        <f t="shared" si="8"/>
        <v>12036.081314400031</v>
      </c>
      <c r="N74" s="161"/>
      <c r="O74" s="140"/>
      <c r="P74" s="140"/>
      <c r="Q74" s="140"/>
      <c r="R74" s="140"/>
      <c r="S74" s="162"/>
    </row>
    <row r="75" spans="1:19" ht="20.100000000000001" customHeight="1" x14ac:dyDescent="0.3">
      <c r="A75" s="86">
        <v>71</v>
      </c>
      <c r="B75" s="87"/>
      <c r="C75" s="163"/>
      <c r="D75" s="22"/>
      <c r="E75" s="176"/>
      <c r="F75" s="22">
        <f t="shared" si="5"/>
        <v>7738</v>
      </c>
      <c r="G75" s="164">
        <f t="shared" si="6"/>
        <v>8550.49</v>
      </c>
      <c r="H75" s="22">
        <f>+'[1] ajuste'!E464*(1-C75)</f>
        <v>7939</v>
      </c>
      <c r="I75" s="157">
        <f t="shared" si="9"/>
        <v>8772.5949999999993</v>
      </c>
      <c r="J75" s="158">
        <f>+'[1] ajuste'!F464*(1-C75)</f>
        <v>8497</v>
      </c>
      <c r="K75" s="164">
        <f t="shared" si="7"/>
        <v>9389.1849999999995</v>
      </c>
      <c r="L75" s="165">
        <f>+'[1] ajuste'!G464*(1-C75)</f>
        <v>11004.998400000031</v>
      </c>
      <c r="M75" s="166">
        <f t="shared" si="8"/>
        <v>12160.523232000034</v>
      </c>
      <c r="N75" s="161"/>
      <c r="O75" s="140"/>
      <c r="P75" s="140"/>
      <c r="Q75" s="140"/>
      <c r="R75" s="140"/>
      <c r="S75" s="162"/>
    </row>
    <row r="76" spans="1:19" ht="20.100000000000001" customHeight="1" thickBot="1" x14ac:dyDescent="0.35">
      <c r="A76" s="88">
        <v>72</v>
      </c>
      <c r="B76" s="89"/>
      <c r="C76" s="167"/>
      <c r="D76" s="55"/>
      <c r="E76" s="177"/>
      <c r="F76" s="55">
        <f t="shared" si="5"/>
        <v>7842</v>
      </c>
      <c r="G76" s="168">
        <f t="shared" si="6"/>
        <v>8665.41</v>
      </c>
      <c r="H76" s="55">
        <f>+'[1] ajuste'!E465*(1-C76)</f>
        <v>8043</v>
      </c>
      <c r="I76" s="169">
        <f t="shared" si="9"/>
        <v>8887.5149999999994</v>
      </c>
      <c r="J76" s="170">
        <f>+'[1] ajuste'!F465*(1-C76)</f>
        <v>8601</v>
      </c>
      <c r="K76" s="168">
        <f t="shared" si="7"/>
        <v>9504.1049999999996</v>
      </c>
      <c r="L76" s="165">
        <f>+'[1] ajuste'!G465*(1-C76)</f>
        <v>11117.615520000032</v>
      </c>
      <c r="M76" s="171">
        <f t="shared" si="8"/>
        <v>12284.965149600035</v>
      </c>
      <c r="N76" s="161"/>
      <c r="O76" s="140"/>
      <c r="P76" s="140"/>
      <c r="Q76" s="140"/>
      <c r="R76" s="140"/>
      <c r="S76" s="162"/>
    </row>
    <row r="77" spans="1:19" ht="20.100000000000001" customHeight="1" x14ac:dyDescent="0.3">
      <c r="A77" s="93">
        <v>73</v>
      </c>
      <c r="B77" s="80"/>
      <c r="C77" s="155"/>
      <c r="D77" s="22"/>
      <c r="E77" s="178"/>
      <c r="F77" s="22">
        <f t="shared" si="5"/>
        <v>7946</v>
      </c>
      <c r="G77" s="156">
        <f t="shared" si="6"/>
        <v>8780.33</v>
      </c>
      <c r="H77" s="22">
        <f>+'[1] ajuste'!E466*(1-C77)</f>
        <v>8147</v>
      </c>
      <c r="I77" s="157">
        <f t="shared" si="9"/>
        <v>9002.4349999999995</v>
      </c>
      <c r="J77" s="158">
        <f>+'[1] ajuste'!F466*(1-C77)</f>
        <v>8705</v>
      </c>
      <c r="K77" s="156">
        <f t="shared" si="7"/>
        <v>9619.0249999999996</v>
      </c>
      <c r="L77" s="159">
        <f>+'[1] ajuste'!G466*(1-C77)</f>
        <v>11230.232640000033</v>
      </c>
      <c r="M77" s="160">
        <f t="shared" si="8"/>
        <v>12409.407067200036</v>
      </c>
      <c r="N77" s="161"/>
      <c r="O77" s="140"/>
      <c r="P77" s="140"/>
      <c r="Q77" s="140"/>
      <c r="R77" s="140"/>
      <c r="S77" s="162"/>
    </row>
    <row r="78" spans="1:19" ht="20.100000000000001" customHeight="1" thickBot="1" x14ac:dyDescent="0.35">
      <c r="A78" s="98">
        <v>74</v>
      </c>
      <c r="B78" s="99"/>
      <c r="C78" s="167"/>
      <c r="D78" s="179"/>
      <c r="E78" s="180"/>
      <c r="F78" s="55">
        <f t="shared" si="5"/>
        <v>8050</v>
      </c>
      <c r="G78" s="168">
        <f t="shared" si="6"/>
        <v>8895.25</v>
      </c>
      <c r="H78" s="55">
        <f>+'[1] ajuste'!E467*(1-C78)</f>
        <v>8251</v>
      </c>
      <c r="I78" s="169">
        <f t="shared" si="9"/>
        <v>9117.3549999999996</v>
      </c>
      <c r="J78" s="170">
        <f>+'[1] ajuste'!F467*(1-C78)</f>
        <v>8809</v>
      </c>
      <c r="K78" s="168">
        <f t="shared" si="7"/>
        <v>9733.9449999999997</v>
      </c>
      <c r="L78" s="181">
        <f>+'[1] ajuste'!G467*(1-C78)</f>
        <v>11342.849760000036</v>
      </c>
      <c r="M78" s="171">
        <f t="shared" si="8"/>
        <v>12533.848984800039</v>
      </c>
      <c r="N78" s="161"/>
      <c r="O78" s="140"/>
      <c r="P78" s="140"/>
      <c r="Q78" s="140"/>
      <c r="R78" s="140"/>
      <c r="S78" s="162"/>
    </row>
    <row r="79" spans="1:19" x14ac:dyDescent="0.3">
      <c r="D79" s="182"/>
      <c r="E79" s="38"/>
      <c r="F79" s="38"/>
      <c r="G79" s="38"/>
      <c r="H79" s="38"/>
      <c r="I79" s="183"/>
      <c r="J79" s="38"/>
      <c r="K79" s="38"/>
      <c r="L79" s="38"/>
      <c r="N79" s="184"/>
      <c r="O79" s="140"/>
    </row>
    <row r="80" spans="1:19" x14ac:dyDescent="0.3">
      <c r="D80" s="135"/>
      <c r="G80" s="137">
        <f>+F74</f>
        <v>7634</v>
      </c>
      <c r="N80" s="184"/>
      <c r="O80" s="140"/>
    </row>
    <row r="81" spans="4:15" x14ac:dyDescent="0.3">
      <c r="D81" s="135"/>
      <c r="G81" s="137">
        <f>+F78-F77</f>
        <v>104</v>
      </c>
      <c r="N81" s="184"/>
      <c r="O81" s="140"/>
    </row>
    <row r="82" spans="4:15" x14ac:dyDescent="0.3">
      <c r="D82" s="135"/>
      <c r="G82">
        <f>+G81*28</f>
        <v>2912</v>
      </c>
      <c r="N82" s="184"/>
      <c r="O82" s="140"/>
    </row>
    <row r="83" spans="4:15" x14ac:dyDescent="0.3">
      <c r="G83" s="137">
        <f>+G82+G80</f>
        <v>10546</v>
      </c>
    </row>
  </sheetData>
  <mergeCells count="9">
    <mergeCell ref="L2:M2"/>
    <mergeCell ref="A3:B4"/>
    <mergeCell ref="C3:C4"/>
    <mergeCell ref="A1:C1"/>
    <mergeCell ref="D1:K1"/>
    <mergeCell ref="D2:E2"/>
    <mergeCell ref="F2:G2"/>
    <mergeCell ref="H2:I2"/>
    <mergeCell ref="J2:K2"/>
  </mergeCells>
  <pageMargins left="0.55118110236220474" right="0.23622047244094491" top="0.55118110236220474" bottom="0.23622047244094491" header="0" footer="0"/>
  <pageSetup paperSize="9" scale="47" orientation="portrait" r:id="rId1"/>
  <ignoredErrors>
    <ignoredError sqref="F5:F78 H5:H78 J5:J79 L5:L7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EQUIPO MONITOR DE SIEMBRA</vt:lpstr>
      <vt:lpstr>CAS0000</vt:lpstr>
      <vt:lpstr>CAS0000!Área_de_impresión</vt:lpstr>
      <vt:lpstr>'EQUIPO MONITOR DE SIEMBRA'!Área_de_impresión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Carlos Iruretagoyena</cp:lastModifiedBy>
  <cp:lastPrinted>2024-08-07T15:42:21Z</cp:lastPrinted>
  <dcterms:created xsi:type="dcterms:W3CDTF">2024-08-07T15:28:03Z</dcterms:created>
  <dcterms:modified xsi:type="dcterms:W3CDTF">2024-10-01T13:13:44Z</dcterms:modified>
</cp:coreProperties>
</file>