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C:\Users\Dell Optiplex Win 10\Desktop\BOLETAS PDF II FASE\MEDIA GENERAL\"/>
    </mc:Choice>
  </mc:AlternateContent>
  <bookViews>
    <workbookView xWindow="0" yWindow="0" windowWidth="23040" windowHeight="9192" activeTab="9"/>
  </bookViews>
  <sheets>
    <sheet name="1A" sheetId="1" r:id="rId1"/>
    <sheet name="1B" sheetId="2" r:id="rId2"/>
    <sheet name="2A" sheetId="3" r:id="rId3"/>
    <sheet name="2B" sheetId="4" r:id="rId4"/>
    <sheet name="3A" sheetId="5" r:id="rId5"/>
    <sheet name="3B" sheetId="6" r:id="rId6"/>
    <sheet name="4A" sheetId="7" r:id="rId7"/>
    <sheet name="4B" sheetId="8" r:id="rId8"/>
    <sheet name="5A" sheetId="9" r:id="rId9"/>
    <sheet name="5B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guardarcom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" i="5" l="1"/>
  <c r="AO48" i="9" l="1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13" i="9"/>
  <c r="AH48" i="9"/>
  <c r="AE48" i="9"/>
  <c r="AB48" i="9"/>
  <c r="Y48" i="9"/>
  <c r="V48" i="9"/>
  <c r="S48" i="9"/>
  <c r="P48" i="9"/>
  <c r="M48" i="9"/>
  <c r="J48" i="9"/>
  <c r="G48" i="9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14" i="8"/>
  <c r="AL13" i="8"/>
  <c r="AE46" i="8"/>
  <c r="Y46" i="8"/>
  <c r="V46" i="8"/>
  <c r="S46" i="8"/>
  <c r="P46" i="8"/>
  <c r="M46" i="8"/>
  <c r="J46" i="8"/>
  <c r="G46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13" i="8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13" i="7"/>
  <c r="AE46" i="7"/>
  <c r="AB46" i="7"/>
  <c r="Y46" i="7"/>
  <c r="V46" i="7"/>
  <c r="S46" i="7"/>
  <c r="P46" i="7"/>
  <c r="M46" i="7"/>
  <c r="J46" i="7"/>
  <c r="G46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13" i="7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B50" i="5"/>
  <c r="Y50" i="5"/>
  <c r="V50" i="5"/>
  <c r="S50" i="5"/>
  <c r="P50" i="5"/>
  <c r="M50" i="5"/>
  <c r="J50" i="5"/>
  <c r="AF14" i="4"/>
  <c r="AF15" i="4"/>
  <c r="AF16" i="4"/>
  <c r="AF17" i="4"/>
  <c r="AF50" i="4" s="1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13" i="4"/>
  <c r="Y50" i="4"/>
  <c r="V50" i="4"/>
  <c r="S50" i="4"/>
  <c r="P50" i="4"/>
  <c r="M50" i="4"/>
  <c r="J50" i="4"/>
  <c r="G50" i="4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15" i="3"/>
  <c r="AF16" i="3"/>
  <c r="AF17" i="3"/>
  <c r="AF18" i="3"/>
  <c r="AF19" i="3"/>
  <c r="AF20" i="3"/>
  <c r="AF21" i="3"/>
  <c r="AF22" i="3"/>
  <c r="AF23" i="3"/>
  <c r="AF24" i="3"/>
  <c r="AF25" i="3"/>
  <c r="AF14" i="3"/>
  <c r="AF13" i="3"/>
  <c r="Y52" i="3"/>
  <c r="V52" i="3"/>
  <c r="S52" i="3"/>
  <c r="M52" i="3"/>
  <c r="J52" i="3"/>
  <c r="G52" i="3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13" i="2"/>
  <c r="Y48" i="2"/>
  <c r="V48" i="2"/>
  <c r="S48" i="2"/>
  <c r="P48" i="2"/>
  <c r="M48" i="2"/>
  <c r="J48" i="2"/>
  <c r="G48" i="2"/>
  <c r="AF49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14" i="1"/>
  <c r="AF15" i="1"/>
  <c r="AF13" i="1"/>
  <c r="Y49" i="1"/>
  <c r="V49" i="1"/>
  <c r="S49" i="1"/>
  <c r="P49" i="1"/>
  <c r="M49" i="1"/>
  <c r="J49" i="1"/>
  <c r="G49" i="1"/>
  <c r="AL46" i="8" l="1"/>
  <c r="AL46" i="7"/>
  <c r="AF48" i="2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J20" i="9" l="1"/>
  <c r="J24" i="9"/>
  <c r="J28" i="9"/>
  <c r="J32" i="9"/>
  <c r="J36" i="9"/>
  <c r="J44" i="9"/>
  <c r="AL47" i="10"/>
  <c r="AN47" i="10" s="1"/>
  <c r="AI47" i="10"/>
  <c r="AK47" i="10" s="1"/>
  <c r="AH47" i="10"/>
  <c r="AE47" i="10"/>
  <c r="AB47" i="10"/>
  <c r="Y47" i="10"/>
  <c r="V47" i="10"/>
  <c r="S47" i="10"/>
  <c r="P47" i="10"/>
  <c r="M47" i="10"/>
  <c r="J47" i="10"/>
  <c r="G47" i="10"/>
  <c r="AL46" i="10"/>
  <c r="AN46" i="10" s="1"/>
  <c r="AI46" i="10"/>
  <c r="AK46" i="10" s="1"/>
  <c r="AH46" i="10"/>
  <c r="AE46" i="10"/>
  <c r="AB46" i="10"/>
  <c r="Y46" i="10"/>
  <c r="V46" i="10"/>
  <c r="S46" i="10"/>
  <c r="P46" i="10"/>
  <c r="M46" i="10"/>
  <c r="J46" i="10"/>
  <c r="G46" i="10"/>
  <c r="AL45" i="10"/>
  <c r="AN45" i="10" s="1"/>
  <c r="AI45" i="10"/>
  <c r="AK45" i="10" s="1"/>
  <c r="AH45" i="10"/>
  <c r="AE45" i="10"/>
  <c r="AB45" i="10"/>
  <c r="Y45" i="10"/>
  <c r="V45" i="10"/>
  <c r="S45" i="10"/>
  <c r="P45" i="10"/>
  <c r="M45" i="10"/>
  <c r="J45" i="10"/>
  <c r="G45" i="10"/>
  <c r="AL44" i="10"/>
  <c r="AN44" i="10" s="1"/>
  <c r="AI44" i="10"/>
  <c r="AK44" i="10" s="1"/>
  <c r="AH44" i="10"/>
  <c r="AE44" i="10"/>
  <c r="AB44" i="10"/>
  <c r="Y44" i="10"/>
  <c r="V44" i="10"/>
  <c r="S44" i="10"/>
  <c r="P44" i="10"/>
  <c r="M44" i="10"/>
  <c r="J44" i="10"/>
  <c r="G44" i="10"/>
  <c r="AL43" i="10"/>
  <c r="AN43" i="10" s="1"/>
  <c r="AI43" i="10"/>
  <c r="AK43" i="10" s="1"/>
  <c r="AH43" i="10"/>
  <c r="AE43" i="10"/>
  <c r="AB43" i="10"/>
  <c r="Y43" i="10"/>
  <c r="V43" i="10"/>
  <c r="S43" i="10"/>
  <c r="P43" i="10"/>
  <c r="M43" i="10"/>
  <c r="J43" i="10"/>
  <c r="G43" i="10"/>
  <c r="AL42" i="10"/>
  <c r="AN42" i="10" s="1"/>
  <c r="AI42" i="10"/>
  <c r="AK42" i="10" s="1"/>
  <c r="AH42" i="10"/>
  <c r="AE42" i="10"/>
  <c r="AB42" i="10"/>
  <c r="Y42" i="10"/>
  <c r="V42" i="10"/>
  <c r="S42" i="10"/>
  <c r="P42" i="10"/>
  <c r="M42" i="10"/>
  <c r="J42" i="10"/>
  <c r="G42" i="10"/>
  <c r="AL41" i="10"/>
  <c r="AN41" i="10" s="1"/>
  <c r="AI41" i="10"/>
  <c r="AK41" i="10" s="1"/>
  <c r="AH41" i="10"/>
  <c r="AE41" i="10"/>
  <c r="AB41" i="10"/>
  <c r="Y41" i="10"/>
  <c r="V41" i="10"/>
  <c r="S41" i="10"/>
  <c r="P41" i="10"/>
  <c r="M41" i="10"/>
  <c r="J41" i="10"/>
  <c r="G41" i="10"/>
  <c r="AL40" i="10"/>
  <c r="AN40" i="10" s="1"/>
  <c r="AI40" i="10"/>
  <c r="AK40" i="10" s="1"/>
  <c r="AH40" i="10"/>
  <c r="AE40" i="10"/>
  <c r="AB40" i="10"/>
  <c r="Y40" i="10"/>
  <c r="V40" i="10"/>
  <c r="S40" i="10"/>
  <c r="P40" i="10"/>
  <c r="M40" i="10"/>
  <c r="J40" i="10"/>
  <c r="G40" i="10"/>
  <c r="AL39" i="10"/>
  <c r="AN39" i="10" s="1"/>
  <c r="AI39" i="10"/>
  <c r="AK39" i="10" s="1"/>
  <c r="AH39" i="10"/>
  <c r="AE39" i="10"/>
  <c r="AB39" i="10"/>
  <c r="Y39" i="10"/>
  <c r="V39" i="10"/>
  <c r="S39" i="10"/>
  <c r="P39" i="10"/>
  <c r="M39" i="10"/>
  <c r="J39" i="10"/>
  <c r="G39" i="10"/>
  <c r="AL38" i="10"/>
  <c r="AN38" i="10" s="1"/>
  <c r="AI38" i="10"/>
  <c r="AK38" i="10" s="1"/>
  <c r="AH38" i="10"/>
  <c r="AE38" i="10"/>
  <c r="AB38" i="10"/>
  <c r="Y38" i="10"/>
  <c r="V38" i="10"/>
  <c r="S38" i="10"/>
  <c r="P38" i="10"/>
  <c r="M38" i="10"/>
  <c r="J38" i="10"/>
  <c r="G38" i="10"/>
  <c r="AL37" i="10"/>
  <c r="AN37" i="10" s="1"/>
  <c r="AI37" i="10"/>
  <c r="AK37" i="10" s="1"/>
  <c r="AH37" i="10"/>
  <c r="AE37" i="10"/>
  <c r="AB37" i="10"/>
  <c r="Y37" i="10"/>
  <c r="V37" i="10"/>
  <c r="S37" i="10"/>
  <c r="P37" i="10"/>
  <c r="M37" i="10"/>
  <c r="J37" i="10"/>
  <c r="G37" i="10"/>
  <c r="AL36" i="10"/>
  <c r="AN36" i="10" s="1"/>
  <c r="AI36" i="10"/>
  <c r="AK36" i="10" s="1"/>
  <c r="AH36" i="10"/>
  <c r="AE36" i="10"/>
  <c r="AB36" i="10"/>
  <c r="Y36" i="10"/>
  <c r="V36" i="10"/>
  <c r="S36" i="10"/>
  <c r="P36" i="10"/>
  <c r="M36" i="10"/>
  <c r="J36" i="10"/>
  <c r="G36" i="10"/>
  <c r="AL35" i="10"/>
  <c r="AN35" i="10" s="1"/>
  <c r="AI35" i="10"/>
  <c r="AK35" i="10" s="1"/>
  <c r="AH35" i="10"/>
  <c r="AE35" i="10"/>
  <c r="AB35" i="10"/>
  <c r="Y35" i="10"/>
  <c r="V35" i="10"/>
  <c r="S35" i="10"/>
  <c r="P35" i="10"/>
  <c r="M35" i="10"/>
  <c r="J35" i="10"/>
  <c r="G35" i="10"/>
  <c r="AL34" i="10"/>
  <c r="AN34" i="10" s="1"/>
  <c r="AI34" i="10"/>
  <c r="AK34" i="10" s="1"/>
  <c r="AH34" i="10"/>
  <c r="AE34" i="10"/>
  <c r="AB34" i="10"/>
  <c r="Y34" i="10"/>
  <c r="V34" i="10"/>
  <c r="S34" i="10"/>
  <c r="P34" i="10"/>
  <c r="M34" i="10"/>
  <c r="J34" i="10"/>
  <c r="G34" i="10"/>
  <c r="AL33" i="10"/>
  <c r="AN33" i="10" s="1"/>
  <c r="AI33" i="10"/>
  <c r="AK33" i="10" s="1"/>
  <c r="AH33" i="10"/>
  <c r="AE33" i="10"/>
  <c r="AB33" i="10"/>
  <c r="Y33" i="10"/>
  <c r="V33" i="10"/>
  <c r="S33" i="10"/>
  <c r="P33" i="10"/>
  <c r="M33" i="10"/>
  <c r="J33" i="10"/>
  <c r="G33" i="10"/>
  <c r="AL32" i="10"/>
  <c r="AN32" i="10" s="1"/>
  <c r="AI32" i="10"/>
  <c r="AK32" i="10" s="1"/>
  <c r="AH32" i="10"/>
  <c r="AE32" i="10"/>
  <c r="AB32" i="10"/>
  <c r="Y32" i="10"/>
  <c r="V32" i="10"/>
  <c r="S32" i="10"/>
  <c r="P32" i="10"/>
  <c r="M32" i="10"/>
  <c r="J32" i="10"/>
  <c r="G32" i="10"/>
  <c r="AL31" i="10"/>
  <c r="AN31" i="10" s="1"/>
  <c r="AI31" i="10"/>
  <c r="AK31" i="10" s="1"/>
  <c r="AH31" i="10"/>
  <c r="AE31" i="10"/>
  <c r="AB31" i="10"/>
  <c r="Y31" i="10"/>
  <c r="V31" i="10"/>
  <c r="S31" i="10"/>
  <c r="P31" i="10"/>
  <c r="M31" i="10"/>
  <c r="J31" i="10"/>
  <c r="G31" i="10"/>
  <c r="AL30" i="10"/>
  <c r="AN30" i="10" s="1"/>
  <c r="AI30" i="10"/>
  <c r="AK30" i="10" s="1"/>
  <c r="AH30" i="10"/>
  <c r="AE30" i="10"/>
  <c r="AB30" i="10"/>
  <c r="Y30" i="10"/>
  <c r="V30" i="10"/>
  <c r="S30" i="10"/>
  <c r="P30" i="10"/>
  <c r="M30" i="10"/>
  <c r="J30" i="10"/>
  <c r="G30" i="10"/>
  <c r="AL29" i="10"/>
  <c r="AN29" i="10" s="1"/>
  <c r="AI29" i="10"/>
  <c r="AK29" i="10" s="1"/>
  <c r="AH29" i="10"/>
  <c r="AE29" i="10"/>
  <c r="AB29" i="10"/>
  <c r="Y29" i="10"/>
  <c r="V29" i="10"/>
  <c r="S29" i="10"/>
  <c r="P29" i="10"/>
  <c r="M29" i="10"/>
  <c r="J29" i="10"/>
  <c r="G29" i="10"/>
  <c r="AL28" i="10"/>
  <c r="AN28" i="10" s="1"/>
  <c r="AK28" i="10"/>
  <c r="AI28" i="10"/>
  <c r="AH28" i="10"/>
  <c r="AE28" i="10"/>
  <c r="AB28" i="10"/>
  <c r="Y28" i="10"/>
  <c r="V28" i="10"/>
  <c r="S28" i="10"/>
  <c r="P28" i="10"/>
  <c r="M28" i="10"/>
  <c r="J28" i="10"/>
  <c r="G28" i="10"/>
  <c r="AL27" i="10"/>
  <c r="AN27" i="10" s="1"/>
  <c r="AI27" i="10"/>
  <c r="AK27" i="10" s="1"/>
  <c r="AH27" i="10"/>
  <c r="AE27" i="10"/>
  <c r="AB27" i="10"/>
  <c r="Y27" i="10"/>
  <c r="V27" i="10"/>
  <c r="S27" i="10"/>
  <c r="P27" i="10"/>
  <c r="M27" i="10"/>
  <c r="J27" i="10"/>
  <c r="G27" i="10"/>
  <c r="AL26" i="10"/>
  <c r="AN26" i="10" s="1"/>
  <c r="AI26" i="10"/>
  <c r="AK26" i="10" s="1"/>
  <c r="AH26" i="10"/>
  <c r="AE26" i="10"/>
  <c r="AB26" i="10"/>
  <c r="Y26" i="10"/>
  <c r="V26" i="10"/>
  <c r="S26" i="10"/>
  <c r="P26" i="10"/>
  <c r="M26" i="10"/>
  <c r="J26" i="10"/>
  <c r="G26" i="10"/>
  <c r="AL25" i="10"/>
  <c r="AN25" i="10" s="1"/>
  <c r="AI25" i="10"/>
  <c r="AK25" i="10" s="1"/>
  <c r="AH25" i="10"/>
  <c r="AE25" i="10"/>
  <c r="AB25" i="10"/>
  <c r="Y25" i="10"/>
  <c r="V25" i="10"/>
  <c r="S25" i="10"/>
  <c r="P25" i="10"/>
  <c r="M25" i="10"/>
  <c r="J25" i="10"/>
  <c r="G25" i="10"/>
  <c r="AL24" i="10"/>
  <c r="AN24" i="10" s="1"/>
  <c r="AI24" i="10"/>
  <c r="AK24" i="10" s="1"/>
  <c r="AH24" i="10"/>
  <c r="AE24" i="10"/>
  <c r="AB24" i="10"/>
  <c r="Y24" i="10"/>
  <c r="V24" i="10"/>
  <c r="S24" i="10"/>
  <c r="P24" i="10"/>
  <c r="M24" i="10"/>
  <c r="J24" i="10"/>
  <c r="G24" i="10"/>
  <c r="AL23" i="10"/>
  <c r="AN23" i="10" s="1"/>
  <c r="AI23" i="10"/>
  <c r="AK23" i="10" s="1"/>
  <c r="AH23" i="10"/>
  <c r="AE23" i="10"/>
  <c r="AB23" i="10"/>
  <c r="Y23" i="10"/>
  <c r="V23" i="10"/>
  <c r="S23" i="10"/>
  <c r="P23" i="10"/>
  <c r="M23" i="10"/>
  <c r="J23" i="10"/>
  <c r="G23" i="10"/>
  <c r="AL22" i="10"/>
  <c r="AN22" i="10" s="1"/>
  <c r="AI22" i="10"/>
  <c r="AK22" i="10" s="1"/>
  <c r="AH22" i="10"/>
  <c r="AE22" i="10"/>
  <c r="AB22" i="10"/>
  <c r="Y22" i="10"/>
  <c r="V22" i="10"/>
  <c r="S22" i="10"/>
  <c r="P22" i="10"/>
  <c r="M22" i="10"/>
  <c r="J22" i="10"/>
  <c r="G22" i="10"/>
  <c r="AL21" i="10"/>
  <c r="AN21" i="10" s="1"/>
  <c r="AI21" i="10"/>
  <c r="AK21" i="10" s="1"/>
  <c r="AH21" i="10"/>
  <c r="AE21" i="10"/>
  <c r="AB21" i="10"/>
  <c r="Y21" i="10"/>
  <c r="V21" i="10"/>
  <c r="S21" i="10"/>
  <c r="P21" i="10"/>
  <c r="M21" i="10"/>
  <c r="J21" i="10"/>
  <c r="G21" i="10"/>
  <c r="AL20" i="10"/>
  <c r="AN20" i="10" s="1"/>
  <c r="AI20" i="10"/>
  <c r="AK20" i="10" s="1"/>
  <c r="AH20" i="10"/>
  <c r="AE20" i="10"/>
  <c r="AB20" i="10"/>
  <c r="Y20" i="10"/>
  <c r="V20" i="10"/>
  <c r="S20" i="10"/>
  <c r="P20" i="10"/>
  <c r="M20" i="10"/>
  <c r="J20" i="10"/>
  <c r="G20" i="10"/>
  <c r="AL19" i="10"/>
  <c r="AN19" i="10" s="1"/>
  <c r="AI19" i="10"/>
  <c r="AK19" i="10" s="1"/>
  <c r="AH19" i="10"/>
  <c r="AE19" i="10"/>
  <c r="AB19" i="10"/>
  <c r="Y19" i="10"/>
  <c r="V19" i="10"/>
  <c r="S19" i="10"/>
  <c r="P19" i="10"/>
  <c r="M19" i="10"/>
  <c r="J19" i="10"/>
  <c r="G19" i="10"/>
  <c r="AL18" i="10"/>
  <c r="AN18" i="10" s="1"/>
  <c r="AI18" i="10"/>
  <c r="AK18" i="10" s="1"/>
  <c r="AH18" i="10"/>
  <c r="AE18" i="10"/>
  <c r="AB18" i="10"/>
  <c r="Y18" i="10"/>
  <c r="V18" i="10"/>
  <c r="S18" i="10"/>
  <c r="P18" i="10"/>
  <c r="M18" i="10"/>
  <c r="J18" i="10"/>
  <c r="G18" i="10"/>
  <c r="AL17" i="10"/>
  <c r="AN17" i="10" s="1"/>
  <c r="AI17" i="10"/>
  <c r="AK17" i="10" s="1"/>
  <c r="AH17" i="10"/>
  <c r="AE17" i="10"/>
  <c r="AB17" i="10"/>
  <c r="Y17" i="10"/>
  <c r="V17" i="10"/>
  <c r="S17" i="10"/>
  <c r="P17" i="10"/>
  <c r="M17" i="10"/>
  <c r="J17" i="10"/>
  <c r="G17" i="10"/>
  <c r="AL16" i="10"/>
  <c r="AN16" i="10" s="1"/>
  <c r="AI16" i="10"/>
  <c r="AK16" i="10" s="1"/>
  <c r="AH16" i="10"/>
  <c r="AE16" i="10"/>
  <c r="AB16" i="10"/>
  <c r="Y16" i="10"/>
  <c r="V16" i="10"/>
  <c r="S16" i="10"/>
  <c r="P16" i="10"/>
  <c r="M16" i="10"/>
  <c r="J16" i="10"/>
  <c r="G16" i="10"/>
  <c r="AL15" i="10"/>
  <c r="AN15" i="10" s="1"/>
  <c r="AI15" i="10"/>
  <c r="AK15" i="10" s="1"/>
  <c r="AH15" i="10"/>
  <c r="AE15" i="10"/>
  <c r="AB15" i="10"/>
  <c r="Y15" i="10"/>
  <c r="V15" i="10"/>
  <c r="S15" i="10"/>
  <c r="P15" i="10"/>
  <c r="M15" i="10"/>
  <c r="J15" i="10"/>
  <c r="G15" i="10"/>
  <c r="AL14" i="10"/>
  <c r="AN14" i="10" s="1"/>
  <c r="AI14" i="10"/>
  <c r="AK14" i="10" s="1"/>
  <c r="AH14" i="10"/>
  <c r="AE14" i="10"/>
  <c r="AB14" i="10"/>
  <c r="Y14" i="10"/>
  <c r="V14" i="10"/>
  <c r="S14" i="10"/>
  <c r="P14" i="10"/>
  <c r="M14" i="10"/>
  <c r="J14" i="10"/>
  <c r="G14" i="10"/>
  <c r="AL13" i="10"/>
  <c r="AN13" i="10" s="1"/>
  <c r="AI13" i="10"/>
  <c r="AK13" i="10" s="1"/>
  <c r="AH13" i="10"/>
  <c r="AE13" i="10"/>
  <c r="AB13" i="10"/>
  <c r="Y13" i="10"/>
  <c r="V13" i="10"/>
  <c r="S13" i="10"/>
  <c r="P13" i="10"/>
  <c r="M13" i="10"/>
  <c r="J13" i="10"/>
  <c r="G13" i="10"/>
  <c r="B10" i="10"/>
  <c r="C9" i="10"/>
  <c r="C7" i="10"/>
  <c r="B7" i="10"/>
  <c r="A6" i="10"/>
  <c r="A5" i="10"/>
  <c r="A4" i="10"/>
  <c r="A3" i="10"/>
  <c r="A2" i="10"/>
  <c r="AL47" i="9"/>
  <c r="AN47" i="9" s="1"/>
  <c r="AK47" i="9"/>
  <c r="AH47" i="9"/>
  <c r="AE47" i="9"/>
  <c r="AB47" i="9"/>
  <c r="Y47" i="9"/>
  <c r="V47" i="9"/>
  <c r="S47" i="9"/>
  <c r="P47" i="9"/>
  <c r="M47" i="9"/>
  <c r="J47" i="9"/>
  <c r="G47" i="9"/>
  <c r="AL46" i="9"/>
  <c r="AN46" i="9" s="1"/>
  <c r="AK46" i="9"/>
  <c r="AH46" i="9"/>
  <c r="AE46" i="9"/>
  <c r="AB46" i="9"/>
  <c r="Y46" i="9"/>
  <c r="V46" i="9"/>
  <c r="S46" i="9"/>
  <c r="P46" i="9"/>
  <c r="M46" i="9"/>
  <c r="J46" i="9"/>
  <c r="G46" i="9"/>
  <c r="AL45" i="9"/>
  <c r="AN45" i="9" s="1"/>
  <c r="AK45" i="9"/>
  <c r="AH45" i="9"/>
  <c r="AE45" i="9"/>
  <c r="AB45" i="9"/>
  <c r="Y45" i="9"/>
  <c r="V45" i="9"/>
  <c r="S45" i="9"/>
  <c r="P45" i="9"/>
  <c r="M45" i="9"/>
  <c r="J45" i="9"/>
  <c r="G45" i="9"/>
  <c r="AL44" i="9"/>
  <c r="AN44" i="9" s="1"/>
  <c r="AK44" i="9"/>
  <c r="AH44" i="9"/>
  <c r="AE44" i="9"/>
  <c r="AB44" i="9"/>
  <c r="Y44" i="9"/>
  <c r="V44" i="9"/>
  <c r="S44" i="9"/>
  <c r="P44" i="9"/>
  <c r="M44" i="9"/>
  <c r="G44" i="9"/>
  <c r="AL43" i="9"/>
  <c r="AN43" i="9" s="1"/>
  <c r="AK43" i="9"/>
  <c r="AH43" i="9"/>
  <c r="AE43" i="9"/>
  <c r="AB43" i="9"/>
  <c r="Y43" i="9"/>
  <c r="V43" i="9"/>
  <c r="S43" i="9"/>
  <c r="P43" i="9"/>
  <c r="M43" i="9"/>
  <c r="J43" i="9"/>
  <c r="G43" i="9"/>
  <c r="AL42" i="9"/>
  <c r="AN42" i="9" s="1"/>
  <c r="AK42" i="9"/>
  <c r="AH42" i="9"/>
  <c r="AE42" i="9"/>
  <c r="AB42" i="9"/>
  <c r="Y42" i="9"/>
  <c r="V42" i="9"/>
  <c r="S42" i="9"/>
  <c r="P42" i="9"/>
  <c r="M42" i="9"/>
  <c r="J42" i="9"/>
  <c r="G42" i="9"/>
  <c r="AL41" i="9"/>
  <c r="AN41" i="9" s="1"/>
  <c r="AK41" i="9"/>
  <c r="AH41" i="9"/>
  <c r="AE41" i="9"/>
  <c r="AB41" i="9"/>
  <c r="Y41" i="9"/>
  <c r="V41" i="9"/>
  <c r="S41" i="9"/>
  <c r="P41" i="9"/>
  <c r="M41" i="9"/>
  <c r="J41" i="9"/>
  <c r="G41" i="9"/>
  <c r="AL40" i="9"/>
  <c r="AN40" i="9" s="1"/>
  <c r="AK40" i="9"/>
  <c r="AH40" i="9"/>
  <c r="AE40" i="9"/>
  <c r="AB40" i="9"/>
  <c r="Y40" i="9"/>
  <c r="V40" i="9"/>
  <c r="S40" i="9"/>
  <c r="P40" i="9"/>
  <c r="M40" i="9"/>
  <c r="J40" i="9"/>
  <c r="G40" i="9"/>
  <c r="AL39" i="9"/>
  <c r="AN39" i="9" s="1"/>
  <c r="AK39" i="9"/>
  <c r="AH39" i="9"/>
  <c r="AE39" i="9"/>
  <c r="AB39" i="9"/>
  <c r="Y39" i="9"/>
  <c r="V39" i="9"/>
  <c r="S39" i="9"/>
  <c r="P39" i="9"/>
  <c r="M39" i="9"/>
  <c r="J39" i="9"/>
  <c r="G39" i="9"/>
  <c r="AL38" i="9"/>
  <c r="AN38" i="9" s="1"/>
  <c r="AK38" i="9"/>
  <c r="AH38" i="9"/>
  <c r="AE38" i="9"/>
  <c r="AB38" i="9"/>
  <c r="Y38" i="9"/>
  <c r="V38" i="9"/>
  <c r="S38" i="9"/>
  <c r="P38" i="9"/>
  <c r="M38" i="9"/>
  <c r="J38" i="9"/>
  <c r="G38" i="9"/>
  <c r="AL37" i="9"/>
  <c r="AN37" i="9" s="1"/>
  <c r="AK37" i="9"/>
  <c r="AH37" i="9"/>
  <c r="AE37" i="9"/>
  <c r="AB37" i="9"/>
  <c r="Y37" i="9"/>
  <c r="V37" i="9"/>
  <c r="S37" i="9"/>
  <c r="P37" i="9"/>
  <c r="M37" i="9"/>
  <c r="J37" i="9"/>
  <c r="G37" i="9"/>
  <c r="AL36" i="9"/>
  <c r="AN36" i="9" s="1"/>
  <c r="AK36" i="9"/>
  <c r="AH36" i="9"/>
  <c r="AE36" i="9"/>
  <c r="AB36" i="9"/>
  <c r="Y36" i="9"/>
  <c r="V36" i="9"/>
  <c r="S36" i="9"/>
  <c r="P36" i="9"/>
  <c r="M36" i="9"/>
  <c r="G36" i="9"/>
  <c r="AL35" i="9"/>
  <c r="AN35" i="9" s="1"/>
  <c r="AK35" i="9"/>
  <c r="AH35" i="9"/>
  <c r="AE35" i="9"/>
  <c r="AB35" i="9"/>
  <c r="Y35" i="9"/>
  <c r="V35" i="9"/>
  <c r="S35" i="9"/>
  <c r="P35" i="9"/>
  <c r="M35" i="9"/>
  <c r="J35" i="9"/>
  <c r="G35" i="9"/>
  <c r="AL34" i="9"/>
  <c r="AN34" i="9" s="1"/>
  <c r="AK34" i="9"/>
  <c r="AH34" i="9"/>
  <c r="AE34" i="9"/>
  <c r="AB34" i="9"/>
  <c r="Y34" i="9"/>
  <c r="V34" i="9"/>
  <c r="S34" i="9"/>
  <c r="P34" i="9"/>
  <c r="M34" i="9"/>
  <c r="J34" i="9"/>
  <c r="G34" i="9"/>
  <c r="AL33" i="9"/>
  <c r="AN33" i="9" s="1"/>
  <c r="AK33" i="9"/>
  <c r="AH33" i="9"/>
  <c r="AE33" i="9"/>
  <c r="AB33" i="9"/>
  <c r="Y33" i="9"/>
  <c r="V33" i="9"/>
  <c r="S33" i="9"/>
  <c r="P33" i="9"/>
  <c r="M33" i="9"/>
  <c r="J33" i="9"/>
  <c r="G33" i="9"/>
  <c r="AL32" i="9"/>
  <c r="AN32" i="9" s="1"/>
  <c r="AK32" i="9"/>
  <c r="AH32" i="9"/>
  <c r="AE32" i="9"/>
  <c r="AB32" i="9"/>
  <c r="Y32" i="9"/>
  <c r="V32" i="9"/>
  <c r="S32" i="9"/>
  <c r="P32" i="9"/>
  <c r="M32" i="9"/>
  <c r="G32" i="9"/>
  <c r="AL31" i="9"/>
  <c r="AN31" i="9" s="1"/>
  <c r="AK31" i="9"/>
  <c r="AH31" i="9"/>
  <c r="AE31" i="9"/>
  <c r="AB31" i="9"/>
  <c r="Y31" i="9"/>
  <c r="V31" i="9"/>
  <c r="S31" i="9"/>
  <c r="P31" i="9"/>
  <c r="M31" i="9"/>
  <c r="J31" i="9"/>
  <c r="G31" i="9"/>
  <c r="AL30" i="9"/>
  <c r="AN30" i="9" s="1"/>
  <c r="AK30" i="9"/>
  <c r="AH30" i="9"/>
  <c r="AE30" i="9"/>
  <c r="AB30" i="9"/>
  <c r="Y30" i="9"/>
  <c r="V30" i="9"/>
  <c r="S30" i="9"/>
  <c r="P30" i="9"/>
  <c r="M30" i="9"/>
  <c r="J30" i="9"/>
  <c r="G30" i="9"/>
  <c r="AL29" i="9"/>
  <c r="AN29" i="9" s="1"/>
  <c r="AK29" i="9"/>
  <c r="AH29" i="9"/>
  <c r="AE29" i="9"/>
  <c r="AB29" i="9"/>
  <c r="Y29" i="9"/>
  <c r="V29" i="9"/>
  <c r="S29" i="9"/>
  <c r="P29" i="9"/>
  <c r="M29" i="9"/>
  <c r="J29" i="9"/>
  <c r="G29" i="9"/>
  <c r="AL28" i="9"/>
  <c r="AN28" i="9" s="1"/>
  <c r="AK28" i="9"/>
  <c r="AH28" i="9"/>
  <c r="AE28" i="9"/>
  <c r="AB28" i="9"/>
  <c r="Y28" i="9"/>
  <c r="V28" i="9"/>
  <c r="S28" i="9"/>
  <c r="P28" i="9"/>
  <c r="M28" i="9"/>
  <c r="G28" i="9"/>
  <c r="AL27" i="9"/>
  <c r="AN27" i="9" s="1"/>
  <c r="AK27" i="9"/>
  <c r="AH27" i="9"/>
  <c r="AE27" i="9"/>
  <c r="AB27" i="9"/>
  <c r="Y27" i="9"/>
  <c r="V27" i="9"/>
  <c r="S27" i="9"/>
  <c r="P27" i="9"/>
  <c r="M27" i="9"/>
  <c r="J27" i="9"/>
  <c r="G27" i="9"/>
  <c r="AL26" i="9"/>
  <c r="AN26" i="9" s="1"/>
  <c r="AK26" i="9"/>
  <c r="AH26" i="9"/>
  <c r="AE26" i="9"/>
  <c r="AB26" i="9"/>
  <c r="Y26" i="9"/>
  <c r="V26" i="9"/>
  <c r="S26" i="9"/>
  <c r="P26" i="9"/>
  <c r="M26" i="9"/>
  <c r="J26" i="9"/>
  <c r="G26" i="9"/>
  <c r="AL25" i="9"/>
  <c r="AN25" i="9" s="1"/>
  <c r="AK25" i="9"/>
  <c r="AH25" i="9"/>
  <c r="AE25" i="9"/>
  <c r="AB25" i="9"/>
  <c r="Y25" i="9"/>
  <c r="V25" i="9"/>
  <c r="S25" i="9"/>
  <c r="P25" i="9"/>
  <c r="M25" i="9"/>
  <c r="J25" i="9"/>
  <c r="G25" i="9"/>
  <c r="AL24" i="9"/>
  <c r="AN24" i="9" s="1"/>
  <c r="AK24" i="9"/>
  <c r="AH24" i="9"/>
  <c r="AE24" i="9"/>
  <c r="AB24" i="9"/>
  <c r="Y24" i="9"/>
  <c r="V24" i="9"/>
  <c r="S24" i="9"/>
  <c r="P24" i="9"/>
  <c r="M24" i="9"/>
  <c r="G24" i="9"/>
  <c r="AL23" i="9"/>
  <c r="AN23" i="9" s="1"/>
  <c r="AK23" i="9"/>
  <c r="AH23" i="9"/>
  <c r="AE23" i="9"/>
  <c r="AB23" i="9"/>
  <c r="Y23" i="9"/>
  <c r="V23" i="9"/>
  <c r="S23" i="9"/>
  <c r="P23" i="9"/>
  <c r="M23" i="9"/>
  <c r="J23" i="9"/>
  <c r="G23" i="9"/>
  <c r="AL22" i="9"/>
  <c r="AN22" i="9" s="1"/>
  <c r="AK22" i="9"/>
  <c r="AH22" i="9"/>
  <c r="AE22" i="9"/>
  <c r="AB22" i="9"/>
  <c r="Y22" i="9"/>
  <c r="V22" i="9"/>
  <c r="S22" i="9"/>
  <c r="P22" i="9"/>
  <c r="M22" i="9"/>
  <c r="J22" i="9"/>
  <c r="G22" i="9"/>
  <c r="AL21" i="9"/>
  <c r="AN21" i="9" s="1"/>
  <c r="AK21" i="9"/>
  <c r="AH21" i="9"/>
  <c r="AE21" i="9"/>
  <c r="AB21" i="9"/>
  <c r="Y21" i="9"/>
  <c r="V21" i="9"/>
  <c r="S21" i="9"/>
  <c r="P21" i="9"/>
  <c r="M21" i="9"/>
  <c r="J21" i="9"/>
  <c r="G21" i="9"/>
  <c r="AL20" i="9"/>
  <c r="AN20" i="9" s="1"/>
  <c r="AK20" i="9"/>
  <c r="AH20" i="9"/>
  <c r="AE20" i="9"/>
  <c r="AB20" i="9"/>
  <c r="Y20" i="9"/>
  <c r="V20" i="9"/>
  <c r="S20" i="9"/>
  <c r="P20" i="9"/>
  <c r="M20" i="9"/>
  <c r="G20" i="9"/>
  <c r="AL19" i="9"/>
  <c r="AN19" i="9" s="1"/>
  <c r="AK19" i="9"/>
  <c r="AH19" i="9"/>
  <c r="AE19" i="9"/>
  <c r="AB19" i="9"/>
  <c r="Y19" i="9"/>
  <c r="V19" i="9"/>
  <c r="S19" i="9"/>
  <c r="P19" i="9"/>
  <c r="M19" i="9"/>
  <c r="J19" i="9"/>
  <c r="G19" i="9"/>
  <c r="AL18" i="9"/>
  <c r="AN18" i="9" s="1"/>
  <c r="AK18" i="9"/>
  <c r="AH18" i="9"/>
  <c r="AE18" i="9"/>
  <c r="AB18" i="9"/>
  <c r="Y18" i="9"/>
  <c r="V18" i="9"/>
  <c r="S18" i="9"/>
  <c r="P18" i="9"/>
  <c r="M18" i="9"/>
  <c r="J18" i="9"/>
  <c r="G18" i="9"/>
  <c r="AL17" i="9"/>
  <c r="AN17" i="9" s="1"/>
  <c r="AK17" i="9"/>
  <c r="AH17" i="9"/>
  <c r="AE17" i="9"/>
  <c r="AB17" i="9"/>
  <c r="Y17" i="9"/>
  <c r="V17" i="9"/>
  <c r="S17" i="9"/>
  <c r="P17" i="9"/>
  <c r="M17" i="9"/>
  <c r="J17" i="9"/>
  <c r="G17" i="9"/>
  <c r="AL16" i="9"/>
  <c r="AN16" i="9" s="1"/>
  <c r="AK16" i="9"/>
  <c r="AH16" i="9"/>
  <c r="AE16" i="9"/>
  <c r="AB16" i="9"/>
  <c r="Y16" i="9"/>
  <c r="V16" i="9"/>
  <c r="S16" i="9"/>
  <c r="P16" i="9"/>
  <c r="M16" i="9"/>
  <c r="J16" i="9"/>
  <c r="G16" i="9"/>
  <c r="AL15" i="9"/>
  <c r="AN15" i="9" s="1"/>
  <c r="AK15" i="9"/>
  <c r="AH15" i="9"/>
  <c r="AE15" i="9"/>
  <c r="AB15" i="9"/>
  <c r="Y15" i="9"/>
  <c r="V15" i="9"/>
  <c r="S15" i="9"/>
  <c r="P15" i="9"/>
  <c r="M15" i="9"/>
  <c r="J15" i="9"/>
  <c r="G15" i="9"/>
  <c r="AL14" i="9"/>
  <c r="AN14" i="9" s="1"/>
  <c r="AK14" i="9"/>
  <c r="AH14" i="9"/>
  <c r="AE14" i="9"/>
  <c r="AB14" i="9"/>
  <c r="Y14" i="9"/>
  <c r="V14" i="9"/>
  <c r="S14" i="9"/>
  <c r="P14" i="9"/>
  <c r="M14" i="9"/>
  <c r="J14" i="9"/>
  <c r="G14" i="9"/>
  <c r="AL13" i="9"/>
  <c r="AN13" i="9" s="1"/>
  <c r="AK13" i="9"/>
  <c r="AH13" i="9"/>
  <c r="AE13" i="9"/>
  <c r="AB13" i="9"/>
  <c r="Y13" i="9"/>
  <c r="V13" i="9"/>
  <c r="S13" i="9"/>
  <c r="P13" i="9"/>
  <c r="M13" i="9"/>
  <c r="J13" i="9"/>
  <c r="G13" i="9"/>
  <c r="B10" i="9"/>
  <c r="C9" i="9"/>
  <c r="C7" i="9"/>
  <c r="B7" i="9"/>
  <c r="A6" i="9"/>
  <c r="A5" i="9"/>
  <c r="A4" i="9"/>
  <c r="A3" i="9"/>
  <c r="A2" i="9"/>
  <c r="Y48" i="10" l="1"/>
  <c r="S48" i="10"/>
  <c r="AO24" i="10"/>
  <c r="AO28" i="10"/>
  <c r="AO32" i="10"/>
  <c r="AO36" i="10"/>
  <c r="AO40" i="10"/>
  <c r="AO15" i="10"/>
  <c r="AO42" i="10"/>
  <c r="AO43" i="10"/>
  <c r="AO44" i="10"/>
  <c r="AO45" i="10"/>
  <c r="AO16" i="10"/>
  <c r="AO26" i="10"/>
  <c r="AO30" i="10"/>
  <c r="AO34" i="10"/>
  <c r="AO38" i="10"/>
  <c r="AO19" i="10"/>
  <c r="AO46" i="10"/>
  <c r="AO20" i="10"/>
  <c r="AO23" i="10"/>
  <c r="AO25" i="10"/>
  <c r="AO27" i="10"/>
  <c r="AO29" i="10"/>
  <c r="AO31" i="10"/>
  <c r="AO33" i="10"/>
  <c r="AO35" i="10"/>
  <c r="AO37" i="10"/>
  <c r="AO39" i="10"/>
  <c r="M48" i="10"/>
  <c r="AB48" i="10"/>
  <c r="AO41" i="10"/>
  <c r="G48" i="10"/>
  <c r="AO13" i="10"/>
  <c r="AE48" i="10"/>
  <c r="AO14" i="10"/>
  <c r="AO17" i="10"/>
  <c r="AO18" i="10"/>
  <c r="AO21" i="10"/>
  <c r="AO22" i="10"/>
  <c r="P48" i="10"/>
  <c r="AO47" i="10"/>
  <c r="V48" i="10"/>
  <c r="J48" i="10"/>
  <c r="AH48" i="10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14" i="8"/>
  <c r="B15" i="8"/>
  <c r="B16" i="8"/>
  <c r="B17" i="8"/>
  <c r="B18" i="8"/>
  <c r="B19" i="8"/>
  <c r="B20" i="8"/>
  <c r="B21" i="8"/>
  <c r="B22" i="8"/>
  <c r="B13" i="8"/>
  <c r="Y20" i="8"/>
  <c r="Y24" i="8"/>
  <c r="Y28" i="8"/>
  <c r="Y36" i="8"/>
  <c r="Y44" i="8"/>
  <c r="AI45" i="8"/>
  <c r="AK45" i="8" s="1"/>
  <c r="AF45" i="8"/>
  <c r="AH45" i="8" s="1"/>
  <c r="AE45" i="8"/>
  <c r="AB45" i="8"/>
  <c r="Y45" i="8"/>
  <c r="V45" i="8"/>
  <c r="S45" i="8"/>
  <c r="M45" i="8"/>
  <c r="J45" i="8"/>
  <c r="G45" i="8"/>
  <c r="AI44" i="8"/>
  <c r="AK44" i="8" s="1"/>
  <c r="AF44" i="8"/>
  <c r="AH44" i="8" s="1"/>
  <c r="AE44" i="8"/>
  <c r="AB44" i="8"/>
  <c r="V44" i="8"/>
  <c r="S44" i="8"/>
  <c r="M44" i="8"/>
  <c r="J44" i="8"/>
  <c r="G44" i="8"/>
  <c r="AI43" i="8"/>
  <c r="AK43" i="8" s="1"/>
  <c r="AF43" i="8"/>
  <c r="AH43" i="8" s="1"/>
  <c r="AE43" i="8"/>
  <c r="AB43" i="8"/>
  <c r="Y43" i="8"/>
  <c r="V43" i="8"/>
  <c r="S43" i="8"/>
  <c r="M43" i="8"/>
  <c r="J43" i="8"/>
  <c r="G43" i="8"/>
  <c r="AI42" i="8"/>
  <c r="AK42" i="8" s="1"/>
  <c r="AF42" i="8"/>
  <c r="AH42" i="8" s="1"/>
  <c r="AE42" i="8"/>
  <c r="AB42" i="8"/>
  <c r="Y42" i="8"/>
  <c r="V42" i="8"/>
  <c r="S42" i="8"/>
  <c r="M42" i="8"/>
  <c r="J42" i="8"/>
  <c r="G42" i="8"/>
  <c r="AI41" i="8"/>
  <c r="AK41" i="8" s="1"/>
  <c r="AF41" i="8"/>
  <c r="AH41" i="8" s="1"/>
  <c r="AE41" i="8"/>
  <c r="AB41" i="8"/>
  <c r="Y41" i="8"/>
  <c r="V41" i="8"/>
  <c r="S41" i="8"/>
  <c r="M41" i="8"/>
  <c r="J41" i="8"/>
  <c r="G41" i="8"/>
  <c r="AI40" i="8"/>
  <c r="AK40" i="8" s="1"/>
  <c r="AF40" i="8"/>
  <c r="AH40" i="8" s="1"/>
  <c r="AE40" i="8"/>
  <c r="AB40" i="8"/>
  <c r="Y40" i="8"/>
  <c r="V40" i="8"/>
  <c r="S40" i="8"/>
  <c r="M40" i="8"/>
  <c r="J40" i="8"/>
  <c r="G40" i="8"/>
  <c r="AI39" i="8"/>
  <c r="AK39" i="8" s="1"/>
  <c r="AF39" i="8"/>
  <c r="AH39" i="8" s="1"/>
  <c r="AE39" i="8"/>
  <c r="AB39" i="8"/>
  <c r="Y39" i="8"/>
  <c r="V39" i="8"/>
  <c r="S39" i="8"/>
  <c r="M39" i="8"/>
  <c r="J39" i="8"/>
  <c r="G39" i="8"/>
  <c r="AI38" i="8"/>
  <c r="AK38" i="8" s="1"/>
  <c r="AF38" i="8"/>
  <c r="AH38" i="8" s="1"/>
  <c r="AE38" i="8"/>
  <c r="AB38" i="8"/>
  <c r="Y38" i="8"/>
  <c r="V38" i="8"/>
  <c r="S38" i="8"/>
  <c r="M38" i="8"/>
  <c r="J38" i="8"/>
  <c r="G38" i="8"/>
  <c r="AI37" i="8"/>
  <c r="AK37" i="8" s="1"/>
  <c r="AF37" i="8"/>
  <c r="AH37" i="8" s="1"/>
  <c r="AE37" i="8"/>
  <c r="AB37" i="8"/>
  <c r="Y37" i="8"/>
  <c r="V37" i="8"/>
  <c r="S37" i="8"/>
  <c r="M37" i="8"/>
  <c r="J37" i="8"/>
  <c r="G37" i="8"/>
  <c r="AI36" i="8"/>
  <c r="AK36" i="8" s="1"/>
  <c r="AF36" i="8"/>
  <c r="AH36" i="8" s="1"/>
  <c r="AE36" i="8"/>
  <c r="AB36" i="8"/>
  <c r="V36" i="8"/>
  <c r="S36" i="8"/>
  <c r="M36" i="8"/>
  <c r="J36" i="8"/>
  <c r="G36" i="8"/>
  <c r="AI35" i="8"/>
  <c r="AK35" i="8" s="1"/>
  <c r="AF35" i="8"/>
  <c r="AH35" i="8" s="1"/>
  <c r="AE35" i="8"/>
  <c r="AB35" i="8"/>
  <c r="Y35" i="8"/>
  <c r="V35" i="8"/>
  <c r="S35" i="8"/>
  <c r="M35" i="8"/>
  <c r="J35" i="8"/>
  <c r="G35" i="8"/>
  <c r="AI34" i="8"/>
  <c r="AK34" i="8" s="1"/>
  <c r="AF34" i="8"/>
  <c r="AH34" i="8" s="1"/>
  <c r="AE34" i="8"/>
  <c r="AB34" i="8"/>
  <c r="Y34" i="8"/>
  <c r="V34" i="8"/>
  <c r="S34" i="8"/>
  <c r="M34" i="8"/>
  <c r="J34" i="8"/>
  <c r="G34" i="8"/>
  <c r="AI33" i="8"/>
  <c r="AK33" i="8" s="1"/>
  <c r="AF33" i="8"/>
  <c r="AH33" i="8" s="1"/>
  <c r="AE33" i="8"/>
  <c r="AB33" i="8"/>
  <c r="Y33" i="8"/>
  <c r="V33" i="8"/>
  <c r="S33" i="8"/>
  <c r="M33" i="8"/>
  <c r="J33" i="8"/>
  <c r="G33" i="8"/>
  <c r="AI32" i="8"/>
  <c r="AK32" i="8" s="1"/>
  <c r="AF32" i="8"/>
  <c r="AH32" i="8" s="1"/>
  <c r="AE32" i="8"/>
  <c r="AB32" i="8"/>
  <c r="Y32" i="8"/>
  <c r="V32" i="8"/>
  <c r="S32" i="8"/>
  <c r="M32" i="8"/>
  <c r="J32" i="8"/>
  <c r="G32" i="8"/>
  <c r="AI31" i="8"/>
  <c r="AK31" i="8" s="1"/>
  <c r="AF31" i="8"/>
  <c r="AH31" i="8" s="1"/>
  <c r="AE31" i="8"/>
  <c r="AB31" i="8"/>
  <c r="Y31" i="8"/>
  <c r="V31" i="8"/>
  <c r="S31" i="8"/>
  <c r="M31" i="8"/>
  <c r="J31" i="8"/>
  <c r="G31" i="8"/>
  <c r="AI30" i="8"/>
  <c r="AK30" i="8" s="1"/>
  <c r="AF30" i="8"/>
  <c r="AH30" i="8" s="1"/>
  <c r="AE30" i="8"/>
  <c r="AB30" i="8"/>
  <c r="Y30" i="8"/>
  <c r="V30" i="8"/>
  <c r="S30" i="8"/>
  <c r="M30" i="8"/>
  <c r="J30" i="8"/>
  <c r="G30" i="8"/>
  <c r="AI29" i="8"/>
  <c r="AK29" i="8" s="1"/>
  <c r="AF29" i="8"/>
  <c r="AH29" i="8" s="1"/>
  <c r="AE29" i="8"/>
  <c r="AB29" i="8"/>
  <c r="Y29" i="8"/>
  <c r="V29" i="8"/>
  <c r="S29" i="8"/>
  <c r="M29" i="8"/>
  <c r="J29" i="8"/>
  <c r="G29" i="8"/>
  <c r="AI28" i="8"/>
  <c r="AK28" i="8" s="1"/>
  <c r="AF28" i="8"/>
  <c r="AH28" i="8" s="1"/>
  <c r="AE28" i="8"/>
  <c r="AB28" i="8"/>
  <c r="V28" i="8"/>
  <c r="S28" i="8"/>
  <c r="M28" i="8"/>
  <c r="J28" i="8"/>
  <c r="G28" i="8"/>
  <c r="AI27" i="8"/>
  <c r="AK27" i="8" s="1"/>
  <c r="AF27" i="8"/>
  <c r="AH27" i="8" s="1"/>
  <c r="AE27" i="8"/>
  <c r="AB27" i="8"/>
  <c r="Y27" i="8"/>
  <c r="V27" i="8"/>
  <c r="S27" i="8"/>
  <c r="M27" i="8"/>
  <c r="J27" i="8"/>
  <c r="G27" i="8"/>
  <c r="AI26" i="8"/>
  <c r="AK26" i="8" s="1"/>
  <c r="AF26" i="8"/>
  <c r="AH26" i="8" s="1"/>
  <c r="AE26" i="8"/>
  <c r="AB26" i="8"/>
  <c r="Y26" i="8"/>
  <c r="V26" i="8"/>
  <c r="S26" i="8"/>
  <c r="M26" i="8"/>
  <c r="J26" i="8"/>
  <c r="G26" i="8"/>
  <c r="AI25" i="8"/>
  <c r="AK25" i="8" s="1"/>
  <c r="AF25" i="8"/>
  <c r="AH25" i="8" s="1"/>
  <c r="AE25" i="8"/>
  <c r="AB25" i="8"/>
  <c r="Y25" i="8"/>
  <c r="V25" i="8"/>
  <c r="S25" i="8"/>
  <c r="M25" i="8"/>
  <c r="J25" i="8"/>
  <c r="G25" i="8"/>
  <c r="AI24" i="8"/>
  <c r="AK24" i="8" s="1"/>
  <c r="AF24" i="8"/>
  <c r="AH24" i="8" s="1"/>
  <c r="AE24" i="8"/>
  <c r="AB24" i="8"/>
  <c r="V24" i="8"/>
  <c r="S24" i="8"/>
  <c r="M24" i="8"/>
  <c r="J24" i="8"/>
  <c r="G24" i="8"/>
  <c r="AI23" i="8"/>
  <c r="AK23" i="8" s="1"/>
  <c r="AF23" i="8"/>
  <c r="AH23" i="8" s="1"/>
  <c r="AE23" i="8"/>
  <c r="AB23" i="8"/>
  <c r="Y23" i="8"/>
  <c r="V23" i="8"/>
  <c r="S23" i="8"/>
  <c r="M23" i="8"/>
  <c r="J23" i="8"/>
  <c r="G23" i="8"/>
  <c r="AI22" i="8"/>
  <c r="AK22" i="8" s="1"/>
  <c r="AF22" i="8"/>
  <c r="AH22" i="8" s="1"/>
  <c r="AE22" i="8"/>
  <c r="AB22" i="8"/>
  <c r="Y22" i="8"/>
  <c r="V22" i="8"/>
  <c r="S22" i="8"/>
  <c r="M22" i="8"/>
  <c r="J22" i="8"/>
  <c r="G22" i="8"/>
  <c r="AI21" i="8"/>
  <c r="AK21" i="8" s="1"/>
  <c r="AF21" i="8"/>
  <c r="AH21" i="8" s="1"/>
  <c r="AE21" i="8"/>
  <c r="AB21" i="8"/>
  <c r="Y21" i="8"/>
  <c r="V21" i="8"/>
  <c r="S21" i="8"/>
  <c r="M21" i="8"/>
  <c r="J21" i="8"/>
  <c r="G21" i="8"/>
  <c r="AI20" i="8"/>
  <c r="AK20" i="8" s="1"/>
  <c r="AF20" i="8"/>
  <c r="AH20" i="8" s="1"/>
  <c r="AE20" i="8"/>
  <c r="AB20" i="8"/>
  <c r="V20" i="8"/>
  <c r="S20" i="8"/>
  <c r="M20" i="8"/>
  <c r="J20" i="8"/>
  <c r="G20" i="8"/>
  <c r="AI19" i="8"/>
  <c r="AK19" i="8" s="1"/>
  <c r="AF19" i="8"/>
  <c r="AH19" i="8" s="1"/>
  <c r="AE19" i="8"/>
  <c r="AB19" i="8"/>
  <c r="Y19" i="8"/>
  <c r="V19" i="8"/>
  <c r="S19" i="8"/>
  <c r="M19" i="8"/>
  <c r="J19" i="8"/>
  <c r="G19" i="8"/>
  <c r="AI18" i="8"/>
  <c r="AK18" i="8" s="1"/>
  <c r="AF18" i="8"/>
  <c r="AH18" i="8" s="1"/>
  <c r="AE18" i="8"/>
  <c r="AB18" i="8"/>
  <c r="Y18" i="8"/>
  <c r="V18" i="8"/>
  <c r="S18" i="8"/>
  <c r="M18" i="8"/>
  <c r="J18" i="8"/>
  <c r="G18" i="8"/>
  <c r="AI17" i="8"/>
  <c r="AK17" i="8" s="1"/>
  <c r="AF17" i="8"/>
  <c r="AH17" i="8" s="1"/>
  <c r="AE17" i="8"/>
  <c r="AB17" i="8"/>
  <c r="Y17" i="8"/>
  <c r="V17" i="8"/>
  <c r="S17" i="8"/>
  <c r="M17" i="8"/>
  <c r="J17" i="8"/>
  <c r="G17" i="8"/>
  <c r="AI16" i="8"/>
  <c r="AK16" i="8" s="1"/>
  <c r="AF16" i="8"/>
  <c r="AH16" i="8" s="1"/>
  <c r="AE16" i="8"/>
  <c r="AB16" i="8"/>
  <c r="Y16" i="8"/>
  <c r="V16" i="8"/>
  <c r="S16" i="8"/>
  <c r="M16" i="8"/>
  <c r="J16" i="8"/>
  <c r="G16" i="8"/>
  <c r="AI15" i="8"/>
  <c r="AK15" i="8" s="1"/>
  <c r="AF15" i="8"/>
  <c r="AH15" i="8" s="1"/>
  <c r="AE15" i="8"/>
  <c r="AB15" i="8"/>
  <c r="Y15" i="8"/>
  <c r="V15" i="8"/>
  <c r="S15" i="8"/>
  <c r="M15" i="8"/>
  <c r="J15" i="8"/>
  <c r="G15" i="8"/>
  <c r="AI14" i="8"/>
  <c r="AK14" i="8" s="1"/>
  <c r="AF14" i="8"/>
  <c r="AH14" i="8" s="1"/>
  <c r="AE14" i="8"/>
  <c r="AB14" i="8"/>
  <c r="Y14" i="8"/>
  <c r="V14" i="8"/>
  <c r="S14" i="8"/>
  <c r="M14" i="8"/>
  <c r="J14" i="8"/>
  <c r="G14" i="8"/>
  <c r="AI13" i="8"/>
  <c r="AK13" i="8" s="1"/>
  <c r="AF13" i="8"/>
  <c r="AH13" i="8" s="1"/>
  <c r="AE13" i="8"/>
  <c r="AB13" i="8"/>
  <c r="Y13" i="8"/>
  <c r="V13" i="8"/>
  <c r="S13" i="8"/>
  <c r="M13" i="8"/>
  <c r="J13" i="8"/>
  <c r="G13" i="8"/>
  <c r="AI45" i="7"/>
  <c r="AK45" i="7" s="1"/>
  <c r="AF45" i="7"/>
  <c r="AH45" i="7" s="1"/>
  <c r="AE45" i="7"/>
  <c r="AB45" i="7"/>
  <c r="Y45" i="7"/>
  <c r="V45" i="7"/>
  <c r="S45" i="7"/>
  <c r="M45" i="7"/>
  <c r="J45" i="7"/>
  <c r="G45" i="7"/>
  <c r="AI44" i="7"/>
  <c r="AK44" i="7" s="1"/>
  <c r="AF44" i="7"/>
  <c r="AH44" i="7" s="1"/>
  <c r="AE44" i="7"/>
  <c r="AB44" i="7"/>
  <c r="Y44" i="7"/>
  <c r="V44" i="7"/>
  <c r="S44" i="7"/>
  <c r="M44" i="7"/>
  <c r="J44" i="7"/>
  <c r="G44" i="7"/>
  <c r="AI43" i="7"/>
  <c r="AK43" i="7" s="1"/>
  <c r="AF43" i="7"/>
  <c r="AH43" i="7" s="1"/>
  <c r="AE43" i="7"/>
  <c r="AB43" i="7"/>
  <c r="Y43" i="7"/>
  <c r="V43" i="7"/>
  <c r="S43" i="7"/>
  <c r="M43" i="7"/>
  <c r="J43" i="7"/>
  <c r="G43" i="7"/>
  <c r="AI42" i="7"/>
  <c r="AK42" i="7" s="1"/>
  <c r="AF42" i="7"/>
  <c r="AH42" i="7" s="1"/>
  <c r="AE42" i="7"/>
  <c r="AB42" i="7"/>
  <c r="Y42" i="7"/>
  <c r="V42" i="7"/>
  <c r="S42" i="7"/>
  <c r="M42" i="7"/>
  <c r="J42" i="7"/>
  <c r="G42" i="7"/>
  <c r="AI41" i="7"/>
  <c r="AK41" i="7" s="1"/>
  <c r="AF41" i="7"/>
  <c r="AH41" i="7" s="1"/>
  <c r="AE41" i="7"/>
  <c r="AB41" i="7"/>
  <c r="Y41" i="7"/>
  <c r="V41" i="7"/>
  <c r="S41" i="7"/>
  <c r="M41" i="7"/>
  <c r="J41" i="7"/>
  <c r="G41" i="7"/>
  <c r="AI40" i="7"/>
  <c r="AK40" i="7" s="1"/>
  <c r="AF40" i="7"/>
  <c r="AH40" i="7" s="1"/>
  <c r="AE40" i="7"/>
  <c r="AB40" i="7"/>
  <c r="Y40" i="7"/>
  <c r="V40" i="7"/>
  <c r="S40" i="7"/>
  <c r="M40" i="7"/>
  <c r="J40" i="7"/>
  <c r="G40" i="7"/>
  <c r="AI39" i="7"/>
  <c r="AK39" i="7" s="1"/>
  <c r="AF39" i="7"/>
  <c r="AH39" i="7" s="1"/>
  <c r="AE39" i="7"/>
  <c r="AB39" i="7"/>
  <c r="Y39" i="7"/>
  <c r="V39" i="7"/>
  <c r="S39" i="7"/>
  <c r="M39" i="7"/>
  <c r="J39" i="7"/>
  <c r="G39" i="7"/>
  <c r="AI38" i="7"/>
  <c r="AK38" i="7" s="1"/>
  <c r="AF38" i="7"/>
  <c r="AH38" i="7" s="1"/>
  <c r="AE38" i="7"/>
  <c r="AB38" i="7"/>
  <c r="Y38" i="7"/>
  <c r="V38" i="7"/>
  <c r="S38" i="7"/>
  <c r="M38" i="7"/>
  <c r="J38" i="7"/>
  <c r="G38" i="7"/>
  <c r="AI37" i="7"/>
  <c r="AK37" i="7" s="1"/>
  <c r="AF37" i="7"/>
  <c r="AH37" i="7" s="1"/>
  <c r="AE37" i="7"/>
  <c r="AB37" i="7"/>
  <c r="Y37" i="7"/>
  <c r="V37" i="7"/>
  <c r="S37" i="7"/>
  <c r="M37" i="7"/>
  <c r="J37" i="7"/>
  <c r="G37" i="7"/>
  <c r="AI36" i="7"/>
  <c r="AK36" i="7" s="1"/>
  <c r="AF36" i="7"/>
  <c r="AH36" i="7" s="1"/>
  <c r="AE36" i="7"/>
  <c r="AB36" i="7"/>
  <c r="Y36" i="7"/>
  <c r="V36" i="7"/>
  <c r="S36" i="7"/>
  <c r="M36" i="7"/>
  <c r="J36" i="7"/>
  <c r="G36" i="7"/>
  <c r="AI35" i="7"/>
  <c r="AK35" i="7" s="1"/>
  <c r="AF35" i="7"/>
  <c r="AH35" i="7" s="1"/>
  <c r="AE35" i="7"/>
  <c r="AB35" i="7"/>
  <c r="Y35" i="7"/>
  <c r="V35" i="7"/>
  <c r="S35" i="7"/>
  <c r="M35" i="7"/>
  <c r="J35" i="7"/>
  <c r="G35" i="7"/>
  <c r="AI34" i="7"/>
  <c r="AK34" i="7" s="1"/>
  <c r="AF34" i="7"/>
  <c r="AH34" i="7" s="1"/>
  <c r="AE34" i="7"/>
  <c r="AB34" i="7"/>
  <c r="Y34" i="7"/>
  <c r="V34" i="7"/>
  <c r="S34" i="7"/>
  <c r="M34" i="7"/>
  <c r="J34" i="7"/>
  <c r="G34" i="7"/>
  <c r="AI33" i="7"/>
  <c r="AK33" i="7" s="1"/>
  <c r="AF33" i="7"/>
  <c r="AH33" i="7" s="1"/>
  <c r="AE33" i="7"/>
  <c r="AB33" i="7"/>
  <c r="Y33" i="7"/>
  <c r="V33" i="7"/>
  <c r="S33" i="7"/>
  <c r="M33" i="7"/>
  <c r="J33" i="7"/>
  <c r="G33" i="7"/>
  <c r="AI32" i="7"/>
  <c r="AK32" i="7" s="1"/>
  <c r="AF32" i="7"/>
  <c r="AH32" i="7" s="1"/>
  <c r="AE32" i="7"/>
  <c r="AB32" i="7"/>
  <c r="Y32" i="7"/>
  <c r="V32" i="7"/>
  <c r="S32" i="7"/>
  <c r="M32" i="7"/>
  <c r="J32" i="7"/>
  <c r="G32" i="7"/>
  <c r="AI31" i="7"/>
  <c r="AK31" i="7" s="1"/>
  <c r="AF31" i="7"/>
  <c r="AH31" i="7" s="1"/>
  <c r="AE31" i="7"/>
  <c r="AB31" i="7"/>
  <c r="Y31" i="7"/>
  <c r="V31" i="7"/>
  <c r="S31" i="7"/>
  <c r="M31" i="7"/>
  <c r="J31" i="7"/>
  <c r="G31" i="7"/>
  <c r="AI30" i="7"/>
  <c r="AK30" i="7" s="1"/>
  <c r="AF30" i="7"/>
  <c r="AH30" i="7" s="1"/>
  <c r="AE30" i="7"/>
  <c r="AB30" i="7"/>
  <c r="Y30" i="7"/>
  <c r="V30" i="7"/>
  <c r="S30" i="7"/>
  <c r="M30" i="7"/>
  <c r="J30" i="7"/>
  <c r="G30" i="7"/>
  <c r="AI29" i="7"/>
  <c r="AK29" i="7" s="1"/>
  <c r="AF29" i="7"/>
  <c r="AH29" i="7" s="1"/>
  <c r="AE29" i="7"/>
  <c r="AB29" i="7"/>
  <c r="Y29" i="7"/>
  <c r="V29" i="7"/>
  <c r="S29" i="7"/>
  <c r="M29" i="7"/>
  <c r="J29" i="7"/>
  <c r="G29" i="7"/>
  <c r="AI28" i="7"/>
  <c r="AK28" i="7" s="1"/>
  <c r="AF28" i="7"/>
  <c r="AH28" i="7" s="1"/>
  <c r="AE28" i="7"/>
  <c r="AB28" i="7"/>
  <c r="Y28" i="7"/>
  <c r="V28" i="7"/>
  <c r="S28" i="7"/>
  <c r="M28" i="7"/>
  <c r="J28" i="7"/>
  <c r="G28" i="7"/>
  <c r="AI27" i="7"/>
  <c r="AK27" i="7" s="1"/>
  <c r="AF27" i="7"/>
  <c r="AH27" i="7" s="1"/>
  <c r="AE27" i="7"/>
  <c r="AB27" i="7"/>
  <c r="Y27" i="7"/>
  <c r="V27" i="7"/>
  <c r="S27" i="7"/>
  <c r="M27" i="7"/>
  <c r="J27" i="7"/>
  <c r="G27" i="7"/>
  <c r="AI26" i="7"/>
  <c r="AK26" i="7" s="1"/>
  <c r="AF26" i="7"/>
  <c r="AH26" i="7" s="1"/>
  <c r="AE26" i="7"/>
  <c r="AB26" i="7"/>
  <c r="Y26" i="7"/>
  <c r="V26" i="7"/>
  <c r="S26" i="7"/>
  <c r="M26" i="7"/>
  <c r="J26" i="7"/>
  <c r="G26" i="7"/>
  <c r="AI25" i="7"/>
  <c r="AK25" i="7" s="1"/>
  <c r="AF25" i="7"/>
  <c r="AH25" i="7" s="1"/>
  <c r="AE25" i="7"/>
  <c r="AB25" i="7"/>
  <c r="Y25" i="7"/>
  <c r="V25" i="7"/>
  <c r="S25" i="7"/>
  <c r="M25" i="7"/>
  <c r="J25" i="7"/>
  <c r="G25" i="7"/>
  <c r="AI24" i="7"/>
  <c r="AK24" i="7" s="1"/>
  <c r="AF24" i="7"/>
  <c r="AH24" i="7" s="1"/>
  <c r="AE24" i="7"/>
  <c r="AB24" i="7"/>
  <c r="Y24" i="7"/>
  <c r="V24" i="7"/>
  <c r="S24" i="7"/>
  <c r="M24" i="7"/>
  <c r="J24" i="7"/>
  <c r="G24" i="7"/>
  <c r="AI23" i="7"/>
  <c r="AK23" i="7" s="1"/>
  <c r="AF23" i="7"/>
  <c r="AH23" i="7" s="1"/>
  <c r="AE23" i="7"/>
  <c r="AB23" i="7"/>
  <c r="Y23" i="7"/>
  <c r="V23" i="7"/>
  <c r="S23" i="7"/>
  <c r="M23" i="7"/>
  <c r="J23" i="7"/>
  <c r="G23" i="7"/>
  <c r="AI22" i="7"/>
  <c r="AK22" i="7" s="1"/>
  <c r="AF22" i="7"/>
  <c r="AH22" i="7" s="1"/>
  <c r="AE22" i="7"/>
  <c r="AB22" i="7"/>
  <c r="Y22" i="7"/>
  <c r="V22" i="7"/>
  <c r="S22" i="7"/>
  <c r="M22" i="7"/>
  <c r="J22" i="7"/>
  <c r="G22" i="7"/>
  <c r="AI21" i="7"/>
  <c r="AK21" i="7" s="1"/>
  <c r="AF21" i="7"/>
  <c r="AH21" i="7" s="1"/>
  <c r="AE21" i="7"/>
  <c r="AB21" i="7"/>
  <c r="Y21" i="7"/>
  <c r="V21" i="7"/>
  <c r="S21" i="7"/>
  <c r="M21" i="7"/>
  <c r="J21" i="7"/>
  <c r="G21" i="7"/>
  <c r="AI20" i="7"/>
  <c r="AK20" i="7" s="1"/>
  <c r="AF20" i="7"/>
  <c r="AH20" i="7" s="1"/>
  <c r="AE20" i="7"/>
  <c r="AB20" i="7"/>
  <c r="Y20" i="7"/>
  <c r="V20" i="7"/>
  <c r="S20" i="7"/>
  <c r="M20" i="7"/>
  <c r="J20" i="7"/>
  <c r="G20" i="7"/>
  <c r="AI19" i="7"/>
  <c r="AK19" i="7" s="1"/>
  <c r="AF19" i="7"/>
  <c r="AH19" i="7" s="1"/>
  <c r="AE19" i="7"/>
  <c r="AB19" i="7"/>
  <c r="Y19" i="7"/>
  <c r="V19" i="7"/>
  <c r="S19" i="7"/>
  <c r="M19" i="7"/>
  <c r="J19" i="7"/>
  <c r="G19" i="7"/>
  <c r="AI18" i="7"/>
  <c r="AK18" i="7" s="1"/>
  <c r="AF18" i="7"/>
  <c r="AH18" i="7" s="1"/>
  <c r="AE18" i="7"/>
  <c r="AB18" i="7"/>
  <c r="Y18" i="7"/>
  <c r="V18" i="7"/>
  <c r="S18" i="7"/>
  <c r="M18" i="7"/>
  <c r="J18" i="7"/>
  <c r="G18" i="7"/>
  <c r="AI17" i="7"/>
  <c r="AK17" i="7" s="1"/>
  <c r="AF17" i="7"/>
  <c r="AH17" i="7" s="1"/>
  <c r="AE17" i="7"/>
  <c r="AB17" i="7"/>
  <c r="Y17" i="7"/>
  <c r="V17" i="7"/>
  <c r="S17" i="7"/>
  <c r="M17" i="7"/>
  <c r="J17" i="7"/>
  <c r="G17" i="7"/>
  <c r="AI16" i="7"/>
  <c r="AK16" i="7" s="1"/>
  <c r="AF16" i="7"/>
  <c r="AH16" i="7" s="1"/>
  <c r="AE16" i="7"/>
  <c r="AB16" i="7"/>
  <c r="Y16" i="7"/>
  <c r="V16" i="7"/>
  <c r="S16" i="7"/>
  <c r="M16" i="7"/>
  <c r="J16" i="7"/>
  <c r="G16" i="7"/>
  <c r="AI15" i="7"/>
  <c r="AK15" i="7" s="1"/>
  <c r="AF15" i="7"/>
  <c r="AH15" i="7" s="1"/>
  <c r="AE15" i="7"/>
  <c r="AB15" i="7"/>
  <c r="Y15" i="7"/>
  <c r="V15" i="7"/>
  <c r="S15" i="7"/>
  <c r="M15" i="7"/>
  <c r="J15" i="7"/>
  <c r="G15" i="7"/>
  <c r="AI14" i="7"/>
  <c r="AK14" i="7" s="1"/>
  <c r="AF14" i="7"/>
  <c r="AH14" i="7" s="1"/>
  <c r="AE14" i="7"/>
  <c r="AB14" i="7"/>
  <c r="Y14" i="7"/>
  <c r="V14" i="7"/>
  <c r="S14" i="7"/>
  <c r="M14" i="7"/>
  <c r="J14" i="7"/>
  <c r="G14" i="7"/>
  <c r="AI13" i="7"/>
  <c r="AK13" i="7" s="1"/>
  <c r="AF13" i="7"/>
  <c r="AH13" i="7" s="1"/>
  <c r="AE13" i="7"/>
  <c r="AB13" i="7"/>
  <c r="Y13" i="7"/>
  <c r="V13" i="7"/>
  <c r="S13" i="7"/>
  <c r="M13" i="7"/>
  <c r="J13" i="7"/>
  <c r="G13" i="7"/>
  <c r="AB13" i="5"/>
  <c r="AB16" i="5"/>
  <c r="AB17" i="5"/>
  <c r="AB20" i="5"/>
  <c r="AB21" i="5"/>
  <c r="AB22" i="5"/>
  <c r="AB24" i="5"/>
  <c r="AB25" i="5"/>
  <c r="AB26" i="5"/>
  <c r="AB28" i="5"/>
  <c r="AB29" i="5"/>
  <c r="AB30" i="5"/>
  <c r="AB32" i="5"/>
  <c r="AB33" i="5"/>
  <c r="AB34" i="5"/>
  <c r="AB36" i="5"/>
  <c r="AB37" i="5"/>
  <c r="AB38" i="5"/>
  <c r="AB39" i="5"/>
  <c r="AB41" i="5"/>
  <c r="AB43" i="5"/>
  <c r="AB44" i="5"/>
  <c r="AB45" i="5"/>
  <c r="AB46" i="5"/>
  <c r="AB47" i="5"/>
  <c r="AB49" i="5"/>
  <c r="J20" i="5"/>
  <c r="J24" i="5"/>
  <c r="J28" i="5"/>
  <c r="J32" i="5"/>
  <c r="J36" i="5"/>
  <c r="J40" i="5"/>
  <c r="J44" i="5"/>
  <c r="J48" i="5"/>
  <c r="AF49" i="6"/>
  <c r="AH49" i="6" s="1"/>
  <c r="AC49" i="6"/>
  <c r="AE49" i="6" s="1"/>
  <c r="AB49" i="6"/>
  <c r="Y49" i="6"/>
  <c r="V49" i="6"/>
  <c r="S49" i="6"/>
  <c r="P49" i="6"/>
  <c r="M49" i="6"/>
  <c r="J49" i="6"/>
  <c r="G49" i="6"/>
  <c r="AF48" i="6"/>
  <c r="AH48" i="6" s="1"/>
  <c r="AC48" i="6"/>
  <c r="AE48" i="6" s="1"/>
  <c r="AB48" i="6"/>
  <c r="Y48" i="6"/>
  <c r="V48" i="6"/>
  <c r="S48" i="6"/>
  <c r="P48" i="6"/>
  <c r="M48" i="6"/>
  <c r="J48" i="6"/>
  <c r="G48" i="6"/>
  <c r="AF47" i="6"/>
  <c r="AH47" i="6" s="1"/>
  <c r="AC47" i="6"/>
  <c r="AE47" i="6" s="1"/>
  <c r="AB47" i="6"/>
  <c r="Y47" i="6"/>
  <c r="V47" i="6"/>
  <c r="S47" i="6"/>
  <c r="P47" i="6"/>
  <c r="M47" i="6"/>
  <c r="J47" i="6"/>
  <c r="G47" i="6"/>
  <c r="AF46" i="6"/>
  <c r="AH46" i="6" s="1"/>
  <c r="AC46" i="6"/>
  <c r="AE46" i="6" s="1"/>
  <c r="AB46" i="6"/>
  <c r="Y46" i="6"/>
  <c r="V46" i="6"/>
  <c r="S46" i="6"/>
  <c r="P46" i="6"/>
  <c r="M46" i="6"/>
  <c r="J46" i="6"/>
  <c r="G46" i="6"/>
  <c r="AF45" i="6"/>
  <c r="AH45" i="6" s="1"/>
  <c r="AC45" i="6"/>
  <c r="AE45" i="6" s="1"/>
  <c r="AB45" i="6"/>
  <c r="Y45" i="6"/>
  <c r="V45" i="6"/>
  <c r="S45" i="6"/>
  <c r="P45" i="6"/>
  <c r="M45" i="6"/>
  <c r="J45" i="6"/>
  <c r="G45" i="6"/>
  <c r="AF44" i="6"/>
  <c r="AH44" i="6" s="1"/>
  <c r="AC44" i="6"/>
  <c r="AE44" i="6" s="1"/>
  <c r="AB44" i="6"/>
  <c r="Y44" i="6"/>
  <c r="V44" i="6"/>
  <c r="S44" i="6"/>
  <c r="P44" i="6"/>
  <c r="M44" i="6"/>
  <c r="J44" i="6"/>
  <c r="G44" i="6"/>
  <c r="AF43" i="6"/>
  <c r="AH43" i="6" s="1"/>
  <c r="AC43" i="6"/>
  <c r="AE43" i="6" s="1"/>
  <c r="AB43" i="6"/>
  <c r="Y43" i="6"/>
  <c r="V43" i="6"/>
  <c r="S43" i="6"/>
  <c r="P43" i="6"/>
  <c r="M43" i="6"/>
  <c r="J43" i="6"/>
  <c r="G43" i="6"/>
  <c r="AF42" i="6"/>
  <c r="AH42" i="6" s="1"/>
  <c r="AC42" i="6"/>
  <c r="AE42" i="6" s="1"/>
  <c r="AB42" i="6"/>
  <c r="Y42" i="6"/>
  <c r="V42" i="6"/>
  <c r="S42" i="6"/>
  <c r="P42" i="6"/>
  <c r="M42" i="6"/>
  <c r="J42" i="6"/>
  <c r="G42" i="6"/>
  <c r="AF41" i="6"/>
  <c r="AH41" i="6" s="1"/>
  <c r="AC41" i="6"/>
  <c r="AE41" i="6" s="1"/>
  <c r="AB41" i="6"/>
  <c r="Y41" i="6"/>
  <c r="V41" i="6"/>
  <c r="S41" i="6"/>
  <c r="P41" i="6"/>
  <c r="M41" i="6"/>
  <c r="J41" i="6"/>
  <c r="G41" i="6"/>
  <c r="AF40" i="6"/>
  <c r="AH40" i="6" s="1"/>
  <c r="AC40" i="6"/>
  <c r="AE40" i="6" s="1"/>
  <c r="AB40" i="6"/>
  <c r="Y40" i="6"/>
  <c r="V40" i="6"/>
  <c r="S40" i="6"/>
  <c r="P40" i="6"/>
  <c r="M40" i="6"/>
  <c r="J40" i="6"/>
  <c r="G40" i="6"/>
  <c r="AF39" i="6"/>
  <c r="AH39" i="6" s="1"/>
  <c r="AC39" i="6"/>
  <c r="AE39" i="6" s="1"/>
  <c r="AB39" i="6"/>
  <c r="Y39" i="6"/>
  <c r="V39" i="6"/>
  <c r="S39" i="6"/>
  <c r="P39" i="6"/>
  <c r="M39" i="6"/>
  <c r="J39" i="6"/>
  <c r="G39" i="6"/>
  <c r="AF38" i="6"/>
  <c r="AH38" i="6" s="1"/>
  <c r="AC38" i="6"/>
  <c r="AE38" i="6" s="1"/>
  <c r="AB38" i="6"/>
  <c r="Y38" i="6"/>
  <c r="V38" i="6"/>
  <c r="S38" i="6"/>
  <c r="P38" i="6"/>
  <c r="M38" i="6"/>
  <c r="J38" i="6"/>
  <c r="G38" i="6"/>
  <c r="AF37" i="6"/>
  <c r="AH37" i="6" s="1"/>
  <c r="AC37" i="6"/>
  <c r="AE37" i="6" s="1"/>
  <c r="AB37" i="6"/>
  <c r="Y37" i="6"/>
  <c r="V37" i="6"/>
  <c r="S37" i="6"/>
  <c r="P37" i="6"/>
  <c r="M37" i="6"/>
  <c r="J37" i="6"/>
  <c r="G37" i="6"/>
  <c r="AF36" i="6"/>
  <c r="AH36" i="6" s="1"/>
  <c r="AC36" i="6"/>
  <c r="AE36" i="6" s="1"/>
  <c r="AB36" i="6"/>
  <c r="Y36" i="6"/>
  <c r="V36" i="6"/>
  <c r="S36" i="6"/>
  <c r="P36" i="6"/>
  <c r="M36" i="6"/>
  <c r="J36" i="6"/>
  <c r="G36" i="6"/>
  <c r="AF35" i="6"/>
  <c r="AH35" i="6" s="1"/>
  <c r="AC35" i="6"/>
  <c r="AE35" i="6" s="1"/>
  <c r="AB35" i="6"/>
  <c r="Y35" i="6"/>
  <c r="V35" i="6"/>
  <c r="S35" i="6"/>
  <c r="P35" i="6"/>
  <c r="M35" i="6"/>
  <c r="J35" i="6"/>
  <c r="G35" i="6"/>
  <c r="AF34" i="6"/>
  <c r="AH34" i="6" s="1"/>
  <c r="AC34" i="6"/>
  <c r="AE34" i="6" s="1"/>
  <c r="AB34" i="6"/>
  <c r="Y34" i="6"/>
  <c r="V34" i="6"/>
  <c r="S34" i="6"/>
  <c r="P34" i="6"/>
  <c r="M34" i="6"/>
  <c r="J34" i="6"/>
  <c r="G34" i="6"/>
  <c r="AF33" i="6"/>
  <c r="AH33" i="6" s="1"/>
  <c r="AC33" i="6"/>
  <c r="AE33" i="6" s="1"/>
  <c r="AB33" i="6"/>
  <c r="Y33" i="6"/>
  <c r="V33" i="6"/>
  <c r="S33" i="6"/>
  <c r="P33" i="6"/>
  <c r="M33" i="6"/>
  <c r="J33" i="6"/>
  <c r="G33" i="6"/>
  <c r="AF32" i="6"/>
  <c r="AH32" i="6" s="1"/>
  <c r="AC32" i="6"/>
  <c r="AE32" i="6" s="1"/>
  <c r="AB32" i="6"/>
  <c r="Y32" i="6"/>
  <c r="V32" i="6"/>
  <c r="S32" i="6"/>
  <c r="P32" i="6"/>
  <c r="M32" i="6"/>
  <c r="J32" i="6"/>
  <c r="G32" i="6"/>
  <c r="AF31" i="6"/>
  <c r="AH31" i="6" s="1"/>
  <c r="AC31" i="6"/>
  <c r="AE31" i="6" s="1"/>
  <c r="AB31" i="6"/>
  <c r="Y31" i="6"/>
  <c r="V31" i="6"/>
  <c r="S31" i="6"/>
  <c r="P31" i="6"/>
  <c r="M31" i="6"/>
  <c r="J31" i="6"/>
  <c r="G31" i="6"/>
  <c r="AF30" i="6"/>
  <c r="AH30" i="6" s="1"/>
  <c r="AC30" i="6"/>
  <c r="AE30" i="6" s="1"/>
  <c r="AB30" i="6"/>
  <c r="Y30" i="6"/>
  <c r="V30" i="6"/>
  <c r="S30" i="6"/>
  <c r="P30" i="6"/>
  <c r="M30" i="6"/>
  <c r="J30" i="6"/>
  <c r="G30" i="6"/>
  <c r="AF29" i="6"/>
  <c r="AH29" i="6" s="1"/>
  <c r="AC29" i="6"/>
  <c r="AE29" i="6" s="1"/>
  <c r="AB29" i="6"/>
  <c r="Y29" i="6"/>
  <c r="V29" i="6"/>
  <c r="S29" i="6"/>
  <c r="P29" i="6"/>
  <c r="M29" i="6"/>
  <c r="J29" i="6"/>
  <c r="G29" i="6"/>
  <c r="AF28" i="6"/>
  <c r="AH28" i="6" s="1"/>
  <c r="AC28" i="6"/>
  <c r="AE28" i="6" s="1"/>
  <c r="AB28" i="6"/>
  <c r="Y28" i="6"/>
  <c r="V28" i="6"/>
  <c r="S28" i="6"/>
  <c r="P28" i="6"/>
  <c r="M28" i="6"/>
  <c r="J28" i="6"/>
  <c r="G28" i="6"/>
  <c r="AF27" i="6"/>
  <c r="AH27" i="6" s="1"/>
  <c r="AC27" i="6"/>
  <c r="AE27" i="6" s="1"/>
  <c r="AB27" i="6"/>
  <c r="Y27" i="6"/>
  <c r="V27" i="6"/>
  <c r="S27" i="6"/>
  <c r="P27" i="6"/>
  <c r="M27" i="6"/>
  <c r="J27" i="6"/>
  <c r="G27" i="6"/>
  <c r="AF26" i="6"/>
  <c r="AH26" i="6" s="1"/>
  <c r="AC26" i="6"/>
  <c r="AE26" i="6" s="1"/>
  <c r="AB26" i="6"/>
  <c r="Y26" i="6"/>
  <c r="V26" i="6"/>
  <c r="S26" i="6"/>
  <c r="P26" i="6"/>
  <c r="M26" i="6"/>
  <c r="J26" i="6"/>
  <c r="G26" i="6"/>
  <c r="AF25" i="6"/>
  <c r="AH25" i="6" s="1"/>
  <c r="AC25" i="6"/>
  <c r="AE25" i="6" s="1"/>
  <c r="AB25" i="6"/>
  <c r="Y25" i="6"/>
  <c r="V25" i="6"/>
  <c r="S25" i="6"/>
  <c r="P25" i="6"/>
  <c r="M25" i="6"/>
  <c r="J25" i="6"/>
  <c r="G25" i="6"/>
  <c r="AF24" i="6"/>
  <c r="AH24" i="6" s="1"/>
  <c r="AC24" i="6"/>
  <c r="AE24" i="6" s="1"/>
  <c r="AB24" i="6"/>
  <c r="Y24" i="6"/>
  <c r="V24" i="6"/>
  <c r="S24" i="6"/>
  <c r="P24" i="6"/>
  <c r="M24" i="6"/>
  <c r="J24" i="6"/>
  <c r="G24" i="6"/>
  <c r="AF23" i="6"/>
  <c r="AH23" i="6" s="1"/>
  <c r="AC23" i="6"/>
  <c r="AE23" i="6" s="1"/>
  <c r="AB23" i="6"/>
  <c r="Y23" i="6"/>
  <c r="V23" i="6"/>
  <c r="S23" i="6"/>
  <c r="P23" i="6"/>
  <c r="M23" i="6"/>
  <c r="J23" i="6"/>
  <c r="G23" i="6"/>
  <c r="AF22" i="6"/>
  <c r="AH22" i="6" s="1"/>
  <c r="AC22" i="6"/>
  <c r="AE22" i="6" s="1"/>
  <c r="AB22" i="6"/>
  <c r="Y22" i="6"/>
  <c r="V22" i="6"/>
  <c r="S22" i="6"/>
  <c r="P22" i="6"/>
  <c r="M22" i="6"/>
  <c r="J22" i="6"/>
  <c r="G22" i="6"/>
  <c r="AF21" i="6"/>
  <c r="AH21" i="6" s="1"/>
  <c r="AC21" i="6"/>
  <c r="AE21" i="6" s="1"/>
  <c r="AB21" i="6"/>
  <c r="Y21" i="6"/>
  <c r="V21" i="6"/>
  <c r="S21" i="6"/>
  <c r="P21" i="6"/>
  <c r="M21" i="6"/>
  <c r="J21" i="6"/>
  <c r="G21" i="6"/>
  <c r="AF20" i="6"/>
  <c r="AH20" i="6" s="1"/>
  <c r="AC20" i="6"/>
  <c r="AE20" i="6" s="1"/>
  <c r="AB20" i="6"/>
  <c r="Y20" i="6"/>
  <c r="V20" i="6"/>
  <c r="S20" i="6"/>
  <c r="P20" i="6"/>
  <c r="M20" i="6"/>
  <c r="J20" i="6"/>
  <c r="G20" i="6"/>
  <c r="AF19" i="6"/>
  <c r="AH19" i="6" s="1"/>
  <c r="AC19" i="6"/>
  <c r="AE19" i="6" s="1"/>
  <c r="AB19" i="6"/>
  <c r="Y19" i="6"/>
  <c r="V19" i="6"/>
  <c r="S19" i="6"/>
  <c r="P19" i="6"/>
  <c r="M19" i="6"/>
  <c r="J19" i="6"/>
  <c r="G19" i="6"/>
  <c r="AF18" i="6"/>
  <c r="AH18" i="6" s="1"/>
  <c r="AC18" i="6"/>
  <c r="AE18" i="6" s="1"/>
  <c r="AB18" i="6"/>
  <c r="Y18" i="6"/>
  <c r="V18" i="6"/>
  <c r="S18" i="6"/>
  <c r="P18" i="6"/>
  <c r="M18" i="6"/>
  <c r="J18" i="6"/>
  <c r="G18" i="6"/>
  <c r="AF17" i="6"/>
  <c r="AH17" i="6" s="1"/>
  <c r="AC17" i="6"/>
  <c r="AE17" i="6" s="1"/>
  <c r="AB17" i="6"/>
  <c r="Y17" i="6"/>
  <c r="V17" i="6"/>
  <c r="S17" i="6"/>
  <c r="P17" i="6"/>
  <c r="M17" i="6"/>
  <c r="J17" i="6"/>
  <c r="G17" i="6"/>
  <c r="AF16" i="6"/>
  <c r="AH16" i="6" s="1"/>
  <c r="AC16" i="6"/>
  <c r="AE16" i="6" s="1"/>
  <c r="AB16" i="6"/>
  <c r="Y16" i="6"/>
  <c r="V16" i="6"/>
  <c r="S16" i="6"/>
  <c r="P16" i="6"/>
  <c r="M16" i="6"/>
  <c r="J16" i="6"/>
  <c r="G16" i="6"/>
  <c r="AF15" i="6"/>
  <c r="AH15" i="6" s="1"/>
  <c r="AC15" i="6"/>
  <c r="AE15" i="6" s="1"/>
  <c r="AB15" i="6"/>
  <c r="Y15" i="6"/>
  <c r="V15" i="6"/>
  <c r="S15" i="6"/>
  <c r="P15" i="6"/>
  <c r="M15" i="6"/>
  <c r="J15" i="6"/>
  <c r="G15" i="6"/>
  <c r="AF14" i="6"/>
  <c r="AH14" i="6" s="1"/>
  <c r="AC14" i="6"/>
  <c r="AE14" i="6" s="1"/>
  <c r="AB14" i="6"/>
  <c r="Y14" i="6"/>
  <c r="V14" i="6"/>
  <c r="S14" i="6"/>
  <c r="P14" i="6"/>
  <c r="M14" i="6"/>
  <c r="J14" i="6"/>
  <c r="G14" i="6"/>
  <c r="AF13" i="6"/>
  <c r="AH13" i="6" s="1"/>
  <c r="AC13" i="6"/>
  <c r="AE13" i="6" s="1"/>
  <c r="AB13" i="6"/>
  <c r="AB50" i="6" s="1"/>
  <c r="Y13" i="6"/>
  <c r="Y50" i="6" s="1"/>
  <c r="V13" i="6"/>
  <c r="V50" i="6" s="1"/>
  <c r="S13" i="6"/>
  <c r="P13" i="6"/>
  <c r="P50" i="6" s="1"/>
  <c r="M13" i="6"/>
  <c r="M50" i="6" s="1"/>
  <c r="J13" i="6"/>
  <c r="J50" i="6" s="1"/>
  <c r="G13" i="6"/>
  <c r="AF49" i="5"/>
  <c r="AH49" i="5" s="1"/>
  <c r="AC49" i="5"/>
  <c r="Y49" i="5"/>
  <c r="V49" i="5"/>
  <c r="S49" i="5"/>
  <c r="P49" i="5"/>
  <c r="M49" i="5"/>
  <c r="J49" i="5"/>
  <c r="G49" i="5"/>
  <c r="AF48" i="5"/>
  <c r="AH48" i="5" s="1"/>
  <c r="AB48" i="5"/>
  <c r="Y48" i="5"/>
  <c r="V48" i="5"/>
  <c r="S48" i="5"/>
  <c r="P48" i="5"/>
  <c r="M48" i="5"/>
  <c r="G48" i="5"/>
  <c r="AF47" i="5"/>
  <c r="AH47" i="5" s="1"/>
  <c r="Y47" i="5"/>
  <c r="V47" i="5"/>
  <c r="S47" i="5"/>
  <c r="P47" i="5"/>
  <c r="M47" i="5"/>
  <c r="J47" i="5"/>
  <c r="G47" i="5"/>
  <c r="AF46" i="5"/>
  <c r="AH46" i="5" s="1"/>
  <c r="Y46" i="5"/>
  <c r="V46" i="5"/>
  <c r="S46" i="5"/>
  <c r="P46" i="5"/>
  <c r="M46" i="5"/>
  <c r="J46" i="5"/>
  <c r="G46" i="5"/>
  <c r="AF45" i="5"/>
  <c r="AH45" i="5" s="1"/>
  <c r="Y45" i="5"/>
  <c r="V45" i="5"/>
  <c r="S45" i="5"/>
  <c r="P45" i="5"/>
  <c r="M45" i="5"/>
  <c r="J45" i="5"/>
  <c r="G45" i="5"/>
  <c r="AF44" i="5"/>
  <c r="AH44" i="5" s="1"/>
  <c r="Y44" i="5"/>
  <c r="V44" i="5"/>
  <c r="S44" i="5"/>
  <c r="P44" i="5"/>
  <c r="M44" i="5"/>
  <c r="G44" i="5"/>
  <c r="AF43" i="5"/>
  <c r="AH43" i="5" s="1"/>
  <c r="Y43" i="5"/>
  <c r="V43" i="5"/>
  <c r="S43" i="5"/>
  <c r="P43" i="5"/>
  <c r="M43" i="5"/>
  <c r="J43" i="5"/>
  <c r="G43" i="5"/>
  <c r="AF42" i="5"/>
  <c r="AH42" i="5" s="1"/>
  <c r="AB42" i="5"/>
  <c r="Y42" i="5"/>
  <c r="V42" i="5"/>
  <c r="S42" i="5"/>
  <c r="P42" i="5"/>
  <c r="M42" i="5"/>
  <c r="J42" i="5"/>
  <c r="G42" i="5"/>
  <c r="AF41" i="5"/>
  <c r="AH41" i="5" s="1"/>
  <c r="Y41" i="5"/>
  <c r="V41" i="5"/>
  <c r="S41" i="5"/>
  <c r="P41" i="5"/>
  <c r="M41" i="5"/>
  <c r="J41" i="5"/>
  <c r="G41" i="5"/>
  <c r="AF40" i="5"/>
  <c r="AH40" i="5" s="1"/>
  <c r="AB40" i="5"/>
  <c r="Y40" i="5"/>
  <c r="V40" i="5"/>
  <c r="S40" i="5"/>
  <c r="P40" i="5"/>
  <c r="M40" i="5"/>
  <c r="G40" i="5"/>
  <c r="AF39" i="5"/>
  <c r="AH39" i="5" s="1"/>
  <c r="Y39" i="5"/>
  <c r="V39" i="5"/>
  <c r="S39" i="5"/>
  <c r="P39" i="5"/>
  <c r="M39" i="5"/>
  <c r="J39" i="5"/>
  <c r="G39" i="5"/>
  <c r="AF38" i="5"/>
  <c r="AH38" i="5" s="1"/>
  <c r="Y38" i="5"/>
  <c r="V38" i="5"/>
  <c r="S38" i="5"/>
  <c r="P38" i="5"/>
  <c r="M38" i="5"/>
  <c r="J38" i="5"/>
  <c r="G38" i="5"/>
  <c r="AF37" i="5"/>
  <c r="AH37" i="5" s="1"/>
  <c r="Y37" i="5"/>
  <c r="V37" i="5"/>
  <c r="S37" i="5"/>
  <c r="P37" i="5"/>
  <c r="M37" i="5"/>
  <c r="J37" i="5"/>
  <c r="G37" i="5"/>
  <c r="AF36" i="5"/>
  <c r="AH36" i="5" s="1"/>
  <c r="Y36" i="5"/>
  <c r="V36" i="5"/>
  <c r="S36" i="5"/>
  <c r="P36" i="5"/>
  <c r="M36" i="5"/>
  <c r="G36" i="5"/>
  <c r="AF35" i="5"/>
  <c r="AH35" i="5" s="1"/>
  <c r="AB35" i="5"/>
  <c r="Y35" i="5"/>
  <c r="V35" i="5"/>
  <c r="S35" i="5"/>
  <c r="P35" i="5"/>
  <c r="M35" i="5"/>
  <c r="J35" i="5"/>
  <c r="G35" i="5"/>
  <c r="AF34" i="5"/>
  <c r="AH34" i="5" s="1"/>
  <c r="Y34" i="5"/>
  <c r="V34" i="5"/>
  <c r="S34" i="5"/>
  <c r="P34" i="5"/>
  <c r="M34" i="5"/>
  <c r="J34" i="5"/>
  <c r="G34" i="5"/>
  <c r="AF33" i="5"/>
  <c r="AH33" i="5" s="1"/>
  <c r="Y33" i="5"/>
  <c r="V33" i="5"/>
  <c r="S33" i="5"/>
  <c r="P33" i="5"/>
  <c r="M33" i="5"/>
  <c r="J33" i="5"/>
  <c r="G33" i="5"/>
  <c r="AF32" i="5"/>
  <c r="AH32" i="5" s="1"/>
  <c r="Y32" i="5"/>
  <c r="V32" i="5"/>
  <c r="S32" i="5"/>
  <c r="P32" i="5"/>
  <c r="M32" i="5"/>
  <c r="G32" i="5"/>
  <c r="AF31" i="5"/>
  <c r="AH31" i="5" s="1"/>
  <c r="AB31" i="5"/>
  <c r="Y31" i="5"/>
  <c r="V31" i="5"/>
  <c r="S31" i="5"/>
  <c r="P31" i="5"/>
  <c r="M31" i="5"/>
  <c r="J31" i="5"/>
  <c r="G31" i="5"/>
  <c r="AF30" i="5"/>
  <c r="AH30" i="5" s="1"/>
  <c r="Y30" i="5"/>
  <c r="V30" i="5"/>
  <c r="S30" i="5"/>
  <c r="P30" i="5"/>
  <c r="M30" i="5"/>
  <c r="J30" i="5"/>
  <c r="G30" i="5"/>
  <c r="AF29" i="5"/>
  <c r="AH29" i="5" s="1"/>
  <c r="Y29" i="5"/>
  <c r="V29" i="5"/>
  <c r="S29" i="5"/>
  <c r="P29" i="5"/>
  <c r="M29" i="5"/>
  <c r="J29" i="5"/>
  <c r="G29" i="5"/>
  <c r="AF28" i="5"/>
  <c r="AH28" i="5" s="1"/>
  <c r="Y28" i="5"/>
  <c r="V28" i="5"/>
  <c r="S28" i="5"/>
  <c r="P28" i="5"/>
  <c r="M28" i="5"/>
  <c r="G28" i="5"/>
  <c r="AF27" i="5"/>
  <c r="AH27" i="5" s="1"/>
  <c r="AB27" i="5"/>
  <c r="Y27" i="5"/>
  <c r="V27" i="5"/>
  <c r="S27" i="5"/>
  <c r="P27" i="5"/>
  <c r="M27" i="5"/>
  <c r="J27" i="5"/>
  <c r="G27" i="5"/>
  <c r="AF26" i="5"/>
  <c r="AH26" i="5" s="1"/>
  <c r="Y26" i="5"/>
  <c r="V26" i="5"/>
  <c r="S26" i="5"/>
  <c r="P26" i="5"/>
  <c r="M26" i="5"/>
  <c r="J26" i="5"/>
  <c r="G26" i="5"/>
  <c r="AF25" i="5"/>
  <c r="AH25" i="5" s="1"/>
  <c r="Y25" i="5"/>
  <c r="V25" i="5"/>
  <c r="S25" i="5"/>
  <c r="P25" i="5"/>
  <c r="M25" i="5"/>
  <c r="J25" i="5"/>
  <c r="G25" i="5"/>
  <c r="AF24" i="5"/>
  <c r="AH24" i="5" s="1"/>
  <c r="Y24" i="5"/>
  <c r="V24" i="5"/>
  <c r="S24" i="5"/>
  <c r="P24" i="5"/>
  <c r="M24" i="5"/>
  <c r="G24" i="5"/>
  <c r="AF23" i="5"/>
  <c r="AH23" i="5" s="1"/>
  <c r="AB23" i="5"/>
  <c r="Y23" i="5"/>
  <c r="V23" i="5"/>
  <c r="S23" i="5"/>
  <c r="P23" i="5"/>
  <c r="M23" i="5"/>
  <c r="J23" i="5"/>
  <c r="G23" i="5"/>
  <c r="AF22" i="5"/>
  <c r="AH22" i="5" s="1"/>
  <c r="Y22" i="5"/>
  <c r="V22" i="5"/>
  <c r="S22" i="5"/>
  <c r="P22" i="5"/>
  <c r="M22" i="5"/>
  <c r="J22" i="5"/>
  <c r="G22" i="5"/>
  <c r="AF21" i="5"/>
  <c r="AH21" i="5" s="1"/>
  <c r="Y21" i="5"/>
  <c r="V21" i="5"/>
  <c r="S21" i="5"/>
  <c r="P21" i="5"/>
  <c r="M21" i="5"/>
  <c r="J21" i="5"/>
  <c r="G21" i="5"/>
  <c r="AF20" i="5"/>
  <c r="AH20" i="5" s="1"/>
  <c r="Y20" i="5"/>
  <c r="V20" i="5"/>
  <c r="S20" i="5"/>
  <c r="P20" i="5"/>
  <c r="M20" i="5"/>
  <c r="G20" i="5"/>
  <c r="AF19" i="5"/>
  <c r="AH19" i="5" s="1"/>
  <c r="AB19" i="5"/>
  <c r="Y19" i="5"/>
  <c r="V19" i="5"/>
  <c r="S19" i="5"/>
  <c r="P19" i="5"/>
  <c r="M19" i="5"/>
  <c r="J19" i="5"/>
  <c r="G19" i="5"/>
  <c r="AF18" i="5"/>
  <c r="AH18" i="5" s="1"/>
  <c r="AB18" i="5"/>
  <c r="Y18" i="5"/>
  <c r="V18" i="5"/>
  <c r="S18" i="5"/>
  <c r="P18" i="5"/>
  <c r="M18" i="5"/>
  <c r="J18" i="5"/>
  <c r="G18" i="5"/>
  <c r="AF17" i="5"/>
  <c r="AH17" i="5" s="1"/>
  <c r="Y17" i="5"/>
  <c r="V17" i="5"/>
  <c r="S17" i="5"/>
  <c r="P17" i="5"/>
  <c r="M17" i="5"/>
  <c r="J17" i="5"/>
  <c r="G17" i="5"/>
  <c r="AF16" i="5"/>
  <c r="AH16" i="5" s="1"/>
  <c r="Y16" i="5"/>
  <c r="V16" i="5"/>
  <c r="S16" i="5"/>
  <c r="P16" i="5"/>
  <c r="M16" i="5"/>
  <c r="J16" i="5"/>
  <c r="G16" i="5"/>
  <c r="AF15" i="5"/>
  <c r="AH15" i="5" s="1"/>
  <c r="AB15" i="5"/>
  <c r="Y15" i="5"/>
  <c r="V15" i="5"/>
  <c r="S15" i="5"/>
  <c r="P15" i="5"/>
  <c r="M15" i="5"/>
  <c r="J15" i="5"/>
  <c r="G15" i="5"/>
  <c r="AF14" i="5"/>
  <c r="AH14" i="5" s="1"/>
  <c r="AB14" i="5"/>
  <c r="Y14" i="5"/>
  <c r="V14" i="5"/>
  <c r="S14" i="5"/>
  <c r="P14" i="5"/>
  <c r="M14" i="5"/>
  <c r="J14" i="5"/>
  <c r="G14" i="5"/>
  <c r="AF13" i="5"/>
  <c r="AH13" i="5" s="1"/>
  <c r="Y13" i="5"/>
  <c r="V13" i="5"/>
  <c r="S13" i="5"/>
  <c r="P13" i="5"/>
  <c r="M13" i="5"/>
  <c r="J13" i="5"/>
  <c r="G13" i="5"/>
  <c r="G50" i="6" l="1"/>
  <c r="S50" i="6"/>
  <c r="AI49" i="5"/>
  <c r="AI50" i="5" s="1"/>
  <c r="G50" i="5"/>
  <c r="AH50" i="5"/>
  <c r="AO48" i="10"/>
  <c r="AH46" i="8"/>
  <c r="AH46" i="7"/>
  <c r="AI26" i="6"/>
  <c r="AI49" i="6"/>
  <c r="AI18" i="6"/>
  <c r="AI36" i="6"/>
  <c r="AI38" i="6"/>
  <c r="AI44" i="6"/>
  <c r="AI35" i="6"/>
  <c r="AI43" i="6"/>
  <c r="AI37" i="6"/>
  <c r="AI45" i="6"/>
  <c r="AI42" i="6"/>
  <c r="AI21" i="6"/>
  <c r="AI29" i="6"/>
  <c r="AI39" i="6"/>
  <c r="AI47" i="6"/>
  <c r="AI34" i="6"/>
  <c r="AI32" i="6"/>
  <c r="AI33" i="6"/>
  <c r="AI40" i="6"/>
  <c r="AI41" i="6"/>
  <c r="AI13" i="6"/>
  <c r="AI19" i="6"/>
  <c r="AI20" i="6"/>
  <c r="AI27" i="6"/>
  <c r="AI28" i="6"/>
  <c r="AI14" i="6"/>
  <c r="AI17" i="6"/>
  <c r="AI22" i="6"/>
  <c r="AI25" i="6"/>
  <c r="AI30" i="6"/>
  <c r="AI31" i="6"/>
  <c r="AI15" i="6"/>
  <c r="AI16" i="6"/>
  <c r="AI23" i="6"/>
  <c r="AI24" i="6"/>
  <c r="AH50" i="6"/>
  <c r="AE50" i="6"/>
  <c r="AI46" i="6"/>
  <c r="AI48" i="6"/>
  <c r="AE50" i="5"/>
  <c r="AI50" i="6" l="1"/>
  <c r="AC49" i="4" l="1"/>
  <c r="AE49" i="4" s="1"/>
  <c r="Z49" i="4"/>
  <c r="AB49" i="4" s="1"/>
  <c r="V49" i="4"/>
  <c r="S49" i="4"/>
  <c r="P49" i="4"/>
  <c r="M49" i="4"/>
  <c r="J49" i="4"/>
  <c r="G49" i="4"/>
  <c r="AC48" i="4"/>
  <c r="AE48" i="4" s="1"/>
  <c r="Z48" i="4"/>
  <c r="AB48" i="4" s="1"/>
  <c r="V48" i="4"/>
  <c r="S48" i="4"/>
  <c r="P48" i="4"/>
  <c r="M48" i="4"/>
  <c r="J48" i="4"/>
  <c r="G48" i="4"/>
  <c r="AC47" i="4"/>
  <c r="AE47" i="4" s="1"/>
  <c r="Z47" i="4"/>
  <c r="AB47" i="4" s="1"/>
  <c r="V47" i="4"/>
  <c r="S47" i="4"/>
  <c r="P47" i="4"/>
  <c r="M47" i="4"/>
  <c r="J47" i="4"/>
  <c r="G47" i="4"/>
  <c r="AC46" i="4"/>
  <c r="AE46" i="4" s="1"/>
  <c r="Z46" i="4"/>
  <c r="AB46" i="4" s="1"/>
  <c r="V46" i="4"/>
  <c r="S46" i="4"/>
  <c r="P46" i="4"/>
  <c r="M46" i="4"/>
  <c r="J46" i="4"/>
  <c r="G46" i="4"/>
  <c r="AC45" i="4"/>
  <c r="AE45" i="4" s="1"/>
  <c r="Z45" i="4"/>
  <c r="AB45" i="4" s="1"/>
  <c r="V45" i="4"/>
  <c r="S45" i="4"/>
  <c r="P45" i="4"/>
  <c r="M45" i="4"/>
  <c r="J45" i="4"/>
  <c r="G45" i="4"/>
  <c r="AC44" i="4"/>
  <c r="AE44" i="4" s="1"/>
  <c r="Z44" i="4"/>
  <c r="AB44" i="4" s="1"/>
  <c r="V44" i="4"/>
  <c r="S44" i="4"/>
  <c r="P44" i="4"/>
  <c r="M44" i="4"/>
  <c r="J44" i="4"/>
  <c r="G44" i="4"/>
  <c r="AC43" i="4"/>
  <c r="AE43" i="4" s="1"/>
  <c r="Z43" i="4"/>
  <c r="AB43" i="4" s="1"/>
  <c r="V43" i="4"/>
  <c r="S43" i="4"/>
  <c r="P43" i="4"/>
  <c r="M43" i="4"/>
  <c r="J43" i="4"/>
  <c r="G43" i="4"/>
  <c r="AC42" i="4"/>
  <c r="AE42" i="4" s="1"/>
  <c r="Z42" i="4"/>
  <c r="AB42" i="4" s="1"/>
  <c r="V42" i="4"/>
  <c r="S42" i="4"/>
  <c r="P42" i="4"/>
  <c r="M42" i="4"/>
  <c r="J42" i="4"/>
  <c r="G42" i="4"/>
  <c r="AC41" i="4"/>
  <c r="AE41" i="4" s="1"/>
  <c r="Z41" i="4"/>
  <c r="AB41" i="4" s="1"/>
  <c r="V41" i="4"/>
  <c r="S41" i="4"/>
  <c r="P41" i="4"/>
  <c r="M41" i="4"/>
  <c r="J41" i="4"/>
  <c r="G41" i="4"/>
  <c r="AC40" i="4"/>
  <c r="AE40" i="4" s="1"/>
  <c r="Z40" i="4"/>
  <c r="AB40" i="4" s="1"/>
  <c r="V40" i="4"/>
  <c r="S40" i="4"/>
  <c r="P40" i="4"/>
  <c r="M40" i="4"/>
  <c r="J40" i="4"/>
  <c r="G40" i="4"/>
  <c r="AC39" i="4"/>
  <c r="AE39" i="4" s="1"/>
  <c r="Z39" i="4"/>
  <c r="AB39" i="4" s="1"/>
  <c r="V39" i="4"/>
  <c r="S39" i="4"/>
  <c r="P39" i="4"/>
  <c r="M39" i="4"/>
  <c r="J39" i="4"/>
  <c r="G39" i="4"/>
  <c r="AC38" i="4"/>
  <c r="AE38" i="4" s="1"/>
  <c r="Z38" i="4"/>
  <c r="AB38" i="4" s="1"/>
  <c r="V38" i="4"/>
  <c r="S38" i="4"/>
  <c r="P38" i="4"/>
  <c r="M38" i="4"/>
  <c r="J38" i="4"/>
  <c r="G38" i="4"/>
  <c r="AC37" i="4"/>
  <c r="AE37" i="4" s="1"/>
  <c r="Z37" i="4"/>
  <c r="AB37" i="4" s="1"/>
  <c r="V37" i="4"/>
  <c r="S37" i="4"/>
  <c r="P37" i="4"/>
  <c r="M37" i="4"/>
  <c r="J37" i="4"/>
  <c r="G37" i="4"/>
  <c r="AC36" i="4"/>
  <c r="AE36" i="4" s="1"/>
  <c r="Z36" i="4"/>
  <c r="AB36" i="4" s="1"/>
  <c r="V36" i="4"/>
  <c r="S36" i="4"/>
  <c r="P36" i="4"/>
  <c r="M36" i="4"/>
  <c r="J36" i="4"/>
  <c r="G36" i="4"/>
  <c r="AC35" i="4"/>
  <c r="AE35" i="4" s="1"/>
  <c r="Z35" i="4"/>
  <c r="AB35" i="4" s="1"/>
  <c r="V35" i="4"/>
  <c r="S35" i="4"/>
  <c r="P35" i="4"/>
  <c r="M35" i="4"/>
  <c r="J35" i="4"/>
  <c r="G35" i="4"/>
  <c r="AC34" i="4"/>
  <c r="AE34" i="4" s="1"/>
  <c r="Z34" i="4"/>
  <c r="AB34" i="4" s="1"/>
  <c r="V34" i="4"/>
  <c r="S34" i="4"/>
  <c r="P34" i="4"/>
  <c r="M34" i="4"/>
  <c r="J34" i="4"/>
  <c r="G34" i="4"/>
  <c r="AC33" i="4"/>
  <c r="AE33" i="4" s="1"/>
  <c r="Z33" i="4"/>
  <c r="AB33" i="4" s="1"/>
  <c r="V33" i="4"/>
  <c r="S33" i="4"/>
  <c r="P33" i="4"/>
  <c r="M33" i="4"/>
  <c r="J33" i="4"/>
  <c r="G33" i="4"/>
  <c r="AC32" i="4"/>
  <c r="AE32" i="4" s="1"/>
  <c r="Z32" i="4"/>
  <c r="AB32" i="4" s="1"/>
  <c r="V32" i="4"/>
  <c r="S32" i="4"/>
  <c r="P32" i="4"/>
  <c r="M32" i="4"/>
  <c r="J32" i="4"/>
  <c r="G32" i="4"/>
  <c r="AC31" i="4"/>
  <c r="AE31" i="4" s="1"/>
  <c r="Z31" i="4"/>
  <c r="AB31" i="4" s="1"/>
  <c r="V31" i="4"/>
  <c r="S31" i="4"/>
  <c r="P31" i="4"/>
  <c r="M31" i="4"/>
  <c r="J31" i="4"/>
  <c r="G31" i="4"/>
  <c r="AC30" i="4"/>
  <c r="AE30" i="4" s="1"/>
  <c r="Z30" i="4"/>
  <c r="AB30" i="4" s="1"/>
  <c r="V30" i="4"/>
  <c r="S30" i="4"/>
  <c r="P30" i="4"/>
  <c r="M30" i="4"/>
  <c r="J30" i="4"/>
  <c r="G30" i="4"/>
  <c r="AC29" i="4"/>
  <c r="AE29" i="4" s="1"/>
  <c r="Z29" i="4"/>
  <c r="AB29" i="4" s="1"/>
  <c r="V29" i="4"/>
  <c r="S29" i="4"/>
  <c r="P29" i="4"/>
  <c r="M29" i="4"/>
  <c r="J29" i="4"/>
  <c r="G29" i="4"/>
  <c r="AC28" i="4"/>
  <c r="AE28" i="4" s="1"/>
  <c r="Z28" i="4"/>
  <c r="AB28" i="4" s="1"/>
  <c r="V28" i="4"/>
  <c r="S28" i="4"/>
  <c r="P28" i="4"/>
  <c r="M28" i="4"/>
  <c r="J28" i="4"/>
  <c r="G28" i="4"/>
  <c r="AC27" i="4"/>
  <c r="AE27" i="4" s="1"/>
  <c r="Z27" i="4"/>
  <c r="AB27" i="4" s="1"/>
  <c r="V27" i="4"/>
  <c r="S27" i="4"/>
  <c r="P27" i="4"/>
  <c r="M27" i="4"/>
  <c r="J27" i="4"/>
  <c r="G27" i="4"/>
  <c r="AC26" i="4"/>
  <c r="AE26" i="4" s="1"/>
  <c r="Z26" i="4"/>
  <c r="AB26" i="4" s="1"/>
  <c r="V26" i="4"/>
  <c r="S26" i="4"/>
  <c r="P26" i="4"/>
  <c r="M26" i="4"/>
  <c r="J26" i="4"/>
  <c r="G26" i="4"/>
  <c r="AC25" i="4"/>
  <c r="AE25" i="4" s="1"/>
  <c r="Z25" i="4"/>
  <c r="AB25" i="4" s="1"/>
  <c r="V25" i="4"/>
  <c r="S25" i="4"/>
  <c r="P25" i="4"/>
  <c r="M25" i="4"/>
  <c r="J25" i="4"/>
  <c r="G25" i="4"/>
  <c r="AC24" i="4"/>
  <c r="AE24" i="4" s="1"/>
  <c r="Z24" i="4"/>
  <c r="AB24" i="4" s="1"/>
  <c r="V24" i="4"/>
  <c r="S24" i="4"/>
  <c r="P24" i="4"/>
  <c r="M24" i="4"/>
  <c r="J24" i="4"/>
  <c r="G24" i="4"/>
  <c r="AC23" i="4"/>
  <c r="AE23" i="4" s="1"/>
  <c r="Z23" i="4"/>
  <c r="AB23" i="4" s="1"/>
  <c r="V23" i="4"/>
  <c r="S23" i="4"/>
  <c r="P23" i="4"/>
  <c r="M23" i="4"/>
  <c r="J23" i="4"/>
  <c r="G23" i="4"/>
  <c r="AC22" i="4"/>
  <c r="AE22" i="4" s="1"/>
  <c r="Z22" i="4"/>
  <c r="AB22" i="4" s="1"/>
  <c r="V22" i="4"/>
  <c r="S22" i="4"/>
  <c r="P22" i="4"/>
  <c r="M22" i="4"/>
  <c r="J22" i="4"/>
  <c r="G22" i="4"/>
  <c r="AC21" i="4"/>
  <c r="AE21" i="4" s="1"/>
  <c r="Z21" i="4"/>
  <c r="AB21" i="4" s="1"/>
  <c r="V21" i="4"/>
  <c r="S21" i="4"/>
  <c r="P21" i="4"/>
  <c r="M21" i="4"/>
  <c r="J21" i="4"/>
  <c r="G21" i="4"/>
  <c r="AC20" i="4"/>
  <c r="AE20" i="4" s="1"/>
  <c r="Z20" i="4"/>
  <c r="AB20" i="4" s="1"/>
  <c r="V20" i="4"/>
  <c r="S20" i="4"/>
  <c r="P20" i="4"/>
  <c r="M20" i="4"/>
  <c r="J20" i="4"/>
  <c r="G20" i="4"/>
  <c r="AC19" i="4"/>
  <c r="AE19" i="4" s="1"/>
  <c r="Z19" i="4"/>
  <c r="AB19" i="4" s="1"/>
  <c r="V19" i="4"/>
  <c r="S19" i="4"/>
  <c r="P19" i="4"/>
  <c r="M19" i="4"/>
  <c r="J19" i="4"/>
  <c r="G19" i="4"/>
  <c r="AC18" i="4"/>
  <c r="AE18" i="4" s="1"/>
  <c r="Z18" i="4"/>
  <c r="AB18" i="4" s="1"/>
  <c r="V18" i="4"/>
  <c r="S18" i="4"/>
  <c r="P18" i="4"/>
  <c r="M18" i="4"/>
  <c r="J18" i="4"/>
  <c r="G18" i="4"/>
  <c r="AC17" i="4"/>
  <c r="AE17" i="4" s="1"/>
  <c r="Z17" i="4"/>
  <c r="AB17" i="4" s="1"/>
  <c r="V17" i="4"/>
  <c r="S17" i="4"/>
  <c r="P17" i="4"/>
  <c r="M17" i="4"/>
  <c r="J17" i="4"/>
  <c r="G17" i="4"/>
  <c r="AC16" i="4"/>
  <c r="AE16" i="4" s="1"/>
  <c r="Z16" i="4"/>
  <c r="AB16" i="4" s="1"/>
  <c r="V16" i="4"/>
  <c r="S16" i="4"/>
  <c r="P16" i="4"/>
  <c r="M16" i="4"/>
  <c r="J16" i="4"/>
  <c r="G16" i="4"/>
  <c r="AC15" i="4"/>
  <c r="AE15" i="4" s="1"/>
  <c r="Z15" i="4"/>
  <c r="AB15" i="4" s="1"/>
  <c r="V15" i="4"/>
  <c r="S15" i="4"/>
  <c r="P15" i="4"/>
  <c r="M15" i="4"/>
  <c r="J15" i="4"/>
  <c r="G15" i="4"/>
  <c r="AC14" i="4"/>
  <c r="AE14" i="4" s="1"/>
  <c r="Z14" i="4"/>
  <c r="AB14" i="4" s="1"/>
  <c r="V14" i="4"/>
  <c r="S14" i="4"/>
  <c r="P14" i="4"/>
  <c r="M14" i="4"/>
  <c r="J14" i="4"/>
  <c r="G14" i="4"/>
  <c r="AC13" i="4"/>
  <c r="AE13" i="4" s="1"/>
  <c r="Z13" i="4"/>
  <c r="AB13" i="4" s="1"/>
  <c r="Y13" i="4"/>
  <c r="V13" i="4"/>
  <c r="S13" i="4"/>
  <c r="P13" i="4"/>
  <c r="M13" i="4"/>
  <c r="J13" i="4"/>
  <c r="G13" i="4"/>
  <c r="B10" i="4"/>
  <c r="C9" i="4"/>
  <c r="C7" i="4"/>
  <c r="B7" i="4"/>
  <c r="A6" i="4"/>
  <c r="A5" i="4"/>
  <c r="A4" i="4"/>
  <c r="A3" i="4"/>
  <c r="A2" i="4"/>
  <c r="AC51" i="3"/>
  <c r="AE51" i="3" s="1"/>
  <c r="Z51" i="3"/>
  <c r="AB51" i="3" s="1"/>
  <c r="Y51" i="3"/>
  <c r="V51" i="3"/>
  <c r="S51" i="3"/>
  <c r="P51" i="3"/>
  <c r="M51" i="3"/>
  <c r="J51" i="3"/>
  <c r="G51" i="3"/>
  <c r="AC50" i="3"/>
  <c r="AE50" i="3" s="1"/>
  <c r="Z50" i="3"/>
  <c r="AB50" i="3" s="1"/>
  <c r="Y50" i="3"/>
  <c r="V50" i="3"/>
  <c r="S50" i="3"/>
  <c r="P50" i="3"/>
  <c r="M50" i="3"/>
  <c r="J50" i="3"/>
  <c r="G50" i="3"/>
  <c r="AC49" i="3"/>
  <c r="AE49" i="3" s="1"/>
  <c r="Z49" i="3"/>
  <c r="AB49" i="3" s="1"/>
  <c r="Y49" i="3"/>
  <c r="V49" i="3"/>
  <c r="S49" i="3"/>
  <c r="P49" i="3"/>
  <c r="M49" i="3"/>
  <c r="J49" i="3"/>
  <c r="G49" i="3"/>
  <c r="AC48" i="3"/>
  <c r="AE48" i="3" s="1"/>
  <c r="Z48" i="3"/>
  <c r="AB48" i="3" s="1"/>
  <c r="Y48" i="3"/>
  <c r="V48" i="3"/>
  <c r="S48" i="3"/>
  <c r="P48" i="3"/>
  <c r="M48" i="3"/>
  <c r="J48" i="3"/>
  <c r="G48" i="3"/>
  <c r="AC47" i="3"/>
  <c r="AE47" i="3" s="1"/>
  <c r="Z47" i="3"/>
  <c r="AB47" i="3" s="1"/>
  <c r="Y47" i="3"/>
  <c r="V47" i="3"/>
  <c r="S47" i="3"/>
  <c r="P47" i="3"/>
  <c r="M47" i="3"/>
  <c r="J47" i="3"/>
  <c r="G47" i="3"/>
  <c r="AC46" i="3"/>
  <c r="AE46" i="3" s="1"/>
  <c r="Z46" i="3"/>
  <c r="AB46" i="3" s="1"/>
  <c r="Y46" i="3"/>
  <c r="V46" i="3"/>
  <c r="S46" i="3"/>
  <c r="P46" i="3"/>
  <c r="M46" i="3"/>
  <c r="J46" i="3"/>
  <c r="G46" i="3"/>
  <c r="AC45" i="3"/>
  <c r="AE45" i="3" s="1"/>
  <c r="Z45" i="3"/>
  <c r="AB45" i="3" s="1"/>
  <c r="Y45" i="3"/>
  <c r="V45" i="3"/>
  <c r="S45" i="3"/>
  <c r="P45" i="3"/>
  <c r="M45" i="3"/>
  <c r="J45" i="3"/>
  <c r="G45" i="3"/>
  <c r="AC44" i="3"/>
  <c r="AE44" i="3" s="1"/>
  <c r="Z44" i="3"/>
  <c r="AB44" i="3" s="1"/>
  <c r="Y44" i="3"/>
  <c r="V44" i="3"/>
  <c r="S44" i="3"/>
  <c r="P44" i="3"/>
  <c r="M44" i="3"/>
  <c r="J44" i="3"/>
  <c r="G44" i="3"/>
  <c r="AC43" i="3"/>
  <c r="AE43" i="3" s="1"/>
  <c r="Z43" i="3"/>
  <c r="AB43" i="3" s="1"/>
  <c r="Y43" i="3"/>
  <c r="V43" i="3"/>
  <c r="S43" i="3"/>
  <c r="P43" i="3"/>
  <c r="M43" i="3"/>
  <c r="J43" i="3"/>
  <c r="G43" i="3"/>
  <c r="AC42" i="3"/>
  <c r="AE42" i="3" s="1"/>
  <c r="Z42" i="3"/>
  <c r="AB42" i="3" s="1"/>
  <c r="Y42" i="3"/>
  <c r="V42" i="3"/>
  <c r="S42" i="3"/>
  <c r="P42" i="3"/>
  <c r="M42" i="3"/>
  <c r="J42" i="3"/>
  <c r="G42" i="3"/>
  <c r="AC41" i="3"/>
  <c r="AE41" i="3" s="1"/>
  <c r="Z41" i="3"/>
  <c r="AB41" i="3" s="1"/>
  <c r="Y41" i="3"/>
  <c r="V41" i="3"/>
  <c r="S41" i="3"/>
  <c r="P41" i="3"/>
  <c r="M41" i="3"/>
  <c r="J41" i="3"/>
  <c r="G41" i="3"/>
  <c r="AC40" i="3"/>
  <c r="AE40" i="3" s="1"/>
  <c r="Z40" i="3"/>
  <c r="AB40" i="3" s="1"/>
  <c r="Y40" i="3"/>
  <c r="V40" i="3"/>
  <c r="S40" i="3"/>
  <c r="P40" i="3"/>
  <c r="M40" i="3"/>
  <c r="J40" i="3"/>
  <c r="G40" i="3"/>
  <c r="AC39" i="3"/>
  <c r="AE39" i="3" s="1"/>
  <c r="Z39" i="3"/>
  <c r="AB39" i="3" s="1"/>
  <c r="Y39" i="3"/>
  <c r="V39" i="3"/>
  <c r="S39" i="3"/>
  <c r="P39" i="3"/>
  <c r="M39" i="3"/>
  <c r="J39" i="3"/>
  <c r="G39" i="3"/>
  <c r="AC38" i="3"/>
  <c r="AE38" i="3" s="1"/>
  <c r="Z38" i="3"/>
  <c r="AB38" i="3" s="1"/>
  <c r="Y38" i="3"/>
  <c r="V38" i="3"/>
  <c r="S38" i="3"/>
  <c r="P38" i="3"/>
  <c r="M38" i="3"/>
  <c r="J38" i="3"/>
  <c r="G38" i="3"/>
  <c r="AC37" i="3"/>
  <c r="AE37" i="3" s="1"/>
  <c r="Z37" i="3"/>
  <c r="AB37" i="3" s="1"/>
  <c r="Y37" i="3"/>
  <c r="V37" i="3"/>
  <c r="S37" i="3"/>
  <c r="P37" i="3"/>
  <c r="M37" i="3"/>
  <c r="J37" i="3"/>
  <c r="G37" i="3"/>
  <c r="AC36" i="3"/>
  <c r="AE36" i="3" s="1"/>
  <c r="Z36" i="3"/>
  <c r="AB36" i="3" s="1"/>
  <c r="Y36" i="3"/>
  <c r="V36" i="3"/>
  <c r="S36" i="3"/>
  <c r="P36" i="3"/>
  <c r="M36" i="3"/>
  <c r="J36" i="3"/>
  <c r="G36" i="3"/>
  <c r="AC35" i="3"/>
  <c r="AE35" i="3" s="1"/>
  <c r="Z35" i="3"/>
  <c r="AB35" i="3" s="1"/>
  <c r="Y35" i="3"/>
  <c r="V35" i="3"/>
  <c r="S35" i="3"/>
  <c r="P35" i="3"/>
  <c r="M35" i="3"/>
  <c r="J35" i="3"/>
  <c r="G35" i="3"/>
  <c r="AC34" i="3"/>
  <c r="AE34" i="3" s="1"/>
  <c r="Z34" i="3"/>
  <c r="AB34" i="3" s="1"/>
  <c r="Y34" i="3"/>
  <c r="V34" i="3"/>
  <c r="S34" i="3"/>
  <c r="P34" i="3"/>
  <c r="M34" i="3"/>
  <c r="J34" i="3"/>
  <c r="G34" i="3"/>
  <c r="AC33" i="3"/>
  <c r="AE33" i="3" s="1"/>
  <c r="Z33" i="3"/>
  <c r="AB33" i="3" s="1"/>
  <c r="Y33" i="3"/>
  <c r="V33" i="3"/>
  <c r="S33" i="3"/>
  <c r="P33" i="3"/>
  <c r="M33" i="3"/>
  <c r="J33" i="3"/>
  <c r="G33" i="3"/>
  <c r="AC32" i="3"/>
  <c r="AE32" i="3" s="1"/>
  <c r="Z32" i="3"/>
  <c r="AB32" i="3" s="1"/>
  <c r="Y32" i="3"/>
  <c r="V32" i="3"/>
  <c r="S32" i="3"/>
  <c r="P32" i="3"/>
  <c r="M32" i="3"/>
  <c r="J32" i="3"/>
  <c r="G32" i="3"/>
  <c r="AC31" i="3"/>
  <c r="AE31" i="3" s="1"/>
  <c r="Z31" i="3"/>
  <c r="AB31" i="3" s="1"/>
  <c r="Y31" i="3"/>
  <c r="V31" i="3"/>
  <c r="S31" i="3"/>
  <c r="P31" i="3"/>
  <c r="M31" i="3"/>
  <c r="J31" i="3"/>
  <c r="G31" i="3"/>
  <c r="AC30" i="3"/>
  <c r="AE30" i="3" s="1"/>
  <c r="Z30" i="3"/>
  <c r="AB30" i="3" s="1"/>
  <c r="Y30" i="3"/>
  <c r="V30" i="3"/>
  <c r="S30" i="3"/>
  <c r="P30" i="3"/>
  <c r="M30" i="3"/>
  <c r="J30" i="3"/>
  <c r="G30" i="3"/>
  <c r="AC29" i="3"/>
  <c r="AE29" i="3" s="1"/>
  <c r="Z29" i="3"/>
  <c r="AB29" i="3" s="1"/>
  <c r="Y29" i="3"/>
  <c r="V29" i="3"/>
  <c r="S29" i="3"/>
  <c r="P29" i="3"/>
  <c r="M29" i="3"/>
  <c r="J29" i="3"/>
  <c r="G29" i="3"/>
  <c r="AC28" i="3"/>
  <c r="AE28" i="3" s="1"/>
  <c r="Z28" i="3"/>
  <c r="AB28" i="3" s="1"/>
  <c r="Y28" i="3"/>
  <c r="V28" i="3"/>
  <c r="S28" i="3"/>
  <c r="P28" i="3"/>
  <c r="M28" i="3"/>
  <c r="J28" i="3"/>
  <c r="G28" i="3"/>
  <c r="AC27" i="3"/>
  <c r="AE27" i="3" s="1"/>
  <c r="Z27" i="3"/>
  <c r="AB27" i="3" s="1"/>
  <c r="Y27" i="3"/>
  <c r="V27" i="3"/>
  <c r="S27" i="3"/>
  <c r="P27" i="3"/>
  <c r="M27" i="3"/>
  <c r="J27" i="3"/>
  <c r="G27" i="3"/>
  <c r="AC26" i="3"/>
  <c r="AE26" i="3" s="1"/>
  <c r="Z26" i="3"/>
  <c r="AB26" i="3" s="1"/>
  <c r="Y26" i="3"/>
  <c r="V26" i="3"/>
  <c r="S26" i="3"/>
  <c r="P26" i="3"/>
  <c r="M26" i="3"/>
  <c r="J26" i="3"/>
  <c r="G26" i="3"/>
  <c r="AC25" i="3"/>
  <c r="AE25" i="3" s="1"/>
  <c r="Z25" i="3"/>
  <c r="AB25" i="3" s="1"/>
  <c r="Y25" i="3"/>
  <c r="V25" i="3"/>
  <c r="S25" i="3"/>
  <c r="P25" i="3"/>
  <c r="M25" i="3"/>
  <c r="J25" i="3"/>
  <c r="G25" i="3"/>
  <c r="AC24" i="3"/>
  <c r="AE24" i="3" s="1"/>
  <c r="Z24" i="3"/>
  <c r="AB24" i="3" s="1"/>
  <c r="Y24" i="3"/>
  <c r="V24" i="3"/>
  <c r="S24" i="3"/>
  <c r="P24" i="3"/>
  <c r="M24" i="3"/>
  <c r="J24" i="3"/>
  <c r="G24" i="3"/>
  <c r="AC23" i="3"/>
  <c r="AE23" i="3" s="1"/>
  <c r="Z23" i="3"/>
  <c r="AB23" i="3" s="1"/>
  <c r="Y23" i="3"/>
  <c r="V23" i="3"/>
  <c r="S23" i="3"/>
  <c r="P23" i="3"/>
  <c r="M23" i="3"/>
  <c r="J23" i="3"/>
  <c r="G23" i="3"/>
  <c r="AC22" i="3"/>
  <c r="AE22" i="3" s="1"/>
  <c r="Z22" i="3"/>
  <c r="AB22" i="3" s="1"/>
  <c r="Y22" i="3"/>
  <c r="V22" i="3"/>
  <c r="S22" i="3"/>
  <c r="P22" i="3"/>
  <c r="M22" i="3"/>
  <c r="J22" i="3"/>
  <c r="G22" i="3"/>
  <c r="AC21" i="3"/>
  <c r="AE21" i="3" s="1"/>
  <c r="Z21" i="3"/>
  <c r="AB21" i="3" s="1"/>
  <c r="Y21" i="3"/>
  <c r="V21" i="3"/>
  <c r="S21" i="3"/>
  <c r="P21" i="3"/>
  <c r="M21" i="3"/>
  <c r="J21" i="3"/>
  <c r="G21" i="3"/>
  <c r="AC20" i="3"/>
  <c r="AE20" i="3" s="1"/>
  <c r="Z20" i="3"/>
  <c r="AB20" i="3" s="1"/>
  <c r="Y20" i="3"/>
  <c r="V20" i="3"/>
  <c r="S20" i="3"/>
  <c r="P20" i="3"/>
  <c r="M20" i="3"/>
  <c r="J20" i="3"/>
  <c r="G20" i="3"/>
  <c r="AC19" i="3"/>
  <c r="AE19" i="3" s="1"/>
  <c r="Z19" i="3"/>
  <c r="AB19" i="3" s="1"/>
  <c r="Y19" i="3"/>
  <c r="V19" i="3"/>
  <c r="S19" i="3"/>
  <c r="P19" i="3"/>
  <c r="M19" i="3"/>
  <c r="J19" i="3"/>
  <c r="G19" i="3"/>
  <c r="AC18" i="3"/>
  <c r="AE18" i="3" s="1"/>
  <c r="Z18" i="3"/>
  <c r="AB18" i="3" s="1"/>
  <c r="Y18" i="3"/>
  <c r="V18" i="3"/>
  <c r="S18" i="3"/>
  <c r="P18" i="3"/>
  <c r="M18" i="3"/>
  <c r="J18" i="3"/>
  <c r="G18" i="3"/>
  <c r="AC17" i="3"/>
  <c r="AE17" i="3" s="1"/>
  <c r="Z17" i="3"/>
  <c r="AB17" i="3" s="1"/>
  <c r="Y17" i="3"/>
  <c r="V17" i="3"/>
  <c r="S17" i="3"/>
  <c r="P17" i="3"/>
  <c r="M17" i="3"/>
  <c r="J17" i="3"/>
  <c r="G17" i="3"/>
  <c r="AC16" i="3"/>
  <c r="AE16" i="3" s="1"/>
  <c r="Z16" i="3"/>
  <c r="AB16" i="3" s="1"/>
  <c r="Y16" i="3"/>
  <c r="V16" i="3"/>
  <c r="S16" i="3"/>
  <c r="P16" i="3"/>
  <c r="M16" i="3"/>
  <c r="J16" i="3"/>
  <c r="G16" i="3"/>
  <c r="AC15" i="3"/>
  <c r="AE15" i="3" s="1"/>
  <c r="Z15" i="3"/>
  <c r="AB15" i="3" s="1"/>
  <c r="Y15" i="3"/>
  <c r="V15" i="3"/>
  <c r="S15" i="3"/>
  <c r="P15" i="3"/>
  <c r="M15" i="3"/>
  <c r="J15" i="3"/>
  <c r="G15" i="3"/>
  <c r="AC14" i="3"/>
  <c r="AE14" i="3" s="1"/>
  <c r="Z14" i="3"/>
  <c r="AB14" i="3" s="1"/>
  <c r="Y14" i="3"/>
  <c r="V14" i="3"/>
  <c r="S14" i="3"/>
  <c r="P14" i="3"/>
  <c r="M14" i="3"/>
  <c r="J14" i="3"/>
  <c r="G14" i="3"/>
  <c r="AC13" i="3"/>
  <c r="AE13" i="3" s="1"/>
  <c r="Z13" i="3"/>
  <c r="AB13" i="3" s="1"/>
  <c r="Y13" i="3"/>
  <c r="V13" i="3"/>
  <c r="S13" i="3"/>
  <c r="P13" i="3"/>
  <c r="M13" i="3"/>
  <c r="J13" i="3"/>
  <c r="G13" i="3"/>
  <c r="B10" i="3"/>
  <c r="C9" i="3"/>
  <c r="C7" i="3"/>
  <c r="B7" i="3"/>
  <c r="A6" i="3"/>
  <c r="A5" i="3"/>
  <c r="A4" i="3"/>
  <c r="A3" i="3"/>
  <c r="A2" i="3"/>
  <c r="AC47" i="2"/>
  <c r="AE47" i="2" s="1"/>
  <c r="AB47" i="2"/>
  <c r="Y47" i="2"/>
  <c r="V47" i="2"/>
  <c r="S47" i="2"/>
  <c r="P47" i="2"/>
  <c r="M47" i="2"/>
  <c r="J47" i="2"/>
  <c r="G47" i="2"/>
  <c r="AC46" i="2"/>
  <c r="AE46" i="2" s="1"/>
  <c r="AB46" i="2"/>
  <c r="Y46" i="2"/>
  <c r="V46" i="2"/>
  <c r="S46" i="2"/>
  <c r="P46" i="2"/>
  <c r="M46" i="2"/>
  <c r="J46" i="2"/>
  <c r="G46" i="2"/>
  <c r="AC45" i="2"/>
  <c r="AE45" i="2" s="1"/>
  <c r="AB45" i="2"/>
  <c r="Y45" i="2"/>
  <c r="V45" i="2"/>
  <c r="S45" i="2"/>
  <c r="P45" i="2"/>
  <c r="M45" i="2"/>
  <c r="J45" i="2"/>
  <c r="G45" i="2"/>
  <c r="AC44" i="2"/>
  <c r="AE44" i="2" s="1"/>
  <c r="AB44" i="2"/>
  <c r="Y44" i="2"/>
  <c r="V44" i="2"/>
  <c r="S44" i="2"/>
  <c r="P44" i="2"/>
  <c r="M44" i="2"/>
  <c r="J44" i="2"/>
  <c r="G44" i="2"/>
  <c r="AC43" i="2"/>
  <c r="AE43" i="2" s="1"/>
  <c r="AB43" i="2"/>
  <c r="Y43" i="2"/>
  <c r="V43" i="2"/>
  <c r="S43" i="2"/>
  <c r="P43" i="2"/>
  <c r="M43" i="2"/>
  <c r="J43" i="2"/>
  <c r="G43" i="2"/>
  <c r="AC42" i="2"/>
  <c r="AE42" i="2" s="1"/>
  <c r="AB42" i="2"/>
  <c r="Y42" i="2"/>
  <c r="V42" i="2"/>
  <c r="S42" i="2"/>
  <c r="P42" i="2"/>
  <c r="M42" i="2"/>
  <c r="J42" i="2"/>
  <c r="G42" i="2"/>
  <c r="AC41" i="2"/>
  <c r="AE41" i="2" s="1"/>
  <c r="AB41" i="2"/>
  <c r="Y41" i="2"/>
  <c r="V41" i="2"/>
  <c r="S41" i="2"/>
  <c r="P41" i="2"/>
  <c r="M41" i="2"/>
  <c r="J41" i="2"/>
  <c r="G41" i="2"/>
  <c r="AC40" i="2"/>
  <c r="AE40" i="2" s="1"/>
  <c r="AB40" i="2"/>
  <c r="Y40" i="2"/>
  <c r="V40" i="2"/>
  <c r="S40" i="2"/>
  <c r="P40" i="2"/>
  <c r="M40" i="2"/>
  <c r="J40" i="2"/>
  <c r="G40" i="2"/>
  <c r="AC39" i="2"/>
  <c r="AE39" i="2" s="1"/>
  <c r="AB39" i="2"/>
  <c r="Y39" i="2"/>
  <c r="V39" i="2"/>
  <c r="S39" i="2"/>
  <c r="P39" i="2"/>
  <c r="M39" i="2"/>
  <c r="J39" i="2"/>
  <c r="G39" i="2"/>
  <c r="AC38" i="2"/>
  <c r="AE38" i="2" s="1"/>
  <c r="AB38" i="2"/>
  <c r="Y38" i="2"/>
  <c r="V38" i="2"/>
  <c r="S38" i="2"/>
  <c r="P38" i="2"/>
  <c r="M38" i="2"/>
  <c r="J38" i="2"/>
  <c r="G38" i="2"/>
  <c r="AC37" i="2"/>
  <c r="AE37" i="2" s="1"/>
  <c r="AB37" i="2"/>
  <c r="Y37" i="2"/>
  <c r="V37" i="2"/>
  <c r="S37" i="2"/>
  <c r="P37" i="2"/>
  <c r="M37" i="2"/>
  <c r="J37" i="2"/>
  <c r="G37" i="2"/>
  <c r="AC36" i="2"/>
  <c r="AE36" i="2" s="1"/>
  <c r="AB36" i="2"/>
  <c r="Y36" i="2"/>
  <c r="V36" i="2"/>
  <c r="S36" i="2"/>
  <c r="P36" i="2"/>
  <c r="M36" i="2"/>
  <c r="J36" i="2"/>
  <c r="G36" i="2"/>
  <c r="AC35" i="2"/>
  <c r="AE35" i="2" s="1"/>
  <c r="AB35" i="2"/>
  <c r="Y35" i="2"/>
  <c r="V35" i="2"/>
  <c r="S35" i="2"/>
  <c r="P35" i="2"/>
  <c r="M35" i="2"/>
  <c r="J35" i="2"/>
  <c r="G35" i="2"/>
  <c r="AC34" i="2"/>
  <c r="AE34" i="2" s="1"/>
  <c r="AB34" i="2"/>
  <c r="Y34" i="2"/>
  <c r="V34" i="2"/>
  <c r="S34" i="2"/>
  <c r="P34" i="2"/>
  <c r="M34" i="2"/>
  <c r="J34" i="2"/>
  <c r="G34" i="2"/>
  <c r="AC33" i="2"/>
  <c r="AE33" i="2" s="1"/>
  <c r="AB33" i="2"/>
  <c r="Y33" i="2"/>
  <c r="V33" i="2"/>
  <c r="S33" i="2"/>
  <c r="P33" i="2"/>
  <c r="M33" i="2"/>
  <c r="J33" i="2"/>
  <c r="G33" i="2"/>
  <c r="AC32" i="2"/>
  <c r="AE32" i="2" s="1"/>
  <c r="AB32" i="2"/>
  <c r="Y32" i="2"/>
  <c r="V32" i="2"/>
  <c r="S32" i="2"/>
  <c r="P32" i="2"/>
  <c r="M32" i="2"/>
  <c r="J32" i="2"/>
  <c r="G32" i="2"/>
  <c r="AC31" i="2"/>
  <c r="AE31" i="2" s="1"/>
  <c r="AB31" i="2"/>
  <c r="Y31" i="2"/>
  <c r="V31" i="2"/>
  <c r="S31" i="2"/>
  <c r="P31" i="2"/>
  <c r="M31" i="2"/>
  <c r="J31" i="2"/>
  <c r="G31" i="2"/>
  <c r="AC30" i="2"/>
  <c r="AE30" i="2" s="1"/>
  <c r="AB30" i="2"/>
  <c r="Y30" i="2"/>
  <c r="V30" i="2"/>
  <c r="S30" i="2"/>
  <c r="P30" i="2"/>
  <c r="M30" i="2"/>
  <c r="J30" i="2"/>
  <c r="G30" i="2"/>
  <c r="AC29" i="2"/>
  <c r="AE29" i="2" s="1"/>
  <c r="AB29" i="2"/>
  <c r="Y29" i="2"/>
  <c r="V29" i="2"/>
  <c r="S29" i="2"/>
  <c r="P29" i="2"/>
  <c r="M29" i="2"/>
  <c r="J29" i="2"/>
  <c r="G29" i="2"/>
  <c r="AC28" i="2"/>
  <c r="AE28" i="2" s="1"/>
  <c r="AB28" i="2"/>
  <c r="Y28" i="2"/>
  <c r="V28" i="2"/>
  <c r="S28" i="2"/>
  <c r="P28" i="2"/>
  <c r="M28" i="2"/>
  <c r="J28" i="2"/>
  <c r="G28" i="2"/>
  <c r="AC27" i="2"/>
  <c r="AE27" i="2" s="1"/>
  <c r="AB27" i="2"/>
  <c r="Y27" i="2"/>
  <c r="V27" i="2"/>
  <c r="S27" i="2"/>
  <c r="P27" i="2"/>
  <c r="M27" i="2"/>
  <c r="J27" i="2"/>
  <c r="G27" i="2"/>
  <c r="AC26" i="2"/>
  <c r="AE26" i="2" s="1"/>
  <c r="AB26" i="2"/>
  <c r="Y26" i="2"/>
  <c r="V26" i="2"/>
  <c r="S26" i="2"/>
  <c r="P26" i="2"/>
  <c r="M26" i="2"/>
  <c r="J26" i="2"/>
  <c r="G26" i="2"/>
  <c r="AC25" i="2"/>
  <c r="AE25" i="2" s="1"/>
  <c r="AB25" i="2"/>
  <c r="Y25" i="2"/>
  <c r="V25" i="2"/>
  <c r="S25" i="2"/>
  <c r="P25" i="2"/>
  <c r="M25" i="2"/>
  <c r="J25" i="2"/>
  <c r="G25" i="2"/>
  <c r="AC24" i="2"/>
  <c r="AE24" i="2" s="1"/>
  <c r="AB24" i="2"/>
  <c r="Y24" i="2"/>
  <c r="V24" i="2"/>
  <c r="S24" i="2"/>
  <c r="P24" i="2"/>
  <c r="M24" i="2"/>
  <c r="J24" i="2"/>
  <c r="G24" i="2"/>
  <c r="AC23" i="2"/>
  <c r="AE23" i="2" s="1"/>
  <c r="AB23" i="2"/>
  <c r="Y23" i="2"/>
  <c r="V23" i="2"/>
  <c r="S23" i="2"/>
  <c r="P23" i="2"/>
  <c r="M23" i="2"/>
  <c r="J23" i="2"/>
  <c r="G23" i="2"/>
  <c r="AC22" i="2"/>
  <c r="AE22" i="2" s="1"/>
  <c r="AB22" i="2"/>
  <c r="Y22" i="2"/>
  <c r="V22" i="2"/>
  <c r="S22" i="2"/>
  <c r="P22" i="2"/>
  <c r="M22" i="2"/>
  <c r="J22" i="2"/>
  <c r="G22" i="2"/>
  <c r="AC21" i="2"/>
  <c r="AE21" i="2" s="1"/>
  <c r="AB21" i="2"/>
  <c r="Y21" i="2"/>
  <c r="V21" i="2"/>
  <c r="S21" i="2"/>
  <c r="P21" i="2"/>
  <c r="M21" i="2"/>
  <c r="J21" i="2"/>
  <c r="G21" i="2"/>
  <c r="AC20" i="2"/>
  <c r="AE20" i="2" s="1"/>
  <c r="AB20" i="2"/>
  <c r="Y20" i="2"/>
  <c r="V20" i="2"/>
  <c r="S20" i="2"/>
  <c r="P20" i="2"/>
  <c r="M20" i="2"/>
  <c r="J20" i="2"/>
  <c r="G20" i="2"/>
  <c r="AC19" i="2"/>
  <c r="AE19" i="2" s="1"/>
  <c r="AB19" i="2"/>
  <c r="Y19" i="2"/>
  <c r="V19" i="2"/>
  <c r="S19" i="2"/>
  <c r="P19" i="2"/>
  <c r="M19" i="2"/>
  <c r="J19" i="2"/>
  <c r="G19" i="2"/>
  <c r="AC18" i="2"/>
  <c r="AE18" i="2" s="1"/>
  <c r="AB18" i="2"/>
  <c r="Y18" i="2"/>
  <c r="V18" i="2"/>
  <c r="S18" i="2"/>
  <c r="P18" i="2"/>
  <c r="M18" i="2"/>
  <c r="J18" i="2"/>
  <c r="G18" i="2"/>
  <c r="AC17" i="2"/>
  <c r="AE17" i="2" s="1"/>
  <c r="AB17" i="2"/>
  <c r="Y17" i="2"/>
  <c r="V17" i="2"/>
  <c r="S17" i="2"/>
  <c r="P17" i="2"/>
  <c r="M17" i="2"/>
  <c r="J17" i="2"/>
  <c r="G17" i="2"/>
  <c r="AC16" i="2"/>
  <c r="AE16" i="2" s="1"/>
  <c r="AB16" i="2"/>
  <c r="Y16" i="2"/>
  <c r="V16" i="2"/>
  <c r="S16" i="2"/>
  <c r="P16" i="2"/>
  <c r="M16" i="2"/>
  <c r="J16" i="2"/>
  <c r="G16" i="2"/>
  <c r="AC15" i="2"/>
  <c r="AE15" i="2" s="1"/>
  <c r="AB15" i="2"/>
  <c r="Y15" i="2"/>
  <c r="V15" i="2"/>
  <c r="S15" i="2"/>
  <c r="P15" i="2"/>
  <c r="M15" i="2"/>
  <c r="J15" i="2"/>
  <c r="G15" i="2"/>
  <c r="AC14" i="2"/>
  <c r="AE14" i="2" s="1"/>
  <c r="AB14" i="2"/>
  <c r="Y14" i="2"/>
  <c r="V14" i="2"/>
  <c r="S14" i="2"/>
  <c r="P14" i="2"/>
  <c r="M14" i="2"/>
  <c r="J14" i="2"/>
  <c r="G14" i="2"/>
  <c r="AC13" i="2"/>
  <c r="AE13" i="2" s="1"/>
  <c r="AB13" i="2"/>
  <c r="Y13" i="2"/>
  <c r="V13" i="2"/>
  <c r="S13" i="2"/>
  <c r="P13" i="2"/>
  <c r="M13" i="2"/>
  <c r="J13" i="2"/>
  <c r="G13" i="2"/>
  <c r="AC7" i="2"/>
  <c r="Z7" i="2"/>
  <c r="W7" i="2"/>
  <c r="T7" i="2"/>
  <c r="Q7" i="2"/>
  <c r="N7" i="2"/>
  <c r="K7" i="2"/>
  <c r="H7" i="2"/>
  <c r="E7" i="2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C48" i="1"/>
  <c r="AE48" i="1" s="1"/>
  <c r="Y48" i="1"/>
  <c r="V48" i="1"/>
  <c r="S48" i="1"/>
  <c r="P48" i="1"/>
  <c r="M48" i="1"/>
  <c r="J48" i="1"/>
  <c r="G48" i="1"/>
  <c r="AC47" i="1"/>
  <c r="AE47" i="1" s="1"/>
  <c r="Y47" i="1"/>
  <c r="V47" i="1"/>
  <c r="S47" i="1"/>
  <c r="P47" i="1"/>
  <c r="M47" i="1"/>
  <c r="J47" i="1"/>
  <c r="G47" i="1"/>
  <c r="AC46" i="1"/>
  <c r="AE46" i="1" s="1"/>
  <c r="Y46" i="1"/>
  <c r="V46" i="1"/>
  <c r="S46" i="1"/>
  <c r="P46" i="1"/>
  <c r="M46" i="1"/>
  <c r="J46" i="1"/>
  <c r="G46" i="1"/>
  <c r="AC45" i="1"/>
  <c r="AE45" i="1" s="1"/>
  <c r="Y45" i="1"/>
  <c r="V45" i="1"/>
  <c r="S45" i="1"/>
  <c r="P45" i="1"/>
  <c r="M45" i="1"/>
  <c r="J45" i="1"/>
  <c r="G45" i="1"/>
  <c r="AC44" i="1"/>
  <c r="AE44" i="1" s="1"/>
  <c r="Y44" i="1"/>
  <c r="V44" i="1"/>
  <c r="S44" i="1"/>
  <c r="P44" i="1"/>
  <c r="M44" i="1"/>
  <c r="J44" i="1"/>
  <c r="G44" i="1"/>
  <c r="AC43" i="1"/>
  <c r="AE43" i="1" s="1"/>
  <c r="Y43" i="1"/>
  <c r="V43" i="1"/>
  <c r="S43" i="1"/>
  <c r="P43" i="1"/>
  <c r="M43" i="1"/>
  <c r="J43" i="1"/>
  <c r="G43" i="1"/>
  <c r="AC42" i="1"/>
  <c r="AE42" i="1" s="1"/>
  <c r="Y42" i="1"/>
  <c r="V42" i="1"/>
  <c r="S42" i="1"/>
  <c r="P42" i="1"/>
  <c r="M42" i="1"/>
  <c r="J42" i="1"/>
  <c r="G42" i="1"/>
  <c r="AC41" i="1"/>
  <c r="AE41" i="1" s="1"/>
  <c r="Y41" i="1"/>
  <c r="V41" i="1"/>
  <c r="S41" i="1"/>
  <c r="P41" i="1"/>
  <c r="M41" i="1"/>
  <c r="J41" i="1"/>
  <c r="G41" i="1"/>
  <c r="AC40" i="1"/>
  <c r="AE40" i="1" s="1"/>
  <c r="Y40" i="1"/>
  <c r="V40" i="1"/>
  <c r="S40" i="1"/>
  <c r="P40" i="1"/>
  <c r="M40" i="1"/>
  <c r="J40" i="1"/>
  <c r="G40" i="1"/>
  <c r="AC39" i="1"/>
  <c r="AE39" i="1" s="1"/>
  <c r="Y39" i="1"/>
  <c r="V39" i="1"/>
  <c r="S39" i="1"/>
  <c r="P39" i="1"/>
  <c r="M39" i="1"/>
  <c r="J39" i="1"/>
  <c r="G39" i="1"/>
  <c r="AC38" i="1"/>
  <c r="AE38" i="1" s="1"/>
  <c r="Y38" i="1"/>
  <c r="V38" i="1"/>
  <c r="S38" i="1"/>
  <c r="P38" i="1"/>
  <c r="M38" i="1"/>
  <c r="J38" i="1"/>
  <c r="G38" i="1"/>
  <c r="AC37" i="1"/>
  <c r="AE37" i="1" s="1"/>
  <c r="Y37" i="1"/>
  <c r="V37" i="1"/>
  <c r="S37" i="1"/>
  <c r="P37" i="1"/>
  <c r="M37" i="1"/>
  <c r="J37" i="1"/>
  <c r="G37" i="1"/>
  <c r="AC36" i="1"/>
  <c r="AE36" i="1" s="1"/>
  <c r="Y36" i="1"/>
  <c r="V36" i="1"/>
  <c r="S36" i="1"/>
  <c r="P36" i="1"/>
  <c r="M36" i="1"/>
  <c r="J36" i="1"/>
  <c r="G36" i="1"/>
  <c r="AC35" i="1"/>
  <c r="AE35" i="1" s="1"/>
  <c r="Y35" i="1"/>
  <c r="V35" i="1"/>
  <c r="S35" i="1"/>
  <c r="P35" i="1"/>
  <c r="M35" i="1"/>
  <c r="J35" i="1"/>
  <c r="G35" i="1"/>
  <c r="AC34" i="1"/>
  <c r="AE34" i="1" s="1"/>
  <c r="Y34" i="1"/>
  <c r="V34" i="1"/>
  <c r="S34" i="1"/>
  <c r="P34" i="1"/>
  <c r="M34" i="1"/>
  <c r="J34" i="1"/>
  <c r="G34" i="1"/>
  <c r="AC33" i="1"/>
  <c r="AE33" i="1" s="1"/>
  <c r="Y33" i="1"/>
  <c r="V33" i="1"/>
  <c r="S33" i="1"/>
  <c r="P33" i="1"/>
  <c r="M33" i="1"/>
  <c r="J33" i="1"/>
  <c r="G33" i="1"/>
  <c r="AC32" i="1"/>
  <c r="AE32" i="1" s="1"/>
  <c r="Y32" i="1"/>
  <c r="V32" i="1"/>
  <c r="S32" i="1"/>
  <c r="P32" i="1"/>
  <c r="M32" i="1"/>
  <c r="J32" i="1"/>
  <c r="G32" i="1"/>
  <c r="AC31" i="1"/>
  <c r="AE31" i="1" s="1"/>
  <c r="Y31" i="1"/>
  <c r="V31" i="1"/>
  <c r="S31" i="1"/>
  <c r="P31" i="1"/>
  <c r="M31" i="1"/>
  <c r="J31" i="1"/>
  <c r="G31" i="1"/>
  <c r="AC30" i="1"/>
  <c r="AE30" i="1" s="1"/>
  <c r="Y30" i="1"/>
  <c r="V30" i="1"/>
  <c r="S30" i="1"/>
  <c r="P30" i="1"/>
  <c r="M30" i="1"/>
  <c r="J30" i="1"/>
  <c r="G30" i="1"/>
  <c r="AC29" i="1"/>
  <c r="AE29" i="1" s="1"/>
  <c r="Y29" i="1"/>
  <c r="V29" i="1"/>
  <c r="S29" i="1"/>
  <c r="P29" i="1"/>
  <c r="M29" i="1"/>
  <c r="J29" i="1"/>
  <c r="G29" i="1"/>
  <c r="AC28" i="1"/>
  <c r="AE28" i="1" s="1"/>
  <c r="Y28" i="1"/>
  <c r="V28" i="1"/>
  <c r="S28" i="1"/>
  <c r="P28" i="1"/>
  <c r="M28" i="1"/>
  <c r="J28" i="1"/>
  <c r="G28" i="1"/>
  <c r="AC27" i="1"/>
  <c r="AE27" i="1" s="1"/>
  <c r="Y27" i="1"/>
  <c r="V27" i="1"/>
  <c r="S27" i="1"/>
  <c r="P27" i="1"/>
  <c r="M27" i="1"/>
  <c r="J27" i="1"/>
  <c r="G27" i="1"/>
  <c r="AC26" i="1"/>
  <c r="AE26" i="1" s="1"/>
  <c r="Y26" i="1"/>
  <c r="V26" i="1"/>
  <c r="S26" i="1"/>
  <c r="P26" i="1"/>
  <c r="M26" i="1"/>
  <c r="J26" i="1"/>
  <c r="G26" i="1"/>
  <c r="AC25" i="1"/>
  <c r="AE25" i="1" s="1"/>
  <c r="Y25" i="1"/>
  <c r="V25" i="1"/>
  <c r="S25" i="1"/>
  <c r="P25" i="1"/>
  <c r="M25" i="1"/>
  <c r="J25" i="1"/>
  <c r="G25" i="1"/>
  <c r="AC24" i="1"/>
  <c r="AE24" i="1" s="1"/>
  <c r="Y24" i="1"/>
  <c r="V24" i="1"/>
  <c r="S24" i="1"/>
  <c r="P24" i="1"/>
  <c r="M24" i="1"/>
  <c r="J24" i="1"/>
  <c r="G24" i="1"/>
  <c r="AC23" i="1"/>
  <c r="AE23" i="1" s="1"/>
  <c r="Y23" i="1"/>
  <c r="V23" i="1"/>
  <c r="S23" i="1"/>
  <c r="P23" i="1"/>
  <c r="M23" i="1"/>
  <c r="J23" i="1"/>
  <c r="G23" i="1"/>
  <c r="AC22" i="1"/>
  <c r="AE22" i="1" s="1"/>
  <c r="Y22" i="1"/>
  <c r="V22" i="1"/>
  <c r="S22" i="1"/>
  <c r="P22" i="1"/>
  <c r="M22" i="1"/>
  <c r="J22" i="1"/>
  <c r="G22" i="1"/>
  <c r="AC21" i="1"/>
  <c r="AE21" i="1" s="1"/>
  <c r="Y21" i="1"/>
  <c r="V21" i="1"/>
  <c r="S21" i="1"/>
  <c r="P21" i="1"/>
  <c r="M21" i="1"/>
  <c r="J21" i="1"/>
  <c r="G21" i="1"/>
  <c r="AC20" i="1"/>
  <c r="AE20" i="1" s="1"/>
  <c r="Y20" i="1"/>
  <c r="V20" i="1"/>
  <c r="S20" i="1"/>
  <c r="P20" i="1"/>
  <c r="M20" i="1"/>
  <c r="J20" i="1"/>
  <c r="G20" i="1"/>
  <c r="AC19" i="1"/>
  <c r="AE19" i="1" s="1"/>
  <c r="Y19" i="1"/>
  <c r="V19" i="1"/>
  <c r="S19" i="1"/>
  <c r="P19" i="1"/>
  <c r="M19" i="1"/>
  <c r="J19" i="1"/>
  <c r="G19" i="1"/>
  <c r="AC18" i="1"/>
  <c r="AE18" i="1" s="1"/>
  <c r="Y18" i="1"/>
  <c r="V18" i="1"/>
  <c r="S18" i="1"/>
  <c r="P18" i="1"/>
  <c r="M18" i="1"/>
  <c r="J18" i="1"/>
  <c r="G18" i="1"/>
  <c r="AC17" i="1"/>
  <c r="AE17" i="1" s="1"/>
  <c r="Y17" i="1"/>
  <c r="V17" i="1"/>
  <c r="S17" i="1"/>
  <c r="P17" i="1"/>
  <c r="M17" i="1"/>
  <c r="J17" i="1"/>
  <c r="G17" i="1"/>
  <c r="AC16" i="1"/>
  <c r="AE16" i="1" s="1"/>
  <c r="Y16" i="1"/>
  <c r="V16" i="1"/>
  <c r="S16" i="1"/>
  <c r="P16" i="1"/>
  <c r="M16" i="1"/>
  <c r="J16" i="1"/>
  <c r="G16" i="1"/>
  <c r="AC15" i="1"/>
  <c r="AE15" i="1" s="1"/>
  <c r="Y15" i="1"/>
  <c r="V15" i="1"/>
  <c r="S15" i="1"/>
  <c r="P15" i="1"/>
  <c r="M15" i="1"/>
  <c r="J15" i="1"/>
  <c r="G15" i="1"/>
  <c r="AC14" i="1"/>
  <c r="AE14" i="1" s="1"/>
  <c r="Y14" i="1"/>
  <c r="V14" i="1"/>
  <c r="S14" i="1"/>
  <c r="P14" i="1"/>
  <c r="M14" i="1"/>
  <c r="J14" i="1"/>
  <c r="G14" i="1"/>
  <c r="AC13" i="1"/>
  <c r="AE13" i="1" s="1"/>
  <c r="AB13" i="1"/>
  <c r="Y13" i="1"/>
  <c r="V13" i="1"/>
  <c r="S13" i="1"/>
  <c r="P13" i="1"/>
  <c r="M13" i="1"/>
  <c r="J13" i="1"/>
  <c r="G13" i="1"/>
  <c r="AC7" i="1"/>
  <c r="Z7" i="1"/>
  <c r="W7" i="1"/>
  <c r="T7" i="1"/>
  <c r="Q7" i="1"/>
  <c r="N7" i="1"/>
  <c r="K7" i="1"/>
  <c r="H7" i="1"/>
  <c r="E7" i="1"/>
  <c r="P52" i="3" l="1"/>
  <c r="AF51" i="3"/>
  <c r="AF52" i="3" s="1"/>
</calcChain>
</file>

<file path=xl/sharedStrings.xml><?xml version="1.0" encoding="utf-8"?>
<sst xmlns="http://schemas.openxmlformats.org/spreadsheetml/2006/main" count="4680" uniqueCount="454">
  <si>
    <t>CALIFICACIÓN ACUMULADA</t>
  </si>
  <si>
    <t>CONSEJO</t>
  </si>
  <si>
    <t>CALIFICACIÓN DEFINITIVA</t>
  </si>
  <si>
    <t>Promedio</t>
  </si>
  <si>
    <t>ASIGNATURA APLAZADA</t>
  </si>
  <si>
    <t>N° DE MATERIAS</t>
  </si>
  <si>
    <t>FECHA DEL CONSEJO:</t>
  </si>
  <si>
    <t>N°</t>
  </si>
  <si>
    <t>Nombres y Apellidos</t>
  </si>
  <si>
    <t>*</t>
  </si>
  <si>
    <t>II FASE</t>
  </si>
  <si>
    <t>ENERO-MARZO</t>
  </si>
  <si>
    <t>REPÚBLICA BOLIVARIANA DE VENEZUELA</t>
  </si>
  <si>
    <t>MINISTERIO DEL PODER POPULAR  PARA LA EDUCACIÓN</t>
  </si>
  <si>
    <t>PETRÓLEOS DE VENEZUELA S.A.- RECURSOS HUMANOS</t>
  </si>
  <si>
    <t>UE SANTA BÁRBARA.</t>
  </si>
  <si>
    <t>EL TEJERO, ESTADO MONAGAS</t>
  </si>
  <si>
    <t>AÑO ESCOLAR 2024-2025</t>
  </si>
  <si>
    <t>1ER AÑO  SECCIÓN "A"</t>
  </si>
  <si>
    <t>DOCENTE GUÍA  GABRIELA ACOSTA</t>
  </si>
  <si>
    <t>Wilmarys Alejandra Noguera Ricardo</t>
  </si>
  <si>
    <t>Santiago Anibal Zapata Cedeño</t>
  </si>
  <si>
    <t>Camilee Chiquinquirá Weki Ferrer</t>
  </si>
  <si>
    <t>Isabella Carolina Solano Malavé</t>
  </si>
  <si>
    <t>Camila Isabel Morey Carvajal</t>
  </si>
  <si>
    <t>Grecia Valentina Velásquez Aguilera</t>
  </si>
  <si>
    <t>Henry Moisés Boutto Mejías</t>
  </si>
  <si>
    <t>María Emilia Rengel Díaz</t>
  </si>
  <si>
    <t>Jhermaliz Gabriela Febres Nuñez</t>
  </si>
  <si>
    <t>Diego Andrés Ordaz Rojas</t>
  </si>
  <si>
    <t>Diana Sabrina Gárate Malavé</t>
  </si>
  <si>
    <t>José Luis Urrieta García</t>
  </si>
  <si>
    <t>Anghella Elizabeth Juliet Márquez Boada</t>
  </si>
  <si>
    <t>José Felix Gómez Brizuela</t>
  </si>
  <si>
    <t>Samantha Migser González Barrios</t>
  </si>
  <si>
    <t>Nora Valentina Salazar Ricardo</t>
  </si>
  <si>
    <t>Samira Estefanía López Villalba</t>
  </si>
  <si>
    <t>Santiago Elias Rafael Rondón Calma</t>
  </si>
  <si>
    <t>Soranyelis Del Valle Martínez Bastardo</t>
  </si>
  <si>
    <t>Samuel Ibrahim Rondón Hernández</t>
  </si>
  <si>
    <t>Mariangel Del Valle Moreno Bello</t>
  </si>
  <si>
    <t>Camila Victoria Guarguani Vargas</t>
  </si>
  <si>
    <t>Diana Isabella Betancourt Santil</t>
  </si>
  <si>
    <t>Rubí Daniela Zea Ortega</t>
  </si>
  <si>
    <t>Veruska Alexandra Estevez Hernández</t>
  </si>
  <si>
    <t>Saiddelys Valentina Bolívar Pires</t>
  </si>
  <si>
    <t>Victor José Santil Cedeño</t>
  </si>
  <si>
    <t>Mariela Estefania Reyes Idrogo</t>
  </si>
  <si>
    <t>Víctor Daniel Torcat Torres</t>
  </si>
  <si>
    <t>Leonelys Stefany Rodríguez Morillo</t>
  </si>
  <si>
    <t>Luis Alejandro Florian Lara</t>
  </si>
  <si>
    <t>Andrea Natalia Del Valle Blanco Martínez</t>
  </si>
  <si>
    <t>Víctor Miguel Campos Carrizales</t>
  </si>
  <si>
    <t>Ramón José Vegas Palomo</t>
  </si>
  <si>
    <t>José Elias Rocca Cardozo</t>
  </si>
  <si>
    <t>Fabian Eduardo Millán Gárate</t>
  </si>
  <si>
    <t>Acosta, Gabriela.</t>
  </si>
  <si>
    <t>Rodríguez, Lilian.</t>
  </si>
  <si>
    <t>Idrogo, José</t>
  </si>
  <si>
    <t>Díaz, Maricarmen.</t>
  </si>
  <si>
    <t>López, Yesenia</t>
  </si>
  <si>
    <t>Mlavé, Diana</t>
  </si>
  <si>
    <t>Villanueva, Humberto</t>
  </si>
  <si>
    <t>Pérez, Naireth.</t>
  </si>
  <si>
    <t>Smith, Maria</t>
  </si>
  <si>
    <t>Pérez, Naireth</t>
  </si>
  <si>
    <t>1ER AÑO  SECCIÓN "B"</t>
  </si>
  <si>
    <t>DOCENTE GUÍA  HUMBERTO VILLANUEVA</t>
  </si>
  <si>
    <t>Kassiel Del Carmen Quijada Urquía</t>
  </si>
  <si>
    <t>Nicolás Santiago Brito González</t>
  </si>
  <si>
    <t>Nathalie Sadday Estaba López</t>
  </si>
  <si>
    <t>Ashleny Lucía Padrón Maita</t>
  </si>
  <si>
    <t>Roscelys Joselyn Torres Flames</t>
  </si>
  <si>
    <t>Carlos Dario Ruz Brito</t>
  </si>
  <si>
    <t>Mariannelys Del Carmen Hurtado Cedeño</t>
  </si>
  <si>
    <t>Reidert Antonio Cedeño López</t>
  </si>
  <si>
    <t>Andrea Isabel Requena Acosta</t>
  </si>
  <si>
    <t>Victoria Sofia Urbina Zabaleta</t>
  </si>
  <si>
    <t>José Rafael Tamiche Fuentes</t>
  </si>
  <si>
    <t>Luis Jesús Rodríguez Sierra</t>
  </si>
  <si>
    <t>Gonzalo Gabriel Marín Rodríguez</t>
  </si>
  <si>
    <t>Valentina Sofia Millán Marín</t>
  </si>
  <si>
    <t>Sofía Gabriela Millán Marín</t>
  </si>
  <si>
    <t>Keilys Isabel Ávila López</t>
  </si>
  <si>
    <t>Sebastian Jesús Olarte Blanca</t>
  </si>
  <si>
    <t>Sebasthian Josué Guacarán Díaz</t>
  </si>
  <si>
    <t>Bárbara Milagros Fermín Arayan</t>
  </si>
  <si>
    <t>Tiffany De Los Ángeles Amaiz López</t>
  </si>
  <si>
    <t>Santiago Abimelec Monsalve Blanco</t>
  </si>
  <si>
    <t>Aarón Alfredo Meneses Burgos</t>
  </si>
  <si>
    <t>Yamilcar Alexandra Gil Rondon</t>
  </si>
  <si>
    <t>Ysabela Valentina Aguilera Valdiviezo</t>
  </si>
  <si>
    <t>Anibal Rafael Rodríguez Torres</t>
  </si>
  <si>
    <t>Anjelith Julieth Tocuyo Maneiro</t>
  </si>
  <si>
    <t>Carlos Julio García Ortega</t>
  </si>
  <si>
    <t>Cleisner Dayluz Teran Caraballo</t>
  </si>
  <si>
    <t>Valentina Isabel Fernández Madera</t>
  </si>
  <si>
    <t>Jesús José Gutiérrez Matute</t>
  </si>
  <si>
    <t>Eduardo Salvador Ledezma Ledezma</t>
  </si>
  <si>
    <t>Estefanía Valentina Chacare Bárcenas</t>
  </si>
  <si>
    <t>Soreima Victoria Cabeza Jiménez</t>
  </si>
  <si>
    <t>Maria Alejandra Hernández Franco</t>
  </si>
  <si>
    <t>Jeiner Rafael Rojas Romero</t>
  </si>
  <si>
    <t>Malavé, Diana</t>
  </si>
  <si>
    <t>Daniel Alejandro Chigua Ramos</t>
  </si>
  <si>
    <t>Victoria Elena Morantes Pasero</t>
  </si>
  <si>
    <t>Jesús David López Riera</t>
  </si>
  <si>
    <t>Verónica Daniela Alejandra Moreno La Fleur</t>
  </si>
  <si>
    <t>Leandra Valentina Padrón Febres</t>
  </si>
  <si>
    <t>Juan Carlos Martínez Tucuyo</t>
  </si>
  <si>
    <t>Fabiana Valentina Velásquez Requena</t>
  </si>
  <si>
    <t>Kristhyna Alejandra Mendoza Rivas</t>
  </si>
  <si>
    <t>Victoria Vanessa Cedeño García</t>
  </si>
  <si>
    <t>Arianna De Los Ángeles Figueroa García</t>
  </si>
  <si>
    <t>Ada Estefanía Sabatino Call</t>
  </si>
  <si>
    <t>Veronica Naomi Castro Maiz</t>
  </si>
  <si>
    <t>Jean Franco Rodríguez Guevara</t>
  </si>
  <si>
    <t>Gabriel Alberto Rodríguez Suniaga</t>
  </si>
  <si>
    <t>Katlyn Andrea Rivas Navarro</t>
  </si>
  <si>
    <t>Moisés Fernando Flores García</t>
  </si>
  <si>
    <t>Antonella De Las Mercedes Pérez Bello</t>
  </si>
  <si>
    <t>Valeria Antonella Ortiz Gil</t>
  </si>
  <si>
    <t>Ángel David Bravo Infante</t>
  </si>
  <si>
    <t>Daniel Augusto Pérez Lemos</t>
  </si>
  <si>
    <t>Mauricio Javier Simoza Peñalver</t>
  </si>
  <si>
    <t>Josue David Figueroa Rivas</t>
  </si>
  <si>
    <t>Ivana Patricia Conde Rondón</t>
  </si>
  <si>
    <t>Luciana Del Valle Corvo Simancas</t>
  </si>
  <si>
    <t>Luis Carlos Rivas Palacios</t>
  </si>
  <si>
    <t>Deximar Nicolle Torrivilla Bause</t>
  </si>
  <si>
    <t>Eliana Yatniel Vásquez Álvarez</t>
  </si>
  <si>
    <t>Jorge Luis Troconis Sánchez</t>
  </si>
  <si>
    <t>José Alejandro Rocca Cardozo</t>
  </si>
  <si>
    <t>Angelina José Corrado Santil</t>
  </si>
  <si>
    <t>Eulimar Camila Hernández Villalba</t>
  </si>
  <si>
    <t>Isabel Cristina Ruiz Ruiz</t>
  </si>
  <si>
    <t>Emilianny Fabiana Bolívar Fajardo</t>
  </si>
  <si>
    <t>Diego Alejandro Oñate Millán</t>
  </si>
  <si>
    <t>Carla Sthepania Jiménez Pérez</t>
  </si>
  <si>
    <t>Sebastian Bautista González Hurtado</t>
  </si>
  <si>
    <t>Miguel Andrés Gutiérrez Castro</t>
  </si>
  <si>
    <t>Omar Alejandro Lunar Medrano</t>
  </si>
  <si>
    <t>Zarays Daice Ramos Rangel</t>
  </si>
  <si>
    <t>Deliz, Clementt</t>
  </si>
  <si>
    <t>Idrogo, José.</t>
  </si>
  <si>
    <t>Martínez, Armando.</t>
  </si>
  <si>
    <t>Castellano</t>
  </si>
  <si>
    <t>Inglés y otras lenguas extranjeras</t>
  </si>
  <si>
    <t>Matemática</t>
  </si>
  <si>
    <t>Educación Física</t>
  </si>
  <si>
    <t>Arte y Patrimonio</t>
  </si>
  <si>
    <t>Ciencias Naturales</t>
  </si>
  <si>
    <t>Geografía, Historia y Ciudadania</t>
  </si>
  <si>
    <t>Orientación y Convivencia</t>
  </si>
  <si>
    <t>Grupo de creación, recreación y participación</t>
  </si>
  <si>
    <t>Maximiliano José El Jurde Bello</t>
  </si>
  <si>
    <t>Joaquin Adrian León Urbaneja</t>
  </si>
  <si>
    <t>Anderson Samuel López Lugo</t>
  </si>
  <si>
    <t>Viviana Isabel Pérez Gómez</t>
  </si>
  <si>
    <t>Zohemy Alexandra Bastardo Marín</t>
  </si>
  <si>
    <t>Michell De Los Ángeles Zea Ortega</t>
  </si>
  <si>
    <t>Valeria Valentina Díaz Rondón</t>
  </si>
  <si>
    <t>Nicolás Antonio Gómez González</t>
  </si>
  <si>
    <t>Luis Ángel Carrión Tocuyo</t>
  </si>
  <si>
    <t>Orianghy Isabella Millán Milano</t>
  </si>
  <si>
    <t>Moises Sebastián González Jiménez</t>
  </si>
  <si>
    <t>Dayerlin Sharay Manriquez Gil</t>
  </si>
  <si>
    <t>Jesús Gabriel Moreno Acosta</t>
  </si>
  <si>
    <t>Ariana José Fermín Lara</t>
  </si>
  <si>
    <t>Alejandra Estefanía Coa Perdomo</t>
  </si>
  <si>
    <t>Abraham Fernando Narváez Alcantara</t>
  </si>
  <si>
    <t>Mariangel Elena Ramírez Rivas</t>
  </si>
  <si>
    <t>Eloy Abraham Narvaez Alcantara</t>
  </si>
  <si>
    <t>Edgar Rafael Vargas Marchán</t>
  </si>
  <si>
    <t>Esthefany Valentina Pereira Patete</t>
  </si>
  <si>
    <t>Israel José González Cabeza</t>
  </si>
  <si>
    <t>Victoria Nathaly Cabeza Salmeron</t>
  </si>
  <si>
    <t>María Victoria García González</t>
  </si>
  <si>
    <t>Juan Diego Dunn Bucarito</t>
  </si>
  <si>
    <t>Alcides Manuel Puerta Gil</t>
  </si>
  <si>
    <t>Jesús Francisco Bravo Rejón</t>
  </si>
  <si>
    <t>Zanyi De Los Ángeles Corvo Salcedo</t>
  </si>
  <si>
    <t>William Daniel Gómez Carrión</t>
  </si>
  <si>
    <t>Edgar Alejandro Clociel Roa</t>
  </si>
  <si>
    <t>Santiago José Saballo García</t>
  </si>
  <si>
    <t>Samuel José Saballo García</t>
  </si>
  <si>
    <t>Rodriannys Valeska Yaguare Romero</t>
  </si>
  <si>
    <t>Lucía Valentina Bárcenas Barrios</t>
  </si>
  <si>
    <t>Yvannys Valentina Del Valle Limpio Sánchez</t>
  </si>
  <si>
    <t>Mariana Joseanny Romero Camacho</t>
  </si>
  <si>
    <t>María Valeria Pérez Salcedo</t>
  </si>
  <si>
    <t>Lorena Aranza Hernández Salazar</t>
  </si>
  <si>
    <t>GRUPO 
ESTABLE</t>
  </si>
  <si>
    <t>GRUPO ESTABLE</t>
  </si>
  <si>
    <t>Acosta, Gabriela</t>
  </si>
  <si>
    <t>Rodriguez G, Lilian N.</t>
  </si>
  <si>
    <t>Brito, Marianny</t>
  </si>
  <si>
    <t>Diaz F, Maricarmen</t>
  </si>
  <si>
    <t>Smith, María</t>
  </si>
  <si>
    <t>García R, Quismarys de los A.</t>
  </si>
  <si>
    <t>Febres De L, Eudis T.</t>
  </si>
  <si>
    <t>Martínez, Armando</t>
  </si>
  <si>
    <t>3ER AÑO  SECCIÓN "B"</t>
  </si>
  <si>
    <t>Física</t>
  </si>
  <si>
    <t>Química</t>
  </si>
  <si>
    <t>Biología</t>
  </si>
  <si>
    <t>Enero-Abril</t>
  </si>
  <si>
    <t>3ER AÑO  SECCIÓN "A"</t>
  </si>
  <si>
    <t>DOCENTE GUÍA  MARÍA SMITH</t>
  </si>
  <si>
    <t>DOCENTE GUÍA  QUISMARY GARCÍA</t>
  </si>
  <si>
    <t>Marcos José Díaz Maita</t>
  </si>
  <si>
    <t>Ángel Andrés Gárate Malavé</t>
  </si>
  <si>
    <t>Apvril Nazareth Pérez Gómez</t>
  </si>
  <si>
    <t>Randy Aristides Characoto Calvo</t>
  </si>
  <si>
    <t>Crystal Sinays Aponte Lozada</t>
  </si>
  <si>
    <t>Edinson Ángel De Jesús Pérez Puesme</t>
  </si>
  <si>
    <t>Esthefanía Nazareth Ortiz Maita</t>
  </si>
  <si>
    <t>Ronald De Jesús Rivas Marcano</t>
  </si>
  <si>
    <t>Anyimar Stefania Torres Albino</t>
  </si>
  <si>
    <t>Kemberlyn Daniela Escalada Nuñez</t>
  </si>
  <si>
    <t>Leojan Mathias Urbina Istúriz</t>
  </si>
  <si>
    <t>Franliezer David Regnault Carvajal</t>
  </si>
  <si>
    <t>Bárbara Valentina Santil Prieto</t>
  </si>
  <si>
    <t>Vincenzo Emmanuelle Sabatino Call</t>
  </si>
  <si>
    <t>Miguel Armando Gutiérrez Castro</t>
  </si>
  <si>
    <t>Wilmerys Del Carmen Reyes Millán</t>
  </si>
  <si>
    <t>Camila Valentina Castillo Rodríguez</t>
  </si>
  <si>
    <t>Paola Saray Castillo Rodríguez</t>
  </si>
  <si>
    <t>Oriana De Los Ángeles Sifontes Pineda</t>
  </si>
  <si>
    <t>Esteban Leonardo Figuera Cabello</t>
  </si>
  <si>
    <t>Dubraska Valentina Lara Blanco</t>
  </si>
  <si>
    <t>María Victoria Figueroa Martínez</t>
  </si>
  <si>
    <t>Dannielyz Luisabeth Caraballo Godoy</t>
  </si>
  <si>
    <t>Tatiana Sofia Salazar Sulbarán</t>
  </si>
  <si>
    <t>Valería Valentina Dunn Ramírez</t>
  </si>
  <si>
    <t>Angel Samuel Payares Montiel</t>
  </si>
  <si>
    <t>Edwin Gabriel Maiz Jiménez</t>
  </si>
  <si>
    <t>Keylimar Del Valle Sánchez Rivas</t>
  </si>
  <si>
    <t>Juan Humberto Pérez Guzmán</t>
  </si>
  <si>
    <t>Chiquinquira Victoria Ortiz Febres</t>
  </si>
  <si>
    <t>Bianca Valentina Rivero Sotillo</t>
  </si>
  <si>
    <t>Félix Daniel Marcano Gómez</t>
  </si>
  <si>
    <t>Paola Valeria Ortiz Navarro</t>
  </si>
  <si>
    <t>César Augusto Marín Rodríguez</t>
  </si>
  <si>
    <t>Diego Alexander Muñoz Castillo</t>
  </si>
  <si>
    <t>Alexis Enrique Caraballo Noguera</t>
  </si>
  <si>
    <t>Bárbara Lucía Hernández Ríos</t>
  </si>
  <si>
    <t>Juliannys Carolina Aguilarte Briceño</t>
  </si>
  <si>
    <t>Antonella Valentina Malavé Rey</t>
  </si>
  <si>
    <t>Ana Gabriela Hernández Franco</t>
  </si>
  <si>
    <t>Francisco Isaias Figueroa Febres</t>
  </si>
  <si>
    <t>Jesús Javier Piñango Bolívar</t>
  </si>
  <si>
    <t>César Joaquin Mendoza Sánchez</t>
  </si>
  <si>
    <t>Rashel Valentina Duarte Padilla</t>
  </si>
  <si>
    <t>Ernesto Alejandro Gómez Maestre</t>
  </si>
  <si>
    <t>Avril Alejandra Marín Córdova</t>
  </si>
  <si>
    <t>Hernán Andrés Gil Hernández</t>
  </si>
  <si>
    <t>Estefany Valentina Soto Medina</t>
  </si>
  <si>
    <t>Sebastián David Rodríguez Reyes</t>
  </si>
  <si>
    <t>Isabella Andreina León Martínez</t>
  </si>
  <si>
    <t>Santiago Evelio Simoes Subero</t>
  </si>
  <si>
    <t>Adalmeira Nazaréth Antoima Rodríguez</t>
  </si>
  <si>
    <t>Ivana Valentina Hurtado Rondón</t>
  </si>
  <si>
    <t>Nelson Isaac Pérez Bolívar</t>
  </si>
  <si>
    <t>Karli Aleshka Espinoza Carvajal</t>
  </si>
  <si>
    <t>Samuel Alejandro Tocuyo Lunar</t>
  </si>
  <si>
    <t>Denixón Fabián Morillo Cedeño</t>
  </si>
  <si>
    <t>Kamila Valentina Borgo García</t>
  </si>
  <si>
    <t>Juan Andrés López Jiménez</t>
  </si>
  <si>
    <t>José Antonio Febres Acosta</t>
  </si>
  <si>
    <t>Vladimir José Marcano Álvarez</t>
  </si>
  <si>
    <t>Jherson Alfonso Rangel Parra</t>
  </si>
  <si>
    <t>Jesús Alfonso Bolívar Romero</t>
  </si>
  <si>
    <t>Yulianny Del Valle Gil Torres</t>
  </si>
  <si>
    <t>Angelo Emil Faria Chaviel</t>
  </si>
  <si>
    <t>Bárbara Estefanía Sotillo Ramos</t>
  </si>
  <si>
    <t>Paola Valentina Martínez Romero</t>
  </si>
  <si>
    <t>Isabella Valentina León Suárez</t>
  </si>
  <si>
    <t>Luis Daniel Corvo Simancas</t>
  </si>
  <si>
    <t>Claudia Isabella Vegas Balbuena</t>
  </si>
  <si>
    <t>José Francisco Bravo Rejón</t>
  </si>
  <si>
    <t>Analy Camila Gómez Carrión</t>
  </si>
  <si>
    <t>Andrés David Duerto Noguera</t>
  </si>
  <si>
    <t>José Ignacio Rodríguez Romero</t>
  </si>
  <si>
    <t>U.E. “SANTA BÁRBARA”</t>
  </si>
  <si>
    <t>Clementt, Deliz.</t>
  </si>
  <si>
    <t>Idrogo P, José M.</t>
  </si>
  <si>
    <t>Brito, Marianny.</t>
  </si>
  <si>
    <t>García, Quismary.</t>
  </si>
  <si>
    <t>Malavé V, Diana V.</t>
  </si>
  <si>
    <t>Prada R, Mario J.</t>
  </si>
  <si>
    <t>Chaviel, Elika</t>
  </si>
  <si>
    <t>Rodríguez, Lilian</t>
  </si>
  <si>
    <t>4to AÑO  SECCIÓN "A"</t>
  </si>
  <si>
    <t>Formación para la Soberania Nacional</t>
  </si>
  <si>
    <t>Enero-Marzo</t>
  </si>
  <si>
    <t>DOCENTE GUIA: LILIAN RODRIGUEZ</t>
  </si>
  <si>
    <t>José Alejandro España Guaregua</t>
  </si>
  <si>
    <t>Alexander Enrique Muñoz Castillo</t>
  </si>
  <si>
    <t>Ángel Gabriel Marcano Flores</t>
  </si>
  <si>
    <t>Nohemy Alexandra Bastardo Marín</t>
  </si>
  <si>
    <t>Christopher José Barreto Marcano</t>
  </si>
  <si>
    <t>Jaylin José Rivero Cortéz</t>
  </si>
  <si>
    <t>Marco Antonio Orta Gómez</t>
  </si>
  <si>
    <t>Carlos Enrique Velásquez Jiménez</t>
  </si>
  <si>
    <t>Samuel Lorenzo Urbaneja Gómez</t>
  </si>
  <si>
    <t>Kamila De Jesús Esparragoza Chauran</t>
  </si>
  <si>
    <t>Manuel David Lunar Sánchez</t>
  </si>
  <si>
    <t>Sebastián Yahir Jáuregui Yendis</t>
  </si>
  <si>
    <t>Sebastián Wilfredo Jesús Gutiérrez Ramos</t>
  </si>
  <si>
    <t>Milanguela Del Valle Pineda Campos</t>
  </si>
  <si>
    <t>Natty Gabriela Zea Ortega</t>
  </si>
  <si>
    <t>Angie De Los Ángeles Bravo España</t>
  </si>
  <si>
    <t>Andrick Esthervic García Maita</t>
  </si>
  <si>
    <t>María Cecilia Del Valle Fernández Coello</t>
  </si>
  <si>
    <t>Jesús Adrián Oñate Millán</t>
  </si>
  <si>
    <t>Karina Benita Ortiz Navarro</t>
  </si>
  <si>
    <t>Nathalia Estefanía Coromoto Serrano García</t>
  </si>
  <si>
    <t>Sebastián Augusto Carapaica Funes</t>
  </si>
  <si>
    <t>Diego Enrique Boutto Flores</t>
  </si>
  <si>
    <t>Victor Sebastián Narváez Cabeza</t>
  </si>
  <si>
    <t>Victor Celestino Narváez Cabeza</t>
  </si>
  <si>
    <t>Francisco José Rengel Rosillo</t>
  </si>
  <si>
    <t>Douglas Rafael Febres Pérez</t>
  </si>
  <si>
    <t>Greimar Angélica Romero Camacho</t>
  </si>
  <si>
    <t>Sebastián Nalberalfonzo Rengel Maita</t>
  </si>
  <si>
    <t>Sebastián Jesús Ruiz Weki</t>
  </si>
  <si>
    <t>Abraham Antonio Rodríguez López</t>
  </si>
  <si>
    <t>David José Briceño Carreño</t>
  </si>
  <si>
    <t>Oriana Stefanía Rodríguez Marcano</t>
  </si>
  <si>
    <t>4to AÑO  SECCIÓN "B"</t>
  </si>
  <si>
    <t>DOCENTE GUIA: DELIZ CLEMENTT</t>
  </si>
  <si>
    <t>Nathalya Issabella Balbás Sergio</t>
  </si>
  <si>
    <t>Anthony Alejandro Bergoderi Bustamante</t>
  </si>
  <si>
    <t>Fernando Alberto Urbina Álvarez</t>
  </si>
  <si>
    <t>Cesar Daniel Bonillo González</t>
  </si>
  <si>
    <t>Alberth Jesús Hurtado Hernández</t>
  </si>
  <si>
    <t>María Fernanda Valdiviezo Farias</t>
  </si>
  <si>
    <t>Stefany De Los Angeles Ruiz Maita</t>
  </si>
  <si>
    <t>Rayham David González Buinitzky</t>
  </si>
  <si>
    <t>Delianis Del Valle Betancourt Bermúdez</t>
  </si>
  <si>
    <t>Fabian Alejandro Brito Salazar</t>
  </si>
  <si>
    <t>Keila Evelia Marcano Carrión</t>
  </si>
  <si>
    <t>Agustín José Caldea Castillo</t>
  </si>
  <si>
    <t>Francelys Eliannys López Flames</t>
  </si>
  <si>
    <t>Marcela Alexzareth Licciones Morales</t>
  </si>
  <si>
    <t>Celeste Nazaret Díaz Valbuena</t>
  </si>
  <si>
    <t>Luis Enrique Pérez Guzmán</t>
  </si>
  <si>
    <t>Henry Jesús Hernández Montaño</t>
  </si>
  <si>
    <t>Osiris Yulieth Jiménez Gutiérrez</t>
  </si>
  <si>
    <t>Leonard Alejandro Urbina Istúriz</t>
  </si>
  <si>
    <t>Leonardo José Urbina Istúriz</t>
  </si>
  <si>
    <t>Eduardo Ezequiel Amundarain Vásquez</t>
  </si>
  <si>
    <t>Scarlet De Los Ángeles Jiménez Pérez</t>
  </si>
  <si>
    <t>Cristhyan Rafael Mendoza Rivas</t>
  </si>
  <si>
    <t>Roraima Venezuela Rivas Marcano</t>
  </si>
  <si>
    <t>Sophía Valentina Caldera Millán</t>
  </si>
  <si>
    <t>Luzmarys Alexandra Reyes Bello</t>
  </si>
  <si>
    <t>Dominic Alexander López Requena</t>
  </si>
  <si>
    <t>Greidys Salomé Eurrieta Hernández</t>
  </si>
  <si>
    <t>Carla Nathaly Bartuccio Morandy</t>
  </si>
  <si>
    <t>Simón Alberto Morantes Espinoza</t>
  </si>
  <si>
    <t>Isaac Yeshua González Rengel</t>
  </si>
  <si>
    <t>Carlos Leonardo Pérez Guzmán</t>
  </si>
  <si>
    <t>Jesús Andrés Ordaz Amundaray</t>
  </si>
  <si>
    <t>Alejandro Nicolás Aranguren Nuñez</t>
  </si>
  <si>
    <t>Jeliangel Nazareth Cedeño Ascanio</t>
  </si>
  <si>
    <t>Fabio Alejandro Lugo Ramírez</t>
  </si>
  <si>
    <t>Flor Esmeralda Pineda Campos</t>
  </si>
  <si>
    <t>Junior Arturo López Sifontes</t>
  </si>
  <si>
    <t>Gabriel Alejandro Betancourt Sosa</t>
  </si>
  <si>
    <t>Ivan Enrique González Navarro</t>
  </si>
  <si>
    <t>Luis Fernando Castro Blanco</t>
  </si>
  <si>
    <t>Moisés Abraham Rodríguez Ruiz</t>
  </si>
  <si>
    <t>Ysabella Margarita Jiménez Hernández</t>
  </si>
  <si>
    <t>Alexandra De Los Ángeles Bermúdez Villarroel</t>
  </si>
  <si>
    <t>Estreyler Esteler Severeyn Narváez</t>
  </si>
  <si>
    <t>Emil Alejandro Faria Chaviel</t>
  </si>
  <si>
    <t>Elianny Chiquinquira Gil Torres</t>
  </si>
  <si>
    <t>Wilson Antonio Álvarez García</t>
  </si>
  <si>
    <t>Lucía Valentina Gamboa Guaicara</t>
  </si>
  <si>
    <t>César José Vallenilla Gil</t>
  </si>
  <si>
    <t>Ashley De Los Ángeles Del Valle Cabeza López</t>
  </si>
  <si>
    <t>William José Gómez Brizuela</t>
  </si>
  <si>
    <t>Jonás Alfonso Carvajal Guevara</t>
  </si>
  <si>
    <t>Henrry José Ortiz Leonett</t>
  </si>
  <si>
    <t>María Valentina Torres Moya</t>
  </si>
  <si>
    <t>Máximo Pablo Suárez Cabeza</t>
  </si>
  <si>
    <t>Carlos Daniel Weki Ferrer</t>
  </si>
  <si>
    <t>Juan Simón Acevedo Weki</t>
  </si>
  <si>
    <t>Argenis Rafael Rodríguez López</t>
  </si>
  <si>
    <t>Ana Valentina Pérez Prado</t>
  </si>
  <si>
    <t>Génesis Angelimar Bello Liconte</t>
  </si>
  <si>
    <t>Carlos Ulpiano Carvajal Nugent</t>
  </si>
  <si>
    <t>Rayner Jesús Varela Sulbarán</t>
  </si>
  <si>
    <t>Gianfranco Batipsta Bruni Pérez</t>
  </si>
  <si>
    <t>Jesús Emil Martínez Rocca</t>
  </si>
  <si>
    <t>Diego Alfonso Pérez Guzmán</t>
  </si>
  <si>
    <t>Sebastián Jhosué Rojas Rodríguez</t>
  </si>
  <si>
    <t>Javianny Aymar Duarte Barrios</t>
  </si>
  <si>
    <t>Abrahan Nezareth Monsalve Blanco</t>
  </si>
  <si>
    <t>Yolennis Victoria Antuare Urbina</t>
  </si>
  <si>
    <t>Ángel David Aguilarte Briceño</t>
  </si>
  <si>
    <t>Manuel Eduardo Ledezma Tocuyo</t>
  </si>
  <si>
    <t>Juan Antonio Febres Valdez</t>
  </si>
  <si>
    <t>Ángel Gabriel Rivas Puyana</t>
  </si>
  <si>
    <t>Luisana Andreina Del Valle Fernández Mariño</t>
  </si>
  <si>
    <t>Rafael Josué León Núñez</t>
  </si>
  <si>
    <t>Adrián Eduardo Caraballo Ortíz</t>
  </si>
  <si>
    <t>Adriana Alexandra Clemente García</t>
  </si>
  <si>
    <t>Sergio Salvador Valdiviezo Yibirin</t>
  </si>
  <si>
    <t>Gabriel Enrique Campos Tong</t>
  </si>
  <si>
    <t>Antonella Paola Salazar Barrios</t>
  </si>
  <si>
    <t>Juan Carlos Cedeño Coronado</t>
  </si>
  <si>
    <t>Georgina Isamar Troconis Bolívar</t>
  </si>
  <si>
    <t>José Ramón Viña Henríquez</t>
  </si>
  <si>
    <t>Félix José Del Valle Lunar Medrano</t>
  </si>
  <si>
    <t>Wilmer Rafael Aguilera Díaz</t>
  </si>
  <si>
    <t>Leandra Del Valle Cermeño Noguera</t>
  </si>
  <si>
    <t>Isabella Valentina Marín Pérez</t>
  </si>
  <si>
    <t>Roberth José Mejías Ramos</t>
  </si>
  <si>
    <t>Heylin De Los Ángeles Rivero Cortez</t>
  </si>
  <si>
    <t>Oskarly Daniela López Riera</t>
  </si>
  <si>
    <t>Ashley Estefanía Caraballo Marcano</t>
  </si>
  <si>
    <t>Reynaldo José Maita Gutiérrez</t>
  </si>
  <si>
    <t>Ivelyn Leticia Romero Pérez</t>
  </si>
  <si>
    <t>Daniela Victoria Millán Marín</t>
  </si>
  <si>
    <t>Daniel Jesús Millán Marín</t>
  </si>
  <si>
    <t>Oscarelys José Morillo Medrano</t>
  </si>
  <si>
    <t>Jaibert Alexander Aleman Piñango</t>
  </si>
  <si>
    <t>Jesús Roberto Quijada Hernández</t>
  </si>
  <si>
    <t>Amanda María Machado Sánchez</t>
  </si>
  <si>
    <t>Shamary Graciela Galindo Caraballo</t>
  </si>
  <si>
    <t>Nathan Daniel Jiménez Gutiérrez</t>
  </si>
  <si>
    <t>Camila De Jesús Rosal Silva</t>
  </si>
  <si>
    <t>Clementt B, Deliz V.</t>
  </si>
  <si>
    <t xml:space="preserve"> Rodriguez G, Lilian N.</t>
  </si>
  <si>
    <t xml:space="preserve">Borthomierth R, Arsenys A. </t>
  </si>
  <si>
    <t>Smith  De L, María G.</t>
  </si>
  <si>
    <t>García R, Quismarys de los A</t>
  </si>
  <si>
    <t>Febres de L, Eudis T</t>
  </si>
  <si>
    <t>Prada, Mario.</t>
  </si>
  <si>
    <t>Martínez S, Armando J.</t>
  </si>
  <si>
    <t>Ciencias de la Tierra</t>
  </si>
  <si>
    <t>Figueroa, Ana.</t>
  </si>
  <si>
    <t>López, Yesennia</t>
  </si>
  <si>
    <t>Malavé, Diana.</t>
  </si>
  <si>
    <t>Matínez, Armando</t>
  </si>
  <si>
    <t>Diaz, Maricarmen</t>
  </si>
  <si>
    <t>A</t>
  </si>
  <si>
    <t>C</t>
  </si>
  <si>
    <t>B</t>
  </si>
  <si>
    <t xml:space="preserve">B </t>
  </si>
  <si>
    <t xml:space="preserve">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</si>
</sst>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_([$€-2]\ * #,##0.00_);_([$€-2]\ * \(#,##0.00\);_([$€-2]\ * \-??_)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10"/>
      <name val="Arial"/>
      <family val="2"/>
    </font>
    <font>
      <b/>
      <sz val="8"/>
      <name val="Calibri"/>
      <family val="2"/>
    </font>
    <font>
      <b/>
      <sz val="9"/>
      <name val="Calibri"/>
      <family val="2"/>
    </font>
    <font>
      <b/>
      <sz val="7"/>
      <name val="Calibri"/>
      <family val="2"/>
    </font>
    <font>
      <sz val="6"/>
      <name val="Times New Roman"/>
      <family val="1"/>
    </font>
    <font>
      <b/>
      <sz val="6"/>
      <name val="Times New Roman"/>
      <family val="1"/>
    </font>
    <font>
      <sz val="7"/>
      <name val="Times New Roman"/>
      <family val="1"/>
    </font>
    <font>
      <sz val="10"/>
      <name val="Calibri"/>
      <family val="2"/>
    </font>
    <font>
      <sz val="9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u/>
      <sz val="10"/>
      <color theme="10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rgb="FF435369"/>
      <name val="Calibri"/>
      <family val="2"/>
    </font>
    <font>
      <sz val="11"/>
      <color rgb="FF3F3F76"/>
      <name val="Calibri"/>
      <family val="2"/>
    </font>
    <font>
      <u/>
      <sz val="10"/>
      <color rgb="FF0463C1"/>
      <name val="Arial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rgb="FF435369"/>
      <name val="Calibri Light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6"/>
      <name val="Calibri"/>
      <family val="2"/>
    </font>
    <font>
      <sz val="9"/>
      <color rgb="FF000000"/>
      <name val="Calibri"/>
      <family val="2"/>
    </font>
    <font>
      <sz val="12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indexed="22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  <fill>
      <patternFill patternType="solid">
        <fgColor indexed="55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26"/>
      </patternFill>
    </fill>
    <fill>
      <patternFill patternType="solid">
        <fgColor indexed="9"/>
        <bgColor indexed="9"/>
      </patternFill>
    </fill>
  </fills>
  <borders count="10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33333"/>
      </left>
      <right/>
      <top style="double">
        <color rgb="FF333333"/>
      </top>
      <bottom style="double">
        <color rgb="FF333333"/>
      </bottom>
      <diagonal/>
    </border>
    <border>
      <left/>
      <right/>
      <top style="double">
        <color rgb="FF333333"/>
      </top>
      <bottom style="double">
        <color rgb="FF333333"/>
      </bottom>
      <diagonal/>
    </border>
    <border>
      <left/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double">
        <color rgb="FF333333"/>
      </left>
      <right/>
      <top/>
      <bottom/>
      <diagonal/>
    </border>
    <border>
      <left/>
      <right style="double">
        <color rgb="FF333333"/>
      </right>
      <top/>
      <bottom/>
      <diagonal/>
    </border>
    <border>
      <left style="double">
        <color rgb="FF333333"/>
      </left>
      <right/>
      <top/>
      <bottom style="double">
        <color rgb="FF333333"/>
      </bottom>
      <diagonal/>
    </border>
    <border>
      <left/>
      <right/>
      <top/>
      <bottom style="double">
        <color rgb="FF333333"/>
      </bottom>
      <diagonal/>
    </border>
    <border>
      <left/>
      <right style="double">
        <color rgb="FF333333"/>
      </right>
      <top/>
      <bottom style="double">
        <color rgb="FF33333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/>
      <diagonal/>
    </border>
    <border>
      <left style="double">
        <color rgb="FF333333"/>
      </left>
      <right/>
      <top style="double">
        <color rgb="FF333333"/>
      </top>
      <bottom/>
      <diagonal/>
    </border>
    <border>
      <left style="double">
        <color rgb="FF333333"/>
      </left>
      <right style="double">
        <color rgb="FF333333"/>
      </right>
      <top/>
      <bottom/>
      <diagonal/>
    </border>
    <border>
      <left style="double">
        <color rgb="FF333333"/>
      </left>
      <right style="thin">
        <color rgb="FF333333"/>
      </right>
      <top style="double">
        <color rgb="FF333333"/>
      </top>
      <bottom style="thin">
        <color rgb="FF333333"/>
      </bottom>
      <diagonal/>
    </border>
    <border>
      <left style="thin">
        <color rgb="FF333333"/>
      </left>
      <right/>
      <top style="double">
        <color rgb="FF333333"/>
      </top>
      <bottom style="thin">
        <color rgb="FF333333"/>
      </bottom>
      <diagonal/>
    </border>
    <border>
      <left/>
      <right/>
      <top style="double">
        <color rgb="FF333333"/>
      </top>
      <bottom style="thin">
        <color rgb="FF333333"/>
      </bottom>
      <diagonal/>
    </border>
    <border>
      <left/>
      <right style="double">
        <color rgb="FF333333"/>
      </right>
      <top style="double">
        <color rgb="FF333333"/>
      </top>
      <bottom style="thin">
        <color rgb="FF333333"/>
      </bottom>
      <diagonal/>
    </border>
    <border>
      <left style="double">
        <color rgb="FF333333"/>
      </left>
      <right style="double">
        <color rgb="FF333333"/>
      </right>
      <top/>
      <bottom style="double">
        <color rgb="FF333333"/>
      </bottom>
      <diagonal/>
    </border>
    <border>
      <left style="double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double">
        <color rgb="FF333333"/>
      </top>
      <bottom style="thin">
        <color rgb="FF333333"/>
      </bottom>
      <diagonal/>
    </border>
    <border>
      <left style="thin">
        <color rgb="FF333333"/>
      </left>
      <right style="double">
        <color rgb="FF333333"/>
      </right>
      <top style="double">
        <color rgb="FF333333"/>
      </top>
      <bottom style="thin">
        <color rgb="FF333333"/>
      </bottom>
      <diagonal/>
    </border>
    <border>
      <left/>
      <right style="thin">
        <color rgb="FF333333"/>
      </right>
      <top style="double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double">
        <color rgb="FF333333"/>
      </bottom>
      <diagonal/>
    </border>
    <border>
      <left style="thin">
        <color rgb="FF333333"/>
      </left>
      <right style="double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/>
      <top style="double">
        <color indexed="63"/>
      </top>
      <bottom style="double">
        <color indexed="63"/>
      </bottom>
      <diagonal/>
    </border>
    <border>
      <left/>
      <right/>
      <top style="double">
        <color indexed="63"/>
      </top>
      <bottom style="double">
        <color indexed="63"/>
      </bottom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/>
      <right style="double">
        <color indexed="63"/>
      </right>
      <top/>
      <bottom/>
      <diagonal/>
    </border>
    <border>
      <left style="double">
        <color indexed="63"/>
      </left>
      <right style="thin">
        <color indexed="63"/>
      </right>
      <top style="double">
        <color indexed="63"/>
      </top>
      <bottom style="thin">
        <color indexed="63"/>
      </bottom>
      <diagonal/>
    </border>
    <border>
      <left style="thin">
        <color indexed="63"/>
      </left>
      <right style="double">
        <color indexed="63"/>
      </right>
      <top style="double">
        <color indexed="63"/>
      </top>
      <bottom style="thin">
        <color indexed="63"/>
      </bottom>
      <diagonal/>
    </border>
    <border>
      <left style="double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double">
        <color indexed="63"/>
      </top>
      <bottom style="thin">
        <color indexed="63"/>
      </bottom>
      <diagonal/>
    </border>
    <border>
      <left/>
      <right style="thin">
        <color indexed="63"/>
      </right>
      <top style="double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double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double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</borders>
  <cellStyleXfs count="111"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  <xf numFmtId="165" fontId="8" fillId="0" borderId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7" fillId="2" borderId="0" applyNumberFormat="0" applyBorder="0" applyAlignment="0" applyProtection="0"/>
    <xf numFmtId="0" fontId="28" fillId="6" borderId="1" applyNumberFormat="0" applyAlignment="0" applyProtection="0"/>
    <xf numFmtId="0" fontId="23" fillId="7" borderId="4" applyNumberFormat="0" applyAlignment="0" applyProtection="0"/>
    <xf numFmtId="0" fontId="29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/>
    <xf numFmtId="0" fontId="5" fillId="0" borderId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31" fillId="5" borderId="1" applyNumberFormat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18" fillId="0" borderId="0"/>
    <xf numFmtId="0" fontId="18" fillId="8" borderId="5" applyNumberFormat="0" applyFont="0" applyAlignment="0" applyProtection="0"/>
    <xf numFmtId="0" fontId="5" fillId="0" borderId="0"/>
    <xf numFmtId="0" fontId="35" fillId="6" borderId="2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2" applyNumberFormat="0" applyFill="0" applyAlignment="0" applyProtection="0"/>
    <xf numFmtId="0" fontId="38" fillId="0" borderId="33" applyNumberFormat="0" applyFill="0" applyAlignment="0" applyProtection="0"/>
    <xf numFmtId="0" fontId="30" fillId="0" borderId="34" applyNumberFormat="0" applyFill="0" applyAlignment="0" applyProtection="0"/>
    <xf numFmtId="0" fontId="26" fillId="0" borderId="35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290">
    <xf numFmtId="0" fontId="0" fillId="0" borderId="0" xfId="0">
      <alignment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/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9" borderId="25" xfId="0" applyNumberFormat="1" applyFont="1" applyFill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/>
    <xf numFmtId="2" fontId="17" fillId="0" borderId="26" xfId="0" applyNumberFormat="1" applyFont="1" applyBorder="1" applyAlignment="1">
      <alignment horizontal="center" vertical="center"/>
    </xf>
    <xf numFmtId="0" fontId="17" fillId="0" borderId="0" xfId="0" applyFont="1" applyAlignment="1"/>
    <xf numFmtId="2" fontId="17" fillId="0" borderId="0" xfId="0" applyNumberFormat="1" applyFont="1" applyAlignment="1">
      <alignment horizontal="center" vertical="center"/>
    </xf>
    <xf numFmtId="164" fontId="6" fillId="0" borderId="27" xfId="2" applyNumberFormat="1" applyFont="1" applyFill="1" applyBorder="1" applyAlignment="1" applyProtection="1">
      <alignment horizontal="center" vertical="center"/>
      <protection locked="0"/>
    </xf>
    <xf numFmtId="2" fontId="17" fillId="0" borderId="10" xfId="0" applyNumberFormat="1" applyFont="1" applyBorder="1" applyAlignment="1">
      <alignment horizontal="center" vertical="center"/>
    </xf>
    <xf numFmtId="164" fontId="6" fillId="0" borderId="41" xfId="0" applyNumberFormat="1" applyFont="1" applyBorder="1" applyAlignment="1">
      <alignment horizontal="center" vertical="center"/>
    </xf>
    <xf numFmtId="164" fontId="6" fillId="0" borderId="40" xfId="0" applyNumberFormat="1" applyFont="1" applyBorder="1" applyAlignment="1">
      <alignment horizontal="center" vertical="center"/>
    </xf>
    <xf numFmtId="2" fontId="6" fillId="0" borderId="39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34" borderId="38" xfId="0" applyNumberFormat="1" applyFont="1" applyFill="1" applyBorder="1" applyAlignment="1">
      <alignment horizontal="center" vertical="center"/>
    </xf>
    <xf numFmtId="164" fontId="6" fillId="34" borderId="27" xfId="0" applyNumberFormat="1" applyFont="1" applyFill="1" applyBorder="1" applyAlignment="1">
      <alignment horizontal="center" vertical="center"/>
    </xf>
    <xf numFmtId="164" fontId="6" fillId="9" borderId="38" xfId="0" applyNumberFormat="1" applyFont="1" applyFill="1" applyBorder="1" applyAlignment="1">
      <alignment horizontal="center" vertical="center"/>
    </xf>
    <xf numFmtId="164" fontId="6" fillId="9" borderId="37" xfId="0" applyNumberFormat="1" applyFont="1" applyFill="1" applyBorder="1" applyAlignment="1">
      <alignment horizontal="center" vertical="center"/>
    </xf>
    <xf numFmtId="164" fontId="6" fillId="9" borderId="36" xfId="0" applyNumberFormat="1" applyFont="1" applyFill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164" fontId="6" fillId="0" borderId="37" xfId="0" applyNumberFormat="1" applyFont="1" applyBorder="1" applyAlignment="1">
      <alignment horizontal="center" vertical="center"/>
    </xf>
    <xf numFmtId="164" fontId="15" fillId="0" borderId="36" xfId="0" applyNumberFormat="1" applyFont="1" applyBorder="1" applyAlignment="1">
      <alignment horizontal="center" vertical="center"/>
    </xf>
    <xf numFmtId="0" fontId="0" fillId="0" borderId="0" xfId="0" applyAlignment="1" applyProtection="1"/>
    <xf numFmtId="0" fontId="0" fillId="0" borderId="0" xfId="0" applyAlignment="1"/>
    <xf numFmtId="0" fontId="6" fillId="0" borderId="0" xfId="0" applyFont="1" applyAlignment="1" applyProtection="1"/>
    <xf numFmtId="0" fontId="7" fillId="0" borderId="0" xfId="0" applyFont="1" applyAlignment="1" applyProtection="1">
      <alignment vertical="center"/>
    </xf>
    <xf numFmtId="164" fontId="6" fillId="0" borderId="27" xfId="78" applyNumberFormat="1" applyFont="1" applyFill="1" applyBorder="1" applyAlignment="1" applyProtection="1">
      <alignment horizontal="center" vertical="center"/>
      <protection locked="0"/>
    </xf>
    <xf numFmtId="164" fontId="6" fillId="0" borderId="27" xfId="80" applyNumberFormat="1" applyFont="1" applyFill="1" applyBorder="1" applyAlignment="1" applyProtection="1">
      <alignment horizontal="center" vertical="center"/>
      <protection locked="0"/>
    </xf>
    <xf numFmtId="164" fontId="6" fillId="0" borderId="27" xfId="83" applyNumberFormat="1" applyFont="1" applyFill="1" applyBorder="1" applyAlignment="1" applyProtection="1">
      <alignment horizontal="center" vertical="center"/>
      <protection locked="0"/>
    </xf>
    <xf numFmtId="164" fontId="6" fillId="0" borderId="27" xfId="82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/>
    </xf>
    <xf numFmtId="0" fontId="6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 vertical="center"/>
    </xf>
    <xf numFmtId="0" fontId="6" fillId="0" borderId="50" xfId="0" applyFont="1" applyBorder="1" applyAlignment="1" applyProtection="1">
      <alignment horizontal="center" vertical="center"/>
    </xf>
    <xf numFmtId="0" fontId="6" fillId="0" borderId="54" xfId="0" applyFont="1" applyBorder="1" applyAlignment="1" applyProtection="1">
      <alignment horizontal="center" vertical="center"/>
    </xf>
    <xf numFmtId="164" fontId="15" fillId="0" borderId="50" xfId="0" applyNumberFormat="1" applyFont="1" applyFill="1" applyBorder="1" applyAlignment="1" applyProtection="1">
      <alignment horizontal="center" vertical="center"/>
    </xf>
    <xf numFmtId="164" fontId="6" fillId="0" borderId="28" xfId="0" applyNumberFormat="1" applyFont="1" applyFill="1" applyBorder="1" applyAlignment="1" applyProtection="1">
      <alignment horizontal="center" vertical="center"/>
      <protection locked="0"/>
    </xf>
    <xf numFmtId="164" fontId="6" fillId="0" borderId="56" xfId="0" applyNumberFormat="1" applyFont="1" applyFill="1" applyBorder="1" applyAlignment="1" applyProtection="1">
      <alignment horizontal="center" vertical="center"/>
    </xf>
    <xf numFmtId="164" fontId="6" fillId="36" borderId="50" xfId="0" applyNumberFormat="1" applyFont="1" applyFill="1" applyBorder="1" applyAlignment="1" applyProtection="1">
      <alignment horizontal="center" vertical="center"/>
    </xf>
    <xf numFmtId="164" fontId="6" fillId="36" borderId="28" xfId="0" applyNumberFormat="1" applyFont="1" applyFill="1" applyBorder="1" applyAlignment="1" applyProtection="1">
      <alignment horizontal="center" vertical="center"/>
      <protection locked="0"/>
    </xf>
    <xf numFmtId="164" fontId="6" fillId="36" borderId="56" xfId="0" applyNumberFormat="1" applyFont="1" applyFill="1" applyBorder="1" applyAlignment="1" applyProtection="1">
      <alignment horizontal="center" vertical="center"/>
    </xf>
    <xf numFmtId="164" fontId="6" fillId="0" borderId="57" xfId="0" applyNumberFormat="1" applyFont="1" applyFill="1" applyBorder="1" applyAlignment="1" applyProtection="1">
      <alignment horizontal="center" vertical="center"/>
    </xf>
    <xf numFmtId="164" fontId="6" fillId="0" borderId="58" xfId="0" applyNumberFormat="1" applyFont="1" applyFill="1" applyBorder="1" applyAlignment="1" applyProtection="1">
      <alignment horizontal="center" vertical="center"/>
      <protection locked="0"/>
    </xf>
    <xf numFmtId="164" fontId="6" fillId="36" borderId="59" xfId="0" applyNumberFormat="1" applyFont="1" applyFill="1" applyBorder="1" applyAlignment="1" applyProtection="1">
      <alignment horizontal="center" vertical="center"/>
    </xf>
    <xf numFmtId="164" fontId="6" fillId="0" borderId="59" xfId="0" applyNumberFormat="1" applyFont="1" applyFill="1" applyBorder="1" applyAlignment="1" applyProtection="1">
      <alignment horizontal="center" vertical="center"/>
    </xf>
    <xf numFmtId="164" fontId="6" fillId="0" borderId="60" xfId="0" applyNumberFormat="1" applyFont="1" applyFill="1" applyBorder="1" applyAlignment="1" applyProtection="1">
      <alignment horizontal="center" vertical="center"/>
      <protection locked="0"/>
    </xf>
    <xf numFmtId="164" fontId="6" fillId="36" borderId="58" xfId="0" applyNumberFormat="1" applyFont="1" applyFill="1" applyBorder="1" applyAlignment="1" applyProtection="1">
      <alignment horizontal="center" vertical="center"/>
      <protection locked="0"/>
    </xf>
    <xf numFmtId="164" fontId="6" fillId="0" borderId="50" xfId="0" applyNumberFormat="1" applyFont="1" applyFill="1" applyBorder="1" applyAlignment="1" applyProtection="1">
      <alignment horizontal="center" vertical="center"/>
    </xf>
    <xf numFmtId="164" fontId="6" fillId="36" borderId="60" xfId="0" applyNumberFormat="1" applyFont="1" applyFill="1" applyBorder="1" applyAlignment="1" applyProtection="1">
      <alignment horizontal="center" vertical="center"/>
      <protection locked="0"/>
    </xf>
    <xf numFmtId="2" fontId="6" fillId="0" borderId="50" xfId="0" applyNumberFormat="1" applyFont="1" applyFill="1" applyBorder="1" applyAlignment="1" applyProtection="1">
      <alignment horizontal="center" vertical="center"/>
    </xf>
    <xf numFmtId="164" fontId="6" fillId="0" borderId="56" xfId="0" applyNumberFormat="1" applyFont="1" applyFill="1" applyBorder="1" applyAlignment="1" applyProtection="1">
      <alignment horizontal="center" vertical="center"/>
      <protection locked="0"/>
    </xf>
    <xf numFmtId="164" fontId="6" fillId="0" borderId="61" xfId="0" applyNumberFormat="1" applyFont="1" applyFill="1" applyBorder="1" applyAlignment="1" applyProtection="1">
      <alignment horizontal="center" vertical="center"/>
    </xf>
    <xf numFmtId="164" fontId="6" fillId="36" borderId="54" xfId="0" applyNumberFormat="1" applyFont="1" applyFill="1" applyBorder="1" applyAlignment="1" applyProtection="1">
      <alignment horizontal="center" vertical="center"/>
    </xf>
    <xf numFmtId="164" fontId="6" fillId="36" borderId="57" xfId="0" applyNumberFormat="1" applyFont="1" applyFill="1" applyBorder="1" applyAlignment="1" applyProtection="1">
      <alignment horizontal="center" vertical="center"/>
    </xf>
    <xf numFmtId="164" fontId="6" fillId="36" borderId="61" xfId="0" applyNumberFormat="1" applyFont="1" applyFill="1" applyBorder="1" applyAlignment="1" applyProtection="1">
      <alignment horizontal="center" vertical="center"/>
    </xf>
    <xf numFmtId="164" fontId="6" fillId="0" borderId="54" xfId="0" applyNumberFormat="1" applyFont="1" applyFill="1" applyBorder="1" applyAlignment="1" applyProtection="1">
      <alignment horizontal="center" vertical="center"/>
    </xf>
    <xf numFmtId="2" fontId="6" fillId="0" borderId="54" xfId="0" applyNumberFormat="1" applyFont="1" applyFill="1" applyBorder="1" applyAlignment="1" applyProtection="1">
      <alignment horizontal="center" vertical="center"/>
    </xf>
    <xf numFmtId="164" fontId="15" fillId="0" borderId="54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6" fillId="0" borderId="0" xfId="0" applyFont="1" applyFill="1" applyAlignment="1" applyProtection="1"/>
    <xf numFmtId="2" fontId="17" fillId="0" borderId="43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Alignment="1" applyProtection="1"/>
    <xf numFmtId="2" fontId="17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/>
    <xf numFmtId="164" fontId="6" fillId="0" borderId="62" xfId="87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40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/>
    <xf numFmtId="164" fontId="6" fillId="0" borderId="62" xfId="93" applyNumberFormat="1" applyFont="1" applyFill="1" applyBorder="1" applyAlignment="1" applyProtection="1">
      <alignment horizontal="center" vertical="center"/>
      <protection locked="0"/>
    </xf>
    <xf numFmtId="0" fontId="40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74" xfId="0" applyNumberFormat="1" applyFont="1" applyFill="1" applyBorder="1" applyAlignment="1" applyProtection="1">
      <alignment horizontal="center" vertical="center"/>
    </xf>
    <xf numFmtId="0" fontId="6" fillId="0" borderId="79" xfId="0" applyNumberFormat="1" applyFont="1" applyFill="1" applyBorder="1" applyAlignment="1" applyProtection="1">
      <alignment horizontal="center" vertical="center"/>
    </xf>
    <xf numFmtId="164" fontId="15" fillId="0" borderId="74" xfId="0" applyNumberFormat="1" applyFont="1" applyFill="1" applyBorder="1" applyAlignment="1" applyProtection="1">
      <alignment horizontal="center" vertical="center"/>
    </xf>
    <xf numFmtId="164" fontId="6" fillId="0" borderId="82" xfId="0" applyNumberFormat="1" applyFont="1" applyFill="1" applyBorder="1" applyAlignment="1" applyProtection="1">
      <alignment horizontal="center" vertical="center"/>
    </xf>
    <xf numFmtId="164" fontId="6" fillId="0" borderId="83" xfId="0" applyNumberFormat="1" applyFont="1" applyFill="1" applyBorder="1" applyAlignment="1" applyProtection="1">
      <alignment horizontal="center" vertical="center"/>
    </xf>
    <xf numFmtId="164" fontId="6" fillId="37" borderId="74" xfId="0" applyNumberFormat="1" applyFont="1" applyFill="1" applyBorder="1" applyAlignment="1" applyProtection="1">
      <alignment horizontal="center" vertical="center"/>
    </xf>
    <xf numFmtId="164" fontId="6" fillId="37" borderId="82" xfId="0" applyNumberFormat="1" applyFont="1" applyFill="1" applyBorder="1" applyAlignment="1" applyProtection="1">
      <alignment horizontal="center" vertical="center"/>
    </xf>
    <xf numFmtId="164" fontId="6" fillId="37" borderId="83" xfId="0" applyNumberFormat="1" applyFont="1" applyFill="1" applyBorder="1" applyAlignment="1" applyProtection="1">
      <alignment horizontal="center" vertical="center"/>
    </xf>
    <xf numFmtId="164" fontId="6" fillId="0" borderId="84" xfId="0" applyNumberFormat="1" applyFont="1" applyFill="1" applyBorder="1" applyAlignment="1" applyProtection="1">
      <alignment horizontal="center" vertical="center"/>
    </xf>
    <xf numFmtId="164" fontId="6" fillId="0" borderId="31" xfId="0" applyNumberFormat="1" applyFont="1" applyFill="1" applyBorder="1" applyAlignment="1" applyProtection="1">
      <alignment horizontal="center" vertical="center"/>
    </xf>
    <xf numFmtId="164" fontId="6" fillId="0" borderId="85" xfId="0" applyNumberFormat="1" applyFont="1" applyFill="1" applyBorder="1" applyAlignment="1" applyProtection="1">
      <alignment horizontal="center" vertical="center"/>
    </xf>
    <xf numFmtId="164" fontId="6" fillId="37" borderId="84" xfId="0" applyNumberFormat="1" applyFont="1" applyFill="1" applyBorder="1" applyAlignment="1" applyProtection="1">
      <alignment horizontal="center" vertical="center"/>
    </xf>
    <xf numFmtId="164" fontId="6" fillId="37" borderId="85" xfId="0" applyNumberFormat="1" applyFont="1" applyFill="1" applyBorder="1" applyAlignment="1" applyProtection="1">
      <alignment horizontal="center" vertical="center"/>
    </xf>
    <xf numFmtId="164" fontId="6" fillId="0" borderId="74" xfId="0" applyNumberFormat="1" applyFont="1" applyFill="1" applyBorder="1" applyAlignment="1" applyProtection="1">
      <alignment horizontal="center" vertical="center"/>
    </xf>
    <xf numFmtId="164" fontId="6" fillId="35" borderId="74" xfId="0" applyNumberFormat="1" applyFont="1" applyFill="1" applyBorder="1" applyAlignment="1" applyProtection="1">
      <alignment horizontal="center" vertical="center"/>
    </xf>
    <xf numFmtId="164" fontId="6" fillId="38" borderId="83" xfId="0" applyNumberFormat="1" applyFont="1" applyFill="1" applyBorder="1" applyAlignment="1" applyProtection="1">
      <alignment horizontal="center" vertical="center"/>
    </xf>
    <xf numFmtId="2" fontId="6" fillId="0" borderId="74" xfId="0" applyNumberFormat="1" applyFont="1" applyFill="1" applyBorder="1" applyAlignment="1" applyProtection="1">
      <alignment horizontal="center" vertical="center"/>
    </xf>
    <xf numFmtId="2" fontId="8" fillId="0" borderId="0" xfId="0" applyNumberFormat="1" applyFont="1" applyFill="1" applyBorder="1" applyAlignment="1" applyProtection="1"/>
    <xf numFmtId="164" fontId="15" fillId="0" borderId="79" xfId="0" applyNumberFormat="1" applyFont="1" applyFill="1" applyBorder="1" applyAlignment="1" applyProtection="1">
      <alignment horizontal="center" vertical="center"/>
    </xf>
    <xf numFmtId="164" fontId="6" fillId="0" borderId="86" xfId="0" applyNumberFormat="1" applyFont="1" applyFill="1" applyBorder="1" applyAlignment="1" applyProtection="1">
      <alignment horizontal="center" vertical="center"/>
    </xf>
    <xf numFmtId="164" fontId="6" fillId="37" borderId="79" xfId="0" applyNumberFormat="1" applyFont="1" applyFill="1" applyBorder="1" applyAlignment="1" applyProtection="1">
      <alignment horizontal="center" vertical="center"/>
    </xf>
    <xf numFmtId="164" fontId="6" fillId="37" borderId="86" xfId="0" applyNumberFormat="1" applyFont="1" applyFill="1" applyBorder="1" applyAlignment="1" applyProtection="1">
      <alignment horizontal="center" vertical="center"/>
    </xf>
    <xf numFmtId="164" fontId="6" fillId="0" borderId="87" xfId="0" applyNumberFormat="1" applyFont="1" applyFill="1" applyBorder="1" applyAlignment="1" applyProtection="1">
      <alignment horizontal="center" vertical="center"/>
    </xf>
    <xf numFmtId="164" fontId="6" fillId="37" borderId="31" xfId="0" applyNumberFormat="1" applyFont="1" applyFill="1" applyBorder="1" applyAlignment="1" applyProtection="1">
      <alignment horizontal="center" vertical="center"/>
    </xf>
    <xf numFmtId="164" fontId="6" fillId="37" borderId="87" xfId="0" applyNumberFormat="1" applyFont="1" applyFill="1" applyBorder="1" applyAlignment="1" applyProtection="1">
      <alignment horizontal="center" vertical="center"/>
    </xf>
    <xf numFmtId="164" fontId="6" fillId="0" borderId="79" xfId="0" applyNumberFormat="1" applyFont="1" applyFill="1" applyBorder="1" applyAlignment="1" applyProtection="1">
      <alignment horizontal="center" vertical="center"/>
    </xf>
    <xf numFmtId="164" fontId="6" fillId="35" borderId="79" xfId="0" applyNumberFormat="1" applyFont="1" applyFill="1" applyBorder="1" applyAlignment="1" applyProtection="1">
      <alignment horizontal="center" vertical="center"/>
    </xf>
    <xf numFmtId="164" fontId="6" fillId="38" borderId="86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/>
    <xf numFmtId="2" fontId="17" fillId="0" borderId="78" xfId="0" applyNumberFormat="1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/>
    <xf numFmtId="0" fontId="8" fillId="0" borderId="0" xfId="10" applyProtection="1"/>
    <xf numFmtId="0" fontId="8" fillId="0" borderId="0" xfId="10"/>
    <xf numFmtId="0" fontId="6" fillId="0" borderId="0" xfId="10" applyFont="1" applyProtection="1"/>
    <xf numFmtId="0" fontId="7" fillId="0" borderId="0" xfId="10" applyFont="1" applyAlignment="1" applyProtection="1">
      <alignment vertical="center"/>
    </xf>
    <xf numFmtId="0" fontId="7" fillId="0" borderId="0" xfId="10" applyFont="1" applyAlignment="1" applyProtection="1">
      <alignment horizontal="left" vertical="center"/>
    </xf>
    <xf numFmtId="0" fontId="6" fillId="0" borderId="0" xfId="10" applyFont="1" applyAlignment="1" applyProtection="1">
      <alignment horizontal="left"/>
    </xf>
    <xf numFmtId="0" fontId="6" fillId="0" borderId="0" xfId="10" applyFont="1" applyAlignment="1" applyProtection="1">
      <alignment horizontal="left" vertical="center"/>
    </xf>
    <xf numFmtId="0" fontId="6" fillId="0" borderId="94" xfId="10" applyFont="1" applyBorder="1" applyAlignment="1" applyProtection="1">
      <alignment horizontal="center" vertical="center"/>
    </xf>
    <xf numFmtId="0" fontId="6" fillId="0" borderId="96" xfId="10" applyFont="1" applyBorder="1" applyAlignment="1" applyProtection="1">
      <alignment horizontal="center" vertical="center"/>
    </xf>
    <xf numFmtId="164" fontId="15" fillId="0" borderId="94" xfId="10" applyNumberFormat="1" applyFont="1" applyFill="1" applyBorder="1" applyAlignment="1" applyProtection="1">
      <alignment horizontal="center" vertical="center"/>
    </xf>
    <xf numFmtId="164" fontId="6" fillId="0" borderId="62" xfId="10" applyNumberFormat="1" applyFont="1" applyFill="1" applyBorder="1" applyAlignment="1" applyProtection="1">
      <alignment horizontal="center" vertical="center"/>
      <protection locked="0"/>
    </xf>
    <xf numFmtId="164" fontId="6" fillId="0" borderId="95" xfId="10" applyNumberFormat="1" applyFont="1" applyFill="1" applyBorder="1" applyAlignment="1" applyProtection="1">
      <alignment horizontal="center" vertical="center"/>
    </xf>
    <xf numFmtId="164" fontId="6" fillId="36" borderId="94" xfId="10" applyNumberFormat="1" applyFont="1" applyFill="1" applyBorder="1" applyAlignment="1" applyProtection="1">
      <alignment horizontal="center" vertical="center"/>
    </xf>
    <xf numFmtId="164" fontId="6" fillId="36" borderId="98" xfId="10" applyNumberFormat="1" applyFont="1" applyFill="1" applyBorder="1" applyAlignment="1" applyProtection="1">
      <alignment horizontal="center" vertical="center"/>
      <protection locked="0"/>
    </xf>
    <xf numFmtId="164" fontId="6" fillId="36" borderId="95" xfId="10" applyNumberFormat="1" applyFont="1" applyFill="1" applyBorder="1" applyAlignment="1" applyProtection="1">
      <alignment horizontal="center" vertical="center"/>
    </xf>
    <xf numFmtId="164" fontId="6" fillId="0" borderId="99" xfId="10" applyNumberFormat="1" applyFont="1" applyFill="1" applyBorder="1" applyAlignment="1" applyProtection="1">
      <alignment horizontal="center" vertical="center"/>
    </xf>
    <xf numFmtId="164" fontId="6" fillId="0" borderId="98" xfId="10" applyNumberFormat="1" applyFont="1" applyFill="1" applyBorder="1" applyAlignment="1" applyProtection="1">
      <alignment horizontal="center" vertical="center"/>
      <protection locked="0"/>
    </xf>
    <xf numFmtId="164" fontId="6" fillId="36" borderId="99" xfId="10" applyNumberFormat="1" applyFont="1" applyFill="1" applyBorder="1" applyAlignment="1" applyProtection="1">
      <alignment horizontal="center" vertical="center"/>
    </xf>
    <xf numFmtId="164" fontId="6" fillId="39" borderId="100" xfId="10" applyNumberFormat="1" applyFont="1" applyFill="1" applyBorder="1" applyAlignment="1" applyProtection="1">
      <alignment horizontal="center" vertical="center"/>
      <protection locked="0"/>
    </xf>
    <xf numFmtId="164" fontId="6" fillId="0" borderId="94" xfId="10" applyNumberFormat="1" applyFont="1" applyFill="1" applyBorder="1" applyAlignment="1" applyProtection="1">
      <alignment horizontal="center" vertical="center"/>
    </xf>
    <xf numFmtId="164" fontId="6" fillId="36" borderId="101" xfId="10" applyNumberFormat="1" applyFont="1" applyFill="1" applyBorder="1" applyAlignment="1" applyProtection="1">
      <alignment horizontal="center" vertical="center"/>
    </xf>
    <xf numFmtId="164" fontId="6" fillId="39" borderId="62" xfId="10" applyNumberFormat="1" applyFont="1" applyFill="1" applyBorder="1" applyAlignment="1" applyProtection="1">
      <alignment horizontal="center" vertical="center"/>
      <protection locked="0"/>
    </xf>
    <xf numFmtId="2" fontId="6" fillId="0" borderId="94" xfId="10" applyNumberFormat="1" applyFont="1" applyFill="1" applyBorder="1" applyAlignment="1" applyProtection="1">
      <alignment horizontal="center" vertical="center"/>
    </xf>
    <xf numFmtId="164" fontId="6" fillId="0" borderId="102" xfId="10" applyNumberFormat="1" applyFont="1" applyFill="1" applyBorder="1" applyAlignment="1" applyProtection="1">
      <alignment horizontal="center" vertical="center"/>
      <protection locked="0"/>
    </xf>
    <xf numFmtId="164" fontId="6" fillId="0" borderId="95" xfId="10" applyNumberFormat="1" applyFont="1" applyFill="1" applyBorder="1" applyAlignment="1" applyProtection="1">
      <alignment horizontal="center" vertical="center"/>
      <protection locked="0"/>
    </xf>
    <xf numFmtId="164" fontId="15" fillId="0" borderId="96" xfId="10" applyNumberFormat="1" applyFont="1" applyFill="1" applyBorder="1" applyAlignment="1" applyProtection="1">
      <alignment horizontal="center" vertical="center"/>
    </xf>
    <xf numFmtId="164" fontId="6" fillId="0" borderId="103" xfId="10" applyNumberFormat="1" applyFont="1" applyFill="1" applyBorder="1" applyAlignment="1" applyProtection="1">
      <alignment horizontal="center" vertical="center"/>
    </xf>
    <xf numFmtId="164" fontId="6" fillId="39" borderId="96" xfId="10" applyNumberFormat="1" applyFont="1" applyFill="1" applyBorder="1" applyAlignment="1" applyProtection="1">
      <alignment horizontal="center" vertical="center"/>
    </xf>
    <xf numFmtId="164" fontId="6" fillId="39" borderId="103" xfId="10" applyNumberFormat="1" applyFont="1" applyFill="1" applyBorder="1" applyAlignment="1" applyProtection="1">
      <alignment horizontal="center" vertical="center"/>
    </xf>
    <xf numFmtId="164" fontId="6" fillId="39" borderId="101" xfId="10" applyNumberFormat="1" applyFont="1" applyFill="1" applyBorder="1" applyAlignment="1" applyProtection="1">
      <alignment horizontal="center" vertical="center"/>
    </xf>
    <xf numFmtId="164" fontId="6" fillId="0" borderId="101" xfId="10" applyNumberFormat="1" applyFont="1" applyFill="1" applyBorder="1" applyAlignment="1" applyProtection="1">
      <alignment horizontal="center" vertical="center"/>
    </xf>
    <xf numFmtId="164" fontId="6" fillId="0" borderId="96" xfId="10" applyNumberFormat="1" applyFont="1" applyFill="1" applyBorder="1" applyAlignment="1" applyProtection="1">
      <alignment horizontal="center" vertical="center"/>
    </xf>
    <xf numFmtId="164" fontId="6" fillId="40" borderId="103" xfId="10" applyNumberFormat="1" applyFont="1" applyFill="1" applyBorder="1" applyAlignment="1" applyProtection="1">
      <alignment horizontal="center" vertical="center"/>
    </xf>
    <xf numFmtId="164" fontId="6" fillId="41" borderId="94" xfId="10" applyNumberFormat="1" applyFont="1" applyFill="1" applyBorder="1" applyAlignment="1" applyProtection="1">
      <alignment horizontal="center" vertical="center"/>
    </xf>
    <xf numFmtId="164" fontId="6" fillId="41" borderId="62" xfId="10" applyNumberFormat="1" applyFont="1" applyFill="1" applyBorder="1" applyAlignment="1" applyProtection="1">
      <alignment horizontal="center" vertical="center"/>
      <protection locked="0"/>
    </xf>
    <xf numFmtId="164" fontId="6" fillId="41" borderId="103" xfId="10" applyNumberFormat="1" applyFont="1" applyFill="1" applyBorder="1" applyAlignment="1" applyProtection="1">
      <alignment horizontal="center" vertical="center"/>
    </xf>
    <xf numFmtId="2" fontId="6" fillId="0" borderId="96" xfId="10" applyNumberFormat="1" applyFont="1" applyFill="1" applyBorder="1" applyAlignment="1" applyProtection="1">
      <alignment horizontal="center" vertical="center"/>
    </xf>
    <xf numFmtId="164" fontId="6" fillId="10" borderId="103" xfId="10" applyNumberFormat="1" applyFont="1" applyFill="1" applyBorder="1" applyAlignment="1" applyProtection="1">
      <alignment horizontal="center" vertical="center"/>
    </xf>
    <xf numFmtId="164" fontId="6" fillId="41" borderId="96" xfId="10" applyNumberFormat="1" applyFont="1" applyFill="1" applyBorder="1" applyAlignment="1" applyProtection="1">
      <alignment horizontal="center" vertical="center"/>
    </xf>
    <xf numFmtId="0" fontId="8" fillId="0" borderId="0" xfId="10" applyAlignment="1" applyProtection="1">
      <alignment horizontal="center" vertical="center"/>
    </xf>
    <xf numFmtId="0" fontId="16" fillId="0" borderId="0" xfId="10" applyFont="1" applyFill="1" applyProtection="1"/>
    <xf numFmtId="2" fontId="17" fillId="0" borderId="92" xfId="10" applyNumberFormat="1" applyFont="1" applyFill="1" applyBorder="1" applyAlignment="1" applyProtection="1">
      <alignment horizontal="center" vertical="center"/>
    </xf>
    <xf numFmtId="0" fontId="17" fillId="0" borderId="0" xfId="10" applyFont="1" applyFill="1" applyProtection="1"/>
    <xf numFmtId="2" fontId="17" fillId="0" borderId="0" xfId="10" applyNumberFormat="1" applyFont="1" applyFill="1" applyBorder="1" applyAlignment="1" applyProtection="1">
      <alignment horizontal="center" vertical="center"/>
    </xf>
    <xf numFmtId="0" fontId="8" fillId="0" borderId="0" xfId="10" applyFill="1" applyProtection="1"/>
    <xf numFmtId="164" fontId="6" fillId="0" borderId="62" xfId="101" applyNumberFormat="1" applyFont="1" applyFill="1" applyBorder="1" applyAlignment="1" applyProtection="1">
      <alignment horizontal="center" vertical="center"/>
      <protection locked="0"/>
    </xf>
    <xf numFmtId="0" fontId="6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vertical="center"/>
    </xf>
    <xf numFmtId="0" fontId="13" fillId="0" borderId="14" xfId="0" applyFont="1" applyBorder="1" applyAlignment="1">
      <alignment horizontal="center" vertical="center" textRotation="90" wrapText="1"/>
    </xf>
    <xf numFmtId="0" fontId="8" fillId="0" borderId="17" xfId="0" applyFont="1" applyBorder="1" applyAlignment="1">
      <alignment vertical="center"/>
    </xf>
    <xf numFmtId="0" fontId="12" fillId="0" borderId="14" xfId="0" applyFont="1" applyBorder="1" applyAlignment="1">
      <alignment horizontal="center" vertical="center" textRotation="90" wrapText="1"/>
    </xf>
    <xf numFmtId="0" fontId="6" fillId="0" borderId="16" xfId="0" applyFont="1" applyBorder="1" applyAlignment="1">
      <alignment horizontal="center" vertical="center" textRotation="90" wrapText="1"/>
    </xf>
    <xf numFmtId="0" fontId="8" fillId="0" borderId="10" xfId="0" applyFont="1" applyBorder="1" applyAlignment="1">
      <alignment vertical="center"/>
    </xf>
    <xf numFmtId="0" fontId="14" fillId="0" borderId="14" xfId="0" applyFont="1" applyBorder="1" applyAlignment="1">
      <alignment horizontal="center" vertical="center" textRotation="90" wrapText="1"/>
    </xf>
    <xf numFmtId="0" fontId="10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12" fillId="9" borderId="14" xfId="0" applyFont="1" applyFill="1" applyBorder="1" applyAlignment="1">
      <alignment horizontal="center" vertical="center" textRotation="90" wrapText="1"/>
    </xf>
    <xf numFmtId="0" fontId="13" fillId="9" borderId="14" xfId="0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9" fillId="0" borderId="0" xfId="0" applyFont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2" fillId="9" borderId="15" xfId="0" applyFont="1" applyFill="1" applyBorder="1" applyAlignment="1">
      <alignment horizontal="center" vertical="center" textRotation="90" wrapText="1"/>
    </xf>
    <xf numFmtId="0" fontId="8" fillId="0" borderId="9" xfId="0" applyFont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8" fillId="0" borderId="26" xfId="0" applyFont="1" applyBorder="1" applyAlignment="1">
      <alignment vertical="center"/>
    </xf>
    <xf numFmtId="0" fontId="39" fillId="0" borderId="6" xfId="0" applyFont="1" applyBorder="1" applyAlignment="1">
      <alignment horizontal="center" vertical="center" wrapText="1"/>
    </xf>
    <xf numFmtId="0" fontId="6" fillId="0" borderId="30" xfId="0" applyFont="1" applyBorder="1" applyAlignment="1" applyProtection="1">
      <alignment horizontal="left" vertical="center"/>
    </xf>
    <xf numFmtId="0" fontId="6" fillId="0" borderId="55" xfId="0" applyFont="1" applyBorder="1" applyAlignment="1" applyProtection="1">
      <alignment horizontal="left" vertical="center"/>
    </xf>
    <xf numFmtId="0" fontId="12" fillId="0" borderId="42" xfId="0" applyFont="1" applyFill="1" applyBorder="1" applyAlignment="1" applyProtection="1">
      <alignment horizontal="center" vertical="center" textRotation="90" wrapText="1"/>
    </xf>
    <xf numFmtId="0" fontId="13" fillId="0" borderId="42" xfId="0" applyFont="1" applyFill="1" applyBorder="1" applyAlignment="1" applyProtection="1">
      <alignment horizontal="center" vertical="center" textRotation="90" wrapText="1"/>
    </xf>
    <xf numFmtId="0" fontId="6" fillId="0" borderId="48" xfId="0" applyFont="1" applyFill="1" applyBorder="1" applyAlignment="1" applyProtection="1">
      <alignment horizontal="center" vertical="center" textRotation="90" wrapText="1"/>
    </xf>
    <xf numFmtId="0" fontId="6" fillId="0" borderId="49" xfId="0" applyFont="1" applyFill="1" applyBorder="1" applyAlignment="1" applyProtection="1">
      <alignment horizontal="center" vertical="center" textRotation="90" wrapText="1"/>
    </xf>
    <xf numFmtId="0" fontId="6" fillId="0" borderId="29" xfId="0" applyFont="1" applyFill="1" applyBorder="1" applyAlignment="1" applyProtection="1">
      <alignment horizontal="center" vertical="center" textRotation="90" wrapText="1"/>
    </xf>
    <xf numFmtId="0" fontId="12" fillId="0" borderId="48" xfId="0" applyFont="1" applyFill="1" applyBorder="1" applyAlignment="1" applyProtection="1">
      <alignment horizontal="center" vertical="center" textRotation="90" wrapText="1"/>
    </xf>
    <xf numFmtId="0" fontId="12" fillId="0" borderId="49" xfId="0" applyFont="1" applyFill="1" applyBorder="1" applyAlignment="1" applyProtection="1">
      <alignment horizontal="center" vertical="center" textRotation="90" wrapText="1"/>
    </xf>
    <xf numFmtId="0" fontId="12" fillId="0" borderId="29" xfId="0" applyFont="1" applyFill="1" applyBorder="1" applyAlignment="1" applyProtection="1">
      <alignment horizontal="center" vertical="center" textRotation="90" wrapText="1"/>
    </xf>
    <xf numFmtId="0" fontId="14" fillId="0" borderId="48" xfId="0" applyFont="1" applyFill="1" applyBorder="1" applyAlignment="1" applyProtection="1">
      <alignment horizontal="center" vertical="center" textRotation="90" wrapText="1"/>
    </xf>
    <xf numFmtId="0" fontId="14" fillId="0" borderId="49" xfId="0" applyFont="1" applyFill="1" applyBorder="1" applyAlignment="1" applyProtection="1">
      <alignment horizontal="center" vertical="center" textRotation="90" wrapText="1"/>
    </xf>
    <xf numFmtId="0" fontId="14" fillId="0" borderId="29" xfId="0" applyFont="1" applyFill="1" applyBorder="1" applyAlignment="1" applyProtection="1">
      <alignment horizontal="center" vertical="center" textRotation="90" wrapText="1"/>
    </xf>
    <xf numFmtId="0" fontId="10" fillId="0" borderId="51" xfId="0" applyFont="1" applyBorder="1" applyAlignment="1" applyProtection="1">
      <alignment horizontal="center" vertical="center"/>
    </xf>
    <xf numFmtId="0" fontId="10" fillId="0" borderId="52" xfId="0" applyFont="1" applyBorder="1" applyAlignment="1" applyProtection="1">
      <alignment horizontal="center" vertical="center"/>
    </xf>
    <xf numFmtId="0" fontId="10" fillId="0" borderId="53" xfId="0" applyFont="1" applyBorder="1" applyAlignment="1" applyProtection="1">
      <alignment horizontal="center" vertical="center"/>
    </xf>
    <xf numFmtId="0" fontId="12" fillId="36" borderId="42" xfId="0" applyFont="1" applyFill="1" applyBorder="1" applyAlignment="1" applyProtection="1">
      <alignment horizontal="center" vertical="center" textRotation="90" wrapText="1"/>
    </xf>
    <xf numFmtId="0" fontId="13" fillId="36" borderId="42" xfId="0" applyFont="1" applyFill="1" applyBorder="1" applyAlignment="1" applyProtection="1">
      <alignment horizontal="center" vertical="center" textRotation="90" wrapText="1"/>
    </xf>
    <xf numFmtId="0" fontId="12" fillId="36" borderId="45" xfId="0" applyFont="1" applyFill="1" applyBorder="1" applyAlignment="1" applyProtection="1">
      <alignment horizontal="center" vertical="center" textRotation="90" wrapText="1"/>
    </xf>
    <xf numFmtId="0" fontId="10" fillId="36" borderId="42" xfId="0" applyFont="1" applyFill="1" applyBorder="1" applyAlignment="1" applyProtection="1">
      <alignment horizontal="center" vertical="center" wrapText="1"/>
    </xf>
    <xf numFmtId="0" fontId="11" fillId="0" borderId="42" xfId="0" applyFont="1" applyFill="1" applyBorder="1" applyAlignment="1" applyProtection="1">
      <alignment horizontal="center" vertical="center" wrapText="1"/>
    </xf>
    <xf numFmtId="0" fontId="9" fillId="36" borderId="42" xfId="0" applyFont="1" applyFill="1" applyBorder="1" applyAlignment="1" applyProtection="1">
      <alignment horizontal="center" vertical="center" wrapText="1"/>
    </xf>
    <xf numFmtId="0" fontId="6" fillId="0" borderId="43" xfId="0" applyFont="1" applyBorder="1" applyAlignment="1" applyProtection="1">
      <alignment horizontal="center" vertical="center" wrapText="1"/>
    </xf>
    <xf numFmtId="0" fontId="6" fillId="0" borderId="42" xfId="0" applyFont="1" applyBorder="1" applyAlignment="1" applyProtection="1">
      <alignment horizontal="center" vertical="center" wrapText="1"/>
    </xf>
    <xf numFmtId="0" fontId="6" fillId="36" borderId="43" xfId="0" applyFont="1" applyFill="1" applyBorder="1" applyAlignment="1" applyProtection="1">
      <alignment horizontal="center" vertical="center" wrapText="1"/>
    </xf>
    <xf numFmtId="0" fontId="6" fillId="36" borderId="42" xfId="0" applyFont="1" applyFill="1" applyBorder="1" applyAlignment="1" applyProtection="1">
      <alignment horizontal="center" vertical="center" wrapText="1"/>
    </xf>
    <xf numFmtId="0" fontId="10" fillId="0" borderId="42" xfId="0" applyFont="1" applyFill="1" applyBorder="1" applyAlignment="1" applyProtection="1">
      <alignment horizontal="center" vertical="center" wrapText="1"/>
    </xf>
    <xf numFmtId="0" fontId="11" fillId="36" borderId="42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/>
    </xf>
    <xf numFmtId="0" fontId="9" fillId="0" borderId="44" xfId="0" applyFont="1" applyBorder="1" applyAlignment="1" applyProtection="1">
      <alignment horizontal="center" vertical="center"/>
    </xf>
    <xf numFmtId="0" fontId="11" fillId="36" borderId="45" xfId="0" applyFont="1" applyFill="1" applyBorder="1" applyAlignment="1" applyProtection="1">
      <alignment horizontal="center" vertical="center" wrapText="1"/>
    </xf>
    <xf numFmtId="0" fontId="11" fillId="36" borderId="46" xfId="0" applyFont="1" applyFill="1" applyBorder="1" applyAlignment="1" applyProtection="1">
      <alignment horizontal="center" vertical="center" wrapText="1"/>
    </xf>
    <xf numFmtId="0" fontId="11" fillId="36" borderId="47" xfId="0" applyFont="1" applyFill="1" applyBorder="1" applyAlignment="1" applyProtection="1">
      <alignment horizontal="center" vertical="center" wrapText="1"/>
    </xf>
    <xf numFmtId="0" fontId="6" fillId="0" borderId="42" xfId="0" applyFont="1" applyBorder="1" applyAlignment="1" applyProtection="1">
      <alignment horizontal="center"/>
    </xf>
    <xf numFmtId="2" fontId="41" fillId="0" borderId="80" xfId="0" applyNumberFormat="1" applyFont="1" applyFill="1" applyBorder="1" applyAlignment="1" applyProtection="1">
      <alignment horizontal="left" vertical="center" shrinkToFit="1"/>
    </xf>
    <xf numFmtId="0" fontId="8" fillId="0" borderId="81" xfId="0" applyNumberFormat="1" applyFont="1" applyFill="1" applyBorder="1" applyAlignment="1" applyProtection="1">
      <alignment vertical="center"/>
    </xf>
    <xf numFmtId="0" fontId="10" fillId="0" borderId="75" xfId="0" applyNumberFormat="1" applyFont="1" applyFill="1" applyBorder="1" applyAlignment="1" applyProtection="1">
      <alignment horizontal="center" vertical="center"/>
    </xf>
    <xf numFmtId="0" fontId="8" fillId="0" borderId="76" xfId="0" applyNumberFormat="1" applyFont="1" applyFill="1" applyBorder="1" applyAlignment="1" applyProtection="1">
      <alignment vertical="center"/>
    </xf>
    <xf numFmtId="0" fontId="8" fillId="0" borderId="77" xfId="0" applyNumberFormat="1" applyFont="1" applyFill="1" applyBorder="1" applyAlignment="1" applyProtection="1">
      <alignment vertical="center"/>
    </xf>
    <xf numFmtId="0" fontId="14" fillId="0" borderId="71" xfId="0" applyNumberFormat="1" applyFont="1" applyFill="1" applyBorder="1" applyAlignment="1" applyProtection="1">
      <alignment horizontal="center" vertical="center" textRotation="90" wrapText="1"/>
    </xf>
    <xf numFmtId="0" fontId="8" fillId="0" borderId="73" xfId="0" applyNumberFormat="1" applyFont="1" applyFill="1" applyBorder="1" applyAlignment="1" applyProtection="1">
      <alignment vertical="center"/>
    </xf>
    <xf numFmtId="0" fontId="8" fillId="0" borderId="78" xfId="0" applyNumberFormat="1" applyFont="1" applyFill="1" applyBorder="1" applyAlignment="1" applyProtection="1">
      <alignment vertical="center"/>
    </xf>
    <xf numFmtId="0" fontId="12" fillId="0" borderId="71" xfId="0" applyNumberFormat="1" applyFont="1" applyFill="1" applyBorder="1" applyAlignment="1" applyProtection="1">
      <alignment horizontal="center" vertical="center" textRotation="90" wrapText="1"/>
    </xf>
    <xf numFmtId="0" fontId="13" fillId="0" borderId="71" xfId="0" applyNumberFormat="1" applyFont="1" applyFill="1" applyBorder="1" applyAlignment="1" applyProtection="1">
      <alignment horizontal="center" vertical="center" textRotation="90" wrapText="1"/>
    </xf>
    <xf numFmtId="0" fontId="12" fillId="37" borderId="71" xfId="0" applyNumberFormat="1" applyFont="1" applyFill="1" applyBorder="1" applyAlignment="1" applyProtection="1">
      <alignment horizontal="center" vertical="center" textRotation="90" wrapText="1"/>
    </xf>
    <xf numFmtId="0" fontId="13" fillId="37" borderId="71" xfId="0" applyNumberFormat="1" applyFont="1" applyFill="1" applyBorder="1" applyAlignment="1" applyProtection="1">
      <alignment horizontal="center" vertical="center" textRotation="90" wrapText="1"/>
    </xf>
    <xf numFmtId="0" fontId="12" fillId="37" borderId="72" xfId="0" applyNumberFormat="1" applyFont="1" applyFill="1" applyBorder="1" applyAlignment="1" applyProtection="1">
      <alignment horizontal="center" vertical="center" textRotation="90" wrapText="1"/>
    </xf>
    <xf numFmtId="0" fontId="8" fillId="0" borderId="66" xfId="0" applyNumberFormat="1" applyFont="1" applyFill="1" applyBorder="1" applyAlignment="1" applyProtection="1">
      <alignment vertical="center"/>
    </xf>
    <xf numFmtId="0" fontId="8" fillId="0" borderId="68" xfId="0" applyNumberFormat="1" applyFont="1" applyFill="1" applyBorder="1" applyAlignment="1" applyProtection="1">
      <alignment vertical="center"/>
    </xf>
    <xf numFmtId="0" fontId="12" fillId="0" borderId="72" xfId="0" applyNumberFormat="1" applyFont="1" applyFill="1" applyBorder="1" applyAlignment="1" applyProtection="1">
      <alignment horizontal="center" vertical="center" textRotation="90" wrapText="1"/>
    </xf>
    <xf numFmtId="0" fontId="6" fillId="0" borderId="71" xfId="0" applyNumberFormat="1" applyFont="1" applyFill="1" applyBorder="1" applyAlignment="1" applyProtection="1">
      <alignment horizontal="center" vertical="center" textRotation="90" wrapText="1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8" fillId="0" borderId="67" xfId="0" applyNumberFormat="1" applyFont="1" applyFill="1" applyBorder="1" applyAlignment="1" applyProtection="1">
      <alignment vertical="center"/>
    </xf>
    <xf numFmtId="0" fontId="10" fillId="0" borderId="63" xfId="0" applyNumberFormat="1" applyFont="1" applyFill="1" applyBorder="1" applyAlignment="1" applyProtection="1">
      <alignment horizontal="center" vertical="center" wrapText="1"/>
    </xf>
    <xf numFmtId="0" fontId="8" fillId="0" borderId="64" xfId="0" applyNumberFormat="1" applyFont="1" applyFill="1" applyBorder="1" applyAlignment="1" applyProtection="1">
      <alignment vertical="center"/>
    </xf>
    <xf numFmtId="0" fontId="8" fillId="0" borderId="65" xfId="0" applyNumberFormat="1" applyFont="1" applyFill="1" applyBorder="1" applyAlignment="1" applyProtection="1">
      <alignment vertical="center"/>
    </xf>
    <xf numFmtId="0" fontId="11" fillId="37" borderId="63" xfId="0" applyNumberFormat="1" applyFont="1" applyFill="1" applyBorder="1" applyAlignment="1" applyProtection="1">
      <alignment horizontal="center" vertical="center" wrapText="1"/>
    </xf>
    <xf numFmtId="0" fontId="10" fillId="37" borderId="63" xfId="0" applyNumberFormat="1" applyFont="1" applyFill="1" applyBorder="1" applyAlignment="1" applyProtection="1">
      <alignment horizontal="center" vertical="center" wrapText="1"/>
    </xf>
    <xf numFmtId="0" fontId="11" fillId="0" borderId="63" xfId="0" applyNumberFormat="1" applyFont="1" applyFill="1" applyBorder="1" applyAlignment="1" applyProtection="1">
      <alignment horizontal="center" vertical="center" wrapText="1"/>
    </xf>
    <xf numFmtId="0" fontId="40" fillId="0" borderId="0" xfId="0" applyNumberFormat="1" applyFont="1" applyFill="1" applyBorder="1" applyAlignment="1" applyProtection="1">
      <alignment horizontal="center" vertical="center" wrapText="1"/>
    </xf>
    <xf numFmtId="0" fontId="6" fillId="37" borderId="66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8" fillId="0" borderId="69" xfId="0" applyNumberFormat="1" applyFont="1" applyFill="1" applyBorder="1" applyAlignment="1" applyProtection="1">
      <alignment vertical="center"/>
    </xf>
    <xf numFmtId="0" fontId="8" fillId="0" borderId="70" xfId="0" applyNumberFormat="1" applyFont="1" applyFill="1" applyBorder="1" applyAlignment="1" applyProtection="1">
      <alignment vertical="center"/>
    </xf>
    <xf numFmtId="0" fontId="6" fillId="0" borderId="66" xfId="0" applyNumberFormat="1" applyFont="1" applyFill="1" applyBorder="1" applyAlignment="1" applyProtection="1">
      <alignment horizontal="center" vertical="center" wrapText="1"/>
    </xf>
    <xf numFmtId="0" fontId="6" fillId="0" borderId="63" xfId="0" applyNumberFormat="1" applyFont="1" applyFill="1" applyBorder="1" applyAlignment="1" applyProtection="1">
      <alignment horizontal="center"/>
    </xf>
    <xf numFmtId="0" fontId="6" fillId="37" borderId="63" xfId="0" applyNumberFormat="1" applyFont="1" applyFill="1" applyBorder="1" applyAlignment="1" applyProtection="1">
      <alignment horizontal="center" vertical="center" wrapText="1"/>
    </xf>
    <xf numFmtId="0" fontId="6" fillId="35" borderId="97" xfId="10" applyFont="1" applyFill="1" applyBorder="1" applyAlignment="1" applyProtection="1">
      <alignment horizontal="left" vertical="center"/>
    </xf>
    <xf numFmtId="0" fontId="6" fillId="0" borderId="88" xfId="10" applyFont="1" applyFill="1" applyBorder="1" applyAlignment="1" applyProtection="1">
      <alignment horizontal="center" vertical="center" textRotation="90" wrapText="1"/>
    </xf>
    <xf numFmtId="0" fontId="12" fillId="0" borderId="88" xfId="10" applyFont="1" applyFill="1" applyBorder="1" applyAlignment="1" applyProtection="1">
      <alignment horizontal="center" vertical="center" textRotation="90" wrapText="1"/>
    </xf>
    <xf numFmtId="0" fontId="14" fillId="0" borderId="88" xfId="10" applyFont="1" applyFill="1" applyBorder="1" applyAlignment="1" applyProtection="1">
      <alignment horizontal="center" vertical="center" textRotation="90" wrapText="1"/>
    </xf>
    <xf numFmtId="0" fontId="10" fillId="0" borderId="95" xfId="10" applyFont="1" applyBorder="1" applyAlignment="1" applyProtection="1">
      <alignment horizontal="center" vertical="center"/>
    </xf>
    <xf numFmtId="0" fontId="13" fillId="0" borderId="88" xfId="10" applyFont="1" applyFill="1" applyBorder="1" applyAlignment="1" applyProtection="1">
      <alignment horizontal="center" vertical="center" textRotation="90" wrapText="1"/>
    </xf>
    <xf numFmtId="0" fontId="12" fillId="0" borderId="89" xfId="10" applyFont="1" applyFill="1" applyBorder="1" applyAlignment="1" applyProtection="1">
      <alignment horizontal="center" vertical="center" textRotation="90" wrapText="1"/>
    </xf>
    <xf numFmtId="0" fontId="12" fillId="39" borderId="88" xfId="10" applyFont="1" applyFill="1" applyBorder="1" applyAlignment="1" applyProtection="1">
      <alignment horizontal="center" vertical="center" textRotation="90" wrapText="1"/>
    </xf>
    <xf numFmtId="0" fontId="13" fillId="39" borderId="88" xfId="10" applyFont="1" applyFill="1" applyBorder="1" applyAlignment="1" applyProtection="1">
      <alignment horizontal="center" vertical="center" textRotation="90" wrapText="1"/>
    </xf>
    <xf numFmtId="0" fontId="12" fillId="39" borderId="89" xfId="10" applyFont="1" applyFill="1" applyBorder="1" applyAlignment="1" applyProtection="1">
      <alignment horizontal="center" vertical="center" textRotation="90" wrapText="1"/>
    </xf>
    <xf numFmtId="0" fontId="6" fillId="0" borderId="0" xfId="10" applyFont="1" applyBorder="1" applyAlignment="1" applyProtection="1">
      <alignment horizontal="center" vertical="center" wrapText="1"/>
    </xf>
    <xf numFmtId="0" fontId="9" fillId="0" borderId="0" xfId="10" applyFont="1" applyBorder="1" applyAlignment="1" applyProtection="1">
      <alignment horizontal="center" vertical="center"/>
    </xf>
    <xf numFmtId="0" fontId="9" fillId="0" borderId="93" xfId="10" applyFont="1" applyBorder="1" applyAlignment="1" applyProtection="1">
      <alignment horizontal="center" vertical="center"/>
    </xf>
    <xf numFmtId="0" fontId="10" fillId="0" borderId="88" xfId="10" applyFont="1" applyFill="1" applyBorder="1" applyAlignment="1" applyProtection="1">
      <alignment horizontal="center" vertical="center" wrapText="1"/>
    </xf>
    <xf numFmtId="0" fontId="11" fillId="39" borderId="88" xfId="10" applyFont="1" applyFill="1" applyBorder="1" applyAlignment="1" applyProtection="1">
      <alignment horizontal="center" vertical="center" wrapText="1"/>
    </xf>
    <xf numFmtId="0" fontId="11" fillId="0" borderId="88" xfId="10" applyFont="1" applyFill="1" applyBorder="1" applyAlignment="1" applyProtection="1">
      <alignment horizontal="center" vertical="center" wrapText="1"/>
    </xf>
    <xf numFmtId="0" fontId="39" fillId="39" borderId="88" xfId="10" applyFont="1" applyFill="1" applyBorder="1" applyAlignment="1" applyProtection="1">
      <alignment horizontal="center" vertical="center" wrapText="1"/>
    </xf>
    <xf numFmtId="0" fontId="10" fillId="39" borderId="88" xfId="10" applyFont="1" applyFill="1" applyBorder="1" applyAlignment="1" applyProtection="1">
      <alignment horizontal="center" vertical="center" wrapText="1"/>
    </xf>
    <xf numFmtId="0" fontId="6" fillId="0" borderId="92" xfId="10" applyFont="1" applyBorder="1" applyAlignment="1" applyProtection="1">
      <alignment horizontal="center" vertical="center" wrapText="1"/>
    </xf>
    <xf numFmtId="0" fontId="6" fillId="39" borderId="92" xfId="10" applyFont="1" applyFill="1" applyBorder="1" applyAlignment="1" applyProtection="1">
      <alignment horizontal="center" vertical="center" wrapText="1"/>
    </xf>
    <xf numFmtId="0" fontId="6" fillId="0" borderId="88" xfId="10" applyFont="1" applyBorder="1" applyAlignment="1" applyProtection="1">
      <alignment horizontal="center"/>
    </xf>
    <xf numFmtId="0" fontId="6" fillId="39" borderId="88" xfId="10" applyFont="1" applyFill="1" applyBorder="1" applyAlignment="1" applyProtection="1">
      <alignment horizontal="center" vertical="center" wrapText="1"/>
    </xf>
    <xf numFmtId="0" fontId="6" fillId="39" borderId="89" xfId="10" applyFont="1" applyFill="1" applyBorder="1" applyAlignment="1" applyProtection="1">
      <alignment horizontal="center" vertical="center" wrapText="1"/>
    </xf>
    <xf numFmtId="0" fontId="6" fillId="39" borderId="90" xfId="10" applyFont="1" applyFill="1" applyBorder="1" applyAlignment="1" applyProtection="1">
      <alignment horizontal="center" vertical="center" wrapText="1"/>
    </xf>
    <xf numFmtId="0" fontId="6" fillId="39" borderId="91" xfId="10" applyFont="1" applyFill="1" applyBorder="1" applyAlignment="1" applyProtection="1">
      <alignment horizontal="center" vertical="center" wrapText="1"/>
    </xf>
    <xf numFmtId="0" fontId="5" fillId="42" borderId="104" xfId="110" applyFont="1" applyFill="1" applyBorder="1" applyAlignment="1">
      <alignment horizontal="left" vertical="top" wrapText="1"/>
    </xf>
  </cellXfs>
  <cellStyles count="111">
    <cellStyle name="20% - Énfasis1 2" xfId="29"/>
    <cellStyle name="20% - Énfasis2 2" xfId="30"/>
    <cellStyle name="20% - Énfasis3 2" xfId="31"/>
    <cellStyle name="20% - Énfasis4 2" xfId="32"/>
    <cellStyle name="20% - Énfasis5 2" xfId="33"/>
    <cellStyle name="20% - Énfasis6 2" xfId="34"/>
    <cellStyle name="40% - Énfasis1 2" xfId="35"/>
    <cellStyle name="40% - Énfasis2 2" xfId="36"/>
    <cellStyle name="40% - Énfasis3 2" xfId="37"/>
    <cellStyle name="40% - Énfasis4 2" xfId="38"/>
    <cellStyle name="40% - Énfasis5 2" xfId="39"/>
    <cellStyle name="40% - Énfasis6 2" xfId="40"/>
    <cellStyle name="60% - Énfasis1 2" xfId="41"/>
    <cellStyle name="60% - Énfasis2 2" xfId="42"/>
    <cellStyle name="60% - Énfasis3 2" xfId="43"/>
    <cellStyle name="60% - Énfasis4 2" xfId="44"/>
    <cellStyle name="60% - Énfasis5 2" xfId="45"/>
    <cellStyle name="60% - Énfasis6 2" xfId="46"/>
    <cellStyle name="Buena" xfId="47"/>
    <cellStyle name="Cálculo 2" xfId="48"/>
    <cellStyle name="Celda de comprobación 2" xfId="49"/>
    <cellStyle name="Celda vinculada 2" xfId="50"/>
    <cellStyle name="Encabezado 4 2" xfId="51"/>
    <cellStyle name="Énfasis1 2" xfId="54"/>
    <cellStyle name="Énfasis2 2" xfId="55"/>
    <cellStyle name="Énfasis3 2" xfId="56"/>
    <cellStyle name="Énfasis4 2" xfId="57"/>
    <cellStyle name="Énfasis5 2" xfId="58"/>
    <cellStyle name="Énfasis6 2" xfId="59"/>
    <cellStyle name="Entrada 2" xfId="60"/>
    <cellStyle name="Euro" xfId="4"/>
    <cellStyle name="Hipervínculo 2" xfId="5"/>
    <cellStyle name="Hipervínculo 2 2" xfId="6"/>
    <cellStyle name="Hipervínculo 2 3" xfId="61"/>
    <cellStyle name="Hipervínculo 3" xfId="7"/>
    <cellStyle name="Hipervínculo 3 2" xfId="8"/>
    <cellStyle name="Hipervínculo 3 3" xfId="62"/>
    <cellStyle name="Incorrecto 2" xfId="63"/>
    <cellStyle name="Neutral 2" xfId="64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7 2" xfId="65"/>
    <cellStyle name="Normal 17 3" xfId="105"/>
    <cellStyle name="Normal 18" xfId="3"/>
    <cellStyle name="Normal 19" xfId="28"/>
    <cellStyle name="Normal 2" xfId="1"/>
    <cellStyle name="Normal 2 2" xfId="18"/>
    <cellStyle name="Normal 2 3" xfId="17"/>
    <cellStyle name="Normal 2_Nominas de evaluación FASE I SEPTIEMBRE 2022" xfId="19"/>
    <cellStyle name="Normal 20" xfId="52"/>
    <cellStyle name="Normal 21" xfId="53"/>
    <cellStyle name="Normal 22" xfId="67"/>
    <cellStyle name="Normal 23" xfId="78"/>
    <cellStyle name="Normal 24" xfId="76"/>
    <cellStyle name="Normal 25" xfId="77"/>
    <cellStyle name="Normal 26" xfId="79"/>
    <cellStyle name="Normal 27" xfId="80"/>
    <cellStyle name="Normal 28" xfId="81"/>
    <cellStyle name="Normal 29" xfId="83"/>
    <cellStyle name="Normal 3" xfId="2"/>
    <cellStyle name="Normal 3 2" xfId="20"/>
    <cellStyle name="Normal 30" xfId="84"/>
    <cellStyle name="Normal 31" xfId="82"/>
    <cellStyle name="Normal 32" xfId="85"/>
    <cellStyle name="Normal 33" xfId="86"/>
    <cellStyle name="Normal 34" xfId="87"/>
    <cellStyle name="Normal 35" xfId="88"/>
    <cellStyle name="Normal 36" xfId="89"/>
    <cellStyle name="Normal 37" xfId="90"/>
    <cellStyle name="Normal 38" xfId="92"/>
    <cellStyle name="Normal 39" xfId="91"/>
    <cellStyle name="Normal 4" xfId="21"/>
    <cellStyle name="Normal 40" xfId="93"/>
    <cellStyle name="Normal 41" xfId="94"/>
    <cellStyle name="Normal 42" xfId="95"/>
    <cellStyle name="Normal 43" xfId="96"/>
    <cellStyle name="Normal 44" xfId="97"/>
    <cellStyle name="Normal 45" xfId="98"/>
    <cellStyle name="Normal 46" xfId="99"/>
    <cellStyle name="Normal 47" xfId="101"/>
    <cellStyle name="Normal 48" xfId="102"/>
    <cellStyle name="Normal 49" xfId="100"/>
    <cellStyle name="Normal 5" xfId="22"/>
    <cellStyle name="Normal 50" xfId="103"/>
    <cellStyle name="Normal 51" xfId="104"/>
    <cellStyle name="Normal 52" xfId="106"/>
    <cellStyle name="Normal 53" xfId="107"/>
    <cellStyle name="Normal 54" xfId="109"/>
    <cellStyle name="Normal 55" xfId="110"/>
    <cellStyle name="Normal 6" xfId="23"/>
    <cellStyle name="Normal 7" xfId="24"/>
    <cellStyle name="Normal 8" xfId="25"/>
    <cellStyle name="Normal 8 2" xfId="108"/>
    <cellStyle name="Normal 9" xfId="26"/>
    <cellStyle name="Notas 2" xfId="66"/>
    <cellStyle name="Porcentaje 2" xfId="27"/>
    <cellStyle name="Salida 2" xfId="68"/>
    <cellStyle name="Texto de advertencia 2" xfId="69"/>
    <cellStyle name="Texto explicativo 2" xfId="70"/>
    <cellStyle name="Título 1" xfId="72"/>
    <cellStyle name="Título 2 2" xfId="73"/>
    <cellStyle name="Título 3 2" xfId="74"/>
    <cellStyle name="Título 4" xfId="71"/>
    <cellStyle name="Total 2" xfId="75"/>
  </cellStyles>
  <dxfs count="101"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b val="0"/>
        <condense val="0"/>
        <extend val="0"/>
        <color rgb="FF800080"/>
      </font>
      <fill>
        <patternFill patternType="solid">
          <fgColor rgb="FFFF8080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condense val="0"/>
        <extend val="0"/>
        <color rgb="FF9C0006"/>
      </font>
      <fill>
        <patternFill>
          <fgColor indexed="64"/>
          <bgColor rgb="FFFFC7CE"/>
        </patternFill>
      </fill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 val="0"/>
        <condense val="0"/>
        <extend val="0"/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PANEL DE CONTROL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PANEL DE CONTROL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PANEL DE CONTROL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PANEL DE CONTROL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PANEL DE CONTROL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PANEL DE CONTRO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32</xdr:col>
      <xdr:colOff>0</xdr:colOff>
      <xdr:row>2</xdr:row>
      <xdr:rowOff>0</xdr:rowOff>
    </xdr:from>
    <xdr:to>
      <xdr:col>34</xdr:col>
      <xdr:colOff>152400</xdr:colOff>
      <xdr:row>6</xdr:row>
      <xdr:rowOff>190500</xdr:rowOff>
    </xdr:to>
    <xdr:pic>
      <xdr:nvPicPr>
        <xdr:cNvPr id="2" name="Picture 20" descr="Icono Inicio. Botón De Internet Sobre Fondo Blanco. Fotos, retratos,  imágenes y fotografía de archivo libres de derecho. Image 5665984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8" t="9070" r="8162" b="3627"/>
        <a:stretch>
          <a:fillRect/>
        </a:stretch>
      </xdr:blipFill>
      <xdr:spPr bwMode="auto">
        <a:xfrm>
          <a:off x="11833860" y="266700"/>
          <a:ext cx="79248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32</xdr:col>
      <xdr:colOff>0</xdr:colOff>
      <xdr:row>2</xdr:row>
      <xdr:rowOff>0</xdr:rowOff>
    </xdr:from>
    <xdr:to>
      <xdr:col>34</xdr:col>
      <xdr:colOff>152400</xdr:colOff>
      <xdr:row>6</xdr:row>
      <xdr:rowOff>190500</xdr:rowOff>
    </xdr:to>
    <xdr:pic>
      <xdr:nvPicPr>
        <xdr:cNvPr id="2" name="Picture 20" descr="Icono Inicio. Botón De Internet Sobre Fondo Blanco. Fotos, retratos,  imágenes y fotografía de archivo libres de derecho. Image 5665984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8" t="9070" r="8162" b="3627"/>
        <a:stretch>
          <a:fillRect/>
        </a:stretch>
      </xdr:blipFill>
      <xdr:spPr bwMode="auto">
        <a:xfrm>
          <a:off x="11833860" y="266700"/>
          <a:ext cx="79248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114300</xdr:colOff>
      <xdr:row>1</xdr:row>
      <xdr:rowOff>60960</xdr:rowOff>
    </xdr:from>
    <xdr:to>
      <xdr:col>40</xdr:col>
      <xdr:colOff>152400</xdr:colOff>
      <xdr:row>6</xdr:row>
      <xdr:rowOff>129540</xdr:rowOff>
    </xdr:to>
    <xdr:pic>
      <xdr:nvPicPr>
        <xdr:cNvPr id="2" name="Picture 20" descr="Icono Inicio. Botón De Internet Sobre Fondo Blanco. Fotos, retratos,  imágenes y fotografía de archivo libres de derecho. Image 5665984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8" t="9070" r="8162" b="3627"/>
        <a:stretch>
          <a:fillRect/>
        </a:stretch>
      </xdr:blipFill>
      <xdr:spPr bwMode="auto">
        <a:xfrm>
          <a:off x="13098780" y="175260"/>
          <a:ext cx="112014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114300</xdr:colOff>
      <xdr:row>1</xdr:row>
      <xdr:rowOff>60960</xdr:rowOff>
    </xdr:from>
    <xdr:to>
      <xdr:col>40</xdr:col>
      <xdr:colOff>152400</xdr:colOff>
      <xdr:row>6</xdr:row>
      <xdr:rowOff>129540</xdr:rowOff>
    </xdr:to>
    <xdr:pic>
      <xdr:nvPicPr>
        <xdr:cNvPr id="2" name="Picture 20" descr="Icono Inicio. Botón De Internet Sobre Fondo Blanco. Fotos, retratos,  imágenes y fotografía de archivo libres de derecho. Image 5665984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8" t="9070" r="8162" b="3627"/>
        <a:stretch>
          <a:fillRect/>
        </a:stretch>
      </xdr:blipFill>
      <xdr:spPr bwMode="auto">
        <a:xfrm>
          <a:off x="13098780" y="175260"/>
          <a:ext cx="112014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</xdr:row>
      <xdr:rowOff>0</xdr:rowOff>
    </xdr:from>
    <xdr:to>
      <xdr:col>3</xdr:col>
      <xdr:colOff>76200</xdr:colOff>
      <xdr:row>6</xdr:row>
      <xdr:rowOff>15240</xdr:rowOff>
    </xdr:to>
    <xdr:pic>
      <xdr:nvPicPr>
        <xdr:cNvPr id="2" name="Picture 20" descr="Icono Inicio. Botón De Internet Sobre Fondo Blanco. Fotos, retratos,  imágenes y fotografía de archivo libres de derecho. Image 5665984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8" t="9070" r="8162" b="3627"/>
        <a:stretch>
          <a:fillRect/>
        </a:stretch>
      </xdr:blipFill>
      <xdr:spPr bwMode="auto">
        <a:xfrm>
          <a:off x="960120" y="121920"/>
          <a:ext cx="80772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</xdr:row>
      <xdr:rowOff>0</xdr:rowOff>
    </xdr:from>
    <xdr:to>
      <xdr:col>3</xdr:col>
      <xdr:colOff>76200</xdr:colOff>
      <xdr:row>6</xdr:row>
      <xdr:rowOff>15240</xdr:rowOff>
    </xdr:to>
    <xdr:pic>
      <xdr:nvPicPr>
        <xdr:cNvPr id="2" name="Picture 20" descr="Icono Inicio. Botón De Internet Sobre Fondo Blanco. Fotos, retratos,  imágenes y fotografía de archivo libres de derecho. Image 5665984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8" t="9070" r="8162" b="3627"/>
        <a:stretch>
          <a:fillRect/>
        </a:stretch>
      </xdr:blipFill>
      <xdr:spPr bwMode="auto">
        <a:xfrm>
          <a:off x="960120" y="121920"/>
          <a:ext cx="80772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%20Optiplex%20Win%2010/Desktop/BOLETAS%202024-2025/1%20SISTEMA%20DE%20BOLETA%201%20ER%20A&#209;O%20A%20GABRIELA%20ACOSTA%202024-20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%20Optiplex%20Win%2010/Desktop/BOLETAS%202024-2025/3%20SISTEMA%20DE%20BOLETA%202%20DO%20A&#209;O%20A%20ARMANDO%20MART&#205;NEZ%202024-202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%20Optiplex%20Win%2010/Desktop/BOLETAS%202024-2025/4%20SISTEMA%20DE%20BOLETA%202%20DO%20A&#209;O%20B%20%20YESENIA%20LOREZ%202024-202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%20Optiplex%20Win%2010/Desktop/BOLETAS%202024-2025/6%20SISTEMA%20DE%20BOLETA%203ER%20A&#209;O%20B%20QUISMARYS%20GARCI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%20Optiplex%20Win%2010/Desktop/BOLETAS%202024-2025/7%20SISTEMA%20DE%20BOLETA%204TO%20A&#209;O%20A%20LILIAN%20RODRIGUEZ%202024-2025%20-%20copi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%20Optiplex%20Win%2010/Desktop/BOLETAS%202024-2025/9%20SISTEMA%20DE%20BOLETA%205%20TO%20A&#209;O%20A%20ANA%20FIGUEROA%20-%20copi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%20Optiplex%20Win%2010/Desktop/BOLETAS%202024-2025/10%20SISTEMA%20DE%20BOLETA%205%20TO%20A&#209;O%20b%20MARIANNYS%20BRIT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 DE CONTROL"/>
      <sheetName val="DATOS"/>
      <sheetName val="NOMINA"/>
      <sheetName val="DOCENTES"/>
      <sheetName val="GRUPO DE CREACIÓN .."/>
      <sheetName val="CALIF. I FASE"/>
      <sheetName val="BOLETA I FASE"/>
      <sheetName val="I fase"/>
      <sheetName val="GCRP I FASE"/>
      <sheetName val="O Y C I FASE"/>
      <sheetName val="II fase"/>
      <sheetName val="CALIF. II FASE"/>
      <sheetName val="GCRP II FASE"/>
      <sheetName val="O Y C II FASE"/>
      <sheetName val="BOLETA II FASE"/>
      <sheetName val="III fase"/>
      <sheetName val="CALIF. III FASE"/>
      <sheetName val="GCRP III FASE"/>
      <sheetName val="O Y C III FASE"/>
      <sheetName val="BOLETA III FASE"/>
      <sheetName val="Asig. Pendiente"/>
      <sheetName val="RENDIMIENTO FINAL"/>
      <sheetName val="FASES"/>
      <sheetName val="REVISIÓN"/>
      <sheetName val="Estadística"/>
      <sheetName val="LISTA DE EDADES"/>
      <sheetName val="RESUMEN REVISIÓN"/>
      <sheetName val="NOTAS RESUMEN"/>
      <sheetName val="RESUMEN FINAL I"/>
      <sheetName val="NOTAS DESPUES DE REVISIÓN"/>
      <sheetName val="RESUMEN FINAL II"/>
    </sheetNames>
    <sheetDataSet>
      <sheetData sheetId="0"/>
      <sheetData sheetId="1"/>
      <sheetData sheetId="2"/>
      <sheetData sheetId="3">
        <row r="12">
          <cell r="B12" t="str">
            <v>Castellano</v>
          </cell>
        </row>
        <row r="13">
          <cell r="B13" t="str">
            <v>Inglés y otras lenguas extranjeras</v>
          </cell>
        </row>
        <row r="14">
          <cell r="B14" t="str">
            <v>Matemática</v>
          </cell>
        </row>
        <row r="15">
          <cell r="B15" t="str">
            <v>Educación Física</v>
          </cell>
        </row>
        <row r="16">
          <cell r="B16" t="str">
            <v>Arte y Patrimonio</v>
          </cell>
        </row>
        <row r="17">
          <cell r="B17" t="str">
            <v>Ciencias Naturales</v>
          </cell>
        </row>
        <row r="18">
          <cell r="B18" t="str">
            <v>Geografía, Historia y Ciudadania</v>
          </cell>
        </row>
        <row r="19">
          <cell r="B19" t="str">
            <v>Orientación y Convivencia</v>
          </cell>
        </row>
        <row r="20">
          <cell r="B20" t="str">
            <v>Grupo de creación, recreación y participación</v>
          </cell>
        </row>
      </sheetData>
      <sheetData sheetId="4"/>
      <sheetData sheetId="5">
        <row r="13">
          <cell r="EL13" t="str">
            <v>*</v>
          </cell>
        </row>
        <row r="14">
          <cell r="EL14" t="str">
            <v>*</v>
          </cell>
        </row>
        <row r="15">
          <cell r="EL15" t="str">
            <v>*</v>
          </cell>
        </row>
        <row r="16">
          <cell r="EL16" t="str">
            <v>*</v>
          </cell>
        </row>
        <row r="17">
          <cell r="EL17" t="str">
            <v>*</v>
          </cell>
        </row>
        <row r="18">
          <cell r="EL18" t="str">
            <v>*</v>
          </cell>
        </row>
        <row r="19">
          <cell r="EL19" t="str">
            <v>*</v>
          </cell>
        </row>
        <row r="20">
          <cell r="EL20" t="str">
            <v>*</v>
          </cell>
        </row>
        <row r="21">
          <cell r="EL21" t="str">
            <v>*</v>
          </cell>
        </row>
        <row r="22">
          <cell r="EL22" t="str">
            <v>*</v>
          </cell>
        </row>
        <row r="23">
          <cell r="EL23" t="str">
            <v>*</v>
          </cell>
        </row>
        <row r="24">
          <cell r="EL24" t="str">
            <v>*</v>
          </cell>
        </row>
        <row r="25">
          <cell r="EL25" t="str">
            <v>*</v>
          </cell>
        </row>
        <row r="26">
          <cell r="EL26" t="str">
            <v>*</v>
          </cell>
        </row>
        <row r="27">
          <cell r="EL27" t="str">
            <v>*</v>
          </cell>
        </row>
        <row r="28">
          <cell r="EL28" t="str">
            <v>*</v>
          </cell>
        </row>
        <row r="29">
          <cell r="EL29" t="str">
            <v>*</v>
          </cell>
        </row>
        <row r="30">
          <cell r="EL30" t="str">
            <v>*</v>
          </cell>
        </row>
        <row r="31">
          <cell r="EL31" t="str">
            <v>*</v>
          </cell>
        </row>
        <row r="32">
          <cell r="EL32" t="str">
            <v>*</v>
          </cell>
        </row>
        <row r="33">
          <cell r="EL33" t="str">
            <v>*</v>
          </cell>
        </row>
        <row r="34">
          <cell r="EL34" t="str">
            <v>*</v>
          </cell>
        </row>
        <row r="35">
          <cell r="EL35" t="str">
            <v>*</v>
          </cell>
        </row>
        <row r="36">
          <cell r="EL36" t="str">
            <v>*</v>
          </cell>
        </row>
        <row r="37">
          <cell r="EL37" t="str">
            <v>*</v>
          </cell>
        </row>
        <row r="38">
          <cell r="EL38" t="str">
            <v>*</v>
          </cell>
        </row>
        <row r="39">
          <cell r="EL39" t="str">
            <v>*</v>
          </cell>
        </row>
        <row r="40">
          <cell r="EL40" t="str">
            <v>*</v>
          </cell>
        </row>
        <row r="41">
          <cell r="EL41" t="str">
            <v>*</v>
          </cell>
        </row>
        <row r="42">
          <cell r="EL42" t="str">
            <v>*</v>
          </cell>
        </row>
        <row r="43">
          <cell r="EL43" t="str">
            <v>*</v>
          </cell>
        </row>
        <row r="44">
          <cell r="EL44" t="str">
            <v>*</v>
          </cell>
        </row>
        <row r="45">
          <cell r="EL45" t="str">
            <v>*</v>
          </cell>
        </row>
        <row r="46">
          <cell r="EL46" t="str">
            <v>*</v>
          </cell>
        </row>
        <row r="47">
          <cell r="EL47" t="str">
            <v>*</v>
          </cell>
        </row>
        <row r="48">
          <cell r="EL48" t="str">
            <v>*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 DE CONTROL"/>
      <sheetName val="DATOS"/>
      <sheetName val="NOMINA"/>
      <sheetName val="DOCENTES"/>
      <sheetName val="GRUPO DE CREACIÓN .."/>
      <sheetName val="CALIF. I FASE"/>
      <sheetName val="I fase"/>
      <sheetName val="GCRP I FASE"/>
      <sheetName val="O Y C I FASE"/>
      <sheetName val="BOLETA I FASE"/>
      <sheetName val="II fase"/>
      <sheetName val="CALIF. II FASE"/>
      <sheetName val="GCRP II FASE"/>
      <sheetName val="O Y C II FASE"/>
      <sheetName val="BOLETA II FASE"/>
      <sheetName val="III fase"/>
      <sheetName val="CALIF. III FASE"/>
      <sheetName val="GCRP III FASE"/>
      <sheetName val="O Y C III FASE"/>
      <sheetName val="BOLETA III FASE"/>
      <sheetName val="Asig. Pendiente"/>
      <sheetName val="RENDIMIENTO FINAL"/>
      <sheetName val="FASES"/>
      <sheetName val="REVISIÓN"/>
      <sheetName val="Estadística"/>
      <sheetName val="LISTA DE EDADES"/>
      <sheetName val="RESUMEN REVISIÓN"/>
      <sheetName val="NOTAS RESUMEN"/>
      <sheetName val="RESUMEN FINAL I"/>
      <sheetName val="NOTAS DESPUES DE REVISIÓN"/>
      <sheetName val="RESUMEN FINAL II"/>
    </sheetNames>
    <sheetDataSet>
      <sheetData sheetId="0"/>
      <sheetData sheetId="1">
        <row r="1">
          <cell r="A1" t="str">
            <v>REPÚBLICA BOLIVARIANA DE VENEZUELA</v>
          </cell>
        </row>
        <row r="2">
          <cell r="A2" t="str">
            <v>MINISTERIO DEL PODER POPULAR  PARA LA EDUCACIÓN</v>
          </cell>
        </row>
        <row r="3">
          <cell r="A3" t="str">
            <v>PETRÓLEOS DE VENEZUELA S.A.- RECURSOS HUMANOS</v>
          </cell>
        </row>
        <row r="4">
          <cell r="A4" t="str">
            <v>UE SANTA BÁRBARA.</v>
          </cell>
        </row>
        <row r="5">
          <cell r="A5" t="str">
            <v>EL TEJERO, ESTADO MONAGAS</v>
          </cell>
        </row>
      </sheetData>
      <sheetData sheetId="2">
        <row r="10">
          <cell r="A10" t="str">
            <v>AÑO ESCOLAR 2024-2025</v>
          </cell>
        </row>
        <row r="11">
          <cell r="A11" t="str">
            <v>2DO AÑO  SECCIÓN "A"</v>
          </cell>
        </row>
        <row r="12">
          <cell r="A12" t="str">
            <v>DOCENTE GUÍA  ARMANDO MARTINEZ</v>
          </cell>
        </row>
      </sheetData>
      <sheetData sheetId="3">
        <row r="25">
          <cell r="C25" t="str">
            <v>Enero-Abril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DV13" t="str">
            <v>*</v>
          </cell>
          <cell r="EL13" t="str">
            <v>*</v>
          </cell>
        </row>
        <row r="14">
          <cell r="DV14" t="str">
            <v>*</v>
          </cell>
          <cell r="EL14" t="str">
            <v>*</v>
          </cell>
        </row>
        <row r="15">
          <cell r="DV15" t="str">
            <v>*</v>
          </cell>
          <cell r="EL15" t="str">
            <v>*</v>
          </cell>
        </row>
        <row r="16">
          <cell r="DV16" t="str">
            <v>*</v>
          </cell>
          <cell r="EL16" t="str">
            <v>*</v>
          </cell>
        </row>
        <row r="17">
          <cell r="DV17" t="str">
            <v>*</v>
          </cell>
          <cell r="EL17" t="str">
            <v>*</v>
          </cell>
        </row>
        <row r="18">
          <cell r="DV18" t="str">
            <v>*</v>
          </cell>
          <cell r="EL18" t="str">
            <v>*</v>
          </cell>
        </row>
        <row r="19">
          <cell r="DV19" t="str">
            <v>*</v>
          </cell>
          <cell r="EL19" t="str">
            <v>*</v>
          </cell>
        </row>
        <row r="20">
          <cell r="DV20" t="str">
            <v>*</v>
          </cell>
          <cell r="EL20" t="str">
            <v>*</v>
          </cell>
        </row>
        <row r="21">
          <cell r="DV21" t="str">
            <v>*</v>
          </cell>
          <cell r="EL21" t="str">
            <v>*</v>
          </cell>
        </row>
        <row r="22">
          <cell r="DV22" t="str">
            <v>*</v>
          </cell>
          <cell r="EL22" t="str">
            <v>*</v>
          </cell>
        </row>
        <row r="23">
          <cell r="DV23" t="str">
            <v>*</v>
          </cell>
          <cell r="EL23" t="str">
            <v>*</v>
          </cell>
        </row>
        <row r="24">
          <cell r="DV24" t="str">
            <v>*</v>
          </cell>
          <cell r="EL24" t="str">
            <v>*</v>
          </cell>
        </row>
        <row r="25">
          <cell r="DV25" t="str">
            <v>*</v>
          </cell>
          <cell r="EL25" t="str">
            <v>*</v>
          </cell>
        </row>
        <row r="26">
          <cell r="DV26" t="str">
            <v>*</v>
          </cell>
          <cell r="EL26" t="str">
            <v>*</v>
          </cell>
        </row>
        <row r="27">
          <cell r="DV27" t="str">
            <v>*</v>
          </cell>
          <cell r="EL27" t="str">
            <v>*</v>
          </cell>
        </row>
        <row r="28">
          <cell r="DV28" t="str">
            <v>*</v>
          </cell>
          <cell r="EL28" t="str">
            <v>*</v>
          </cell>
        </row>
        <row r="29">
          <cell r="DV29" t="str">
            <v>*</v>
          </cell>
          <cell r="EL29" t="str">
            <v>*</v>
          </cell>
        </row>
        <row r="30">
          <cell r="DV30" t="str">
            <v>*</v>
          </cell>
          <cell r="EL30" t="str">
            <v>*</v>
          </cell>
        </row>
        <row r="31">
          <cell r="DV31" t="str">
            <v>*</v>
          </cell>
          <cell r="EL31" t="str">
            <v>*</v>
          </cell>
        </row>
        <row r="32">
          <cell r="DV32" t="str">
            <v>*</v>
          </cell>
          <cell r="EL32" t="str">
            <v>*</v>
          </cell>
        </row>
        <row r="33">
          <cell r="DV33" t="str">
            <v>*</v>
          </cell>
          <cell r="EL33" t="str">
            <v>*</v>
          </cell>
        </row>
        <row r="34">
          <cell r="DV34" t="str">
            <v>*</v>
          </cell>
          <cell r="EL34" t="str">
            <v>*</v>
          </cell>
        </row>
        <row r="35">
          <cell r="DV35" t="str">
            <v>*</v>
          </cell>
          <cell r="EL35" t="str">
            <v>*</v>
          </cell>
        </row>
        <row r="36">
          <cell r="DV36" t="str">
            <v>*</v>
          </cell>
          <cell r="EL36" t="str">
            <v>*</v>
          </cell>
        </row>
        <row r="37">
          <cell r="DV37" t="str">
            <v>*</v>
          </cell>
          <cell r="EL37" t="str">
            <v>*</v>
          </cell>
        </row>
        <row r="38">
          <cell r="DV38" t="str">
            <v>*</v>
          </cell>
          <cell r="EL38" t="str">
            <v>*</v>
          </cell>
        </row>
        <row r="39">
          <cell r="DV39" t="str">
            <v>*</v>
          </cell>
          <cell r="EL39" t="str">
            <v>*</v>
          </cell>
        </row>
        <row r="40">
          <cell r="DV40" t="str">
            <v>*</v>
          </cell>
          <cell r="EL40" t="str">
            <v>*</v>
          </cell>
        </row>
        <row r="41">
          <cell r="DV41" t="str">
            <v>*</v>
          </cell>
          <cell r="EL41" t="str">
            <v>*</v>
          </cell>
        </row>
        <row r="42">
          <cell r="DV42" t="str">
            <v>*</v>
          </cell>
          <cell r="EL42" t="str">
            <v>*</v>
          </cell>
        </row>
        <row r="43">
          <cell r="DV43" t="str">
            <v>*</v>
          </cell>
          <cell r="EL43" t="str">
            <v>*</v>
          </cell>
        </row>
        <row r="44">
          <cell r="DV44" t="str">
            <v>*</v>
          </cell>
          <cell r="EL44" t="str">
            <v>*</v>
          </cell>
        </row>
        <row r="45">
          <cell r="DV45" t="str">
            <v>*</v>
          </cell>
          <cell r="EL45" t="str">
            <v>*</v>
          </cell>
        </row>
        <row r="46">
          <cell r="DV46" t="str">
            <v>*</v>
          </cell>
          <cell r="EL46" t="str">
            <v>*</v>
          </cell>
        </row>
        <row r="47">
          <cell r="DV47" t="str">
            <v>*</v>
          </cell>
          <cell r="EL47" t="str">
            <v>*</v>
          </cell>
        </row>
        <row r="48">
          <cell r="DV48" t="str">
            <v>*</v>
          </cell>
          <cell r="EL48" t="str">
            <v>*</v>
          </cell>
        </row>
        <row r="49">
          <cell r="DV49" t="str">
            <v>*</v>
          </cell>
          <cell r="EL49" t="str">
            <v>*</v>
          </cell>
        </row>
        <row r="50">
          <cell r="DV50" t="str">
            <v>*</v>
          </cell>
          <cell r="EL50" t="str">
            <v>*</v>
          </cell>
        </row>
        <row r="51">
          <cell r="DV51" t="str">
            <v>*</v>
          </cell>
          <cell r="EL51" t="str">
            <v>*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 DE CONTROL"/>
      <sheetName val="DATOS"/>
      <sheetName val="NOMINA"/>
      <sheetName val="DOCENTES"/>
      <sheetName val="GCRP I FASE"/>
      <sheetName val="GRUPO DE CREACIÓN .."/>
      <sheetName val="CALIF. I FASE"/>
      <sheetName val="I fase"/>
      <sheetName val="O Y C I FASE"/>
      <sheetName val="BOLETA I FASE"/>
      <sheetName val="II fase"/>
      <sheetName val="CALIF. II FASE"/>
      <sheetName val="GCRP II FASE"/>
      <sheetName val="O Y C II FASE"/>
      <sheetName val="BOLETA II FASE"/>
      <sheetName val="III fase"/>
      <sheetName val="CALIF. III FASE"/>
      <sheetName val="GCRP III FASE"/>
      <sheetName val="O Y C III FASE"/>
      <sheetName val="BOLETA III FASE"/>
      <sheetName val="Asig. Pendiente"/>
      <sheetName val="RENDIMIENTO FINAL"/>
      <sheetName val="FASES"/>
      <sheetName val="REVISIÓN"/>
      <sheetName val="Estadística"/>
      <sheetName val="LISTA DE EDADES"/>
      <sheetName val="RESUMEN REVISIÓN"/>
      <sheetName val="NOTAS RESUMEN"/>
      <sheetName val="RESUMEN FINAL I"/>
      <sheetName val="NOTAS DESPUES DE REVISIÓN"/>
      <sheetName val="RESUMEN FINAL II"/>
    </sheetNames>
    <sheetDataSet>
      <sheetData sheetId="0"/>
      <sheetData sheetId="1">
        <row r="1">
          <cell r="A1" t="str">
            <v>REPÚBLICA BOLIVARIANA DE VENEZUELA</v>
          </cell>
        </row>
        <row r="2">
          <cell r="A2" t="str">
            <v>MINISTERIO DEL PODER POPULAR  PARA LA EDUCACIÓN</v>
          </cell>
        </row>
        <row r="3">
          <cell r="A3" t="str">
            <v>PETRÓLEOS DE VENEZUELA S.A.- RECURSOS HUMANOS</v>
          </cell>
        </row>
        <row r="4">
          <cell r="A4" t="str">
            <v>UE SANTA BÁRBARA.</v>
          </cell>
        </row>
        <row r="5">
          <cell r="A5" t="str">
            <v>EL TEJERO, ESTADO MONAGAS</v>
          </cell>
        </row>
      </sheetData>
      <sheetData sheetId="2">
        <row r="10">
          <cell r="A10" t="str">
            <v>AÑO ESCOLAR 2024-2025</v>
          </cell>
        </row>
        <row r="11">
          <cell r="A11" t="str">
            <v>2DO AÑO  SECCIÓN "B"</v>
          </cell>
        </row>
        <row r="12">
          <cell r="A12" t="str">
            <v>DOCENTE GUÍA  YESENIA LÓPEZ</v>
          </cell>
        </row>
      </sheetData>
      <sheetData sheetId="3">
        <row r="25">
          <cell r="C25" t="str">
            <v>Enero-Abril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DV13" t="str">
            <v>*</v>
          </cell>
          <cell r="EL13" t="str">
            <v>*</v>
          </cell>
        </row>
        <row r="14">
          <cell r="DV14" t="str">
            <v>*</v>
          </cell>
          <cell r="EL14" t="str">
            <v>*</v>
          </cell>
        </row>
        <row r="15">
          <cell r="DV15" t="str">
            <v>*</v>
          </cell>
          <cell r="EL15" t="str">
            <v>*</v>
          </cell>
        </row>
        <row r="16">
          <cell r="DV16" t="str">
            <v>*</v>
          </cell>
          <cell r="EL16" t="str">
            <v>*</v>
          </cell>
        </row>
        <row r="17">
          <cell r="DV17" t="str">
            <v>*</v>
          </cell>
          <cell r="EL17" t="str">
            <v>*</v>
          </cell>
        </row>
        <row r="18">
          <cell r="DV18" t="str">
            <v>*</v>
          </cell>
          <cell r="EL18" t="str">
            <v>*</v>
          </cell>
        </row>
        <row r="19">
          <cell r="DV19" t="str">
            <v>*</v>
          </cell>
          <cell r="EL19" t="str">
            <v>*</v>
          </cell>
        </row>
        <row r="20">
          <cell r="DV20" t="str">
            <v>*</v>
          </cell>
          <cell r="EL20" t="str">
            <v>*</v>
          </cell>
        </row>
        <row r="21">
          <cell r="DV21" t="str">
            <v>*</v>
          </cell>
          <cell r="EL21" t="str">
            <v>*</v>
          </cell>
        </row>
        <row r="22">
          <cell r="DV22" t="str">
            <v>*</v>
          </cell>
          <cell r="EL22" t="str">
            <v>*</v>
          </cell>
        </row>
        <row r="23">
          <cell r="DV23" t="str">
            <v>*</v>
          </cell>
          <cell r="EL23" t="str">
            <v>*</v>
          </cell>
        </row>
        <row r="24">
          <cell r="DV24" t="str">
            <v>*</v>
          </cell>
          <cell r="EL24" t="str">
            <v>*</v>
          </cell>
        </row>
        <row r="25">
          <cell r="DV25" t="str">
            <v>*</v>
          </cell>
          <cell r="EL25" t="str">
            <v>*</v>
          </cell>
        </row>
        <row r="26">
          <cell r="DV26" t="str">
            <v>*</v>
          </cell>
          <cell r="EL26" t="str">
            <v>*</v>
          </cell>
        </row>
        <row r="27">
          <cell r="DV27" t="str">
            <v>*</v>
          </cell>
          <cell r="EL27" t="str">
            <v>*</v>
          </cell>
        </row>
        <row r="28">
          <cell r="DV28" t="str">
            <v>*</v>
          </cell>
          <cell r="EL28" t="str">
            <v>*</v>
          </cell>
        </row>
        <row r="29">
          <cell r="DV29" t="str">
            <v>*</v>
          </cell>
          <cell r="EL29" t="str">
            <v>*</v>
          </cell>
        </row>
        <row r="30">
          <cell r="DV30" t="str">
            <v>*</v>
          </cell>
          <cell r="EL30" t="str">
            <v>*</v>
          </cell>
        </row>
        <row r="31">
          <cell r="DV31" t="str">
            <v>*</v>
          </cell>
          <cell r="EL31" t="str">
            <v>*</v>
          </cell>
        </row>
        <row r="32">
          <cell r="DV32" t="str">
            <v>*</v>
          </cell>
          <cell r="EL32" t="str">
            <v>*</v>
          </cell>
        </row>
        <row r="33">
          <cell r="DV33" t="str">
            <v>*</v>
          </cell>
          <cell r="EL33" t="str">
            <v>*</v>
          </cell>
        </row>
        <row r="34">
          <cell r="DV34" t="str">
            <v>*</v>
          </cell>
          <cell r="EL34" t="str">
            <v>*</v>
          </cell>
        </row>
        <row r="35">
          <cell r="DV35" t="str">
            <v>*</v>
          </cell>
          <cell r="EL35" t="str">
            <v>*</v>
          </cell>
        </row>
        <row r="36">
          <cell r="DV36" t="str">
            <v>*</v>
          </cell>
          <cell r="EL36" t="str">
            <v>*</v>
          </cell>
        </row>
        <row r="37">
          <cell r="DV37" t="str">
            <v>*</v>
          </cell>
          <cell r="EL37" t="str">
            <v>*</v>
          </cell>
        </row>
        <row r="38">
          <cell r="DV38" t="str">
            <v>*</v>
          </cell>
          <cell r="EL38" t="str">
            <v>*</v>
          </cell>
        </row>
        <row r="39">
          <cell r="DV39" t="str">
            <v>*</v>
          </cell>
          <cell r="EL39" t="str">
            <v>*</v>
          </cell>
        </row>
        <row r="40">
          <cell r="DV40" t="str">
            <v>*</v>
          </cell>
          <cell r="EL40" t="str">
            <v>*</v>
          </cell>
        </row>
        <row r="41">
          <cell r="DV41" t="str">
            <v>*</v>
          </cell>
          <cell r="EL41" t="str">
            <v>*</v>
          </cell>
        </row>
        <row r="42">
          <cell r="DV42" t="str">
            <v>*</v>
          </cell>
          <cell r="EL42" t="str">
            <v>*</v>
          </cell>
        </row>
        <row r="43">
          <cell r="DV43" t="str">
            <v>*</v>
          </cell>
          <cell r="EL43" t="str">
            <v>*</v>
          </cell>
        </row>
        <row r="44">
          <cell r="DV44" t="str">
            <v>*</v>
          </cell>
          <cell r="EL44" t="str">
            <v>*</v>
          </cell>
        </row>
        <row r="45">
          <cell r="DV45" t="str">
            <v>*</v>
          </cell>
          <cell r="EL45" t="str">
            <v>*</v>
          </cell>
        </row>
        <row r="46">
          <cell r="DV46" t="str">
            <v>*</v>
          </cell>
          <cell r="EL46" t="str">
            <v>*</v>
          </cell>
        </row>
        <row r="47">
          <cell r="DV47" t="str">
            <v>*</v>
          </cell>
          <cell r="EL47" t="str">
            <v>*</v>
          </cell>
        </row>
        <row r="48">
          <cell r="DV48" t="str">
            <v>*</v>
          </cell>
          <cell r="EL48" t="str">
            <v>*</v>
          </cell>
        </row>
        <row r="49">
          <cell r="DV49" t="str">
            <v>*</v>
          </cell>
          <cell r="EL49" t="str">
            <v>*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 DE CONTROL"/>
      <sheetName val="DATOS"/>
      <sheetName val="NOMINA"/>
      <sheetName val="GRUPO DE CREACIÓN .."/>
      <sheetName val="DOCENTES"/>
      <sheetName val="Asig. Pendiente"/>
      <sheetName val="I fase"/>
      <sheetName val="CALIF. I FASE"/>
      <sheetName val="BOLETA I FASE"/>
      <sheetName val="O y C I FASE"/>
      <sheetName val="GCRP I FASE"/>
      <sheetName val="II fase"/>
      <sheetName val="Hoja1"/>
      <sheetName val="CALIF. II FASE"/>
      <sheetName val="BOLETA II FASE"/>
      <sheetName val="O y C II FASE"/>
      <sheetName val="GCRP II FASE"/>
      <sheetName val="III fase"/>
      <sheetName val="CALIF. III FASE"/>
      <sheetName val="FASES"/>
      <sheetName val="BOLETA III FASE"/>
      <sheetName val="O y C III FASE"/>
      <sheetName val="GCRP III FASE"/>
      <sheetName val="RENDIMIENTO FINAL"/>
      <sheetName val="REVISIÓN"/>
      <sheetName val="LISTA DE EDADES"/>
      <sheetName val="Estadística"/>
      <sheetName val="RESUMEN FINAL I"/>
      <sheetName val="RESUMEN FINAL II"/>
      <sheetName val="RESUMEN REVISIÓN"/>
      <sheetName val="NOTAS RESUMEN"/>
      <sheetName val="NOTAS DESPUES DE REVISIÓN"/>
    </sheetNames>
    <sheetDataSet>
      <sheetData sheetId="0"/>
      <sheetData sheetId="1"/>
      <sheetData sheetId="2"/>
      <sheetData sheetId="3"/>
      <sheetData sheetId="4">
        <row r="20">
          <cell r="F20">
            <v>38</v>
          </cell>
        </row>
        <row r="21">
          <cell r="F21">
            <v>38</v>
          </cell>
        </row>
        <row r="26">
          <cell r="D26">
            <v>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EL13" t="str">
            <v>*</v>
          </cell>
          <cell r="FB13" t="str">
            <v>*</v>
          </cell>
        </row>
        <row r="14">
          <cell r="EL14" t="str">
            <v>*</v>
          </cell>
          <cell r="FB14" t="str">
            <v>*</v>
          </cell>
        </row>
        <row r="15">
          <cell r="EL15" t="str">
            <v>*</v>
          </cell>
          <cell r="FB15" t="str">
            <v>*</v>
          </cell>
        </row>
        <row r="16">
          <cell r="EL16" t="str">
            <v>*</v>
          </cell>
          <cell r="FB16" t="str">
            <v>*</v>
          </cell>
        </row>
        <row r="17">
          <cell r="EL17" t="str">
            <v>*</v>
          </cell>
          <cell r="FB17" t="str">
            <v>*</v>
          </cell>
        </row>
        <row r="18">
          <cell r="EL18" t="str">
            <v>*</v>
          </cell>
          <cell r="FB18" t="str">
            <v>*</v>
          </cell>
        </row>
        <row r="19">
          <cell r="EL19" t="str">
            <v>*</v>
          </cell>
          <cell r="FB19" t="str">
            <v>*</v>
          </cell>
        </row>
        <row r="20">
          <cell r="EL20" t="str">
            <v>*</v>
          </cell>
          <cell r="FB20" t="str">
            <v>*</v>
          </cell>
        </row>
        <row r="21">
          <cell r="EL21" t="str">
            <v>*</v>
          </cell>
          <cell r="FB21" t="str">
            <v>*</v>
          </cell>
        </row>
        <row r="22">
          <cell r="EL22" t="str">
            <v>*</v>
          </cell>
          <cell r="FB22" t="str">
            <v>*</v>
          </cell>
        </row>
        <row r="23">
          <cell r="EL23" t="str">
            <v>*</v>
          </cell>
          <cell r="FB23" t="str">
            <v>*</v>
          </cell>
        </row>
        <row r="24">
          <cell r="EL24" t="str">
            <v>*</v>
          </cell>
          <cell r="FB24" t="str">
            <v>*</v>
          </cell>
        </row>
        <row r="25">
          <cell r="EL25" t="str">
            <v>*</v>
          </cell>
          <cell r="FB25" t="str">
            <v>*</v>
          </cell>
        </row>
        <row r="26">
          <cell r="EL26" t="str">
            <v>*</v>
          </cell>
          <cell r="FB26" t="str">
            <v>*</v>
          </cell>
        </row>
        <row r="27">
          <cell r="EL27" t="str">
            <v>*</v>
          </cell>
          <cell r="FB27" t="str">
            <v>*</v>
          </cell>
        </row>
        <row r="28">
          <cell r="EL28" t="str">
            <v>*</v>
          </cell>
          <cell r="FB28" t="str">
            <v>*</v>
          </cell>
        </row>
        <row r="29">
          <cell r="EL29" t="str">
            <v>*</v>
          </cell>
          <cell r="FB29" t="str">
            <v>*</v>
          </cell>
        </row>
        <row r="30">
          <cell r="EL30" t="str">
            <v>*</v>
          </cell>
          <cell r="FB30" t="str">
            <v>*</v>
          </cell>
        </row>
        <row r="31">
          <cell r="EL31" t="str">
            <v>*</v>
          </cell>
          <cell r="FB31" t="str">
            <v>*</v>
          </cell>
        </row>
        <row r="32">
          <cell r="EL32" t="str">
            <v>*</v>
          </cell>
          <cell r="FB32" t="str">
            <v>*</v>
          </cell>
        </row>
        <row r="33">
          <cell r="EL33" t="str">
            <v>*</v>
          </cell>
          <cell r="FB33" t="str">
            <v>*</v>
          </cell>
        </row>
        <row r="34">
          <cell r="EL34" t="str">
            <v>*</v>
          </cell>
          <cell r="FB34" t="str">
            <v>*</v>
          </cell>
        </row>
        <row r="35">
          <cell r="EL35" t="str">
            <v>*</v>
          </cell>
          <cell r="FB35" t="str">
            <v>*</v>
          </cell>
        </row>
        <row r="36">
          <cell r="EL36" t="str">
            <v>*</v>
          </cell>
          <cell r="FB36" t="str">
            <v>*</v>
          </cell>
        </row>
        <row r="37">
          <cell r="EL37" t="str">
            <v>*</v>
          </cell>
          <cell r="FB37" t="str">
            <v>*</v>
          </cell>
        </row>
        <row r="38">
          <cell r="EL38" t="str">
            <v>*</v>
          </cell>
          <cell r="FB38" t="str">
            <v>*</v>
          </cell>
        </row>
        <row r="39">
          <cell r="EL39" t="str">
            <v>*</v>
          </cell>
          <cell r="FB39" t="str">
            <v>*</v>
          </cell>
        </row>
        <row r="40">
          <cell r="EL40" t="str">
            <v>*</v>
          </cell>
          <cell r="FB40" t="str">
            <v>*</v>
          </cell>
        </row>
        <row r="41">
          <cell r="EL41" t="str">
            <v>*</v>
          </cell>
          <cell r="FB41" t="str">
            <v>*</v>
          </cell>
        </row>
        <row r="42">
          <cell r="EL42" t="str">
            <v>*</v>
          </cell>
          <cell r="FB42" t="str">
            <v>*</v>
          </cell>
        </row>
        <row r="43">
          <cell r="EL43" t="str">
            <v>*</v>
          </cell>
          <cell r="FB43" t="str">
            <v>*</v>
          </cell>
        </row>
        <row r="44">
          <cell r="EL44" t="str">
            <v>*</v>
          </cell>
          <cell r="FB44" t="str">
            <v>*</v>
          </cell>
        </row>
        <row r="45">
          <cell r="EL45" t="str">
            <v>*</v>
          </cell>
          <cell r="FB45" t="str">
            <v>*</v>
          </cell>
        </row>
        <row r="46">
          <cell r="EL46" t="str">
            <v>*</v>
          </cell>
          <cell r="FB46" t="str">
            <v>*</v>
          </cell>
        </row>
        <row r="47">
          <cell r="EL47" t="str">
            <v>*</v>
          </cell>
          <cell r="FB47" t="str">
            <v>*</v>
          </cell>
        </row>
        <row r="48">
          <cell r="EL48" t="str">
            <v>*</v>
          </cell>
          <cell r="FB48" t="str">
            <v>*</v>
          </cell>
        </row>
        <row r="49">
          <cell r="EL49" t="str">
            <v>*</v>
          </cell>
          <cell r="FB49" t="str">
            <v>*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 DE CONTROL"/>
      <sheetName val="DATOS"/>
      <sheetName val="CARPETA"/>
      <sheetName val="DOCENTES"/>
      <sheetName val="GRUPO DE CREACIÓN .."/>
      <sheetName val="Asig. Pendiente"/>
      <sheetName val="CALIF. I FASE"/>
      <sheetName val="I fase"/>
      <sheetName val="BOLETA I FASE"/>
      <sheetName val="O Y C I FASE"/>
      <sheetName val="GCRP I FASE"/>
      <sheetName val="CALIF. II FASE"/>
      <sheetName val="II fase"/>
      <sheetName val="BOLETA II FASE "/>
      <sheetName val="O Y C II FASE"/>
      <sheetName val="GCRP II FASE"/>
      <sheetName val="CALIF. III FASE"/>
      <sheetName val="III fase"/>
      <sheetName val="BOLETA III FASE"/>
      <sheetName val="GCRP III FASE"/>
      <sheetName val="O Y C III FASE"/>
      <sheetName val="FASES"/>
      <sheetName val="LISTA DE EDADES"/>
      <sheetName val="Estadística"/>
      <sheetName val="RENDIMIENTO FINAL"/>
      <sheetName val="REVISIÓN"/>
      <sheetName val="RESUMEN FINAL I"/>
      <sheetName val="RESUMEN FINAL II"/>
      <sheetName val="RESUMEN REVISIÓN"/>
      <sheetName val="NOTAS RESUMEN"/>
      <sheetName val="NOTAS DESPUES DE REVISION"/>
    </sheetNames>
    <sheetDataSet>
      <sheetData sheetId="0"/>
      <sheetData sheetId="1"/>
      <sheetData sheetId="2"/>
      <sheetData sheetId="3">
        <row r="21">
          <cell r="F21">
            <v>36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FB13" t="str">
            <v>*</v>
          </cell>
          <cell r="FR13" t="str">
            <v>*</v>
          </cell>
        </row>
        <row r="14">
          <cell r="FB14" t="str">
            <v>*</v>
          </cell>
          <cell r="FR14" t="str">
            <v>*</v>
          </cell>
        </row>
        <row r="15">
          <cell r="FB15" t="str">
            <v>*</v>
          </cell>
          <cell r="FR15" t="str">
            <v>*</v>
          </cell>
        </row>
        <row r="16">
          <cell r="FB16" t="str">
            <v>*</v>
          </cell>
          <cell r="FR16" t="str">
            <v>*</v>
          </cell>
        </row>
        <row r="17">
          <cell r="FB17" t="str">
            <v>*</v>
          </cell>
          <cell r="FR17" t="str">
            <v>*</v>
          </cell>
        </row>
        <row r="18">
          <cell r="FB18" t="str">
            <v>*</v>
          </cell>
          <cell r="FR18" t="str">
            <v>*</v>
          </cell>
        </row>
        <row r="19">
          <cell r="FB19" t="str">
            <v>*</v>
          </cell>
          <cell r="FR19" t="str">
            <v>*</v>
          </cell>
        </row>
        <row r="20">
          <cell r="FB20" t="str">
            <v>*</v>
          </cell>
          <cell r="FR20" t="str">
            <v>*</v>
          </cell>
        </row>
        <row r="21">
          <cell r="FB21" t="str">
            <v>*</v>
          </cell>
          <cell r="FR21" t="str">
            <v>*</v>
          </cell>
        </row>
        <row r="22">
          <cell r="FB22" t="str">
            <v>*</v>
          </cell>
          <cell r="FR22" t="str">
            <v>*</v>
          </cell>
        </row>
        <row r="23">
          <cell r="FB23" t="str">
            <v>*</v>
          </cell>
          <cell r="FR23" t="str">
            <v>*</v>
          </cell>
        </row>
        <row r="24">
          <cell r="FB24" t="str">
            <v>*</v>
          </cell>
          <cell r="FR24" t="str">
            <v>*</v>
          </cell>
        </row>
        <row r="25">
          <cell r="FB25" t="str">
            <v>*</v>
          </cell>
          <cell r="FR25" t="str">
            <v>*</v>
          </cell>
        </row>
        <row r="26">
          <cell r="FB26" t="str">
            <v>*</v>
          </cell>
          <cell r="FR26" t="str">
            <v>*</v>
          </cell>
        </row>
        <row r="27">
          <cell r="FB27" t="str">
            <v>*</v>
          </cell>
          <cell r="FR27" t="str">
            <v>*</v>
          </cell>
        </row>
        <row r="28">
          <cell r="FB28" t="str">
            <v>*</v>
          </cell>
          <cell r="FR28" t="str">
            <v>*</v>
          </cell>
        </row>
        <row r="29">
          <cell r="FB29" t="str">
            <v>*</v>
          </cell>
          <cell r="FR29" t="str">
            <v>*</v>
          </cell>
        </row>
        <row r="30">
          <cell r="FB30" t="str">
            <v>*</v>
          </cell>
          <cell r="FR30" t="str">
            <v>*</v>
          </cell>
        </row>
        <row r="31">
          <cell r="FB31" t="str">
            <v>*</v>
          </cell>
          <cell r="FR31" t="str">
            <v>*</v>
          </cell>
        </row>
        <row r="32">
          <cell r="FB32" t="str">
            <v>*</v>
          </cell>
          <cell r="FR32" t="str">
            <v>*</v>
          </cell>
        </row>
        <row r="33">
          <cell r="FB33" t="str">
            <v>*</v>
          </cell>
          <cell r="FR33" t="str">
            <v>*</v>
          </cell>
        </row>
        <row r="34">
          <cell r="FB34" t="str">
            <v>*</v>
          </cell>
          <cell r="FR34" t="str">
            <v>*</v>
          </cell>
        </row>
        <row r="35">
          <cell r="FB35" t="str">
            <v>*</v>
          </cell>
          <cell r="FR35" t="str">
            <v>*</v>
          </cell>
        </row>
        <row r="36">
          <cell r="FB36" t="str">
            <v>*</v>
          </cell>
          <cell r="FR36" t="str">
            <v>*</v>
          </cell>
        </row>
        <row r="37">
          <cell r="FB37" t="str">
            <v>*</v>
          </cell>
          <cell r="FR37" t="str">
            <v>*</v>
          </cell>
        </row>
        <row r="38">
          <cell r="FB38" t="str">
            <v>*</v>
          </cell>
          <cell r="FR38" t="str">
            <v>*</v>
          </cell>
        </row>
        <row r="39">
          <cell r="FB39" t="str">
            <v>*</v>
          </cell>
          <cell r="FR39" t="str">
            <v>*</v>
          </cell>
        </row>
        <row r="40">
          <cell r="FB40" t="str">
            <v>*</v>
          </cell>
          <cell r="FR40" t="str">
            <v>*</v>
          </cell>
        </row>
        <row r="41">
          <cell r="FB41" t="str">
            <v>*</v>
          </cell>
          <cell r="FR41" t="str">
            <v>*</v>
          </cell>
        </row>
        <row r="42">
          <cell r="FB42" t="str">
            <v>*</v>
          </cell>
          <cell r="FR42" t="str">
            <v>*</v>
          </cell>
        </row>
        <row r="43">
          <cell r="FB43" t="str">
            <v>*</v>
          </cell>
          <cell r="FR43" t="str">
            <v>*</v>
          </cell>
        </row>
        <row r="44">
          <cell r="FB44" t="str">
            <v>*</v>
          </cell>
          <cell r="FR44" t="str">
            <v>*</v>
          </cell>
        </row>
        <row r="45">
          <cell r="FB45" t="str">
            <v>*</v>
          </cell>
          <cell r="FR45" t="str">
            <v>*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 DE CONTROL"/>
      <sheetName val="DATOS"/>
      <sheetName val="REUNION"/>
      <sheetName val="CARPETA"/>
      <sheetName val="DOCENTES"/>
      <sheetName val="Asig. Pendiente"/>
      <sheetName val="GRUPO DE CREACIÓN .."/>
      <sheetName val="CALIF. I FASE"/>
      <sheetName val="I fase"/>
      <sheetName val="GCRP I FASE"/>
      <sheetName val="O Y C I FASE"/>
      <sheetName val="BOLETA I FASE"/>
      <sheetName val="CALIF. II FASE"/>
      <sheetName val="II fase"/>
      <sheetName val="RENDIMIENTO FINAL"/>
      <sheetName val="GCRP II FASE"/>
      <sheetName val="O Y C II FASE"/>
      <sheetName val="BOLETA II FASE"/>
      <sheetName val="CALF. III FASE"/>
      <sheetName val="III fase"/>
      <sheetName val="O Y C III FASE"/>
      <sheetName val="GCRP III FASE"/>
      <sheetName val="BOLETA III FASE"/>
      <sheetName val="FASES"/>
      <sheetName val="LISTA DE EDADES"/>
      <sheetName val="Estadística"/>
      <sheetName val="REVISIÓN"/>
      <sheetName val="RESUMEN FINAL I"/>
      <sheetName val="RESUMEN FINAL II"/>
      <sheetName val="RESUMEN REVISIÓN"/>
      <sheetName val="NOTAS RESUMEN"/>
      <sheetName val="NOTAS DESPUES DE REVISION"/>
    </sheetNames>
    <sheetDataSet>
      <sheetData sheetId="0"/>
      <sheetData sheetId="1">
        <row r="1">
          <cell r="A1" t="str">
            <v xml:space="preserve"> </v>
          </cell>
        </row>
        <row r="2">
          <cell r="A2" t="str">
            <v>MINISTERIO DEL PODER POPULAR  PARA LA EDUCACIÓN</v>
          </cell>
        </row>
        <row r="3">
          <cell r="A3" t="str">
            <v>PETRÓLEOS DE VENEZUELA S.A.- RECURSOS HUMANOS</v>
          </cell>
        </row>
      </sheetData>
      <sheetData sheetId="2">
        <row r="12">
          <cell r="A12" t="str">
            <v xml:space="preserve"> DOCENTE GUÍA </v>
          </cell>
        </row>
      </sheetData>
      <sheetData sheetId="3">
        <row r="10">
          <cell r="A10" t="str">
            <v>AÑO ESCOLAR 2024-2025</v>
          </cell>
        </row>
        <row r="11">
          <cell r="A11" t="str">
            <v>5to AÑO  SECCIÓN "A"</v>
          </cell>
        </row>
      </sheetData>
      <sheetData sheetId="4">
        <row r="27">
          <cell r="C27" t="str">
            <v>Enero-Abril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GH13" t="str">
            <v>*</v>
          </cell>
        </row>
        <row r="14">
          <cell r="GH14" t="str">
            <v>*</v>
          </cell>
        </row>
        <row r="15">
          <cell r="GH15" t="str">
            <v>*</v>
          </cell>
        </row>
        <row r="16">
          <cell r="GH16" t="str">
            <v>*</v>
          </cell>
        </row>
        <row r="17">
          <cell r="GH17" t="str">
            <v>*</v>
          </cell>
        </row>
        <row r="18">
          <cell r="GH18" t="str">
            <v>*</v>
          </cell>
        </row>
        <row r="19">
          <cell r="GH19" t="str">
            <v>*</v>
          </cell>
        </row>
        <row r="20">
          <cell r="GH20" t="str">
            <v>*</v>
          </cell>
        </row>
        <row r="21">
          <cell r="GH21" t="str">
            <v>*</v>
          </cell>
        </row>
        <row r="22">
          <cell r="GH22" t="str">
            <v>*</v>
          </cell>
        </row>
        <row r="23">
          <cell r="GH23" t="str">
            <v>*</v>
          </cell>
        </row>
        <row r="24">
          <cell r="GH24" t="str">
            <v>*</v>
          </cell>
        </row>
        <row r="25">
          <cell r="GH25" t="str">
            <v>*</v>
          </cell>
        </row>
        <row r="26">
          <cell r="GH26" t="str">
            <v>*</v>
          </cell>
        </row>
        <row r="27">
          <cell r="GH27" t="str">
            <v>*</v>
          </cell>
        </row>
        <row r="28">
          <cell r="GH28" t="str">
            <v>*</v>
          </cell>
        </row>
        <row r="29">
          <cell r="GH29" t="str">
            <v>*</v>
          </cell>
        </row>
        <row r="30">
          <cell r="GH30" t="str">
            <v>*</v>
          </cell>
        </row>
        <row r="31">
          <cell r="GH31" t="str">
            <v>*</v>
          </cell>
        </row>
        <row r="32">
          <cell r="GH32" t="str">
            <v>*</v>
          </cell>
        </row>
        <row r="33">
          <cell r="GH33" t="str">
            <v>*</v>
          </cell>
        </row>
        <row r="34">
          <cell r="GH34" t="str">
            <v>*</v>
          </cell>
        </row>
        <row r="35">
          <cell r="GH35" t="str">
            <v>*</v>
          </cell>
        </row>
        <row r="36">
          <cell r="GH36" t="str">
            <v>*</v>
          </cell>
        </row>
        <row r="37">
          <cell r="GH37" t="str">
            <v>*</v>
          </cell>
        </row>
        <row r="38">
          <cell r="GH38" t="str">
            <v>*</v>
          </cell>
        </row>
        <row r="39">
          <cell r="GH39" t="str">
            <v>*</v>
          </cell>
        </row>
        <row r="40">
          <cell r="GH40" t="str">
            <v>*</v>
          </cell>
        </row>
        <row r="41">
          <cell r="GH41" t="str">
            <v>*</v>
          </cell>
        </row>
        <row r="42">
          <cell r="GH42" t="str">
            <v>*</v>
          </cell>
        </row>
        <row r="43">
          <cell r="GH43" t="str">
            <v>*</v>
          </cell>
        </row>
        <row r="44">
          <cell r="GH44" t="str">
            <v>*</v>
          </cell>
        </row>
        <row r="45">
          <cell r="GH45" t="str">
            <v>*</v>
          </cell>
        </row>
        <row r="46">
          <cell r="GH46" t="str">
            <v>*</v>
          </cell>
        </row>
        <row r="47">
          <cell r="GH47" t="str">
            <v>*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 DE CONTROL"/>
      <sheetName val="DATOS"/>
      <sheetName val="REUNION"/>
      <sheetName val="CARPETA"/>
      <sheetName val="DOCENTES"/>
      <sheetName val="Asig. Pendiente"/>
      <sheetName val="GRUPO DE CREACIÓN .."/>
      <sheetName val="CALIF. I FASE"/>
      <sheetName val="I fase"/>
      <sheetName val="GCRP I FASE"/>
      <sheetName val="O Y C I FASE"/>
      <sheetName val="BOLETA I FASE"/>
      <sheetName val="CALIF. II FASE"/>
      <sheetName val="II fase"/>
      <sheetName val="RENDIMIENTO FINAL"/>
      <sheetName val="GCRP II FASE"/>
      <sheetName val="O Y C II FASE"/>
      <sheetName val="BOLETA II FASE"/>
      <sheetName val="CALF. III FASE"/>
      <sheetName val="III fase"/>
      <sheetName val="O Y C III FASE"/>
      <sheetName val="GCRP III FASE"/>
      <sheetName val="BOLETA III FASE"/>
      <sheetName val="FASES"/>
      <sheetName val="LISTA DE EDADES"/>
      <sheetName val="Estadística"/>
      <sheetName val="REVISIÓN"/>
      <sheetName val="RESUMEN FINAL I"/>
      <sheetName val="RESUMEN FINAL II"/>
      <sheetName val="RESUMEN REVISIÓN"/>
      <sheetName val="NOTAS RESUMEN"/>
      <sheetName val="NOTAS DESPUES DE REVISION"/>
    </sheetNames>
    <sheetDataSet>
      <sheetData sheetId="0"/>
      <sheetData sheetId="1">
        <row r="1">
          <cell r="A1" t="str">
            <v xml:space="preserve"> </v>
          </cell>
        </row>
        <row r="2">
          <cell r="A2" t="str">
            <v>MINISTERIO DEL PODER POPULAR  PARA LA EDUCACIÓN</v>
          </cell>
        </row>
        <row r="3">
          <cell r="A3" t="str">
            <v>PETRÓLEOS DE VENEZUELA S.A.- RECURSOS HUMANOS</v>
          </cell>
        </row>
      </sheetData>
      <sheetData sheetId="2">
        <row r="12">
          <cell r="A12" t="str">
            <v xml:space="preserve"> DOCENTE GUÍA </v>
          </cell>
        </row>
      </sheetData>
      <sheetData sheetId="3">
        <row r="10">
          <cell r="A10" t="str">
            <v>AÑO ESCOLAR 2024-2025</v>
          </cell>
        </row>
        <row r="11">
          <cell r="A11" t="str">
            <v>5to AÑO  SECCIÓN "B"</v>
          </cell>
        </row>
      </sheetData>
      <sheetData sheetId="4">
        <row r="12">
          <cell r="F12">
            <v>28</v>
          </cell>
        </row>
        <row r="13">
          <cell r="F13">
            <v>28</v>
          </cell>
        </row>
        <row r="14">
          <cell r="F14">
            <v>28</v>
          </cell>
        </row>
        <row r="15">
          <cell r="F15">
            <v>28</v>
          </cell>
        </row>
        <row r="16">
          <cell r="F16">
            <v>28</v>
          </cell>
        </row>
        <row r="17">
          <cell r="F17">
            <v>28</v>
          </cell>
        </row>
        <row r="18">
          <cell r="F18">
            <v>28</v>
          </cell>
        </row>
        <row r="19">
          <cell r="F19">
            <v>28</v>
          </cell>
        </row>
        <row r="20">
          <cell r="F20">
            <v>28</v>
          </cell>
        </row>
        <row r="21">
          <cell r="F21">
            <v>28</v>
          </cell>
        </row>
        <row r="27">
          <cell r="C27" t="str">
            <v>Enero-Abril</v>
          </cell>
          <cell r="D27">
            <v>10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FR13" t="str">
            <v>*</v>
          </cell>
          <cell r="GH13" t="str">
            <v>*</v>
          </cell>
        </row>
        <row r="14">
          <cell r="FR14" t="str">
            <v>*</v>
          </cell>
          <cell r="GH14" t="str">
            <v>*</v>
          </cell>
        </row>
        <row r="15">
          <cell r="FR15" t="str">
            <v>*</v>
          </cell>
          <cell r="GH15" t="str">
            <v>*</v>
          </cell>
        </row>
        <row r="16">
          <cell r="FR16" t="str">
            <v>*</v>
          </cell>
          <cell r="GH16" t="str">
            <v>*</v>
          </cell>
        </row>
        <row r="17">
          <cell r="FR17" t="str">
            <v>*</v>
          </cell>
          <cell r="GH17" t="str">
            <v>*</v>
          </cell>
        </row>
        <row r="18">
          <cell r="FR18" t="str">
            <v>*</v>
          </cell>
          <cell r="GH18" t="str">
            <v>*</v>
          </cell>
        </row>
        <row r="19">
          <cell r="FR19" t="str">
            <v>*</v>
          </cell>
          <cell r="GH19" t="str">
            <v>*</v>
          </cell>
        </row>
        <row r="20">
          <cell r="FR20" t="str">
            <v>*</v>
          </cell>
          <cell r="GH20" t="str">
            <v>*</v>
          </cell>
        </row>
        <row r="21">
          <cell r="FR21" t="str">
            <v>*</v>
          </cell>
          <cell r="GH21" t="str">
            <v>*</v>
          </cell>
        </row>
        <row r="22">
          <cell r="FR22" t="str">
            <v>*</v>
          </cell>
          <cell r="GH22" t="str">
            <v>*</v>
          </cell>
        </row>
        <row r="23">
          <cell r="FR23" t="str">
            <v>*</v>
          </cell>
          <cell r="GH23" t="str">
            <v>*</v>
          </cell>
        </row>
        <row r="24">
          <cell r="FR24" t="str">
            <v>*</v>
          </cell>
          <cell r="GH24" t="str">
            <v>*</v>
          </cell>
        </row>
        <row r="25">
          <cell r="FR25" t="str">
            <v>*</v>
          </cell>
          <cell r="GH25" t="str">
            <v>*</v>
          </cell>
        </row>
        <row r="26">
          <cell r="FR26" t="str">
            <v>*</v>
          </cell>
          <cell r="GH26" t="str">
            <v>*</v>
          </cell>
        </row>
        <row r="27">
          <cell r="FR27" t="str">
            <v>*</v>
          </cell>
          <cell r="GH27" t="str">
            <v>*</v>
          </cell>
        </row>
        <row r="28">
          <cell r="FR28" t="str">
            <v>*</v>
          </cell>
          <cell r="GH28" t="str">
            <v>*</v>
          </cell>
        </row>
        <row r="29">
          <cell r="FR29" t="str">
            <v>*</v>
          </cell>
          <cell r="GH29" t="str">
            <v>*</v>
          </cell>
        </row>
        <row r="30">
          <cell r="FR30" t="str">
            <v>*</v>
          </cell>
          <cell r="GH30" t="str">
            <v>*</v>
          </cell>
        </row>
        <row r="31">
          <cell r="FR31" t="str">
            <v>*</v>
          </cell>
          <cell r="GH31" t="str">
            <v>*</v>
          </cell>
        </row>
        <row r="32">
          <cell r="FR32" t="str">
            <v>*</v>
          </cell>
          <cell r="GH32" t="str">
            <v>*</v>
          </cell>
        </row>
        <row r="33">
          <cell r="FR33" t="str">
            <v>*</v>
          </cell>
          <cell r="GH33" t="str">
            <v>*</v>
          </cell>
        </row>
        <row r="34">
          <cell r="FR34" t="str">
            <v>*</v>
          </cell>
          <cell r="GH34" t="str">
            <v>*</v>
          </cell>
        </row>
        <row r="35">
          <cell r="FR35" t="str">
            <v>*</v>
          </cell>
          <cell r="GH35" t="str">
            <v>*</v>
          </cell>
        </row>
        <row r="36">
          <cell r="FR36" t="str">
            <v>*</v>
          </cell>
          <cell r="GH36" t="str">
            <v>*</v>
          </cell>
        </row>
        <row r="37">
          <cell r="FR37" t="str">
            <v>*</v>
          </cell>
          <cell r="GH37" t="str">
            <v>*</v>
          </cell>
        </row>
        <row r="38">
          <cell r="FR38" t="str">
            <v>*</v>
          </cell>
          <cell r="GH38" t="str">
            <v>*</v>
          </cell>
        </row>
        <row r="39">
          <cell r="FR39" t="str">
            <v>*</v>
          </cell>
          <cell r="GH39" t="str">
            <v>*</v>
          </cell>
        </row>
        <row r="40">
          <cell r="FR40" t="str">
            <v>*</v>
          </cell>
          <cell r="GH40" t="str">
            <v>*</v>
          </cell>
        </row>
        <row r="41">
          <cell r="FR41" t="str">
            <v>*</v>
          </cell>
          <cell r="GH41" t="str">
            <v>*</v>
          </cell>
        </row>
        <row r="42">
          <cell r="FR42" t="str">
            <v>*</v>
          </cell>
          <cell r="GH42" t="str">
            <v>*</v>
          </cell>
        </row>
        <row r="43">
          <cell r="FR43" t="str">
            <v>*</v>
          </cell>
          <cell r="GH43" t="str">
            <v>*</v>
          </cell>
        </row>
        <row r="44">
          <cell r="FR44" t="str">
            <v>*</v>
          </cell>
          <cell r="GH44" t="str">
            <v>*</v>
          </cell>
        </row>
        <row r="45">
          <cell r="FR45" t="str">
            <v>*</v>
          </cell>
          <cell r="GH45" t="str">
            <v>*</v>
          </cell>
        </row>
        <row r="46">
          <cell r="FR46" t="str">
            <v>*</v>
          </cell>
          <cell r="GH46" t="str">
            <v>*</v>
          </cell>
        </row>
        <row r="47">
          <cell r="FR47" t="str">
            <v>*</v>
          </cell>
          <cell r="GH47" t="str">
            <v>*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  <pageSetUpPr autoPageBreaks="0"/>
  </sheetPr>
  <dimension ref="A1:AJ249"/>
  <sheetViews>
    <sheetView topLeftCell="A12" zoomScale="80" zoomScaleNormal="80" zoomScaleSheetLayoutView="100" workbookViewId="0">
      <selection activeCell="AJ33" sqref="AJ33"/>
    </sheetView>
  </sheetViews>
  <sheetFormatPr baseColWidth="10" defaultColWidth="14.88671875" defaultRowHeight="15" customHeight="1" x14ac:dyDescent="0.25"/>
  <cols>
    <col min="1" max="1" width="3.33203125" customWidth="1"/>
    <col min="2" max="3" width="10.6640625" customWidth="1"/>
    <col min="4" max="4" width="15.44140625" customWidth="1"/>
    <col min="5" max="31" width="4.6640625" customWidth="1"/>
    <col min="32" max="32" width="6.44140625" customWidth="1"/>
    <col min="33" max="34" width="4.6640625" customWidth="1"/>
    <col min="35" max="35" width="10" customWidth="1"/>
    <col min="36" max="36" width="49.21875" customWidth="1"/>
  </cols>
  <sheetData>
    <row r="1" spans="1:34" ht="9" customHeight="1" x14ac:dyDescent="0.25"/>
    <row r="2" spans="1:34" ht="12" customHeight="1" x14ac:dyDescent="0.25">
      <c r="A2" s="1" t="s">
        <v>12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3"/>
    </row>
    <row r="3" spans="1:34" ht="12" customHeight="1" thickBot="1" x14ac:dyDescent="0.3">
      <c r="A3" s="1" t="s">
        <v>13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3"/>
    </row>
    <row r="4" spans="1:34" ht="12" customHeight="1" thickTop="1" thickBot="1" x14ac:dyDescent="0.3">
      <c r="A4" s="1" t="s">
        <v>14</v>
      </c>
      <c r="B4" s="2"/>
      <c r="C4" s="1"/>
      <c r="D4" s="1"/>
      <c r="E4" s="191">
        <v>1</v>
      </c>
      <c r="F4" s="177"/>
      <c r="G4" s="178"/>
      <c r="H4" s="191">
        <v>2</v>
      </c>
      <c r="I4" s="177"/>
      <c r="J4" s="178"/>
      <c r="K4" s="191">
        <v>3</v>
      </c>
      <c r="L4" s="177"/>
      <c r="M4" s="178"/>
      <c r="N4" s="191">
        <v>4</v>
      </c>
      <c r="O4" s="177"/>
      <c r="P4" s="178"/>
      <c r="Q4" s="191">
        <v>5</v>
      </c>
      <c r="R4" s="177"/>
      <c r="S4" s="178"/>
      <c r="T4" s="191">
        <v>6</v>
      </c>
      <c r="U4" s="177"/>
      <c r="V4" s="178"/>
      <c r="W4" s="191">
        <v>7</v>
      </c>
      <c r="X4" s="177"/>
      <c r="Y4" s="178"/>
      <c r="Z4" s="191">
        <v>8</v>
      </c>
      <c r="AA4" s="177"/>
      <c r="AB4" s="178"/>
      <c r="AC4" s="191">
        <v>9</v>
      </c>
      <c r="AD4" s="177"/>
      <c r="AE4" s="178"/>
      <c r="AF4" s="3"/>
    </row>
    <row r="5" spans="1:34" ht="12" customHeight="1" thickTop="1" x14ac:dyDescent="0.25">
      <c r="A5" s="1" t="s">
        <v>15</v>
      </c>
      <c r="B5" s="2"/>
      <c r="C5" s="1"/>
      <c r="D5" s="1"/>
      <c r="E5" s="190" t="s">
        <v>56</v>
      </c>
      <c r="F5" s="174"/>
      <c r="G5" s="166"/>
      <c r="H5" s="185" t="s">
        <v>65</v>
      </c>
      <c r="I5" s="186"/>
      <c r="J5" s="166"/>
      <c r="K5" s="190" t="s">
        <v>58</v>
      </c>
      <c r="L5" s="174"/>
      <c r="M5" s="166"/>
      <c r="N5" s="185" t="s">
        <v>59</v>
      </c>
      <c r="O5" s="186"/>
      <c r="P5" s="166"/>
      <c r="Q5" s="190" t="s">
        <v>60</v>
      </c>
      <c r="R5" s="174"/>
      <c r="S5" s="166"/>
      <c r="T5" s="185" t="s">
        <v>61</v>
      </c>
      <c r="U5" s="186"/>
      <c r="V5" s="166"/>
      <c r="W5" s="190" t="s">
        <v>62</v>
      </c>
      <c r="X5" s="174"/>
      <c r="Y5" s="166"/>
      <c r="Z5" s="185" t="s">
        <v>63</v>
      </c>
      <c r="AA5" s="186"/>
      <c r="AB5" s="166"/>
      <c r="AC5" s="190" t="s">
        <v>64</v>
      </c>
      <c r="AD5" s="174"/>
      <c r="AE5" s="166"/>
      <c r="AF5" s="3"/>
    </row>
    <row r="6" spans="1:34" ht="12" customHeight="1" thickBot="1" x14ac:dyDescent="0.3">
      <c r="A6" s="1" t="s">
        <v>16</v>
      </c>
      <c r="B6" s="2"/>
      <c r="C6" s="1"/>
      <c r="D6" s="1"/>
      <c r="E6" s="187"/>
      <c r="F6" s="188"/>
      <c r="G6" s="189"/>
      <c r="H6" s="187"/>
      <c r="I6" s="188"/>
      <c r="J6" s="189"/>
      <c r="K6" s="187"/>
      <c r="L6" s="188"/>
      <c r="M6" s="189"/>
      <c r="N6" s="187"/>
      <c r="O6" s="188"/>
      <c r="P6" s="189"/>
      <c r="Q6" s="187"/>
      <c r="R6" s="188"/>
      <c r="S6" s="189"/>
      <c r="T6" s="187"/>
      <c r="U6" s="188"/>
      <c r="V6" s="189"/>
      <c r="W6" s="187"/>
      <c r="X6" s="188"/>
      <c r="Y6" s="189"/>
      <c r="Z6" s="187"/>
      <c r="AA6" s="188"/>
      <c r="AB6" s="189"/>
      <c r="AC6" s="187"/>
      <c r="AD6" s="188"/>
      <c r="AE6" s="189"/>
      <c r="AF6" s="3"/>
    </row>
    <row r="7" spans="1:34" ht="31.5" customHeight="1" thickTop="1" thickBot="1" x14ac:dyDescent="0.3">
      <c r="A7" s="1"/>
      <c r="B7" s="173" t="s">
        <v>17</v>
      </c>
      <c r="C7" s="175" t="s">
        <v>18</v>
      </c>
      <c r="D7" s="166"/>
      <c r="E7" s="181" t="str">
        <f>[1]DOCENTES!B12</f>
        <v>Castellano</v>
      </c>
      <c r="F7" s="177"/>
      <c r="G7" s="178"/>
      <c r="H7" s="182" t="str">
        <f>[1]DOCENTES!B13</f>
        <v>Inglés y otras lenguas extranjeras</v>
      </c>
      <c r="I7" s="177"/>
      <c r="J7" s="178"/>
      <c r="K7" s="181" t="str">
        <f>[1]DOCENTES!B14</f>
        <v>Matemática</v>
      </c>
      <c r="L7" s="177"/>
      <c r="M7" s="178"/>
      <c r="N7" s="183" t="str">
        <f>[1]DOCENTES!B15</f>
        <v>Educación Física</v>
      </c>
      <c r="O7" s="177"/>
      <c r="P7" s="178"/>
      <c r="Q7" s="181" t="str">
        <f>[1]DOCENTES!B16</f>
        <v>Arte y Patrimonio</v>
      </c>
      <c r="R7" s="177"/>
      <c r="S7" s="178"/>
      <c r="T7" s="176" t="str">
        <f>[1]DOCENTES!B17</f>
        <v>Ciencias Naturales</v>
      </c>
      <c r="U7" s="177"/>
      <c r="V7" s="178"/>
      <c r="W7" s="184" t="str">
        <f>[1]DOCENTES!B18</f>
        <v>Geografía, Historia y Ciudadania</v>
      </c>
      <c r="X7" s="177"/>
      <c r="Y7" s="178"/>
      <c r="Z7" s="176" t="str">
        <f>[1]DOCENTES!B19</f>
        <v>Orientación y Convivencia</v>
      </c>
      <c r="AA7" s="177"/>
      <c r="AB7" s="178"/>
      <c r="AC7" s="181" t="str">
        <f>[1]DOCENTES!B20</f>
        <v>Grupo de creación, recreación y participación</v>
      </c>
      <c r="AD7" s="177"/>
      <c r="AE7" s="178"/>
      <c r="AF7" s="3"/>
    </row>
    <row r="8" spans="1:34" ht="5.25" customHeight="1" thickTop="1" x14ac:dyDescent="0.25">
      <c r="A8" s="1"/>
      <c r="B8" s="174"/>
      <c r="C8" s="174"/>
      <c r="D8" s="166"/>
      <c r="E8" s="164" t="s">
        <v>0</v>
      </c>
      <c r="F8" s="162" t="s">
        <v>1</v>
      </c>
      <c r="G8" s="164" t="s">
        <v>2</v>
      </c>
      <c r="H8" s="171" t="s">
        <v>0</v>
      </c>
      <c r="I8" s="172" t="s">
        <v>1</v>
      </c>
      <c r="J8" s="171" t="s">
        <v>2</v>
      </c>
      <c r="K8" s="164" t="s">
        <v>0</v>
      </c>
      <c r="L8" s="162" t="s">
        <v>1</v>
      </c>
      <c r="M8" s="164" t="s">
        <v>2</v>
      </c>
      <c r="N8" s="171" t="s">
        <v>0</v>
      </c>
      <c r="O8" s="172" t="s">
        <v>1</v>
      </c>
      <c r="P8" s="171" t="s">
        <v>2</v>
      </c>
      <c r="Q8" s="164" t="s">
        <v>0</v>
      </c>
      <c r="R8" s="162" t="s">
        <v>1</v>
      </c>
      <c r="S8" s="164" t="s">
        <v>2</v>
      </c>
      <c r="T8" s="171" t="s">
        <v>0</v>
      </c>
      <c r="U8" s="172" t="s">
        <v>1</v>
      </c>
      <c r="V8" s="179" t="s">
        <v>2</v>
      </c>
      <c r="W8" s="164" t="s">
        <v>0</v>
      </c>
      <c r="X8" s="162" t="s">
        <v>1</v>
      </c>
      <c r="Y8" s="164" t="s">
        <v>2</v>
      </c>
      <c r="Z8" s="171" t="s">
        <v>0</v>
      </c>
      <c r="AA8" s="172" t="s">
        <v>1</v>
      </c>
      <c r="AB8" s="171" t="s">
        <v>2</v>
      </c>
      <c r="AC8" s="164" t="s">
        <v>0</v>
      </c>
      <c r="AD8" s="162" t="s">
        <v>1</v>
      </c>
      <c r="AE8" s="164" t="s">
        <v>2</v>
      </c>
      <c r="AF8" s="165" t="s">
        <v>3</v>
      </c>
      <c r="AG8" s="164" t="s">
        <v>4</v>
      </c>
      <c r="AH8" s="167" t="s">
        <v>5</v>
      </c>
    </row>
    <row r="9" spans="1:34" ht="9.75" customHeight="1" x14ac:dyDescent="0.25">
      <c r="A9" s="1"/>
      <c r="B9" s="4" t="s">
        <v>10</v>
      </c>
      <c r="C9" s="5" t="s">
        <v>11</v>
      </c>
      <c r="D9" s="1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80"/>
      <c r="W9" s="163"/>
      <c r="X9" s="163"/>
      <c r="Y9" s="163"/>
      <c r="Z9" s="163"/>
      <c r="AA9" s="163"/>
      <c r="AB9" s="163"/>
      <c r="AC9" s="163"/>
      <c r="AD9" s="163"/>
      <c r="AE9" s="163"/>
      <c r="AF9" s="166"/>
      <c r="AG9" s="163"/>
      <c r="AH9" s="163"/>
    </row>
    <row r="10" spans="1:34" ht="9.75" customHeight="1" x14ac:dyDescent="0.25">
      <c r="A10" s="1"/>
      <c r="B10" s="2" t="s">
        <v>19</v>
      </c>
      <c r="C10" s="5"/>
      <c r="D10" s="1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80"/>
      <c r="W10" s="163"/>
      <c r="X10" s="163"/>
      <c r="Y10" s="163"/>
      <c r="Z10" s="163"/>
      <c r="AA10" s="163"/>
      <c r="AB10" s="163"/>
      <c r="AC10" s="163"/>
      <c r="AD10" s="163"/>
      <c r="AE10" s="163"/>
      <c r="AF10" s="166"/>
      <c r="AG10" s="163"/>
      <c r="AH10" s="163"/>
    </row>
    <row r="11" spans="1:34" ht="9.75" customHeight="1" thickBot="1" x14ac:dyDescent="0.3">
      <c r="A11" s="1"/>
      <c r="B11" s="6" t="s">
        <v>6</v>
      </c>
      <c r="C11" s="1"/>
      <c r="D11" s="1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80"/>
      <c r="W11" s="163"/>
      <c r="X11" s="163"/>
      <c r="Y11" s="163"/>
      <c r="Z11" s="163"/>
      <c r="AA11" s="163"/>
      <c r="AB11" s="163"/>
      <c r="AC11" s="163"/>
      <c r="AD11" s="163"/>
      <c r="AE11" s="163"/>
      <c r="AF11" s="166"/>
      <c r="AG11" s="163"/>
      <c r="AH11" s="163"/>
    </row>
    <row r="12" spans="1:34" ht="17.25" customHeight="1" thickTop="1" x14ac:dyDescent="0.25">
      <c r="A12" s="7" t="s">
        <v>7</v>
      </c>
      <c r="B12" s="168" t="s">
        <v>8</v>
      </c>
      <c r="C12" s="169"/>
      <c r="D12" s="170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80"/>
      <c r="W12" s="163"/>
      <c r="X12" s="163"/>
      <c r="Y12" s="163"/>
      <c r="Z12" s="163"/>
      <c r="AA12" s="163"/>
      <c r="AB12" s="163"/>
      <c r="AC12" s="163"/>
      <c r="AD12" s="163"/>
      <c r="AE12" s="163"/>
      <c r="AF12" s="166"/>
      <c r="AG12" s="163"/>
      <c r="AH12" s="163"/>
    </row>
    <row r="13" spans="1:34" ht="12" customHeight="1" x14ac:dyDescent="0.25">
      <c r="A13" s="8">
        <v>1</v>
      </c>
      <c r="B13" s="160" t="s">
        <v>20</v>
      </c>
      <c r="C13" s="161"/>
      <c r="D13" s="161"/>
      <c r="E13" s="17">
        <v>20</v>
      </c>
      <c r="F13" s="9" t="s">
        <v>9</v>
      </c>
      <c r="G13" s="9">
        <f t="shared" ref="G13:G48" si="0">SUM(E13:F13)</f>
        <v>20</v>
      </c>
      <c r="H13" s="10">
        <v>16</v>
      </c>
      <c r="I13" s="10">
        <v>2</v>
      </c>
      <c r="J13" s="10">
        <f t="shared" ref="J13:J48" si="1">SUM(H13:I13)</f>
        <v>18</v>
      </c>
      <c r="K13" s="9">
        <v>18</v>
      </c>
      <c r="L13" s="9" t="s">
        <v>9</v>
      </c>
      <c r="M13" s="9">
        <f t="shared" ref="M13:M48" si="2">SUM(K13,L13)</f>
        <v>18</v>
      </c>
      <c r="N13" s="10">
        <v>20</v>
      </c>
      <c r="O13" s="10" t="s">
        <v>9</v>
      </c>
      <c r="P13" s="10">
        <f t="shared" ref="P13:P48" si="3">SUM(N13,O13)</f>
        <v>20</v>
      </c>
      <c r="Q13" s="9">
        <v>20</v>
      </c>
      <c r="R13" s="9" t="s">
        <v>9</v>
      </c>
      <c r="S13" s="9">
        <f t="shared" ref="S13:S48" si="4">SUM(Q13,R13)</f>
        <v>20</v>
      </c>
      <c r="T13" s="10">
        <v>19</v>
      </c>
      <c r="U13" s="10" t="s">
        <v>9</v>
      </c>
      <c r="V13" s="10">
        <f t="shared" ref="V13:V48" si="5">SUM(T13,U13)</f>
        <v>19</v>
      </c>
      <c r="W13" s="9">
        <v>20</v>
      </c>
      <c r="X13" s="9" t="s">
        <v>9</v>
      </c>
      <c r="Y13" s="9">
        <f t="shared" ref="Y13:Y48" si="6">SUM(W13,X13)</f>
        <v>20</v>
      </c>
      <c r="Z13" s="10" t="s">
        <v>9</v>
      </c>
      <c r="AA13" s="10" t="s">
        <v>9</v>
      </c>
      <c r="AB13" s="10" t="str">
        <f t="shared" ref="AB13" si="7">Z13</f>
        <v>*</v>
      </c>
      <c r="AC13" s="9" t="str">
        <f>'[1]CALIF. I FASE'!EL13</f>
        <v>*</v>
      </c>
      <c r="AD13" s="9" t="s">
        <v>9</v>
      </c>
      <c r="AE13" s="9" t="str">
        <f t="shared" ref="AE13:AE48" si="8">AC13</f>
        <v>*</v>
      </c>
      <c r="AF13" s="11">
        <f>AVERAGE(G13,J13,M13,P13,S13,V13,Y13)</f>
        <v>19.285714285714285</v>
      </c>
      <c r="AG13" s="9" t="s">
        <v>9</v>
      </c>
      <c r="AH13" s="9">
        <v>7</v>
      </c>
    </row>
    <row r="14" spans="1:34" ht="12" customHeight="1" x14ac:dyDescent="0.25">
      <c r="A14" s="8">
        <v>2</v>
      </c>
      <c r="B14" s="160" t="s">
        <v>21</v>
      </c>
      <c r="C14" s="161"/>
      <c r="D14" s="161"/>
      <c r="E14" s="17">
        <v>20</v>
      </c>
      <c r="F14" s="9" t="s">
        <v>9</v>
      </c>
      <c r="G14" s="9">
        <f t="shared" si="0"/>
        <v>20</v>
      </c>
      <c r="H14" s="10">
        <v>19</v>
      </c>
      <c r="I14" s="10">
        <v>1</v>
      </c>
      <c r="J14" s="10">
        <f t="shared" si="1"/>
        <v>20</v>
      </c>
      <c r="K14" s="9">
        <v>20</v>
      </c>
      <c r="L14" s="9" t="s">
        <v>9</v>
      </c>
      <c r="M14" s="9">
        <f t="shared" si="2"/>
        <v>20</v>
      </c>
      <c r="N14" s="10">
        <v>20</v>
      </c>
      <c r="O14" s="10" t="s">
        <v>9</v>
      </c>
      <c r="P14" s="10">
        <f t="shared" si="3"/>
        <v>20</v>
      </c>
      <c r="Q14" s="9">
        <v>20</v>
      </c>
      <c r="R14" s="9" t="s">
        <v>9</v>
      </c>
      <c r="S14" s="9">
        <f t="shared" si="4"/>
        <v>20</v>
      </c>
      <c r="T14" s="10">
        <v>20</v>
      </c>
      <c r="U14" s="10" t="s">
        <v>9</v>
      </c>
      <c r="V14" s="10">
        <f t="shared" si="5"/>
        <v>20</v>
      </c>
      <c r="W14" s="9">
        <v>20</v>
      </c>
      <c r="X14" s="9" t="s">
        <v>9</v>
      </c>
      <c r="Y14" s="9">
        <f t="shared" si="6"/>
        <v>20</v>
      </c>
      <c r="Z14" s="10" t="s">
        <v>9</v>
      </c>
      <c r="AA14" s="10" t="s">
        <v>9</v>
      </c>
      <c r="AB14" s="10" t="str">
        <f t="shared" ref="AB14:AB48" si="9">Z14</f>
        <v>*</v>
      </c>
      <c r="AC14" s="9" t="str">
        <f>'[1]CALIF. I FASE'!EL14</f>
        <v>*</v>
      </c>
      <c r="AD14" s="9" t="s">
        <v>9</v>
      </c>
      <c r="AE14" s="9" t="str">
        <f t="shared" si="8"/>
        <v>*</v>
      </c>
      <c r="AF14" s="11">
        <f t="shared" ref="AF14:AF48" si="10">AVERAGE(G14,J14,M14,P14,S14,V14,Y14)</f>
        <v>20</v>
      </c>
      <c r="AG14" s="9" t="s">
        <v>9</v>
      </c>
      <c r="AH14" s="9">
        <v>7</v>
      </c>
    </row>
    <row r="15" spans="1:34" ht="12" customHeight="1" x14ac:dyDescent="0.25">
      <c r="A15" s="8">
        <v>3</v>
      </c>
      <c r="B15" s="160" t="s">
        <v>22</v>
      </c>
      <c r="C15" s="161"/>
      <c r="D15" s="161"/>
      <c r="E15" s="17">
        <v>20</v>
      </c>
      <c r="F15" s="9" t="s">
        <v>9</v>
      </c>
      <c r="G15" s="9">
        <f t="shared" si="0"/>
        <v>20</v>
      </c>
      <c r="H15" s="10">
        <v>19</v>
      </c>
      <c r="I15" s="10" t="s">
        <v>9</v>
      </c>
      <c r="J15" s="10">
        <f t="shared" si="1"/>
        <v>19</v>
      </c>
      <c r="K15" s="9">
        <v>19</v>
      </c>
      <c r="L15" s="9" t="s">
        <v>9</v>
      </c>
      <c r="M15" s="9">
        <f t="shared" si="2"/>
        <v>19</v>
      </c>
      <c r="N15" s="10">
        <v>19</v>
      </c>
      <c r="O15" s="10" t="s">
        <v>9</v>
      </c>
      <c r="P15" s="10">
        <f t="shared" si="3"/>
        <v>19</v>
      </c>
      <c r="Q15" s="9">
        <v>20</v>
      </c>
      <c r="R15" s="9" t="s">
        <v>9</v>
      </c>
      <c r="S15" s="9">
        <f t="shared" si="4"/>
        <v>20</v>
      </c>
      <c r="T15" s="10">
        <v>18</v>
      </c>
      <c r="U15" s="10">
        <v>2</v>
      </c>
      <c r="V15" s="10">
        <f t="shared" si="5"/>
        <v>20</v>
      </c>
      <c r="W15" s="9">
        <v>20</v>
      </c>
      <c r="X15" s="9" t="s">
        <v>9</v>
      </c>
      <c r="Y15" s="9">
        <f t="shared" si="6"/>
        <v>20</v>
      </c>
      <c r="Z15" s="10" t="s">
        <v>9</v>
      </c>
      <c r="AA15" s="10" t="s">
        <v>9</v>
      </c>
      <c r="AB15" s="10" t="str">
        <f t="shared" si="9"/>
        <v>*</v>
      </c>
      <c r="AC15" s="9" t="str">
        <f>'[1]CALIF. I FASE'!EL15</f>
        <v>*</v>
      </c>
      <c r="AD15" s="9" t="s">
        <v>9</v>
      </c>
      <c r="AE15" s="9" t="str">
        <f t="shared" si="8"/>
        <v>*</v>
      </c>
      <c r="AF15" s="11">
        <f t="shared" si="10"/>
        <v>19.571428571428573</v>
      </c>
      <c r="AG15" s="9" t="s">
        <v>9</v>
      </c>
      <c r="AH15" s="9">
        <v>7</v>
      </c>
    </row>
    <row r="16" spans="1:34" ht="12" customHeight="1" x14ac:dyDescent="0.25">
      <c r="A16" s="8">
        <v>4</v>
      </c>
      <c r="B16" s="160" t="s">
        <v>23</v>
      </c>
      <c r="C16" s="161"/>
      <c r="D16" s="161"/>
      <c r="E16" s="17">
        <v>17</v>
      </c>
      <c r="F16" s="9">
        <v>1</v>
      </c>
      <c r="G16" s="9">
        <f t="shared" si="0"/>
        <v>18</v>
      </c>
      <c r="H16" s="10">
        <v>18</v>
      </c>
      <c r="I16" s="10" t="s">
        <v>9</v>
      </c>
      <c r="J16" s="10">
        <f t="shared" si="1"/>
        <v>18</v>
      </c>
      <c r="K16" s="9">
        <v>18</v>
      </c>
      <c r="L16" s="9">
        <v>1</v>
      </c>
      <c r="M16" s="9">
        <f t="shared" si="2"/>
        <v>19</v>
      </c>
      <c r="N16" s="10">
        <v>19</v>
      </c>
      <c r="O16" s="10" t="s">
        <v>9</v>
      </c>
      <c r="P16" s="10">
        <f t="shared" si="3"/>
        <v>19</v>
      </c>
      <c r="Q16" s="9">
        <v>20</v>
      </c>
      <c r="R16" s="9" t="s">
        <v>9</v>
      </c>
      <c r="S16" s="9">
        <f t="shared" si="4"/>
        <v>20</v>
      </c>
      <c r="T16" s="10">
        <v>20</v>
      </c>
      <c r="U16" s="10" t="s">
        <v>9</v>
      </c>
      <c r="V16" s="10">
        <f t="shared" si="5"/>
        <v>20</v>
      </c>
      <c r="W16" s="9">
        <v>20</v>
      </c>
      <c r="X16" s="9" t="s">
        <v>9</v>
      </c>
      <c r="Y16" s="9">
        <f t="shared" si="6"/>
        <v>20</v>
      </c>
      <c r="Z16" s="10" t="s">
        <v>9</v>
      </c>
      <c r="AA16" s="10" t="s">
        <v>9</v>
      </c>
      <c r="AB16" s="10" t="str">
        <f t="shared" si="9"/>
        <v>*</v>
      </c>
      <c r="AC16" s="9" t="str">
        <f>'[1]CALIF. I FASE'!EL16</f>
        <v>*</v>
      </c>
      <c r="AD16" s="9" t="s">
        <v>9</v>
      </c>
      <c r="AE16" s="9" t="str">
        <f t="shared" si="8"/>
        <v>*</v>
      </c>
      <c r="AF16" s="11">
        <f t="shared" si="10"/>
        <v>19.142857142857142</v>
      </c>
      <c r="AG16" s="9" t="s">
        <v>9</v>
      </c>
      <c r="AH16" s="9">
        <v>7</v>
      </c>
    </row>
    <row r="17" spans="1:36" ht="12" customHeight="1" x14ac:dyDescent="0.25">
      <c r="A17" s="8">
        <v>5</v>
      </c>
      <c r="B17" s="160" t="s">
        <v>24</v>
      </c>
      <c r="C17" s="161"/>
      <c r="D17" s="161"/>
      <c r="E17" s="17">
        <v>20</v>
      </c>
      <c r="F17" s="9" t="s">
        <v>9</v>
      </c>
      <c r="G17" s="9">
        <f t="shared" si="0"/>
        <v>20</v>
      </c>
      <c r="H17" s="10">
        <v>18</v>
      </c>
      <c r="I17" s="10">
        <v>1</v>
      </c>
      <c r="J17" s="10">
        <f t="shared" si="1"/>
        <v>19</v>
      </c>
      <c r="K17" s="9">
        <v>18</v>
      </c>
      <c r="L17" s="9">
        <v>1</v>
      </c>
      <c r="M17" s="9">
        <f t="shared" si="2"/>
        <v>19</v>
      </c>
      <c r="N17" s="10">
        <v>19</v>
      </c>
      <c r="O17" s="10" t="s">
        <v>9</v>
      </c>
      <c r="P17" s="10">
        <f t="shared" si="3"/>
        <v>19</v>
      </c>
      <c r="Q17" s="9">
        <v>20</v>
      </c>
      <c r="R17" s="9" t="s">
        <v>9</v>
      </c>
      <c r="S17" s="9">
        <f t="shared" si="4"/>
        <v>20</v>
      </c>
      <c r="T17" s="10">
        <v>20</v>
      </c>
      <c r="U17" s="10" t="s">
        <v>9</v>
      </c>
      <c r="V17" s="10">
        <f t="shared" si="5"/>
        <v>20</v>
      </c>
      <c r="W17" s="9">
        <v>20</v>
      </c>
      <c r="X17" s="9" t="s">
        <v>9</v>
      </c>
      <c r="Y17" s="9">
        <f t="shared" si="6"/>
        <v>20</v>
      </c>
      <c r="Z17" s="10" t="s">
        <v>9</v>
      </c>
      <c r="AA17" s="10" t="s">
        <v>9</v>
      </c>
      <c r="AB17" s="10" t="str">
        <f t="shared" si="9"/>
        <v>*</v>
      </c>
      <c r="AC17" s="9" t="str">
        <f>'[1]CALIF. I FASE'!EL17</f>
        <v>*</v>
      </c>
      <c r="AD17" s="9" t="s">
        <v>9</v>
      </c>
      <c r="AE17" s="9" t="str">
        <f t="shared" si="8"/>
        <v>*</v>
      </c>
      <c r="AF17" s="11">
        <f t="shared" si="10"/>
        <v>19.571428571428573</v>
      </c>
      <c r="AG17" s="9" t="s">
        <v>9</v>
      </c>
      <c r="AH17" s="9">
        <v>7</v>
      </c>
    </row>
    <row r="18" spans="1:36" ht="12" customHeight="1" x14ac:dyDescent="0.25">
      <c r="A18" s="8">
        <v>6</v>
      </c>
      <c r="B18" s="160" t="s">
        <v>25</v>
      </c>
      <c r="C18" s="161"/>
      <c r="D18" s="161"/>
      <c r="E18" s="17">
        <v>17</v>
      </c>
      <c r="F18" s="9" t="s">
        <v>9</v>
      </c>
      <c r="G18" s="9">
        <f t="shared" si="0"/>
        <v>17</v>
      </c>
      <c r="H18" s="10">
        <v>18</v>
      </c>
      <c r="I18" s="10" t="s">
        <v>9</v>
      </c>
      <c r="J18" s="10">
        <f t="shared" si="1"/>
        <v>18</v>
      </c>
      <c r="K18" s="9">
        <v>18</v>
      </c>
      <c r="L18" s="9" t="s">
        <v>9</v>
      </c>
      <c r="M18" s="9">
        <f t="shared" si="2"/>
        <v>18</v>
      </c>
      <c r="N18" s="10">
        <v>19</v>
      </c>
      <c r="O18" s="10" t="s">
        <v>9</v>
      </c>
      <c r="P18" s="10">
        <f t="shared" si="3"/>
        <v>19</v>
      </c>
      <c r="Q18" s="9">
        <v>19</v>
      </c>
      <c r="R18" s="9" t="s">
        <v>9</v>
      </c>
      <c r="S18" s="9">
        <f t="shared" si="4"/>
        <v>19</v>
      </c>
      <c r="T18" s="10">
        <v>13</v>
      </c>
      <c r="U18" s="10">
        <v>2</v>
      </c>
      <c r="V18" s="10">
        <f t="shared" si="5"/>
        <v>15</v>
      </c>
      <c r="W18" s="9">
        <v>20</v>
      </c>
      <c r="X18" s="9" t="s">
        <v>9</v>
      </c>
      <c r="Y18" s="9">
        <f t="shared" si="6"/>
        <v>20</v>
      </c>
      <c r="Z18" s="10" t="s">
        <v>9</v>
      </c>
      <c r="AA18" s="10" t="s">
        <v>9</v>
      </c>
      <c r="AB18" s="10" t="str">
        <f t="shared" si="9"/>
        <v>*</v>
      </c>
      <c r="AC18" s="9" t="str">
        <f>'[1]CALIF. I FASE'!EL18</f>
        <v>*</v>
      </c>
      <c r="AD18" s="9" t="s">
        <v>9</v>
      </c>
      <c r="AE18" s="9" t="str">
        <f t="shared" si="8"/>
        <v>*</v>
      </c>
      <c r="AF18" s="11">
        <f t="shared" si="10"/>
        <v>18</v>
      </c>
      <c r="AG18" s="9" t="s">
        <v>9</v>
      </c>
      <c r="AH18" s="9">
        <v>7</v>
      </c>
    </row>
    <row r="19" spans="1:36" ht="12" customHeight="1" x14ac:dyDescent="0.25">
      <c r="A19" s="8">
        <v>7</v>
      </c>
      <c r="B19" s="160" t="s">
        <v>26</v>
      </c>
      <c r="C19" s="161"/>
      <c r="D19" s="161"/>
      <c r="E19" s="17">
        <v>19</v>
      </c>
      <c r="F19" s="9">
        <v>1</v>
      </c>
      <c r="G19" s="9">
        <f t="shared" si="0"/>
        <v>20</v>
      </c>
      <c r="H19" s="10">
        <v>19</v>
      </c>
      <c r="I19" s="10" t="s">
        <v>9</v>
      </c>
      <c r="J19" s="10">
        <f t="shared" si="1"/>
        <v>19</v>
      </c>
      <c r="K19" s="9">
        <v>19</v>
      </c>
      <c r="L19" s="9">
        <v>1</v>
      </c>
      <c r="M19" s="9">
        <f t="shared" si="2"/>
        <v>20</v>
      </c>
      <c r="N19" s="10">
        <v>19</v>
      </c>
      <c r="O19" s="10" t="s">
        <v>9</v>
      </c>
      <c r="P19" s="10">
        <f t="shared" si="3"/>
        <v>19</v>
      </c>
      <c r="Q19" s="9">
        <v>20</v>
      </c>
      <c r="R19" s="9" t="s">
        <v>9</v>
      </c>
      <c r="S19" s="9">
        <f t="shared" si="4"/>
        <v>20</v>
      </c>
      <c r="T19" s="10">
        <v>19</v>
      </c>
      <c r="U19" s="10" t="s">
        <v>9</v>
      </c>
      <c r="V19" s="10">
        <f t="shared" si="5"/>
        <v>19</v>
      </c>
      <c r="W19" s="9">
        <v>20</v>
      </c>
      <c r="X19" s="9" t="s">
        <v>9</v>
      </c>
      <c r="Y19" s="9">
        <f t="shared" si="6"/>
        <v>20</v>
      </c>
      <c r="Z19" s="10" t="s">
        <v>9</v>
      </c>
      <c r="AA19" s="10" t="s">
        <v>9</v>
      </c>
      <c r="AB19" s="10" t="str">
        <f t="shared" si="9"/>
        <v>*</v>
      </c>
      <c r="AC19" s="9" t="str">
        <f>'[1]CALIF. I FASE'!EL19</f>
        <v>*</v>
      </c>
      <c r="AD19" s="9" t="s">
        <v>9</v>
      </c>
      <c r="AE19" s="9" t="str">
        <f t="shared" si="8"/>
        <v>*</v>
      </c>
      <c r="AF19" s="11">
        <f t="shared" si="10"/>
        <v>19.571428571428573</v>
      </c>
      <c r="AG19" s="9" t="s">
        <v>9</v>
      </c>
      <c r="AH19" s="9">
        <v>7</v>
      </c>
    </row>
    <row r="20" spans="1:36" ht="12" customHeight="1" x14ac:dyDescent="0.25">
      <c r="A20" s="8">
        <v>8</v>
      </c>
      <c r="B20" s="160" t="s">
        <v>27</v>
      </c>
      <c r="C20" s="161"/>
      <c r="D20" s="161"/>
      <c r="E20" s="17">
        <v>20</v>
      </c>
      <c r="F20" s="9" t="s">
        <v>9</v>
      </c>
      <c r="G20" s="9">
        <f t="shared" si="0"/>
        <v>20</v>
      </c>
      <c r="H20" s="10">
        <v>20</v>
      </c>
      <c r="I20" s="10" t="s">
        <v>9</v>
      </c>
      <c r="J20" s="10">
        <f t="shared" si="1"/>
        <v>20</v>
      </c>
      <c r="K20" s="9">
        <v>20</v>
      </c>
      <c r="L20" s="9" t="s">
        <v>9</v>
      </c>
      <c r="M20" s="9">
        <f t="shared" si="2"/>
        <v>20</v>
      </c>
      <c r="N20" s="10">
        <v>20</v>
      </c>
      <c r="O20" s="10" t="s">
        <v>9</v>
      </c>
      <c r="P20" s="10">
        <f t="shared" si="3"/>
        <v>20</v>
      </c>
      <c r="Q20" s="9">
        <v>20</v>
      </c>
      <c r="R20" s="9" t="s">
        <v>9</v>
      </c>
      <c r="S20" s="9">
        <f t="shared" si="4"/>
        <v>20</v>
      </c>
      <c r="T20" s="10">
        <v>20</v>
      </c>
      <c r="U20" s="10" t="s">
        <v>9</v>
      </c>
      <c r="V20" s="10">
        <f t="shared" si="5"/>
        <v>20</v>
      </c>
      <c r="W20" s="9">
        <v>20</v>
      </c>
      <c r="X20" s="9" t="s">
        <v>9</v>
      </c>
      <c r="Y20" s="9">
        <f t="shared" si="6"/>
        <v>20</v>
      </c>
      <c r="Z20" s="10" t="s">
        <v>9</v>
      </c>
      <c r="AA20" s="10" t="s">
        <v>9</v>
      </c>
      <c r="AB20" s="10" t="str">
        <f t="shared" si="9"/>
        <v>*</v>
      </c>
      <c r="AC20" s="9" t="str">
        <f>'[1]CALIF. I FASE'!EL20</f>
        <v>*</v>
      </c>
      <c r="AD20" s="9" t="s">
        <v>9</v>
      </c>
      <c r="AE20" s="9" t="str">
        <f t="shared" si="8"/>
        <v>*</v>
      </c>
      <c r="AF20" s="11">
        <f t="shared" si="10"/>
        <v>20</v>
      </c>
      <c r="AG20" s="9" t="s">
        <v>9</v>
      </c>
      <c r="AH20" s="9">
        <v>7</v>
      </c>
      <c r="AJ20" s="3"/>
    </row>
    <row r="21" spans="1:36" ht="12" customHeight="1" x14ac:dyDescent="0.25">
      <c r="A21" s="8">
        <v>9</v>
      </c>
      <c r="B21" s="160" t="s">
        <v>28</v>
      </c>
      <c r="C21" s="161"/>
      <c r="D21" s="161"/>
      <c r="E21" s="17">
        <v>19</v>
      </c>
      <c r="F21" s="9">
        <v>1</v>
      </c>
      <c r="G21" s="9">
        <f t="shared" si="0"/>
        <v>20</v>
      </c>
      <c r="H21" s="10">
        <v>18</v>
      </c>
      <c r="I21" s="10">
        <v>1</v>
      </c>
      <c r="J21" s="10">
        <f t="shared" si="1"/>
        <v>19</v>
      </c>
      <c r="K21" s="9">
        <v>19</v>
      </c>
      <c r="L21" s="9" t="s">
        <v>9</v>
      </c>
      <c r="M21" s="9">
        <f t="shared" si="2"/>
        <v>19</v>
      </c>
      <c r="N21" s="10">
        <v>19</v>
      </c>
      <c r="O21" s="10" t="s">
        <v>9</v>
      </c>
      <c r="P21" s="10">
        <f t="shared" si="3"/>
        <v>19</v>
      </c>
      <c r="Q21" s="9">
        <v>19</v>
      </c>
      <c r="R21" s="9" t="s">
        <v>9</v>
      </c>
      <c r="S21" s="9">
        <f t="shared" si="4"/>
        <v>19</v>
      </c>
      <c r="T21" s="10">
        <v>20</v>
      </c>
      <c r="U21" s="10" t="s">
        <v>9</v>
      </c>
      <c r="V21" s="10">
        <f t="shared" si="5"/>
        <v>20</v>
      </c>
      <c r="W21" s="9">
        <v>20</v>
      </c>
      <c r="X21" s="9" t="s">
        <v>9</v>
      </c>
      <c r="Y21" s="9">
        <f t="shared" si="6"/>
        <v>20</v>
      </c>
      <c r="Z21" s="10" t="s">
        <v>9</v>
      </c>
      <c r="AA21" s="10" t="s">
        <v>9</v>
      </c>
      <c r="AB21" s="10" t="str">
        <f t="shared" si="9"/>
        <v>*</v>
      </c>
      <c r="AC21" s="9" t="str">
        <f>'[1]CALIF. I FASE'!EL21</f>
        <v>*</v>
      </c>
      <c r="AD21" s="9" t="s">
        <v>9</v>
      </c>
      <c r="AE21" s="9" t="str">
        <f t="shared" si="8"/>
        <v>*</v>
      </c>
      <c r="AF21" s="11">
        <f t="shared" si="10"/>
        <v>19.428571428571427</v>
      </c>
      <c r="AG21" s="9" t="s">
        <v>9</v>
      </c>
      <c r="AH21" s="9">
        <v>7</v>
      </c>
    </row>
    <row r="22" spans="1:36" ht="12" customHeight="1" x14ac:dyDescent="0.25">
      <c r="A22" s="8">
        <v>10</v>
      </c>
      <c r="B22" s="160" t="s">
        <v>29</v>
      </c>
      <c r="C22" s="161"/>
      <c r="D22" s="161"/>
      <c r="E22" s="17">
        <v>19</v>
      </c>
      <c r="F22" s="9" t="s">
        <v>9</v>
      </c>
      <c r="G22" s="9">
        <f t="shared" si="0"/>
        <v>19</v>
      </c>
      <c r="H22" s="10">
        <v>19</v>
      </c>
      <c r="I22" s="10" t="s">
        <v>9</v>
      </c>
      <c r="J22" s="10">
        <f t="shared" si="1"/>
        <v>19</v>
      </c>
      <c r="K22" s="9">
        <v>17</v>
      </c>
      <c r="L22" s="9">
        <v>2</v>
      </c>
      <c r="M22" s="9">
        <f t="shared" si="2"/>
        <v>19</v>
      </c>
      <c r="N22" s="10">
        <v>19</v>
      </c>
      <c r="O22" s="10" t="s">
        <v>9</v>
      </c>
      <c r="P22" s="10">
        <f t="shared" si="3"/>
        <v>19</v>
      </c>
      <c r="Q22" s="9">
        <v>19</v>
      </c>
      <c r="R22" s="9" t="s">
        <v>9</v>
      </c>
      <c r="S22" s="9">
        <f t="shared" si="4"/>
        <v>19</v>
      </c>
      <c r="T22" s="10">
        <v>19</v>
      </c>
      <c r="U22" s="10" t="s">
        <v>9</v>
      </c>
      <c r="V22" s="10">
        <f t="shared" si="5"/>
        <v>19</v>
      </c>
      <c r="W22" s="9">
        <v>20</v>
      </c>
      <c r="X22" s="9" t="s">
        <v>9</v>
      </c>
      <c r="Y22" s="9">
        <f t="shared" si="6"/>
        <v>20</v>
      </c>
      <c r="Z22" s="10" t="s">
        <v>9</v>
      </c>
      <c r="AA22" s="10" t="s">
        <v>9</v>
      </c>
      <c r="AB22" s="10" t="str">
        <f t="shared" si="9"/>
        <v>*</v>
      </c>
      <c r="AC22" s="9" t="str">
        <f>'[1]CALIF. I FASE'!EL22</f>
        <v>*</v>
      </c>
      <c r="AD22" s="9" t="s">
        <v>9</v>
      </c>
      <c r="AE22" s="9" t="str">
        <f t="shared" si="8"/>
        <v>*</v>
      </c>
      <c r="AF22" s="11">
        <f t="shared" si="10"/>
        <v>19.142857142857142</v>
      </c>
      <c r="AG22" s="9" t="s">
        <v>9</v>
      </c>
      <c r="AH22" s="9">
        <v>7</v>
      </c>
    </row>
    <row r="23" spans="1:36" ht="12" customHeight="1" x14ac:dyDescent="0.25">
      <c r="A23" s="8">
        <v>11</v>
      </c>
      <c r="B23" s="160" t="s">
        <v>30</v>
      </c>
      <c r="C23" s="161"/>
      <c r="D23" s="161"/>
      <c r="E23" s="17">
        <v>18</v>
      </c>
      <c r="F23" s="9" t="s">
        <v>9</v>
      </c>
      <c r="G23" s="9">
        <f t="shared" si="0"/>
        <v>18</v>
      </c>
      <c r="H23" s="10">
        <v>19</v>
      </c>
      <c r="I23" s="10" t="s">
        <v>9</v>
      </c>
      <c r="J23" s="10">
        <f t="shared" si="1"/>
        <v>19</v>
      </c>
      <c r="K23" s="9">
        <v>17</v>
      </c>
      <c r="L23" s="9">
        <v>1</v>
      </c>
      <c r="M23" s="9">
        <f t="shared" si="2"/>
        <v>18</v>
      </c>
      <c r="N23" s="10">
        <v>16</v>
      </c>
      <c r="O23" s="10">
        <v>1</v>
      </c>
      <c r="P23" s="10">
        <f t="shared" si="3"/>
        <v>17</v>
      </c>
      <c r="Q23" s="9">
        <v>20</v>
      </c>
      <c r="R23" s="9" t="s">
        <v>9</v>
      </c>
      <c r="S23" s="9">
        <f t="shared" si="4"/>
        <v>20</v>
      </c>
      <c r="T23" s="10">
        <v>18</v>
      </c>
      <c r="U23" s="10" t="s">
        <v>9</v>
      </c>
      <c r="V23" s="10">
        <f t="shared" si="5"/>
        <v>18</v>
      </c>
      <c r="W23" s="9">
        <v>20</v>
      </c>
      <c r="X23" s="9" t="s">
        <v>9</v>
      </c>
      <c r="Y23" s="9">
        <f t="shared" si="6"/>
        <v>20</v>
      </c>
      <c r="Z23" s="10" t="s">
        <v>9</v>
      </c>
      <c r="AA23" s="10" t="s">
        <v>9</v>
      </c>
      <c r="AB23" s="10" t="str">
        <f t="shared" si="9"/>
        <v>*</v>
      </c>
      <c r="AC23" s="9" t="str">
        <f>'[1]CALIF. I FASE'!EL23</f>
        <v>*</v>
      </c>
      <c r="AD23" s="9" t="s">
        <v>9</v>
      </c>
      <c r="AE23" s="9" t="str">
        <f t="shared" si="8"/>
        <v>*</v>
      </c>
      <c r="AF23" s="11">
        <f t="shared" si="10"/>
        <v>18.571428571428573</v>
      </c>
      <c r="AG23" s="9" t="s">
        <v>9</v>
      </c>
      <c r="AH23" s="9">
        <v>7</v>
      </c>
    </row>
    <row r="24" spans="1:36" ht="12" customHeight="1" x14ac:dyDescent="0.25">
      <c r="A24" s="8">
        <v>12</v>
      </c>
      <c r="B24" s="160" t="s">
        <v>31</v>
      </c>
      <c r="C24" s="161"/>
      <c r="D24" s="161"/>
      <c r="E24" s="17">
        <v>5</v>
      </c>
      <c r="F24" s="9" t="s">
        <v>9</v>
      </c>
      <c r="G24" s="9">
        <f t="shared" si="0"/>
        <v>5</v>
      </c>
      <c r="H24" s="10">
        <v>13</v>
      </c>
      <c r="I24" s="10" t="s">
        <v>9</v>
      </c>
      <c r="J24" s="10">
        <f t="shared" si="1"/>
        <v>13</v>
      </c>
      <c r="K24" s="9">
        <v>12</v>
      </c>
      <c r="L24" s="9" t="s">
        <v>9</v>
      </c>
      <c r="M24" s="9">
        <f t="shared" si="2"/>
        <v>12</v>
      </c>
      <c r="N24" s="10">
        <v>12</v>
      </c>
      <c r="O24" s="10" t="s">
        <v>9</v>
      </c>
      <c r="P24" s="10">
        <f t="shared" si="3"/>
        <v>12</v>
      </c>
      <c r="Q24" s="9">
        <v>19</v>
      </c>
      <c r="R24" s="9" t="s">
        <v>9</v>
      </c>
      <c r="S24" s="9">
        <f t="shared" si="4"/>
        <v>19</v>
      </c>
      <c r="T24" s="10">
        <v>17</v>
      </c>
      <c r="U24" s="10" t="s">
        <v>9</v>
      </c>
      <c r="V24" s="10">
        <f t="shared" si="5"/>
        <v>17</v>
      </c>
      <c r="W24" s="9">
        <v>20</v>
      </c>
      <c r="X24" s="9" t="s">
        <v>9</v>
      </c>
      <c r="Y24" s="9">
        <f t="shared" si="6"/>
        <v>20</v>
      </c>
      <c r="Z24" s="10" t="s">
        <v>9</v>
      </c>
      <c r="AA24" s="10" t="s">
        <v>9</v>
      </c>
      <c r="AB24" s="10" t="str">
        <f t="shared" si="9"/>
        <v>*</v>
      </c>
      <c r="AC24" s="9" t="str">
        <f>'[1]CALIF. I FASE'!EL24</f>
        <v>*</v>
      </c>
      <c r="AD24" s="9" t="s">
        <v>9</v>
      </c>
      <c r="AE24" s="9" t="str">
        <f t="shared" si="8"/>
        <v>*</v>
      </c>
      <c r="AF24" s="11">
        <f t="shared" si="10"/>
        <v>14</v>
      </c>
      <c r="AG24" s="9">
        <v>1</v>
      </c>
      <c r="AH24" s="9">
        <v>7</v>
      </c>
    </row>
    <row r="25" spans="1:36" ht="12" customHeight="1" x14ac:dyDescent="0.25">
      <c r="A25" s="8">
        <v>13</v>
      </c>
      <c r="B25" s="160" t="s">
        <v>32</v>
      </c>
      <c r="C25" s="161"/>
      <c r="D25" s="161"/>
      <c r="E25" s="17">
        <v>19</v>
      </c>
      <c r="F25" s="9">
        <v>1</v>
      </c>
      <c r="G25" s="9">
        <f t="shared" si="0"/>
        <v>20</v>
      </c>
      <c r="H25" s="10">
        <v>19</v>
      </c>
      <c r="I25" s="10">
        <v>1</v>
      </c>
      <c r="J25" s="10">
        <f t="shared" si="1"/>
        <v>20</v>
      </c>
      <c r="K25" s="9">
        <v>20</v>
      </c>
      <c r="L25" s="9" t="s">
        <v>9</v>
      </c>
      <c r="M25" s="9">
        <f t="shared" si="2"/>
        <v>20</v>
      </c>
      <c r="N25" s="10">
        <v>19</v>
      </c>
      <c r="O25" s="10">
        <v>1</v>
      </c>
      <c r="P25" s="10">
        <f t="shared" si="3"/>
        <v>20</v>
      </c>
      <c r="Q25" s="9">
        <v>20</v>
      </c>
      <c r="R25" s="9" t="s">
        <v>9</v>
      </c>
      <c r="S25" s="9">
        <f t="shared" si="4"/>
        <v>20</v>
      </c>
      <c r="T25" s="10">
        <v>20</v>
      </c>
      <c r="U25" s="10" t="s">
        <v>9</v>
      </c>
      <c r="V25" s="10">
        <f t="shared" si="5"/>
        <v>20</v>
      </c>
      <c r="W25" s="9">
        <v>20</v>
      </c>
      <c r="X25" s="9" t="s">
        <v>9</v>
      </c>
      <c r="Y25" s="9">
        <f t="shared" si="6"/>
        <v>20</v>
      </c>
      <c r="Z25" s="10" t="s">
        <v>9</v>
      </c>
      <c r="AA25" s="10" t="s">
        <v>9</v>
      </c>
      <c r="AB25" s="10" t="str">
        <f t="shared" si="9"/>
        <v>*</v>
      </c>
      <c r="AC25" s="9" t="str">
        <f>'[1]CALIF. I FASE'!EL25</f>
        <v>*</v>
      </c>
      <c r="AD25" s="9" t="s">
        <v>9</v>
      </c>
      <c r="AE25" s="9" t="str">
        <f t="shared" si="8"/>
        <v>*</v>
      </c>
      <c r="AF25" s="11">
        <f t="shared" si="10"/>
        <v>20</v>
      </c>
      <c r="AG25" s="9" t="s">
        <v>9</v>
      </c>
      <c r="AH25" s="9">
        <v>7</v>
      </c>
    </row>
    <row r="26" spans="1:36" ht="12" customHeight="1" x14ac:dyDescent="0.25">
      <c r="A26" s="8">
        <v>14</v>
      </c>
      <c r="B26" s="160" t="s">
        <v>33</v>
      </c>
      <c r="C26" s="161"/>
      <c r="D26" s="161"/>
      <c r="E26" s="17">
        <v>19</v>
      </c>
      <c r="F26" s="9" t="s">
        <v>9</v>
      </c>
      <c r="G26" s="9">
        <f t="shared" si="0"/>
        <v>19</v>
      </c>
      <c r="H26" s="10">
        <v>19</v>
      </c>
      <c r="I26" s="10" t="s">
        <v>9</v>
      </c>
      <c r="J26" s="10">
        <f t="shared" si="1"/>
        <v>19</v>
      </c>
      <c r="K26" s="9">
        <v>18</v>
      </c>
      <c r="L26" s="9" t="s">
        <v>9</v>
      </c>
      <c r="M26" s="9">
        <f t="shared" si="2"/>
        <v>18</v>
      </c>
      <c r="N26" s="10">
        <v>17</v>
      </c>
      <c r="O26" s="10">
        <v>1</v>
      </c>
      <c r="P26" s="10">
        <f t="shared" si="3"/>
        <v>18</v>
      </c>
      <c r="Q26" s="9">
        <v>20</v>
      </c>
      <c r="R26" s="9" t="s">
        <v>9</v>
      </c>
      <c r="S26" s="9">
        <f t="shared" si="4"/>
        <v>20</v>
      </c>
      <c r="T26" s="10">
        <v>18</v>
      </c>
      <c r="U26" s="10">
        <v>1</v>
      </c>
      <c r="V26" s="10">
        <f t="shared" si="5"/>
        <v>19</v>
      </c>
      <c r="W26" s="9">
        <v>20</v>
      </c>
      <c r="X26" s="9" t="s">
        <v>9</v>
      </c>
      <c r="Y26" s="9">
        <f t="shared" si="6"/>
        <v>20</v>
      </c>
      <c r="Z26" s="10" t="s">
        <v>9</v>
      </c>
      <c r="AA26" s="10" t="s">
        <v>9</v>
      </c>
      <c r="AB26" s="10" t="str">
        <f t="shared" si="9"/>
        <v>*</v>
      </c>
      <c r="AC26" s="9" t="str">
        <f>'[1]CALIF. I FASE'!EL26</f>
        <v>*</v>
      </c>
      <c r="AD26" s="9" t="s">
        <v>9</v>
      </c>
      <c r="AE26" s="9" t="str">
        <f t="shared" si="8"/>
        <v>*</v>
      </c>
      <c r="AF26" s="11">
        <f t="shared" si="10"/>
        <v>19</v>
      </c>
      <c r="AG26" s="9" t="s">
        <v>9</v>
      </c>
      <c r="AH26" s="9">
        <v>7</v>
      </c>
    </row>
    <row r="27" spans="1:36" ht="12" customHeight="1" x14ac:dyDescent="0.25">
      <c r="A27" s="8">
        <v>15</v>
      </c>
      <c r="B27" s="160" t="s">
        <v>34</v>
      </c>
      <c r="C27" s="161"/>
      <c r="D27" s="161"/>
      <c r="E27" s="17">
        <v>19</v>
      </c>
      <c r="F27" s="9" t="s">
        <v>9</v>
      </c>
      <c r="G27" s="9">
        <f t="shared" si="0"/>
        <v>19</v>
      </c>
      <c r="H27" s="10">
        <v>20</v>
      </c>
      <c r="I27" s="10" t="s">
        <v>9</v>
      </c>
      <c r="J27" s="10">
        <f t="shared" si="1"/>
        <v>20</v>
      </c>
      <c r="K27" s="9">
        <v>19</v>
      </c>
      <c r="L27" s="9" t="s">
        <v>9</v>
      </c>
      <c r="M27" s="9">
        <f t="shared" si="2"/>
        <v>19</v>
      </c>
      <c r="N27" s="10">
        <v>14</v>
      </c>
      <c r="O27" s="10">
        <v>2</v>
      </c>
      <c r="P27" s="10">
        <f t="shared" si="3"/>
        <v>16</v>
      </c>
      <c r="Q27" s="9">
        <v>20</v>
      </c>
      <c r="R27" s="9" t="s">
        <v>9</v>
      </c>
      <c r="S27" s="9">
        <f t="shared" si="4"/>
        <v>20</v>
      </c>
      <c r="T27" s="10">
        <v>20</v>
      </c>
      <c r="U27" s="10" t="s">
        <v>9</v>
      </c>
      <c r="V27" s="10">
        <f t="shared" si="5"/>
        <v>20</v>
      </c>
      <c r="W27" s="9">
        <v>20</v>
      </c>
      <c r="X27" s="9" t="s">
        <v>9</v>
      </c>
      <c r="Y27" s="9">
        <f t="shared" si="6"/>
        <v>20</v>
      </c>
      <c r="Z27" s="10" t="s">
        <v>9</v>
      </c>
      <c r="AA27" s="10" t="s">
        <v>9</v>
      </c>
      <c r="AB27" s="10" t="str">
        <f t="shared" si="9"/>
        <v>*</v>
      </c>
      <c r="AC27" s="9" t="str">
        <f>'[1]CALIF. I FASE'!EL27</f>
        <v>*</v>
      </c>
      <c r="AD27" s="9" t="s">
        <v>9</v>
      </c>
      <c r="AE27" s="9" t="str">
        <f t="shared" si="8"/>
        <v>*</v>
      </c>
      <c r="AF27" s="11">
        <f t="shared" si="10"/>
        <v>19.142857142857142</v>
      </c>
      <c r="AG27" s="9" t="s">
        <v>9</v>
      </c>
      <c r="AH27" s="9">
        <v>7</v>
      </c>
    </row>
    <row r="28" spans="1:36" ht="12" customHeight="1" x14ac:dyDescent="0.25">
      <c r="A28" s="8">
        <v>16</v>
      </c>
      <c r="B28" s="160" t="s">
        <v>35</v>
      </c>
      <c r="C28" s="161"/>
      <c r="D28" s="161"/>
      <c r="E28" s="17">
        <v>5</v>
      </c>
      <c r="F28" s="9" t="s">
        <v>9</v>
      </c>
      <c r="G28" s="9">
        <f t="shared" si="0"/>
        <v>5</v>
      </c>
      <c r="H28" s="10">
        <v>1</v>
      </c>
      <c r="I28" s="10" t="s">
        <v>9</v>
      </c>
      <c r="J28" s="10">
        <f t="shared" si="1"/>
        <v>1</v>
      </c>
      <c r="K28" s="9">
        <v>14</v>
      </c>
      <c r="L28" s="9" t="s">
        <v>9</v>
      </c>
      <c r="M28" s="9">
        <f t="shared" si="2"/>
        <v>14</v>
      </c>
      <c r="N28" s="10">
        <v>1</v>
      </c>
      <c r="O28" s="10" t="s">
        <v>9</v>
      </c>
      <c r="P28" s="10">
        <f t="shared" si="3"/>
        <v>1</v>
      </c>
      <c r="Q28" s="9">
        <v>1</v>
      </c>
      <c r="R28" s="9" t="s">
        <v>9</v>
      </c>
      <c r="S28" s="9">
        <f t="shared" si="4"/>
        <v>1</v>
      </c>
      <c r="T28" s="10">
        <v>9</v>
      </c>
      <c r="U28" s="10" t="s">
        <v>9</v>
      </c>
      <c r="V28" s="10">
        <f t="shared" si="5"/>
        <v>9</v>
      </c>
      <c r="W28" s="9">
        <v>20</v>
      </c>
      <c r="X28" s="9" t="s">
        <v>9</v>
      </c>
      <c r="Y28" s="9">
        <f t="shared" si="6"/>
        <v>20</v>
      </c>
      <c r="Z28" s="10" t="s">
        <v>9</v>
      </c>
      <c r="AA28" s="10" t="s">
        <v>9</v>
      </c>
      <c r="AB28" s="10" t="str">
        <f t="shared" si="9"/>
        <v>*</v>
      </c>
      <c r="AC28" s="9" t="str">
        <f>'[1]CALIF. I FASE'!EL28</f>
        <v>*</v>
      </c>
      <c r="AD28" s="9" t="s">
        <v>9</v>
      </c>
      <c r="AE28" s="9" t="str">
        <f t="shared" si="8"/>
        <v>*</v>
      </c>
      <c r="AF28" s="11">
        <f t="shared" si="10"/>
        <v>7.2857142857142856</v>
      </c>
      <c r="AG28" s="9" t="s">
        <v>9</v>
      </c>
      <c r="AH28" s="9">
        <v>7</v>
      </c>
    </row>
    <row r="29" spans="1:36" ht="12" customHeight="1" x14ac:dyDescent="0.25">
      <c r="A29" s="8">
        <v>17</v>
      </c>
      <c r="B29" s="160" t="s">
        <v>36</v>
      </c>
      <c r="C29" s="161"/>
      <c r="D29" s="161"/>
      <c r="E29" s="17">
        <v>14</v>
      </c>
      <c r="F29" s="9">
        <v>1</v>
      </c>
      <c r="G29" s="9">
        <f t="shared" si="0"/>
        <v>15</v>
      </c>
      <c r="H29" s="10">
        <v>15</v>
      </c>
      <c r="I29" s="10">
        <v>1</v>
      </c>
      <c r="J29" s="10">
        <f t="shared" si="1"/>
        <v>16</v>
      </c>
      <c r="K29" s="9">
        <v>18</v>
      </c>
      <c r="L29" s="9" t="s">
        <v>9</v>
      </c>
      <c r="M29" s="9">
        <f t="shared" si="2"/>
        <v>18</v>
      </c>
      <c r="N29" s="10">
        <v>18</v>
      </c>
      <c r="O29" s="10" t="s">
        <v>9</v>
      </c>
      <c r="P29" s="10">
        <f t="shared" si="3"/>
        <v>18</v>
      </c>
      <c r="Q29" s="9">
        <v>20</v>
      </c>
      <c r="R29" s="9" t="s">
        <v>9</v>
      </c>
      <c r="S29" s="9">
        <f t="shared" si="4"/>
        <v>20</v>
      </c>
      <c r="T29" s="10">
        <v>18</v>
      </c>
      <c r="U29" s="10" t="s">
        <v>9</v>
      </c>
      <c r="V29" s="10">
        <f t="shared" si="5"/>
        <v>18</v>
      </c>
      <c r="W29" s="9">
        <v>20</v>
      </c>
      <c r="X29" s="9" t="s">
        <v>9</v>
      </c>
      <c r="Y29" s="9">
        <f t="shared" si="6"/>
        <v>20</v>
      </c>
      <c r="Z29" s="10" t="s">
        <v>9</v>
      </c>
      <c r="AA29" s="10" t="s">
        <v>9</v>
      </c>
      <c r="AB29" s="10" t="str">
        <f t="shared" si="9"/>
        <v>*</v>
      </c>
      <c r="AC29" s="9" t="str">
        <f>'[1]CALIF. I FASE'!EL29</f>
        <v>*</v>
      </c>
      <c r="AD29" s="9" t="s">
        <v>9</v>
      </c>
      <c r="AE29" s="9" t="str">
        <f t="shared" si="8"/>
        <v>*</v>
      </c>
      <c r="AF29" s="11">
        <f t="shared" si="10"/>
        <v>17.857142857142858</v>
      </c>
      <c r="AG29" s="9" t="s">
        <v>9</v>
      </c>
      <c r="AH29" s="9">
        <v>7</v>
      </c>
    </row>
    <row r="30" spans="1:36" ht="12" customHeight="1" x14ac:dyDescent="0.25">
      <c r="A30" s="8">
        <v>18</v>
      </c>
      <c r="B30" s="160" t="s">
        <v>37</v>
      </c>
      <c r="C30" s="161"/>
      <c r="D30" s="161"/>
      <c r="E30" s="17">
        <v>19</v>
      </c>
      <c r="F30" s="9">
        <v>1</v>
      </c>
      <c r="G30" s="9">
        <f t="shared" si="0"/>
        <v>20</v>
      </c>
      <c r="H30" s="10">
        <v>20</v>
      </c>
      <c r="I30" s="10" t="s">
        <v>9</v>
      </c>
      <c r="J30" s="10">
        <f t="shared" si="1"/>
        <v>20</v>
      </c>
      <c r="K30" s="9">
        <v>20</v>
      </c>
      <c r="L30" s="9" t="s">
        <v>9</v>
      </c>
      <c r="M30" s="9">
        <f t="shared" si="2"/>
        <v>20</v>
      </c>
      <c r="N30" s="10">
        <v>19</v>
      </c>
      <c r="O30" s="10">
        <v>1</v>
      </c>
      <c r="P30" s="10">
        <f t="shared" si="3"/>
        <v>20</v>
      </c>
      <c r="Q30" s="9">
        <v>20</v>
      </c>
      <c r="R30" s="9" t="s">
        <v>9</v>
      </c>
      <c r="S30" s="9">
        <f t="shared" si="4"/>
        <v>20</v>
      </c>
      <c r="T30" s="10">
        <v>20</v>
      </c>
      <c r="U30" s="10" t="s">
        <v>9</v>
      </c>
      <c r="V30" s="10">
        <f t="shared" si="5"/>
        <v>20</v>
      </c>
      <c r="W30" s="9">
        <v>20</v>
      </c>
      <c r="X30" s="9" t="s">
        <v>9</v>
      </c>
      <c r="Y30" s="9">
        <f t="shared" si="6"/>
        <v>20</v>
      </c>
      <c r="Z30" s="10" t="s">
        <v>9</v>
      </c>
      <c r="AA30" s="10" t="s">
        <v>9</v>
      </c>
      <c r="AB30" s="10" t="str">
        <f t="shared" si="9"/>
        <v>*</v>
      </c>
      <c r="AC30" s="9" t="str">
        <f>'[1]CALIF. I FASE'!EL30</f>
        <v>*</v>
      </c>
      <c r="AD30" s="9" t="s">
        <v>9</v>
      </c>
      <c r="AE30" s="9" t="str">
        <f t="shared" si="8"/>
        <v>*</v>
      </c>
      <c r="AF30" s="11">
        <f t="shared" si="10"/>
        <v>20</v>
      </c>
      <c r="AG30" s="9" t="s">
        <v>9</v>
      </c>
      <c r="AH30" s="9">
        <v>7</v>
      </c>
    </row>
    <row r="31" spans="1:36" ht="12" customHeight="1" x14ac:dyDescent="0.25">
      <c r="A31" s="8">
        <v>19</v>
      </c>
      <c r="B31" s="160" t="s">
        <v>38</v>
      </c>
      <c r="C31" s="161"/>
      <c r="D31" s="161"/>
      <c r="E31" s="17">
        <v>20</v>
      </c>
      <c r="F31" s="9" t="s">
        <v>9</v>
      </c>
      <c r="G31" s="9">
        <f t="shared" si="0"/>
        <v>20</v>
      </c>
      <c r="H31" s="10">
        <v>19</v>
      </c>
      <c r="I31" s="10" t="s">
        <v>9</v>
      </c>
      <c r="J31" s="10">
        <f t="shared" si="1"/>
        <v>19</v>
      </c>
      <c r="K31" s="9">
        <v>19</v>
      </c>
      <c r="L31" s="9">
        <v>1</v>
      </c>
      <c r="M31" s="9">
        <f t="shared" si="2"/>
        <v>20</v>
      </c>
      <c r="N31" s="10">
        <v>19</v>
      </c>
      <c r="O31" s="10">
        <v>1</v>
      </c>
      <c r="P31" s="10">
        <f t="shared" si="3"/>
        <v>20</v>
      </c>
      <c r="Q31" s="9">
        <v>20</v>
      </c>
      <c r="R31" s="9" t="s">
        <v>9</v>
      </c>
      <c r="S31" s="9">
        <f t="shared" si="4"/>
        <v>20</v>
      </c>
      <c r="T31" s="10">
        <v>20</v>
      </c>
      <c r="U31" s="10" t="s">
        <v>9</v>
      </c>
      <c r="V31" s="10">
        <f t="shared" si="5"/>
        <v>20</v>
      </c>
      <c r="W31" s="9">
        <v>20</v>
      </c>
      <c r="X31" s="9" t="s">
        <v>9</v>
      </c>
      <c r="Y31" s="9">
        <f t="shared" si="6"/>
        <v>20</v>
      </c>
      <c r="Z31" s="10" t="s">
        <v>9</v>
      </c>
      <c r="AA31" s="10" t="s">
        <v>9</v>
      </c>
      <c r="AB31" s="10" t="str">
        <f t="shared" si="9"/>
        <v>*</v>
      </c>
      <c r="AC31" s="9" t="str">
        <f>'[1]CALIF. I FASE'!EL31</f>
        <v>*</v>
      </c>
      <c r="AD31" s="9" t="s">
        <v>9</v>
      </c>
      <c r="AE31" s="9" t="str">
        <f t="shared" si="8"/>
        <v>*</v>
      </c>
      <c r="AF31" s="11">
        <f t="shared" si="10"/>
        <v>19.857142857142858</v>
      </c>
      <c r="AG31" s="9" t="s">
        <v>9</v>
      </c>
      <c r="AH31" s="9">
        <v>7</v>
      </c>
    </row>
    <row r="32" spans="1:36" ht="12" customHeight="1" x14ac:dyDescent="0.25">
      <c r="A32" s="8">
        <v>20</v>
      </c>
      <c r="B32" s="160" t="s">
        <v>39</v>
      </c>
      <c r="C32" s="161"/>
      <c r="D32" s="161"/>
      <c r="E32" s="17">
        <v>19</v>
      </c>
      <c r="F32" s="9">
        <v>1</v>
      </c>
      <c r="G32" s="9">
        <f t="shared" si="0"/>
        <v>20</v>
      </c>
      <c r="H32" s="10">
        <v>19</v>
      </c>
      <c r="I32" s="10" t="s">
        <v>9</v>
      </c>
      <c r="J32" s="10">
        <f t="shared" si="1"/>
        <v>19</v>
      </c>
      <c r="K32" s="9">
        <v>18</v>
      </c>
      <c r="L32" s="9">
        <v>1</v>
      </c>
      <c r="M32" s="9">
        <f t="shared" si="2"/>
        <v>19</v>
      </c>
      <c r="N32" s="10">
        <v>19</v>
      </c>
      <c r="O32" s="10" t="s">
        <v>9</v>
      </c>
      <c r="P32" s="10">
        <f t="shared" si="3"/>
        <v>19</v>
      </c>
      <c r="Q32" s="9">
        <v>20</v>
      </c>
      <c r="R32" s="9" t="s">
        <v>9</v>
      </c>
      <c r="S32" s="9">
        <f t="shared" si="4"/>
        <v>20</v>
      </c>
      <c r="T32" s="10">
        <v>20</v>
      </c>
      <c r="U32" s="10" t="s">
        <v>9</v>
      </c>
      <c r="V32" s="10">
        <f t="shared" si="5"/>
        <v>20</v>
      </c>
      <c r="W32" s="9">
        <v>20</v>
      </c>
      <c r="X32" s="9" t="s">
        <v>9</v>
      </c>
      <c r="Y32" s="9">
        <f t="shared" si="6"/>
        <v>20</v>
      </c>
      <c r="Z32" s="10" t="s">
        <v>9</v>
      </c>
      <c r="AA32" s="10" t="s">
        <v>9</v>
      </c>
      <c r="AB32" s="10" t="str">
        <f t="shared" si="9"/>
        <v>*</v>
      </c>
      <c r="AC32" s="9" t="str">
        <f>'[1]CALIF. I FASE'!EL32</f>
        <v>*</v>
      </c>
      <c r="AD32" s="9" t="s">
        <v>9</v>
      </c>
      <c r="AE32" s="9" t="str">
        <f t="shared" si="8"/>
        <v>*</v>
      </c>
      <c r="AF32" s="11">
        <f t="shared" si="10"/>
        <v>19.571428571428573</v>
      </c>
      <c r="AG32" s="9" t="s">
        <v>9</v>
      </c>
      <c r="AH32" s="9">
        <v>7</v>
      </c>
    </row>
    <row r="33" spans="1:34" ht="12" customHeight="1" x14ac:dyDescent="0.25">
      <c r="A33" s="8">
        <v>21</v>
      </c>
      <c r="B33" s="160" t="s">
        <v>40</v>
      </c>
      <c r="C33" s="161"/>
      <c r="D33" s="161"/>
      <c r="E33" s="17">
        <v>13</v>
      </c>
      <c r="F33" s="9" t="s">
        <v>9</v>
      </c>
      <c r="G33" s="9">
        <f t="shared" si="0"/>
        <v>13</v>
      </c>
      <c r="H33" s="10">
        <v>15</v>
      </c>
      <c r="I33" s="10" t="s">
        <v>9</v>
      </c>
      <c r="J33" s="10">
        <f t="shared" si="1"/>
        <v>15</v>
      </c>
      <c r="K33" s="9">
        <v>11</v>
      </c>
      <c r="L33" s="9">
        <v>1</v>
      </c>
      <c r="M33" s="9">
        <f t="shared" si="2"/>
        <v>12</v>
      </c>
      <c r="N33" s="10">
        <v>11</v>
      </c>
      <c r="O33" s="10">
        <v>1</v>
      </c>
      <c r="P33" s="10">
        <f t="shared" si="3"/>
        <v>12</v>
      </c>
      <c r="Q33" s="9">
        <v>17</v>
      </c>
      <c r="R33" s="9" t="s">
        <v>9</v>
      </c>
      <c r="S33" s="9">
        <f t="shared" si="4"/>
        <v>17</v>
      </c>
      <c r="T33" s="10">
        <v>17</v>
      </c>
      <c r="U33" s="10" t="s">
        <v>9</v>
      </c>
      <c r="V33" s="10">
        <f t="shared" si="5"/>
        <v>17</v>
      </c>
      <c r="W33" s="9">
        <v>20</v>
      </c>
      <c r="X33" s="9" t="s">
        <v>9</v>
      </c>
      <c r="Y33" s="9">
        <f t="shared" si="6"/>
        <v>20</v>
      </c>
      <c r="Z33" s="10" t="s">
        <v>9</v>
      </c>
      <c r="AA33" s="10" t="s">
        <v>9</v>
      </c>
      <c r="AB33" s="10" t="str">
        <f t="shared" si="9"/>
        <v>*</v>
      </c>
      <c r="AC33" s="9" t="str">
        <f>'[1]CALIF. I FASE'!EL33</f>
        <v>*</v>
      </c>
      <c r="AD33" s="9" t="s">
        <v>9</v>
      </c>
      <c r="AE33" s="9" t="str">
        <f t="shared" si="8"/>
        <v>*</v>
      </c>
      <c r="AF33" s="11">
        <f t="shared" si="10"/>
        <v>15.142857142857142</v>
      </c>
      <c r="AG33" s="9" t="s">
        <v>9</v>
      </c>
      <c r="AH33" s="9">
        <v>7</v>
      </c>
    </row>
    <row r="34" spans="1:34" ht="12" customHeight="1" x14ac:dyDescent="0.25">
      <c r="A34" s="8">
        <v>22</v>
      </c>
      <c r="B34" s="160" t="s">
        <v>41</v>
      </c>
      <c r="C34" s="161"/>
      <c r="D34" s="161"/>
      <c r="E34" s="17">
        <v>20</v>
      </c>
      <c r="F34" s="9" t="s">
        <v>9</v>
      </c>
      <c r="G34" s="9">
        <f t="shared" si="0"/>
        <v>20</v>
      </c>
      <c r="H34" s="10">
        <v>20</v>
      </c>
      <c r="I34" s="10" t="s">
        <v>9</v>
      </c>
      <c r="J34" s="10">
        <f t="shared" si="1"/>
        <v>20</v>
      </c>
      <c r="K34" s="9">
        <v>20</v>
      </c>
      <c r="L34" s="9" t="s">
        <v>9</v>
      </c>
      <c r="M34" s="9">
        <f t="shared" si="2"/>
        <v>20</v>
      </c>
      <c r="N34" s="10">
        <v>19</v>
      </c>
      <c r="O34" s="10">
        <v>1</v>
      </c>
      <c r="P34" s="10">
        <f t="shared" si="3"/>
        <v>20</v>
      </c>
      <c r="Q34" s="9">
        <v>20</v>
      </c>
      <c r="R34" s="9" t="s">
        <v>9</v>
      </c>
      <c r="S34" s="9">
        <f t="shared" si="4"/>
        <v>20</v>
      </c>
      <c r="T34" s="10">
        <v>20</v>
      </c>
      <c r="U34" s="10" t="s">
        <v>9</v>
      </c>
      <c r="V34" s="10">
        <f t="shared" si="5"/>
        <v>20</v>
      </c>
      <c r="W34" s="9">
        <v>20</v>
      </c>
      <c r="X34" s="9" t="s">
        <v>9</v>
      </c>
      <c r="Y34" s="9">
        <f t="shared" si="6"/>
        <v>20</v>
      </c>
      <c r="Z34" s="10" t="s">
        <v>9</v>
      </c>
      <c r="AA34" s="10" t="s">
        <v>9</v>
      </c>
      <c r="AB34" s="10" t="str">
        <f t="shared" si="9"/>
        <v>*</v>
      </c>
      <c r="AC34" s="9" t="str">
        <f>'[1]CALIF. I FASE'!EL34</f>
        <v>*</v>
      </c>
      <c r="AD34" s="9" t="s">
        <v>9</v>
      </c>
      <c r="AE34" s="9" t="str">
        <f t="shared" si="8"/>
        <v>*</v>
      </c>
      <c r="AF34" s="11">
        <f t="shared" si="10"/>
        <v>20</v>
      </c>
      <c r="AG34" s="9" t="s">
        <v>9</v>
      </c>
      <c r="AH34" s="9">
        <v>7</v>
      </c>
    </row>
    <row r="35" spans="1:34" ht="12" customHeight="1" x14ac:dyDescent="0.25">
      <c r="A35" s="8">
        <v>23</v>
      </c>
      <c r="B35" s="160" t="s">
        <v>42</v>
      </c>
      <c r="C35" s="161"/>
      <c r="D35" s="161"/>
      <c r="E35" s="17">
        <v>20</v>
      </c>
      <c r="F35" s="9" t="s">
        <v>9</v>
      </c>
      <c r="G35" s="9">
        <f t="shared" si="0"/>
        <v>20</v>
      </c>
      <c r="H35" s="10">
        <v>18</v>
      </c>
      <c r="I35" s="10">
        <v>2</v>
      </c>
      <c r="J35" s="10">
        <f t="shared" si="1"/>
        <v>20</v>
      </c>
      <c r="K35" s="9">
        <v>19</v>
      </c>
      <c r="L35" s="9" t="s">
        <v>9</v>
      </c>
      <c r="M35" s="9">
        <f t="shared" si="2"/>
        <v>19</v>
      </c>
      <c r="N35" s="10">
        <v>19</v>
      </c>
      <c r="O35" s="10" t="s">
        <v>9</v>
      </c>
      <c r="P35" s="10">
        <f t="shared" si="3"/>
        <v>19</v>
      </c>
      <c r="Q35" s="9">
        <v>20</v>
      </c>
      <c r="R35" s="9" t="s">
        <v>9</v>
      </c>
      <c r="S35" s="9">
        <f t="shared" si="4"/>
        <v>20</v>
      </c>
      <c r="T35" s="10">
        <v>19</v>
      </c>
      <c r="U35" s="10" t="s">
        <v>9</v>
      </c>
      <c r="V35" s="10">
        <f t="shared" si="5"/>
        <v>19</v>
      </c>
      <c r="W35" s="9">
        <v>20</v>
      </c>
      <c r="X35" s="9" t="s">
        <v>9</v>
      </c>
      <c r="Y35" s="9">
        <f t="shared" si="6"/>
        <v>20</v>
      </c>
      <c r="Z35" s="10" t="s">
        <v>9</v>
      </c>
      <c r="AA35" s="10" t="s">
        <v>9</v>
      </c>
      <c r="AB35" s="10" t="str">
        <f t="shared" si="9"/>
        <v>*</v>
      </c>
      <c r="AC35" s="9" t="str">
        <f>'[1]CALIF. I FASE'!EL35</f>
        <v>*</v>
      </c>
      <c r="AD35" s="9" t="s">
        <v>9</v>
      </c>
      <c r="AE35" s="9" t="str">
        <f t="shared" si="8"/>
        <v>*</v>
      </c>
      <c r="AF35" s="11">
        <f t="shared" si="10"/>
        <v>19.571428571428573</v>
      </c>
      <c r="AG35" s="9" t="s">
        <v>9</v>
      </c>
      <c r="AH35" s="9">
        <v>7</v>
      </c>
    </row>
    <row r="36" spans="1:34" ht="12" customHeight="1" x14ac:dyDescent="0.25">
      <c r="A36" s="8">
        <v>24</v>
      </c>
      <c r="B36" s="160" t="s">
        <v>43</v>
      </c>
      <c r="C36" s="161"/>
      <c r="D36" s="161"/>
      <c r="E36" s="17">
        <v>18</v>
      </c>
      <c r="F36" s="9" t="s">
        <v>9</v>
      </c>
      <c r="G36" s="9">
        <f t="shared" si="0"/>
        <v>18</v>
      </c>
      <c r="H36" s="10">
        <v>17</v>
      </c>
      <c r="I36" s="10" t="s">
        <v>9</v>
      </c>
      <c r="J36" s="10">
        <f t="shared" si="1"/>
        <v>17</v>
      </c>
      <c r="K36" s="9">
        <v>11</v>
      </c>
      <c r="L36" s="9">
        <v>2</v>
      </c>
      <c r="M36" s="9">
        <f t="shared" si="2"/>
        <v>13</v>
      </c>
      <c r="N36" s="10">
        <v>18</v>
      </c>
      <c r="O36" s="10" t="s">
        <v>9</v>
      </c>
      <c r="P36" s="10">
        <f t="shared" si="3"/>
        <v>18</v>
      </c>
      <c r="Q36" s="9">
        <v>18</v>
      </c>
      <c r="R36" s="9" t="s">
        <v>9</v>
      </c>
      <c r="S36" s="9">
        <f t="shared" si="4"/>
        <v>18</v>
      </c>
      <c r="T36" s="10">
        <v>15</v>
      </c>
      <c r="U36" s="10" t="s">
        <v>9</v>
      </c>
      <c r="V36" s="10">
        <f t="shared" si="5"/>
        <v>15</v>
      </c>
      <c r="W36" s="9">
        <v>20</v>
      </c>
      <c r="X36" s="9" t="s">
        <v>9</v>
      </c>
      <c r="Y36" s="9">
        <f t="shared" si="6"/>
        <v>20</v>
      </c>
      <c r="Z36" s="10" t="s">
        <v>9</v>
      </c>
      <c r="AA36" s="10" t="s">
        <v>9</v>
      </c>
      <c r="AB36" s="10" t="str">
        <f t="shared" si="9"/>
        <v>*</v>
      </c>
      <c r="AC36" s="9" t="str">
        <f>'[1]CALIF. I FASE'!EL36</f>
        <v>*</v>
      </c>
      <c r="AD36" s="9" t="s">
        <v>9</v>
      </c>
      <c r="AE36" s="9" t="str">
        <f t="shared" si="8"/>
        <v>*</v>
      </c>
      <c r="AF36" s="11">
        <f t="shared" si="10"/>
        <v>17</v>
      </c>
      <c r="AG36" s="9" t="s">
        <v>9</v>
      </c>
      <c r="AH36" s="9">
        <v>7</v>
      </c>
    </row>
    <row r="37" spans="1:34" ht="12" customHeight="1" x14ac:dyDescent="0.25">
      <c r="A37" s="8">
        <v>25</v>
      </c>
      <c r="B37" s="160" t="s">
        <v>44</v>
      </c>
      <c r="C37" s="161"/>
      <c r="D37" s="161"/>
      <c r="E37" s="17">
        <v>20</v>
      </c>
      <c r="F37" s="9" t="s">
        <v>9</v>
      </c>
      <c r="G37" s="9">
        <f t="shared" si="0"/>
        <v>20</v>
      </c>
      <c r="H37" s="10">
        <v>20</v>
      </c>
      <c r="I37" s="10" t="s">
        <v>9</v>
      </c>
      <c r="J37" s="10">
        <f t="shared" si="1"/>
        <v>20</v>
      </c>
      <c r="K37" s="9">
        <v>20</v>
      </c>
      <c r="L37" s="9" t="s">
        <v>9</v>
      </c>
      <c r="M37" s="9">
        <f t="shared" si="2"/>
        <v>20</v>
      </c>
      <c r="N37" s="10">
        <v>20</v>
      </c>
      <c r="O37" s="10" t="s">
        <v>9</v>
      </c>
      <c r="P37" s="10">
        <f t="shared" si="3"/>
        <v>20</v>
      </c>
      <c r="Q37" s="9">
        <v>20</v>
      </c>
      <c r="R37" s="9" t="s">
        <v>9</v>
      </c>
      <c r="S37" s="9">
        <f t="shared" si="4"/>
        <v>20</v>
      </c>
      <c r="T37" s="10">
        <v>20</v>
      </c>
      <c r="U37" s="10" t="s">
        <v>9</v>
      </c>
      <c r="V37" s="10">
        <f t="shared" si="5"/>
        <v>20</v>
      </c>
      <c r="W37" s="9">
        <v>20</v>
      </c>
      <c r="X37" s="9" t="s">
        <v>9</v>
      </c>
      <c r="Y37" s="9">
        <f t="shared" si="6"/>
        <v>20</v>
      </c>
      <c r="Z37" s="10" t="s">
        <v>9</v>
      </c>
      <c r="AA37" s="10" t="s">
        <v>9</v>
      </c>
      <c r="AB37" s="10" t="str">
        <f t="shared" si="9"/>
        <v>*</v>
      </c>
      <c r="AC37" s="9" t="str">
        <f>'[1]CALIF. I FASE'!EL37</f>
        <v>*</v>
      </c>
      <c r="AD37" s="9" t="s">
        <v>9</v>
      </c>
      <c r="AE37" s="9" t="str">
        <f t="shared" si="8"/>
        <v>*</v>
      </c>
      <c r="AF37" s="11">
        <f t="shared" si="10"/>
        <v>20</v>
      </c>
      <c r="AG37" s="9" t="s">
        <v>9</v>
      </c>
      <c r="AH37" s="9">
        <v>7</v>
      </c>
    </row>
    <row r="38" spans="1:34" ht="12" customHeight="1" x14ac:dyDescent="0.25">
      <c r="A38" s="8">
        <v>26</v>
      </c>
      <c r="B38" s="160" t="s">
        <v>45</v>
      </c>
      <c r="C38" s="161"/>
      <c r="D38" s="161"/>
      <c r="E38" s="17">
        <v>19</v>
      </c>
      <c r="F38" s="9" t="s">
        <v>9</v>
      </c>
      <c r="G38" s="9">
        <f t="shared" si="0"/>
        <v>19</v>
      </c>
      <c r="H38" s="10">
        <v>18</v>
      </c>
      <c r="I38" s="10">
        <v>1</v>
      </c>
      <c r="J38" s="10">
        <f t="shared" si="1"/>
        <v>19</v>
      </c>
      <c r="K38" s="9">
        <v>18</v>
      </c>
      <c r="L38" s="9" t="s">
        <v>9</v>
      </c>
      <c r="M38" s="9">
        <f t="shared" si="2"/>
        <v>18</v>
      </c>
      <c r="N38" s="10">
        <v>18</v>
      </c>
      <c r="O38" s="10">
        <v>1</v>
      </c>
      <c r="P38" s="10">
        <f t="shared" si="3"/>
        <v>19</v>
      </c>
      <c r="Q38" s="9">
        <v>20</v>
      </c>
      <c r="R38" s="9" t="s">
        <v>9</v>
      </c>
      <c r="S38" s="9">
        <f t="shared" si="4"/>
        <v>20</v>
      </c>
      <c r="T38" s="10">
        <v>19</v>
      </c>
      <c r="U38" s="10" t="s">
        <v>9</v>
      </c>
      <c r="V38" s="10">
        <f t="shared" si="5"/>
        <v>19</v>
      </c>
      <c r="W38" s="9">
        <v>20</v>
      </c>
      <c r="X38" s="9" t="s">
        <v>9</v>
      </c>
      <c r="Y38" s="9">
        <f t="shared" si="6"/>
        <v>20</v>
      </c>
      <c r="Z38" s="10" t="s">
        <v>9</v>
      </c>
      <c r="AA38" s="10" t="s">
        <v>9</v>
      </c>
      <c r="AB38" s="10" t="str">
        <f t="shared" si="9"/>
        <v>*</v>
      </c>
      <c r="AC38" s="9" t="str">
        <f>'[1]CALIF. I FASE'!EL38</f>
        <v>*</v>
      </c>
      <c r="AD38" s="9" t="s">
        <v>9</v>
      </c>
      <c r="AE38" s="9" t="str">
        <f t="shared" si="8"/>
        <v>*</v>
      </c>
      <c r="AF38" s="11">
        <f t="shared" si="10"/>
        <v>19.142857142857142</v>
      </c>
      <c r="AG38" s="9" t="s">
        <v>9</v>
      </c>
      <c r="AH38" s="9">
        <v>7</v>
      </c>
    </row>
    <row r="39" spans="1:34" ht="12" customHeight="1" x14ac:dyDescent="0.25">
      <c r="A39" s="8">
        <v>27</v>
      </c>
      <c r="B39" s="160" t="s">
        <v>46</v>
      </c>
      <c r="C39" s="161"/>
      <c r="D39" s="161"/>
      <c r="E39" s="17">
        <v>19</v>
      </c>
      <c r="F39" s="9" t="s">
        <v>9</v>
      </c>
      <c r="G39" s="9">
        <f t="shared" si="0"/>
        <v>19</v>
      </c>
      <c r="H39" s="10">
        <v>17</v>
      </c>
      <c r="I39" s="10">
        <v>2</v>
      </c>
      <c r="J39" s="10">
        <f t="shared" si="1"/>
        <v>19</v>
      </c>
      <c r="K39" s="9">
        <v>19</v>
      </c>
      <c r="L39" s="9" t="s">
        <v>9</v>
      </c>
      <c r="M39" s="9">
        <f t="shared" si="2"/>
        <v>19</v>
      </c>
      <c r="N39" s="10">
        <v>19</v>
      </c>
      <c r="O39" s="10" t="s">
        <v>9</v>
      </c>
      <c r="P39" s="10">
        <f t="shared" si="3"/>
        <v>19</v>
      </c>
      <c r="Q39" s="9">
        <v>20</v>
      </c>
      <c r="R39" s="9" t="s">
        <v>9</v>
      </c>
      <c r="S39" s="9">
        <f t="shared" si="4"/>
        <v>20</v>
      </c>
      <c r="T39" s="10">
        <v>20</v>
      </c>
      <c r="U39" s="10" t="s">
        <v>9</v>
      </c>
      <c r="V39" s="10">
        <f t="shared" si="5"/>
        <v>20</v>
      </c>
      <c r="W39" s="9">
        <v>20</v>
      </c>
      <c r="X39" s="9" t="s">
        <v>9</v>
      </c>
      <c r="Y39" s="9">
        <f t="shared" si="6"/>
        <v>20</v>
      </c>
      <c r="Z39" s="10" t="s">
        <v>9</v>
      </c>
      <c r="AA39" s="10" t="s">
        <v>9</v>
      </c>
      <c r="AB39" s="10" t="str">
        <f t="shared" si="9"/>
        <v>*</v>
      </c>
      <c r="AC39" s="9" t="str">
        <f>'[1]CALIF. I FASE'!EL39</f>
        <v>*</v>
      </c>
      <c r="AD39" s="9" t="s">
        <v>9</v>
      </c>
      <c r="AE39" s="9" t="str">
        <f t="shared" si="8"/>
        <v>*</v>
      </c>
      <c r="AF39" s="11">
        <f t="shared" si="10"/>
        <v>19.428571428571427</v>
      </c>
      <c r="AG39" s="9" t="s">
        <v>9</v>
      </c>
      <c r="AH39" s="9">
        <v>7</v>
      </c>
    </row>
    <row r="40" spans="1:34" ht="12" customHeight="1" x14ac:dyDescent="0.25">
      <c r="A40" s="8">
        <v>28</v>
      </c>
      <c r="B40" s="160" t="s">
        <v>47</v>
      </c>
      <c r="C40" s="161"/>
      <c r="D40" s="161"/>
      <c r="E40" s="17">
        <v>19</v>
      </c>
      <c r="F40" s="9" t="s">
        <v>9</v>
      </c>
      <c r="G40" s="9">
        <f t="shared" si="0"/>
        <v>19</v>
      </c>
      <c r="H40" s="10">
        <v>20</v>
      </c>
      <c r="I40" s="10" t="s">
        <v>9</v>
      </c>
      <c r="J40" s="10">
        <f t="shared" si="1"/>
        <v>20</v>
      </c>
      <c r="K40" s="9">
        <v>20</v>
      </c>
      <c r="L40" s="9" t="s">
        <v>9</v>
      </c>
      <c r="M40" s="9">
        <f t="shared" si="2"/>
        <v>20</v>
      </c>
      <c r="N40" s="10">
        <v>18</v>
      </c>
      <c r="O40" s="10">
        <v>1</v>
      </c>
      <c r="P40" s="10">
        <f t="shared" si="3"/>
        <v>19</v>
      </c>
      <c r="Q40" s="9">
        <v>20</v>
      </c>
      <c r="R40" s="9" t="s">
        <v>9</v>
      </c>
      <c r="S40" s="9">
        <f t="shared" si="4"/>
        <v>20</v>
      </c>
      <c r="T40" s="10">
        <v>19</v>
      </c>
      <c r="U40" s="10" t="s">
        <v>9</v>
      </c>
      <c r="V40" s="10">
        <f t="shared" si="5"/>
        <v>19</v>
      </c>
      <c r="W40" s="9">
        <v>20</v>
      </c>
      <c r="X40" s="9" t="s">
        <v>9</v>
      </c>
      <c r="Y40" s="9">
        <f t="shared" si="6"/>
        <v>20</v>
      </c>
      <c r="Z40" s="10" t="s">
        <v>9</v>
      </c>
      <c r="AA40" s="10" t="s">
        <v>9</v>
      </c>
      <c r="AB40" s="10" t="str">
        <f t="shared" si="9"/>
        <v>*</v>
      </c>
      <c r="AC40" s="9" t="str">
        <f>'[1]CALIF. I FASE'!EL40</f>
        <v>*</v>
      </c>
      <c r="AD40" s="9" t="s">
        <v>9</v>
      </c>
      <c r="AE40" s="9" t="str">
        <f t="shared" si="8"/>
        <v>*</v>
      </c>
      <c r="AF40" s="11">
        <f t="shared" si="10"/>
        <v>19.571428571428573</v>
      </c>
      <c r="AG40" s="9" t="s">
        <v>9</v>
      </c>
      <c r="AH40" s="9">
        <v>7</v>
      </c>
    </row>
    <row r="41" spans="1:34" ht="12" customHeight="1" x14ac:dyDescent="0.25">
      <c r="A41" s="8">
        <v>29</v>
      </c>
      <c r="B41" s="160" t="s">
        <v>48</v>
      </c>
      <c r="C41" s="161"/>
      <c r="D41" s="161"/>
      <c r="E41" s="17">
        <v>19</v>
      </c>
      <c r="F41" s="9">
        <v>1</v>
      </c>
      <c r="G41" s="9">
        <f t="shared" si="0"/>
        <v>20</v>
      </c>
      <c r="H41" s="10">
        <v>18</v>
      </c>
      <c r="I41" s="10">
        <v>1</v>
      </c>
      <c r="J41" s="10">
        <f t="shared" si="1"/>
        <v>19</v>
      </c>
      <c r="K41" s="9">
        <v>19</v>
      </c>
      <c r="L41" s="9" t="s">
        <v>9</v>
      </c>
      <c r="M41" s="9">
        <f t="shared" si="2"/>
        <v>19</v>
      </c>
      <c r="N41" s="10">
        <v>20</v>
      </c>
      <c r="O41" s="10" t="s">
        <v>9</v>
      </c>
      <c r="P41" s="10">
        <f t="shared" si="3"/>
        <v>20</v>
      </c>
      <c r="Q41" s="9">
        <v>20</v>
      </c>
      <c r="R41" s="9" t="s">
        <v>9</v>
      </c>
      <c r="S41" s="9">
        <f t="shared" si="4"/>
        <v>20</v>
      </c>
      <c r="T41" s="10">
        <v>19</v>
      </c>
      <c r="U41" s="10" t="s">
        <v>9</v>
      </c>
      <c r="V41" s="10">
        <f t="shared" si="5"/>
        <v>19</v>
      </c>
      <c r="W41" s="9">
        <v>20</v>
      </c>
      <c r="X41" s="9" t="s">
        <v>9</v>
      </c>
      <c r="Y41" s="9">
        <f t="shared" si="6"/>
        <v>20</v>
      </c>
      <c r="Z41" s="10" t="s">
        <v>9</v>
      </c>
      <c r="AA41" s="10" t="s">
        <v>9</v>
      </c>
      <c r="AB41" s="10" t="str">
        <f t="shared" si="9"/>
        <v>*</v>
      </c>
      <c r="AC41" s="9" t="str">
        <f>'[1]CALIF. I FASE'!EL41</f>
        <v>*</v>
      </c>
      <c r="AD41" s="9" t="s">
        <v>9</v>
      </c>
      <c r="AE41" s="9" t="str">
        <f t="shared" si="8"/>
        <v>*</v>
      </c>
      <c r="AF41" s="11">
        <f t="shared" si="10"/>
        <v>19.571428571428573</v>
      </c>
      <c r="AG41" s="9" t="s">
        <v>9</v>
      </c>
      <c r="AH41" s="9">
        <v>7</v>
      </c>
    </row>
    <row r="42" spans="1:34" ht="12" customHeight="1" x14ac:dyDescent="0.25">
      <c r="A42" s="8">
        <v>30</v>
      </c>
      <c r="B42" s="160" t="s">
        <v>49</v>
      </c>
      <c r="C42" s="161"/>
      <c r="D42" s="161"/>
      <c r="E42" s="17">
        <v>19</v>
      </c>
      <c r="F42" s="9" t="s">
        <v>9</v>
      </c>
      <c r="G42" s="9">
        <f t="shared" si="0"/>
        <v>19</v>
      </c>
      <c r="H42" s="10">
        <v>18</v>
      </c>
      <c r="I42" s="10">
        <v>1</v>
      </c>
      <c r="J42" s="10">
        <f t="shared" si="1"/>
        <v>19</v>
      </c>
      <c r="K42" s="9">
        <v>18</v>
      </c>
      <c r="L42" s="9">
        <v>1</v>
      </c>
      <c r="M42" s="9">
        <f t="shared" si="2"/>
        <v>19</v>
      </c>
      <c r="N42" s="10">
        <v>19</v>
      </c>
      <c r="O42" s="10">
        <v>1</v>
      </c>
      <c r="P42" s="10">
        <f t="shared" si="3"/>
        <v>20</v>
      </c>
      <c r="Q42" s="9">
        <v>20</v>
      </c>
      <c r="R42" s="9" t="s">
        <v>9</v>
      </c>
      <c r="S42" s="9">
        <f t="shared" si="4"/>
        <v>20</v>
      </c>
      <c r="T42" s="10">
        <v>19</v>
      </c>
      <c r="U42" s="10" t="s">
        <v>9</v>
      </c>
      <c r="V42" s="10">
        <f t="shared" si="5"/>
        <v>19</v>
      </c>
      <c r="W42" s="9">
        <v>20</v>
      </c>
      <c r="X42" s="9" t="s">
        <v>9</v>
      </c>
      <c r="Y42" s="9">
        <f t="shared" si="6"/>
        <v>20</v>
      </c>
      <c r="Z42" s="10" t="s">
        <v>9</v>
      </c>
      <c r="AA42" s="10" t="s">
        <v>9</v>
      </c>
      <c r="AB42" s="10" t="str">
        <f t="shared" si="9"/>
        <v>*</v>
      </c>
      <c r="AC42" s="9" t="str">
        <f>'[1]CALIF. I FASE'!EL42</f>
        <v>*</v>
      </c>
      <c r="AD42" s="9" t="s">
        <v>9</v>
      </c>
      <c r="AE42" s="9" t="str">
        <f t="shared" si="8"/>
        <v>*</v>
      </c>
      <c r="AF42" s="11">
        <f t="shared" si="10"/>
        <v>19.428571428571427</v>
      </c>
      <c r="AG42" s="9" t="s">
        <v>9</v>
      </c>
      <c r="AH42" s="9">
        <v>7</v>
      </c>
    </row>
    <row r="43" spans="1:34" ht="12" customHeight="1" x14ac:dyDescent="0.25">
      <c r="A43" s="8">
        <v>31</v>
      </c>
      <c r="B43" s="160" t="s">
        <v>50</v>
      </c>
      <c r="C43" s="161"/>
      <c r="D43" s="161"/>
      <c r="E43" s="17">
        <v>20</v>
      </c>
      <c r="F43" s="9" t="s">
        <v>9</v>
      </c>
      <c r="G43" s="9">
        <f t="shared" si="0"/>
        <v>20</v>
      </c>
      <c r="H43" s="10">
        <v>20</v>
      </c>
      <c r="I43" s="10" t="s">
        <v>9</v>
      </c>
      <c r="J43" s="10">
        <f t="shared" si="1"/>
        <v>20</v>
      </c>
      <c r="K43" s="9">
        <v>20</v>
      </c>
      <c r="L43" s="9" t="s">
        <v>9</v>
      </c>
      <c r="M43" s="9">
        <f t="shared" si="2"/>
        <v>20</v>
      </c>
      <c r="N43" s="10">
        <v>20</v>
      </c>
      <c r="O43" s="10" t="s">
        <v>9</v>
      </c>
      <c r="P43" s="10">
        <f t="shared" si="3"/>
        <v>20</v>
      </c>
      <c r="Q43" s="9">
        <v>20</v>
      </c>
      <c r="R43" s="9" t="s">
        <v>9</v>
      </c>
      <c r="S43" s="9">
        <f t="shared" si="4"/>
        <v>20</v>
      </c>
      <c r="T43" s="10">
        <v>20</v>
      </c>
      <c r="U43" s="10" t="s">
        <v>9</v>
      </c>
      <c r="V43" s="10">
        <f t="shared" si="5"/>
        <v>20</v>
      </c>
      <c r="W43" s="9">
        <v>20</v>
      </c>
      <c r="X43" s="9" t="s">
        <v>9</v>
      </c>
      <c r="Y43" s="9">
        <f t="shared" si="6"/>
        <v>20</v>
      </c>
      <c r="Z43" s="10" t="s">
        <v>9</v>
      </c>
      <c r="AA43" s="10" t="s">
        <v>9</v>
      </c>
      <c r="AB43" s="10" t="str">
        <f t="shared" si="9"/>
        <v>*</v>
      </c>
      <c r="AC43" s="9" t="str">
        <f>'[1]CALIF. I FASE'!EL43</f>
        <v>*</v>
      </c>
      <c r="AD43" s="9" t="s">
        <v>9</v>
      </c>
      <c r="AE43" s="9" t="str">
        <f t="shared" si="8"/>
        <v>*</v>
      </c>
      <c r="AF43" s="11">
        <f t="shared" si="10"/>
        <v>20</v>
      </c>
      <c r="AG43" s="9" t="s">
        <v>9</v>
      </c>
      <c r="AH43" s="9">
        <v>7</v>
      </c>
    </row>
    <row r="44" spans="1:34" ht="12" customHeight="1" x14ac:dyDescent="0.25">
      <c r="A44" s="8">
        <v>32</v>
      </c>
      <c r="B44" s="160" t="s">
        <v>51</v>
      </c>
      <c r="C44" s="161"/>
      <c r="D44" s="161"/>
      <c r="E44" s="17">
        <v>19</v>
      </c>
      <c r="F44" s="9" t="s">
        <v>9</v>
      </c>
      <c r="G44" s="9">
        <f t="shared" si="0"/>
        <v>19</v>
      </c>
      <c r="H44" s="10">
        <v>19</v>
      </c>
      <c r="I44" s="10">
        <v>1</v>
      </c>
      <c r="J44" s="10">
        <f t="shared" si="1"/>
        <v>20</v>
      </c>
      <c r="K44" s="9">
        <v>19</v>
      </c>
      <c r="L44" s="9">
        <v>1</v>
      </c>
      <c r="M44" s="9">
        <f t="shared" si="2"/>
        <v>20</v>
      </c>
      <c r="N44" s="10">
        <v>19</v>
      </c>
      <c r="O44" s="10" t="s">
        <v>9</v>
      </c>
      <c r="P44" s="10">
        <f t="shared" si="3"/>
        <v>19</v>
      </c>
      <c r="Q44" s="9">
        <v>20</v>
      </c>
      <c r="R44" s="9" t="s">
        <v>9</v>
      </c>
      <c r="S44" s="9">
        <f t="shared" si="4"/>
        <v>20</v>
      </c>
      <c r="T44" s="10">
        <v>19</v>
      </c>
      <c r="U44" s="10" t="s">
        <v>9</v>
      </c>
      <c r="V44" s="10">
        <f t="shared" si="5"/>
        <v>19</v>
      </c>
      <c r="W44" s="9">
        <v>20</v>
      </c>
      <c r="X44" s="9" t="s">
        <v>9</v>
      </c>
      <c r="Y44" s="9">
        <f t="shared" si="6"/>
        <v>20</v>
      </c>
      <c r="Z44" s="10" t="s">
        <v>9</v>
      </c>
      <c r="AA44" s="10" t="s">
        <v>9</v>
      </c>
      <c r="AB44" s="10" t="str">
        <f t="shared" si="9"/>
        <v>*</v>
      </c>
      <c r="AC44" s="9" t="str">
        <f>'[1]CALIF. I FASE'!EL44</f>
        <v>*</v>
      </c>
      <c r="AD44" s="9" t="s">
        <v>9</v>
      </c>
      <c r="AE44" s="9" t="str">
        <f t="shared" si="8"/>
        <v>*</v>
      </c>
      <c r="AF44" s="11">
        <f t="shared" si="10"/>
        <v>19.571428571428573</v>
      </c>
      <c r="AG44" s="9" t="s">
        <v>9</v>
      </c>
      <c r="AH44" s="9">
        <v>7</v>
      </c>
    </row>
    <row r="45" spans="1:34" ht="12" customHeight="1" x14ac:dyDescent="0.25">
      <c r="A45" s="8">
        <v>33</v>
      </c>
      <c r="B45" s="160" t="s">
        <v>52</v>
      </c>
      <c r="C45" s="161"/>
      <c r="D45" s="161"/>
      <c r="E45" s="17">
        <v>14</v>
      </c>
      <c r="F45" s="9" t="s">
        <v>9</v>
      </c>
      <c r="G45" s="9">
        <f t="shared" si="0"/>
        <v>14</v>
      </c>
      <c r="H45" s="10">
        <v>10</v>
      </c>
      <c r="I45" s="10">
        <v>2</v>
      </c>
      <c r="J45" s="10">
        <f t="shared" si="1"/>
        <v>12</v>
      </c>
      <c r="K45" s="9">
        <v>16</v>
      </c>
      <c r="L45" s="9" t="s">
        <v>9</v>
      </c>
      <c r="M45" s="9">
        <f t="shared" si="2"/>
        <v>16</v>
      </c>
      <c r="N45" s="10">
        <v>13</v>
      </c>
      <c r="O45" s="10" t="s">
        <v>9</v>
      </c>
      <c r="P45" s="10">
        <f t="shared" si="3"/>
        <v>13</v>
      </c>
      <c r="Q45" s="9">
        <v>20</v>
      </c>
      <c r="R45" s="9" t="s">
        <v>9</v>
      </c>
      <c r="S45" s="9">
        <f t="shared" si="4"/>
        <v>20</v>
      </c>
      <c r="T45" s="10">
        <v>16</v>
      </c>
      <c r="U45" s="10" t="s">
        <v>9</v>
      </c>
      <c r="V45" s="10">
        <f t="shared" si="5"/>
        <v>16</v>
      </c>
      <c r="W45" s="9">
        <v>20</v>
      </c>
      <c r="X45" s="9" t="s">
        <v>9</v>
      </c>
      <c r="Y45" s="9">
        <f t="shared" si="6"/>
        <v>20</v>
      </c>
      <c r="Z45" s="10" t="s">
        <v>9</v>
      </c>
      <c r="AA45" s="10" t="s">
        <v>9</v>
      </c>
      <c r="AB45" s="10" t="str">
        <f t="shared" si="9"/>
        <v>*</v>
      </c>
      <c r="AC45" s="9" t="str">
        <f>'[1]CALIF. I FASE'!EL45</f>
        <v>*</v>
      </c>
      <c r="AD45" s="9" t="s">
        <v>9</v>
      </c>
      <c r="AE45" s="9" t="str">
        <f t="shared" si="8"/>
        <v>*</v>
      </c>
      <c r="AF45" s="11">
        <f t="shared" si="10"/>
        <v>15.857142857142858</v>
      </c>
      <c r="AG45" s="9" t="s">
        <v>9</v>
      </c>
      <c r="AH45" s="9">
        <v>7</v>
      </c>
    </row>
    <row r="46" spans="1:34" ht="12" customHeight="1" x14ac:dyDescent="0.25">
      <c r="A46" s="8">
        <v>34</v>
      </c>
      <c r="B46" s="160" t="s">
        <v>53</v>
      </c>
      <c r="C46" s="161"/>
      <c r="D46" s="161"/>
      <c r="E46" s="17">
        <v>20</v>
      </c>
      <c r="F46" s="9" t="s">
        <v>9</v>
      </c>
      <c r="G46" s="9">
        <f t="shared" si="0"/>
        <v>20</v>
      </c>
      <c r="H46" s="10">
        <v>20</v>
      </c>
      <c r="I46" s="10" t="s">
        <v>9</v>
      </c>
      <c r="J46" s="10">
        <f t="shared" si="1"/>
        <v>20</v>
      </c>
      <c r="K46" s="9">
        <v>17</v>
      </c>
      <c r="L46" s="9">
        <v>1</v>
      </c>
      <c r="M46" s="9">
        <f t="shared" si="2"/>
        <v>18</v>
      </c>
      <c r="N46" s="10">
        <v>17</v>
      </c>
      <c r="O46" s="10">
        <v>1</v>
      </c>
      <c r="P46" s="10">
        <f t="shared" si="3"/>
        <v>18</v>
      </c>
      <c r="Q46" s="9">
        <v>20</v>
      </c>
      <c r="R46" s="9" t="s">
        <v>9</v>
      </c>
      <c r="S46" s="9">
        <f t="shared" si="4"/>
        <v>20</v>
      </c>
      <c r="T46" s="10">
        <v>19</v>
      </c>
      <c r="U46" s="10" t="s">
        <v>9</v>
      </c>
      <c r="V46" s="10">
        <f t="shared" si="5"/>
        <v>19</v>
      </c>
      <c r="W46" s="9">
        <v>20</v>
      </c>
      <c r="X46" s="9" t="s">
        <v>9</v>
      </c>
      <c r="Y46" s="9">
        <f t="shared" si="6"/>
        <v>20</v>
      </c>
      <c r="Z46" s="10" t="s">
        <v>9</v>
      </c>
      <c r="AA46" s="10" t="s">
        <v>9</v>
      </c>
      <c r="AB46" s="10" t="str">
        <f t="shared" si="9"/>
        <v>*</v>
      </c>
      <c r="AC46" s="9" t="str">
        <f>'[1]CALIF. I FASE'!EL46</f>
        <v>*</v>
      </c>
      <c r="AD46" s="9" t="s">
        <v>9</v>
      </c>
      <c r="AE46" s="9" t="str">
        <f t="shared" si="8"/>
        <v>*</v>
      </c>
      <c r="AF46" s="11">
        <f t="shared" si="10"/>
        <v>19.285714285714285</v>
      </c>
      <c r="AG46" s="9" t="s">
        <v>9</v>
      </c>
      <c r="AH46" s="9">
        <v>7</v>
      </c>
    </row>
    <row r="47" spans="1:34" ht="12" customHeight="1" x14ac:dyDescent="0.25">
      <c r="A47" s="8">
        <v>35</v>
      </c>
      <c r="B47" s="160" t="s">
        <v>54</v>
      </c>
      <c r="C47" s="161"/>
      <c r="D47" s="161"/>
      <c r="E47" s="17">
        <v>20</v>
      </c>
      <c r="F47" s="9" t="s">
        <v>9</v>
      </c>
      <c r="G47" s="9">
        <f t="shared" si="0"/>
        <v>20</v>
      </c>
      <c r="H47" s="10">
        <v>20</v>
      </c>
      <c r="I47" s="10" t="s">
        <v>9</v>
      </c>
      <c r="J47" s="10">
        <f t="shared" si="1"/>
        <v>20</v>
      </c>
      <c r="K47" s="9">
        <v>19</v>
      </c>
      <c r="L47" s="9">
        <v>1</v>
      </c>
      <c r="M47" s="9">
        <f t="shared" si="2"/>
        <v>20</v>
      </c>
      <c r="N47" s="10">
        <v>20</v>
      </c>
      <c r="O47" s="10" t="s">
        <v>9</v>
      </c>
      <c r="P47" s="10">
        <f t="shared" si="3"/>
        <v>20</v>
      </c>
      <c r="Q47" s="9">
        <v>20</v>
      </c>
      <c r="R47" s="9" t="s">
        <v>9</v>
      </c>
      <c r="S47" s="9">
        <f t="shared" si="4"/>
        <v>20</v>
      </c>
      <c r="T47" s="10">
        <v>20</v>
      </c>
      <c r="U47" s="10" t="s">
        <v>9</v>
      </c>
      <c r="V47" s="10">
        <f t="shared" si="5"/>
        <v>20</v>
      </c>
      <c r="W47" s="9">
        <v>20</v>
      </c>
      <c r="X47" s="9" t="s">
        <v>9</v>
      </c>
      <c r="Y47" s="9">
        <f t="shared" si="6"/>
        <v>20</v>
      </c>
      <c r="Z47" s="10" t="s">
        <v>9</v>
      </c>
      <c r="AA47" s="10" t="s">
        <v>9</v>
      </c>
      <c r="AB47" s="10" t="str">
        <f t="shared" si="9"/>
        <v>*</v>
      </c>
      <c r="AC47" s="9" t="str">
        <f>'[1]CALIF. I FASE'!EL47</f>
        <v>*</v>
      </c>
      <c r="AD47" s="9" t="s">
        <v>9</v>
      </c>
      <c r="AE47" s="9" t="str">
        <f t="shared" si="8"/>
        <v>*</v>
      </c>
      <c r="AF47" s="11">
        <f t="shared" si="10"/>
        <v>20</v>
      </c>
      <c r="AG47" s="9" t="s">
        <v>9</v>
      </c>
      <c r="AH47" s="9">
        <v>7</v>
      </c>
    </row>
    <row r="48" spans="1:34" ht="12" customHeight="1" x14ac:dyDescent="0.25">
      <c r="A48" s="8">
        <v>36</v>
      </c>
      <c r="B48" s="160" t="s">
        <v>55</v>
      </c>
      <c r="C48" s="161"/>
      <c r="D48" s="161"/>
      <c r="E48" s="17">
        <v>13</v>
      </c>
      <c r="F48" s="9" t="s">
        <v>9</v>
      </c>
      <c r="G48" s="9">
        <f t="shared" si="0"/>
        <v>13</v>
      </c>
      <c r="H48" s="10">
        <v>16</v>
      </c>
      <c r="I48" s="10" t="s">
        <v>9</v>
      </c>
      <c r="J48" s="10">
        <f t="shared" si="1"/>
        <v>16</v>
      </c>
      <c r="K48" s="9">
        <v>16</v>
      </c>
      <c r="L48" s="9" t="s">
        <v>9</v>
      </c>
      <c r="M48" s="9">
        <f t="shared" si="2"/>
        <v>16</v>
      </c>
      <c r="N48" s="10">
        <v>16</v>
      </c>
      <c r="O48" s="10" t="s">
        <v>9</v>
      </c>
      <c r="P48" s="10">
        <f t="shared" si="3"/>
        <v>16</v>
      </c>
      <c r="Q48" s="9">
        <v>18</v>
      </c>
      <c r="R48" s="9" t="s">
        <v>9</v>
      </c>
      <c r="S48" s="9">
        <f t="shared" si="4"/>
        <v>18</v>
      </c>
      <c r="T48" s="10">
        <v>11</v>
      </c>
      <c r="U48" s="10">
        <v>2</v>
      </c>
      <c r="V48" s="10">
        <f t="shared" si="5"/>
        <v>13</v>
      </c>
      <c r="W48" s="9">
        <v>20</v>
      </c>
      <c r="X48" s="9" t="s">
        <v>9</v>
      </c>
      <c r="Y48" s="9">
        <f t="shared" si="6"/>
        <v>20</v>
      </c>
      <c r="Z48" s="10" t="s">
        <v>9</v>
      </c>
      <c r="AA48" s="10" t="s">
        <v>9</v>
      </c>
      <c r="AB48" s="10" t="str">
        <f t="shared" si="9"/>
        <v>*</v>
      </c>
      <c r="AC48" s="9" t="str">
        <f>'[1]CALIF. I FASE'!EL48</f>
        <v>*</v>
      </c>
      <c r="AD48" s="9" t="s">
        <v>9</v>
      </c>
      <c r="AE48" s="9" t="str">
        <f t="shared" si="8"/>
        <v>*</v>
      </c>
      <c r="AF48" s="11">
        <f t="shared" si="10"/>
        <v>16</v>
      </c>
      <c r="AG48" s="9" t="s">
        <v>9</v>
      </c>
      <c r="AH48" s="9">
        <v>7</v>
      </c>
    </row>
    <row r="49" spans="1:34" ht="14.25" customHeight="1" thickBot="1" x14ac:dyDescent="0.3">
      <c r="A49" s="12"/>
      <c r="B49" s="3"/>
      <c r="C49" s="3"/>
      <c r="D49" s="3"/>
      <c r="E49" s="13"/>
      <c r="F49" s="13"/>
      <c r="G49" s="14">
        <f>AVERAGE(G13:G48)</f>
        <v>18</v>
      </c>
      <c r="H49" s="15"/>
      <c r="I49" s="15"/>
      <c r="J49" s="14">
        <f>AVERAGE(J13:J48)</f>
        <v>18.083333333333332</v>
      </c>
      <c r="K49" s="15"/>
      <c r="L49" s="15"/>
      <c r="M49" s="14">
        <f>AVERAGE(M13:M48)</f>
        <v>18.277777777777779</v>
      </c>
      <c r="N49" s="15"/>
      <c r="O49" s="15"/>
      <c r="P49" s="14">
        <f>AVERAGE(P13:P48)</f>
        <v>17.944444444444443</v>
      </c>
      <c r="Q49" s="15"/>
      <c r="R49" s="15"/>
      <c r="S49" s="14">
        <f>AVERAGE(S13:S48)</f>
        <v>19.166666666666668</v>
      </c>
      <c r="T49" s="15"/>
      <c r="U49" s="15"/>
      <c r="V49" s="14">
        <f>AVERAGE(V13:V48)</f>
        <v>18.527777777777779</v>
      </c>
      <c r="W49" s="15"/>
      <c r="X49" s="15"/>
      <c r="Y49" s="14">
        <f>AVERAGE(Y13:Y48)</f>
        <v>20</v>
      </c>
      <c r="Z49" s="15"/>
      <c r="AA49" s="15"/>
      <c r="AB49" s="16"/>
      <c r="AC49" s="16"/>
      <c r="AD49" s="16"/>
      <c r="AE49" s="16"/>
      <c r="AF49" s="14">
        <f>AVERAGE(AF13:AF48)</f>
        <v>18.571428571428573</v>
      </c>
      <c r="AG49" s="3"/>
      <c r="AH49" s="3"/>
    </row>
    <row r="50" spans="1:34" ht="13.5" customHeight="1" thickTop="1" x14ac:dyDescent="0.25"/>
    <row r="51" spans="1:34" ht="12.75" customHeight="1" x14ac:dyDescent="0.25"/>
    <row r="52" spans="1:34" ht="12.75" customHeight="1" x14ac:dyDescent="0.25"/>
    <row r="53" spans="1:34" ht="12.75" customHeight="1" x14ac:dyDescent="0.25"/>
    <row r="54" spans="1:34" ht="12.75" customHeight="1" x14ac:dyDescent="0.25"/>
    <row r="55" spans="1:34" ht="12.75" customHeight="1" x14ac:dyDescent="0.25"/>
    <row r="56" spans="1:34" ht="12.75" customHeight="1" x14ac:dyDescent="0.25"/>
    <row r="57" spans="1:34" ht="12.75" customHeight="1" x14ac:dyDescent="0.25"/>
    <row r="58" spans="1:34" ht="12.75" customHeight="1" x14ac:dyDescent="0.25"/>
    <row r="59" spans="1:34" ht="12.75" customHeight="1" x14ac:dyDescent="0.25"/>
    <row r="60" spans="1:34" ht="12.75" customHeight="1" x14ac:dyDescent="0.25"/>
    <row r="61" spans="1:34" ht="12.75" customHeight="1" x14ac:dyDescent="0.25"/>
    <row r="62" spans="1:34" ht="12.75" customHeight="1" x14ac:dyDescent="0.25"/>
    <row r="63" spans="1:34" ht="12.75" customHeight="1" x14ac:dyDescent="0.25"/>
    <row r="64" spans="1:3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</sheetData>
  <mergeCells count="96">
    <mergeCell ref="Z5:AB6"/>
    <mergeCell ref="AC5:AE6"/>
    <mergeCell ref="W4:Y4"/>
    <mergeCell ref="Z4:AB4"/>
    <mergeCell ref="AC4:AE4"/>
    <mergeCell ref="T5:V6"/>
    <mergeCell ref="W5:Y6"/>
    <mergeCell ref="E4:G4"/>
    <mergeCell ref="H4:J4"/>
    <mergeCell ref="K4:M4"/>
    <mergeCell ref="N4:P4"/>
    <mergeCell ref="Q4:S4"/>
    <mergeCell ref="T4:V4"/>
    <mergeCell ref="E5:G6"/>
    <mergeCell ref="H5:J6"/>
    <mergeCell ref="K5:M6"/>
    <mergeCell ref="N5:P6"/>
    <mergeCell ref="Q5:S6"/>
    <mergeCell ref="AC7:AE7"/>
    <mergeCell ref="E8:E12"/>
    <mergeCell ref="F8:F12"/>
    <mergeCell ref="G8:G12"/>
    <mergeCell ref="H8:H12"/>
    <mergeCell ref="I8:I12"/>
    <mergeCell ref="J8:J12"/>
    <mergeCell ref="K8:K12"/>
    <mergeCell ref="E7:G7"/>
    <mergeCell ref="H7:J7"/>
    <mergeCell ref="K7:M7"/>
    <mergeCell ref="N7:P7"/>
    <mergeCell ref="Q7:S7"/>
    <mergeCell ref="T7:V7"/>
    <mergeCell ref="W7:Y7"/>
    <mergeCell ref="AB8:AB12"/>
    <mergeCell ref="AC8:AC12"/>
    <mergeCell ref="R8:R12"/>
    <mergeCell ref="S8:S12"/>
    <mergeCell ref="T8:T12"/>
    <mergeCell ref="U8:U12"/>
    <mergeCell ref="V8:V12"/>
    <mergeCell ref="W8:W12"/>
    <mergeCell ref="B12:D12"/>
    <mergeCell ref="X8:X12"/>
    <mergeCell ref="Y8:Y12"/>
    <mergeCell ref="Z8:Z12"/>
    <mergeCell ref="AA8:AA12"/>
    <mergeCell ref="L8:L12"/>
    <mergeCell ref="M8:M12"/>
    <mergeCell ref="N8:N12"/>
    <mergeCell ref="O8:O12"/>
    <mergeCell ref="P8:P12"/>
    <mergeCell ref="Q8:Q12"/>
    <mergeCell ref="B7:B8"/>
    <mergeCell ref="C7:D8"/>
    <mergeCell ref="Z7:AB7"/>
    <mergeCell ref="AD8:AD12"/>
    <mergeCell ref="AE8:AE12"/>
    <mergeCell ref="AF8:AF12"/>
    <mergeCell ref="AG8:AG12"/>
    <mergeCell ref="AH8:AH12"/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36:D36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</mergeCells>
  <conditionalFormatting sqref="G13:G48 J13:J48 AE13:AE48 M13:M48 P14:P48 S13:S48 V14:V48 Y13:Y48 AB13:AB48">
    <cfRule type="cellIs" dxfId="100" priority="7" operator="lessThan">
      <formula>10</formula>
    </cfRule>
  </conditionalFormatting>
  <conditionalFormatting sqref="G13:G48">
    <cfRule type="cellIs" dxfId="99" priority="6" stopIfTrue="1" operator="lessThan">
      <formula>10</formula>
    </cfRule>
  </conditionalFormatting>
  <conditionalFormatting sqref="M13:M48">
    <cfRule type="cellIs" dxfId="98" priority="5" stopIfTrue="1" operator="lessThan">
      <formula>10</formula>
    </cfRule>
  </conditionalFormatting>
  <conditionalFormatting sqref="P14:P48">
    <cfRule type="cellIs" dxfId="97" priority="4" stopIfTrue="1" operator="lessThan">
      <formula>10</formula>
    </cfRule>
  </conditionalFormatting>
  <conditionalFormatting sqref="S13:S48">
    <cfRule type="cellIs" dxfId="96" priority="3" stopIfTrue="1" operator="lessThan">
      <formula>10</formula>
    </cfRule>
  </conditionalFormatting>
  <conditionalFormatting sqref="V14:V48">
    <cfRule type="cellIs" dxfId="95" priority="2" stopIfTrue="1" operator="lessThan">
      <formula>10</formula>
    </cfRule>
  </conditionalFormatting>
  <conditionalFormatting sqref="Y13:Y48">
    <cfRule type="cellIs" dxfId="94" priority="1" stopIfTrue="1" operator="lessThan">
      <formula>10</formula>
    </cfRule>
  </conditionalFormatting>
  <dataValidations count="2">
    <dataValidation type="decimal" allowBlank="1" showInputMessage="1" showErrorMessage="1" prompt=" -  -  -  - " sqref="X13:X48 AD13:AD48 R13:R48 I13:I48 O13:O48 L13:L48 F13:F48 U13:U48 AA13:AA48">
      <formula1>1</formula1>
      <formula2>2</formula2>
    </dataValidation>
    <dataValidation type="decimal" allowBlank="1" showInputMessage="1" showErrorMessage="1" prompt=" -  -  -  - " sqref="AG13:AH48">
      <formula1>1</formula1>
      <formula2>7</formula2>
    </dataValidation>
  </dataValidations>
  <pageMargins left="0.70866141732283472" right="0.70866141732283472" top="0.74803149606299213" bottom="0.74803149606299213" header="0.31496062992125984" footer="0.31496062992125984"/>
  <pageSetup paperSize="5" scale="85" fitToWidth="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indexed="40"/>
  </sheetPr>
  <dimension ref="A1:AS49"/>
  <sheetViews>
    <sheetView tabSelected="1" topLeftCell="E8" zoomScale="80" zoomScaleNormal="80" workbookViewId="0">
      <selection activeCell="AS32" sqref="AS32"/>
    </sheetView>
  </sheetViews>
  <sheetFormatPr baseColWidth="10" defaultRowHeight="13.2" x14ac:dyDescent="0.25"/>
  <cols>
    <col min="1" max="1" width="3.33203125" style="115" customWidth="1"/>
    <col min="2" max="4" width="10.6640625" style="115" customWidth="1"/>
    <col min="5" max="36" width="4.6640625" style="115" customWidth="1"/>
    <col min="37" max="37" width="5.33203125" style="115" customWidth="1"/>
    <col min="38" max="38" width="5.44140625" style="115" customWidth="1"/>
    <col min="39" max="40" width="5.33203125" style="115" customWidth="1"/>
    <col min="41" max="41" width="6.44140625" style="115" customWidth="1"/>
    <col min="42" max="43" width="4.6640625" style="115" customWidth="1"/>
    <col min="44" max="16384" width="11.5546875" style="115"/>
  </cols>
  <sheetData>
    <row r="1" spans="1:45" ht="9.6" customHeight="1" x14ac:dyDescent="0.25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</row>
    <row r="2" spans="1:45" ht="12" customHeight="1" x14ac:dyDescent="0.25">
      <c r="A2" s="116" t="e">
        <f>[7]DATOS!#REF!</f>
        <v>#REF!</v>
      </c>
      <c r="B2" s="117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4"/>
    </row>
    <row r="3" spans="1:45" ht="12" customHeight="1" thickBot="1" x14ac:dyDescent="0.3">
      <c r="A3" s="116" t="e">
        <f>[7]DATOS!#REF!</f>
        <v>#REF!</v>
      </c>
      <c r="B3" s="117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4"/>
    </row>
    <row r="4" spans="1:45" ht="12" customHeight="1" thickTop="1" thickBot="1" x14ac:dyDescent="0.3">
      <c r="A4" s="116" t="str">
        <f>[7]DATOS!A1</f>
        <v xml:space="preserve"> </v>
      </c>
      <c r="B4" s="117"/>
      <c r="C4" s="116"/>
      <c r="D4" s="116"/>
      <c r="E4" s="284">
        <v>1</v>
      </c>
      <c r="F4" s="284"/>
      <c r="G4" s="284"/>
      <c r="H4" s="285">
        <v>2</v>
      </c>
      <c r="I4" s="285"/>
      <c r="J4" s="285"/>
      <c r="K4" s="284">
        <v>3</v>
      </c>
      <c r="L4" s="284"/>
      <c r="M4" s="284"/>
      <c r="N4" s="285">
        <v>4</v>
      </c>
      <c r="O4" s="285"/>
      <c r="P4" s="285"/>
      <c r="Q4" s="284">
        <v>5</v>
      </c>
      <c r="R4" s="284"/>
      <c r="S4" s="284"/>
      <c r="T4" s="285">
        <v>6</v>
      </c>
      <c r="U4" s="285"/>
      <c r="V4" s="285"/>
      <c r="W4" s="284">
        <v>7</v>
      </c>
      <c r="X4" s="284"/>
      <c r="Y4" s="284"/>
      <c r="Z4" s="285">
        <v>8</v>
      </c>
      <c r="AA4" s="285"/>
      <c r="AB4" s="285"/>
      <c r="AC4" s="284">
        <v>9</v>
      </c>
      <c r="AD4" s="284"/>
      <c r="AE4" s="284"/>
      <c r="AF4" s="285">
        <v>10</v>
      </c>
      <c r="AG4" s="285"/>
      <c r="AH4" s="285"/>
      <c r="AI4" s="284">
        <v>11</v>
      </c>
      <c r="AJ4" s="284"/>
      <c r="AK4" s="284"/>
      <c r="AL4" s="286">
        <v>12</v>
      </c>
      <c r="AM4" s="287"/>
      <c r="AN4" s="288"/>
      <c r="AO4" s="114"/>
    </row>
    <row r="5" spans="1:45" ht="12" customHeight="1" thickTop="1" thickBot="1" x14ac:dyDescent="0.3">
      <c r="A5" s="116" t="str">
        <f>[7]DATOS!A2</f>
        <v>MINISTERIO DEL PODER POPULAR  PARA LA EDUCACIÓN</v>
      </c>
      <c r="B5" s="117"/>
      <c r="C5" s="116"/>
      <c r="D5" s="116"/>
      <c r="E5" s="282" t="s">
        <v>435</v>
      </c>
      <c r="F5" s="282"/>
      <c r="G5" s="282"/>
      <c r="H5" s="283" t="s">
        <v>436</v>
      </c>
      <c r="I5" s="283"/>
      <c r="J5" s="283"/>
      <c r="K5" s="282" t="s">
        <v>286</v>
      </c>
      <c r="L5" s="282"/>
      <c r="M5" s="282"/>
      <c r="N5" s="283" t="s">
        <v>437</v>
      </c>
      <c r="O5" s="283"/>
      <c r="P5" s="283"/>
      <c r="Q5" s="282" t="s">
        <v>438</v>
      </c>
      <c r="R5" s="282"/>
      <c r="S5" s="282"/>
      <c r="T5" s="283" t="s">
        <v>439</v>
      </c>
      <c r="U5" s="283"/>
      <c r="V5" s="283"/>
      <c r="W5" s="282" t="s">
        <v>440</v>
      </c>
      <c r="X5" s="282"/>
      <c r="Y5" s="282"/>
      <c r="Z5" s="283" t="s">
        <v>444</v>
      </c>
      <c r="AA5" s="283"/>
      <c r="AB5" s="283"/>
      <c r="AC5" s="282" t="s">
        <v>441</v>
      </c>
      <c r="AD5" s="282"/>
      <c r="AE5" s="282"/>
      <c r="AF5" s="283" t="s">
        <v>442</v>
      </c>
      <c r="AG5" s="283"/>
      <c r="AH5" s="283"/>
      <c r="AI5" s="282" t="s">
        <v>438</v>
      </c>
      <c r="AJ5" s="282"/>
      <c r="AK5" s="282"/>
      <c r="AL5" s="283" t="s">
        <v>441</v>
      </c>
      <c r="AM5" s="283"/>
      <c r="AN5" s="283"/>
      <c r="AO5" s="114"/>
    </row>
    <row r="6" spans="1:45" ht="12" customHeight="1" thickTop="1" thickBot="1" x14ac:dyDescent="0.3">
      <c r="A6" s="116" t="str">
        <f>[7]DATOS!A3</f>
        <v>PETRÓLEOS DE VENEZUELA S.A.- RECURSOS HUMANOS</v>
      </c>
      <c r="B6" s="117"/>
      <c r="C6" s="116"/>
      <c r="D6" s="116"/>
      <c r="E6" s="282"/>
      <c r="F6" s="282"/>
      <c r="G6" s="282"/>
      <c r="H6" s="283"/>
      <c r="I6" s="283"/>
      <c r="J6" s="283"/>
      <c r="K6" s="282"/>
      <c r="L6" s="282"/>
      <c r="M6" s="282"/>
      <c r="N6" s="283"/>
      <c r="O6" s="283"/>
      <c r="P6" s="283"/>
      <c r="Q6" s="282"/>
      <c r="R6" s="282"/>
      <c r="S6" s="282"/>
      <c r="T6" s="283"/>
      <c r="U6" s="283"/>
      <c r="V6" s="283"/>
      <c r="W6" s="282"/>
      <c r="X6" s="282"/>
      <c r="Y6" s="282"/>
      <c r="Z6" s="283"/>
      <c r="AA6" s="283"/>
      <c r="AB6" s="283"/>
      <c r="AC6" s="282"/>
      <c r="AD6" s="282"/>
      <c r="AE6" s="282"/>
      <c r="AF6" s="283"/>
      <c r="AG6" s="283"/>
      <c r="AH6" s="283"/>
      <c r="AI6" s="282"/>
      <c r="AJ6" s="282"/>
      <c r="AK6" s="282"/>
      <c r="AL6" s="283"/>
      <c r="AM6" s="283"/>
      <c r="AN6" s="283"/>
      <c r="AO6" s="114"/>
    </row>
    <row r="7" spans="1:45" ht="26.25" customHeight="1" thickTop="1" thickBot="1" x14ac:dyDescent="0.3">
      <c r="A7" s="116"/>
      <c r="B7" s="274" t="str">
        <f>[7]CARPETA!A10</f>
        <v>AÑO ESCOLAR 2024-2025</v>
      </c>
      <c r="C7" s="275" t="str">
        <f>[7]CARPETA!A11</f>
        <v>5to AÑO  SECCIÓN "B"</v>
      </c>
      <c r="D7" s="276"/>
      <c r="E7" s="277" t="s">
        <v>146</v>
      </c>
      <c r="F7" s="277"/>
      <c r="G7" s="277"/>
      <c r="H7" s="278" t="s">
        <v>147</v>
      </c>
      <c r="I7" s="278"/>
      <c r="J7" s="278"/>
      <c r="K7" s="277" t="s">
        <v>148</v>
      </c>
      <c r="L7" s="277"/>
      <c r="M7" s="277"/>
      <c r="N7" s="281" t="s">
        <v>149</v>
      </c>
      <c r="O7" s="281"/>
      <c r="P7" s="281"/>
      <c r="Q7" s="277" t="s">
        <v>203</v>
      </c>
      <c r="R7" s="277"/>
      <c r="S7" s="277"/>
      <c r="T7" s="278" t="s">
        <v>204</v>
      </c>
      <c r="U7" s="278"/>
      <c r="V7" s="278"/>
      <c r="W7" s="279" t="s">
        <v>205</v>
      </c>
      <c r="X7" s="279"/>
      <c r="Y7" s="279"/>
      <c r="Z7" s="281" t="s">
        <v>443</v>
      </c>
      <c r="AA7" s="281"/>
      <c r="AB7" s="281"/>
      <c r="AC7" s="279" t="s">
        <v>152</v>
      </c>
      <c r="AD7" s="279"/>
      <c r="AE7" s="279" t="s">
        <v>192</v>
      </c>
      <c r="AF7" s="281" t="s">
        <v>294</v>
      </c>
      <c r="AG7" s="281"/>
      <c r="AH7" s="281"/>
      <c r="AI7" s="279" t="s">
        <v>153</v>
      </c>
      <c r="AJ7" s="279"/>
      <c r="AK7" s="279" t="s">
        <v>192</v>
      </c>
      <c r="AL7" s="280" t="s">
        <v>154</v>
      </c>
      <c r="AM7" s="280"/>
      <c r="AN7" s="280" t="s">
        <v>192</v>
      </c>
      <c r="AO7" s="114"/>
    </row>
    <row r="8" spans="1:45" ht="9.9" customHeight="1" thickTop="1" thickBot="1" x14ac:dyDescent="0.3">
      <c r="A8" s="116"/>
      <c r="B8" s="274"/>
      <c r="C8" s="275"/>
      <c r="D8" s="276"/>
      <c r="E8" s="266" t="s">
        <v>0</v>
      </c>
      <c r="F8" s="269" t="s">
        <v>1</v>
      </c>
      <c r="G8" s="266" t="s">
        <v>2</v>
      </c>
      <c r="H8" s="271" t="s">
        <v>0</v>
      </c>
      <c r="I8" s="272" t="s">
        <v>1</v>
      </c>
      <c r="J8" s="271" t="s">
        <v>2</v>
      </c>
      <c r="K8" s="266" t="s">
        <v>0</v>
      </c>
      <c r="L8" s="269" t="s">
        <v>1</v>
      </c>
      <c r="M8" s="266" t="s">
        <v>2</v>
      </c>
      <c r="N8" s="271" t="s">
        <v>0</v>
      </c>
      <c r="O8" s="272" t="s">
        <v>1</v>
      </c>
      <c r="P8" s="271" t="s">
        <v>2</v>
      </c>
      <c r="Q8" s="266" t="s">
        <v>0</v>
      </c>
      <c r="R8" s="269" t="s">
        <v>1</v>
      </c>
      <c r="S8" s="266" t="s">
        <v>2</v>
      </c>
      <c r="T8" s="271" t="s">
        <v>0</v>
      </c>
      <c r="U8" s="272" t="s">
        <v>1</v>
      </c>
      <c r="V8" s="273" t="s">
        <v>2</v>
      </c>
      <c r="W8" s="266" t="s">
        <v>0</v>
      </c>
      <c r="X8" s="269" t="s">
        <v>1</v>
      </c>
      <c r="Y8" s="266" t="s">
        <v>2</v>
      </c>
      <c r="Z8" s="271" t="s">
        <v>0</v>
      </c>
      <c r="AA8" s="272" t="s">
        <v>1</v>
      </c>
      <c r="AB8" s="271" t="s">
        <v>2</v>
      </c>
      <c r="AC8" s="266" t="s">
        <v>0</v>
      </c>
      <c r="AD8" s="269" t="s">
        <v>1</v>
      </c>
      <c r="AE8" s="266" t="s">
        <v>193</v>
      </c>
      <c r="AF8" s="271" t="s">
        <v>0</v>
      </c>
      <c r="AG8" s="272" t="s">
        <v>1</v>
      </c>
      <c r="AH8" s="271" t="s">
        <v>2</v>
      </c>
      <c r="AI8" s="266" t="s">
        <v>0</v>
      </c>
      <c r="AJ8" s="269" t="s">
        <v>1</v>
      </c>
      <c r="AK8" s="270" t="s">
        <v>193</v>
      </c>
      <c r="AL8" s="271" t="s">
        <v>0</v>
      </c>
      <c r="AM8" s="272" t="s">
        <v>1</v>
      </c>
      <c r="AN8" s="271" t="s">
        <v>2</v>
      </c>
      <c r="AO8" s="265" t="s">
        <v>3</v>
      </c>
      <c r="AP8" s="266" t="s">
        <v>4</v>
      </c>
      <c r="AQ8" s="267" t="s">
        <v>5</v>
      </c>
    </row>
    <row r="9" spans="1:45" ht="9.9" customHeight="1" thickTop="1" thickBot="1" x14ac:dyDescent="0.3">
      <c r="A9" s="116"/>
      <c r="B9" s="118" t="s">
        <v>10</v>
      </c>
      <c r="C9" s="119" t="str">
        <f>[7]DOCENTES!C27</f>
        <v>Enero-Abril</v>
      </c>
      <c r="D9" s="116"/>
      <c r="E9" s="266"/>
      <c r="F9" s="269"/>
      <c r="G9" s="266"/>
      <c r="H9" s="271"/>
      <c r="I9" s="272"/>
      <c r="J9" s="271"/>
      <c r="K9" s="266"/>
      <c r="L9" s="269"/>
      <c r="M9" s="266"/>
      <c r="N9" s="271"/>
      <c r="O9" s="272"/>
      <c r="P9" s="271"/>
      <c r="Q9" s="266"/>
      <c r="R9" s="269"/>
      <c r="S9" s="266"/>
      <c r="T9" s="271"/>
      <c r="U9" s="272"/>
      <c r="V9" s="273"/>
      <c r="W9" s="266"/>
      <c r="X9" s="269"/>
      <c r="Y9" s="266"/>
      <c r="Z9" s="271"/>
      <c r="AA9" s="272"/>
      <c r="AB9" s="271"/>
      <c r="AC9" s="266"/>
      <c r="AD9" s="269"/>
      <c r="AE9" s="266"/>
      <c r="AF9" s="271"/>
      <c r="AG9" s="272"/>
      <c r="AH9" s="271"/>
      <c r="AI9" s="266"/>
      <c r="AJ9" s="269"/>
      <c r="AK9" s="270"/>
      <c r="AL9" s="271"/>
      <c r="AM9" s="272"/>
      <c r="AN9" s="271"/>
      <c r="AO9" s="265"/>
      <c r="AP9" s="266"/>
      <c r="AQ9" s="267"/>
    </row>
    <row r="10" spans="1:45" ht="9.9" customHeight="1" thickTop="1" thickBot="1" x14ac:dyDescent="0.3">
      <c r="A10" s="116"/>
      <c r="B10" s="117" t="str">
        <f>[7]REUNION!A12</f>
        <v xml:space="preserve"> DOCENTE GUÍA </v>
      </c>
      <c r="C10" s="119"/>
      <c r="D10" s="116"/>
      <c r="E10" s="266"/>
      <c r="F10" s="269"/>
      <c r="G10" s="266"/>
      <c r="H10" s="271"/>
      <c r="I10" s="272"/>
      <c r="J10" s="271"/>
      <c r="K10" s="266"/>
      <c r="L10" s="269"/>
      <c r="M10" s="266"/>
      <c r="N10" s="271"/>
      <c r="O10" s="272"/>
      <c r="P10" s="271"/>
      <c r="Q10" s="266"/>
      <c r="R10" s="269"/>
      <c r="S10" s="266"/>
      <c r="T10" s="271"/>
      <c r="U10" s="272"/>
      <c r="V10" s="273"/>
      <c r="W10" s="266"/>
      <c r="X10" s="269"/>
      <c r="Y10" s="266"/>
      <c r="Z10" s="271"/>
      <c r="AA10" s="272"/>
      <c r="AB10" s="271"/>
      <c r="AC10" s="266"/>
      <c r="AD10" s="269"/>
      <c r="AE10" s="266"/>
      <c r="AF10" s="271"/>
      <c r="AG10" s="272"/>
      <c r="AH10" s="271"/>
      <c r="AI10" s="266"/>
      <c r="AJ10" s="269"/>
      <c r="AK10" s="270"/>
      <c r="AL10" s="271"/>
      <c r="AM10" s="272"/>
      <c r="AN10" s="271"/>
      <c r="AO10" s="265"/>
      <c r="AP10" s="266"/>
      <c r="AQ10" s="267"/>
    </row>
    <row r="11" spans="1:45" ht="9.9" customHeight="1" thickTop="1" thickBot="1" x14ac:dyDescent="0.3">
      <c r="A11" s="116"/>
      <c r="B11" s="120" t="s">
        <v>6</v>
      </c>
      <c r="C11" s="116"/>
      <c r="D11" s="116"/>
      <c r="E11" s="266"/>
      <c r="F11" s="269"/>
      <c r="G11" s="266"/>
      <c r="H11" s="271"/>
      <c r="I11" s="272"/>
      <c r="J11" s="271"/>
      <c r="K11" s="266"/>
      <c r="L11" s="269"/>
      <c r="M11" s="266"/>
      <c r="N11" s="271"/>
      <c r="O11" s="272"/>
      <c r="P11" s="271"/>
      <c r="Q11" s="266"/>
      <c r="R11" s="269"/>
      <c r="S11" s="266"/>
      <c r="T11" s="271"/>
      <c r="U11" s="272"/>
      <c r="V11" s="273"/>
      <c r="W11" s="266"/>
      <c r="X11" s="269"/>
      <c r="Y11" s="266"/>
      <c r="Z11" s="271"/>
      <c r="AA11" s="272"/>
      <c r="AB11" s="271"/>
      <c r="AC11" s="266"/>
      <c r="AD11" s="269"/>
      <c r="AE11" s="266"/>
      <c r="AF11" s="271"/>
      <c r="AG11" s="272"/>
      <c r="AH11" s="271"/>
      <c r="AI11" s="266"/>
      <c r="AJ11" s="269"/>
      <c r="AK11" s="270"/>
      <c r="AL11" s="271"/>
      <c r="AM11" s="272"/>
      <c r="AN11" s="271"/>
      <c r="AO11" s="265"/>
      <c r="AP11" s="266"/>
      <c r="AQ11" s="267"/>
    </row>
    <row r="12" spans="1:45" ht="17.25" customHeight="1" thickTop="1" thickBot="1" x14ac:dyDescent="0.3">
      <c r="A12" s="121" t="s">
        <v>7</v>
      </c>
      <c r="B12" s="268" t="s">
        <v>8</v>
      </c>
      <c r="C12" s="268"/>
      <c r="D12" s="268"/>
      <c r="E12" s="266"/>
      <c r="F12" s="269"/>
      <c r="G12" s="266"/>
      <c r="H12" s="271"/>
      <c r="I12" s="272"/>
      <c r="J12" s="271"/>
      <c r="K12" s="266"/>
      <c r="L12" s="269"/>
      <c r="M12" s="266"/>
      <c r="N12" s="271"/>
      <c r="O12" s="272"/>
      <c r="P12" s="271"/>
      <c r="Q12" s="266"/>
      <c r="R12" s="269"/>
      <c r="S12" s="266"/>
      <c r="T12" s="271"/>
      <c r="U12" s="272"/>
      <c r="V12" s="273"/>
      <c r="W12" s="266"/>
      <c r="X12" s="269"/>
      <c r="Y12" s="266"/>
      <c r="Z12" s="271"/>
      <c r="AA12" s="272"/>
      <c r="AB12" s="271"/>
      <c r="AC12" s="266"/>
      <c r="AD12" s="269"/>
      <c r="AE12" s="266"/>
      <c r="AF12" s="271"/>
      <c r="AG12" s="272"/>
      <c r="AH12" s="271"/>
      <c r="AI12" s="266"/>
      <c r="AJ12" s="269"/>
      <c r="AK12" s="270"/>
      <c r="AL12" s="271"/>
      <c r="AM12" s="272"/>
      <c r="AN12" s="271"/>
      <c r="AO12" s="265"/>
      <c r="AP12" s="266"/>
      <c r="AQ12" s="267"/>
    </row>
    <row r="13" spans="1:45" ht="12" customHeight="1" thickTop="1" thickBot="1" x14ac:dyDescent="0.3">
      <c r="A13" s="122">
        <v>1</v>
      </c>
      <c r="B13" s="264" t="s">
        <v>400</v>
      </c>
      <c r="C13" s="264"/>
      <c r="D13" s="264"/>
      <c r="E13" s="123">
        <v>18</v>
      </c>
      <c r="F13" s="124" t="s">
        <v>9</v>
      </c>
      <c r="G13" s="125">
        <f>SUM(E13:F13)</f>
        <v>18</v>
      </c>
      <c r="H13" s="126">
        <v>16</v>
      </c>
      <c r="I13" s="127" t="s">
        <v>9</v>
      </c>
      <c r="J13" s="128">
        <f>SUM(H13:I13)</f>
        <v>16</v>
      </c>
      <c r="K13" s="129">
        <v>17</v>
      </c>
      <c r="L13" s="130" t="s">
        <v>9</v>
      </c>
      <c r="M13" s="125">
        <f>SUM(K13:L13)</f>
        <v>17</v>
      </c>
      <c r="N13" s="131">
        <v>17</v>
      </c>
      <c r="O13" s="132" t="s">
        <v>9</v>
      </c>
      <c r="P13" s="128">
        <f>SUM(N13:O13)</f>
        <v>17</v>
      </c>
      <c r="Q13" s="129">
        <v>19</v>
      </c>
      <c r="R13" s="124" t="s">
        <v>9</v>
      </c>
      <c r="S13" s="125">
        <f>SUM(Q13:R13)</f>
        <v>19</v>
      </c>
      <c r="T13" s="131">
        <v>11</v>
      </c>
      <c r="U13" s="127">
        <v>2</v>
      </c>
      <c r="V13" s="128">
        <f>SUM(T13:U13)</f>
        <v>13</v>
      </c>
      <c r="W13" s="133">
        <v>18</v>
      </c>
      <c r="X13" s="130" t="s">
        <v>9</v>
      </c>
      <c r="Y13" s="125">
        <f>SUM(W13:X13)</f>
        <v>18</v>
      </c>
      <c r="Z13" s="126">
        <v>19</v>
      </c>
      <c r="AA13" s="127" t="s">
        <v>9</v>
      </c>
      <c r="AB13" s="128">
        <f>SUM(Z13:AA13)</f>
        <v>19</v>
      </c>
      <c r="AC13" s="133">
        <v>18</v>
      </c>
      <c r="AD13" s="130" t="s">
        <v>9</v>
      </c>
      <c r="AE13" s="125">
        <f>SUM(AC13,AD13)</f>
        <v>18</v>
      </c>
      <c r="AF13" s="134">
        <v>19</v>
      </c>
      <c r="AG13" s="135" t="s">
        <v>9</v>
      </c>
      <c r="AH13" s="128">
        <f>SUM(AF13,AG13)</f>
        <v>19</v>
      </c>
      <c r="AI13" s="133" t="str">
        <f>'[7]CALIF. II FASE'!FR13</f>
        <v>*</v>
      </c>
      <c r="AJ13" s="130" t="s">
        <v>9</v>
      </c>
      <c r="AK13" s="125" t="str">
        <f>AI13</f>
        <v>*</v>
      </c>
      <c r="AL13" s="126" t="str">
        <f>'[7]CALIF. II FASE'!GH13</f>
        <v>*</v>
      </c>
      <c r="AM13" s="127" t="s">
        <v>9</v>
      </c>
      <c r="AN13" s="128" t="str">
        <f>AL13</f>
        <v>*</v>
      </c>
      <c r="AO13" s="136">
        <f>SUM(G13,J13,M13,P13,S13,V13,Y13,AB13,AE13,AH13)/AQ13</f>
        <v>19.333333333333332</v>
      </c>
      <c r="AP13" s="137" t="s">
        <v>9</v>
      </c>
      <c r="AQ13" s="138">
        <v>9</v>
      </c>
      <c r="AS13" s="115" t="s">
        <v>400</v>
      </c>
    </row>
    <row r="14" spans="1:45" ht="12" customHeight="1" thickTop="1" thickBot="1" x14ac:dyDescent="0.3">
      <c r="A14" s="122">
        <v>2</v>
      </c>
      <c r="B14" s="264" t="s">
        <v>401</v>
      </c>
      <c r="C14" s="264"/>
      <c r="D14" s="264"/>
      <c r="E14" s="139">
        <v>17</v>
      </c>
      <c r="F14" s="124">
        <v>1</v>
      </c>
      <c r="G14" s="140">
        <f t="shared" ref="G14:G47" si="0">SUM(E14:F14)</f>
        <v>18</v>
      </c>
      <c r="H14" s="141">
        <v>17</v>
      </c>
      <c r="I14" s="127">
        <v>1</v>
      </c>
      <c r="J14" s="128">
        <f t="shared" ref="J14:J47" si="1">SUM(H14:I14)</f>
        <v>18</v>
      </c>
      <c r="K14" s="129">
        <v>17</v>
      </c>
      <c r="L14" s="130" t="s">
        <v>9</v>
      </c>
      <c r="M14" s="140">
        <f t="shared" ref="M14:M47" si="2">SUM(K14:L14)</f>
        <v>17</v>
      </c>
      <c r="N14" s="143">
        <v>18</v>
      </c>
      <c r="O14" s="132" t="s">
        <v>9</v>
      </c>
      <c r="P14" s="128">
        <f t="shared" ref="P14:P47" si="3">SUM(N14:O14)</f>
        <v>18</v>
      </c>
      <c r="Q14" s="144">
        <v>19</v>
      </c>
      <c r="R14" s="124" t="s">
        <v>9</v>
      </c>
      <c r="S14" s="140">
        <f t="shared" ref="S14:S47" si="4">SUM(Q14:R14)</f>
        <v>19</v>
      </c>
      <c r="T14" s="143">
        <v>19</v>
      </c>
      <c r="U14" s="127" t="s">
        <v>9</v>
      </c>
      <c r="V14" s="142">
        <f t="shared" ref="V14:V47" si="5">SUM(T14:U14)</f>
        <v>19</v>
      </c>
      <c r="W14" s="145">
        <v>17</v>
      </c>
      <c r="X14" s="130" t="s">
        <v>9</v>
      </c>
      <c r="Y14" s="140">
        <f t="shared" ref="Y14:Y47" si="6">SUM(W14:X14)</f>
        <v>17</v>
      </c>
      <c r="Z14" s="141">
        <v>18</v>
      </c>
      <c r="AA14" s="135" t="s">
        <v>9</v>
      </c>
      <c r="AB14" s="142">
        <f t="shared" ref="AB14:AB47" si="7">SUM(Z14:AA14)</f>
        <v>18</v>
      </c>
      <c r="AC14" s="145">
        <v>19</v>
      </c>
      <c r="AD14" s="130" t="s">
        <v>9</v>
      </c>
      <c r="AE14" s="140">
        <f t="shared" ref="AE14:AE47" si="8">SUM(AC14,AD14)</f>
        <v>19</v>
      </c>
      <c r="AF14" s="143">
        <v>20</v>
      </c>
      <c r="AG14" s="135" t="s">
        <v>9</v>
      </c>
      <c r="AH14" s="142">
        <f t="shared" ref="AH14:AH47" si="9">SUM(AF14,AG14)</f>
        <v>20</v>
      </c>
      <c r="AI14" s="133" t="str">
        <f>'[7]CALIF. II FASE'!FR14</f>
        <v>*</v>
      </c>
      <c r="AJ14" s="124" t="s">
        <v>9</v>
      </c>
      <c r="AK14" s="146" t="str">
        <f t="shared" ref="AK14:AK47" si="10">AI14</f>
        <v>*</v>
      </c>
      <c r="AL14" s="147" t="str">
        <f>'[7]CALIF. II FASE'!GH14</f>
        <v>*</v>
      </c>
      <c r="AM14" s="148" t="s">
        <v>9</v>
      </c>
      <c r="AN14" s="149" t="str">
        <f t="shared" ref="AN14:AN47" si="11">AL14</f>
        <v>*</v>
      </c>
      <c r="AO14" s="150">
        <f t="shared" ref="AO14:AO47" si="12">SUM(G14,J14,M14,P14,S14,V14,Y14,AB14,AE14,AH14)/AQ14</f>
        <v>20.333333333333332</v>
      </c>
      <c r="AP14" s="137" t="s">
        <v>9</v>
      </c>
      <c r="AQ14" s="138">
        <v>9</v>
      </c>
      <c r="AS14" s="115" t="s">
        <v>401</v>
      </c>
    </row>
    <row r="15" spans="1:45" ht="12" customHeight="1" thickTop="1" thickBot="1" x14ac:dyDescent="0.3">
      <c r="A15" s="122">
        <v>3</v>
      </c>
      <c r="B15" s="264" t="s">
        <v>402</v>
      </c>
      <c r="C15" s="264"/>
      <c r="D15" s="264"/>
      <c r="E15" s="139">
        <v>16</v>
      </c>
      <c r="F15" s="124" t="s">
        <v>9</v>
      </c>
      <c r="G15" s="140">
        <f t="shared" si="0"/>
        <v>16</v>
      </c>
      <c r="H15" s="141">
        <v>15</v>
      </c>
      <c r="I15" s="127" t="s">
        <v>9</v>
      </c>
      <c r="J15" s="128">
        <f t="shared" si="1"/>
        <v>15</v>
      </c>
      <c r="K15" s="129">
        <v>17</v>
      </c>
      <c r="L15" s="130" t="s">
        <v>9</v>
      </c>
      <c r="M15" s="140">
        <f t="shared" si="2"/>
        <v>17</v>
      </c>
      <c r="N15" s="143">
        <v>16</v>
      </c>
      <c r="O15" s="132" t="s">
        <v>9</v>
      </c>
      <c r="P15" s="128">
        <f t="shared" si="3"/>
        <v>16</v>
      </c>
      <c r="Q15" s="144">
        <v>19</v>
      </c>
      <c r="R15" s="124" t="s">
        <v>9</v>
      </c>
      <c r="S15" s="140">
        <f t="shared" si="4"/>
        <v>19</v>
      </c>
      <c r="T15" s="143">
        <v>11</v>
      </c>
      <c r="U15" s="127">
        <v>1</v>
      </c>
      <c r="V15" s="142">
        <f t="shared" si="5"/>
        <v>12</v>
      </c>
      <c r="W15" s="145">
        <v>18</v>
      </c>
      <c r="X15" s="130" t="s">
        <v>9</v>
      </c>
      <c r="Y15" s="140">
        <f t="shared" si="6"/>
        <v>18</v>
      </c>
      <c r="Z15" s="141">
        <v>18</v>
      </c>
      <c r="AA15" s="135" t="s">
        <v>9</v>
      </c>
      <c r="AB15" s="142">
        <f t="shared" si="7"/>
        <v>18</v>
      </c>
      <c r="AC15" s="145">
        <v>18</v>
      </c>
      <c r="AD15" s="130" t="s">
        <v>9</v>
      </c>
      <c r="AE15" s="140">
        <f t="shared" si="8"/>
        <v>18</v>
      </c>
      <c r="AF15" s="143">
        <v>11</v>
      </c>
      <c r="AG15" s="135">
        <v>1</v>
      </c>
      <c r="AH15" s="142">
        <f t="shared" si="9"/>
        <v>12</v>
      </c>
      <c r="AI15" s="133" t="str">
        <f>'[7]CALIF. II FASE'!FR15</f>
        <v>*</v>
      </c>
      <c r="AJ15" s="124" t="s">
        <v>9</v>
      </c>
      <c r="AK15" s="146" t="str">
        <f t="shared" si="10"/>
        <v>*</v>
      </c>
      <c r="AL15" s="147" t="str">
        <f>'[7]CALIF. II FASE'!GH15</f>
        <v>*</v>
      </c>
      <c r="AM15" s="148" t="s">
        <v>9</v>
      </c>
      <c r="AN15" s="149" t="str">
        <f t="shared" si="11"/>
        <v>*</v>
      </c>
      <c r="AO15" s="150">
        <f t="shared" si="12"/>
        <v>17.888888888888889</v>
      </c>
      <c r="AP15" s="137" t="s">
        <v>9</v>
      </c>
      <c r="AQ15" s="138">
        <v>9</v>
      </c>
      <c r="AS15" s="115" t="s">
        <v>402</v>
      </c>
    </row>
    <row r="16" spans="1:45" ht="12" customHeight="1" thickTop="1" thickBot="1" x14ac:dyDescent="0.3">
      <c r="A16" s="122">
        <v>4</v>
      </c>
      <c r="B16" s="264" t="s">
        <v>403</v>
      </c>
      <c r="C16" s="264"/>
      <c r="D16" s="264"/>
      <c r="E16" s="139">
        <v>12</v>
      </c>
      <c r="F16" s="124" t="s">
        <v>9</v>
      </c>
      <c r="G16" s="140">
        <f t="shared" si="0"/>
        <v>12</v>
      </c>
      <c r="H16" s="141">
        <v>14</v>
      </c>
      <c r="I16" s="127" t="s">
        <v>9</v>
      </c>
      <c r="J16" s="128">
        <f t="shared" si="1"/>
        <v>14</v>
      </c>
      <c r="K16" s="129">
        <v>16</v>
      </c>
      <c r="L16" s="130" t="s">
        <v>9</v>
      </c>
      <c r="M16" s="140">
        <f t="shared" si="2"/>
        <v>16</v>
      </c>
      <c r="N16" s="143">
        <v>16</v>
      </c>
      <c r="O16" s="132" t="s">
        <v>9</v>
      </c>
      <c r="P16" s="128">
        <f t="shared" si="3"/>
        <v>16</v>
      </c>
      <c r="Q16" s="144">
        <v>16</v>
      </c>
      <c r="R16" s="124" t="s">
        <v>9</v>
      </c>
      <c r="S16" s="140">
        <f t="shared" si="4"/>
        <v>16</v>
      </c>
      <c r="T16" s="143">
        <v>11</v>
      </c>
      <c r="U16" s="127">
        <v>2</v>
      </c>
      <c r="V16" s="142">
        <f t="shared" si="5"/>
        <v>13</v>
      </c>
      <c r="W16" s="145">
        <v>16</v>
      </c>
      <c r="X16" s="130" t="s">
        <v>9</v>
      </c>
      <c r="Y16" s="140">
        <f t="shared" si="6"/>
        <v>16</v>
      </c>
      <c r="Z16" s="141">
        <v>19</v>
      </c>
      <c r="AA16" s="135" t="s">
        <v>9</v>
      </c>
      <c r="AB16" s="142">
        <f t="shared" si="7"/>
        <v>19</v>
      </c>
      <c r="AC16" s="145">
        <v>19</v>
      </c>
      <c r="AD16" s="130" t="s">
        <v>9</v>
      </c>
      <c r="AE16" s="140">
        <f t="shared" si="8"/>
        <v>19</v>
      </c>
      <c r="AF16" s="143">
        <v>17</v>
      </c>
      <c r="AG16" s="135" t="s">
        <v>9</v>
      </c>
      <c r="AH16" s="142">
        <f t="shared" si="9"/>
        <v>17</v>
      </c>
      <c r="AI16" s="133" t="str">
        <f>'[7]CALIF. II FASE'!FR16</f>
        <v>*</v>
      </c>
      <c r="AJ16" s="124" t="s">
        <v>9</v>
      </c>
      <c r="AK16" s="146" t="str">
        <f t="shared" si="10"/>
        <v>*</v>
      </c>
      <c r="AL16" s="147" t="str">
        <f>'[7]CALIF. II FASE'!GH16</f>
        <v>*</v>
      </c>
      <c r="AM16" s="148" t="s">
        <v>9</v>
      </c>
      <c r="AN16" s="149" t="str">
        <f t="shared" si="11"/>
        <v>*</v>
      </c>
      <c r="AO16" s="150">
        <f t="shared" si="12"/>
        <v>17.555555555555557</v>
      </c>
      <c r="AP16" s="137" t="s">
        <v>9</v>
      </c>
      <c r="AQ16" s="138">
        <v>9</v>
      </c>
      <c r="AS16" s="115" t="s">
        <v>403</v>
      </c>
    </row>
    <row r="17" spans="1:45" ht="12" customHeight="1" thickTop="1" thickBot="1" x14ac:dyDescent="0.3">
      <c r="A17" s="122">
        <v>5</v>
      </c>
      <c r="B17" s="264" t="s">
        <v>404</v>
      </c>
      <c r="C17" s="264"/>
      <c r="D17" s="264"/>
      <c r="E17" s="139">
        <v>12</v>
      </c>
      <c r="F17" s="124" t="s">
        <v>9</v>
      </c>
      <c r="G17" s="140">
        <f t="shared" si="0"/>
        <v>12</v>
      </c>
      <c r="H17" s="141">
        <v>15</v>
      </c>
      <c r="I17" s="127" t="s">
        <v>9</v>
      </c>
      <c r="J17" s="128">
        <f t="shared" si="1"/>
        <v>15</v>
      </c>
      <c r="K17" s="129">
        <v>19</v>
      </c>
      <c r="L17" s="130" t="s">
        <v>9</v>
      </c>
      <c r="M17" s="140">
        <f t="shared" si="2"/>
        <v>19</v>
      </c>
      <c r="N17" s="143">
        <v>17</v>
      </c>
      <c r="O17" s="132" t="s">
        <v>9</v>
      </c>
      <c r="P17" s="128">
        <f t="shared" si="3"/>
        <v>17</v>
      </c>
      <c r="Q17" s="144">
        <v>17</v>
      </c>
      <c r="R17" s="124" t="s">
        <v>9</v>
      </c>
      <c r="S17" s="140">
        <f t="shared" si="4"/>
        <v>17</v>
      </c>
      <c r="T17" s="143">
        <v>11</v>
      </c>
      <c r="U17" s="127">
        <v>2</v>
      </c>
      <c r="V17" s="142">
        <f t="shared" si="5"/>
        <v>13</v>
      </c>
      <c r="W17" s="145">
        <v>19</v>
      </c>
      <c r="X17" s="130" t="s">
        <v>9</v>
      </c>
      <c r="Y17" s="140">
        <f t="shared" si="6"/>
        <v>19</v>
      </c>
      <c r="Z17" s="141">
        <v>19</v>
      </c>
      <c r="AA17" s="135" t="s">
        <v>9</v>
      </c>
      <c r="AB17" s="142">
        <f t="shared" si="7"/>
        <v>19</v>
      </c>
      <c r="AC17" s="145">
        <v>19</v>
      </c>
      <c r="AD17" s="130" t="s">
        <v>9</v>
      </c>
      <c r="AE17" s="140">
        <f t="shared" si="8"/>
        <v>19</v>
      </c>
      <c r="AF17" s="143">
        <v>18</v>
      </c>
      <c r="AG17" s="135" t="s">
        <v>9</v>
      </c>
      <c r="AH17" s="142">
        <f t="shared" si="9"/>
        <v>18</v>
      </c>
      <c r="AI17" s="133" t="str">
        <f>'[7]CALIF. II FASE'!FR17</f>
        <v>*</v>
      </c>
      <c r="AJ17" s="124" t="s">
        <v>9</v>
      </c>
      <c r="AK17" s="146" t="str">
        <f t="shared" si="10"/>
        <v>*</v>
      </c>
      <c r="AL17" s="147" t="str">
        <f>'[7]CALIF. II FASE'!GH17</f>
        <v>*</v>
      </c>
      <c r="AM17" s="148" t="s">
        <v>9</v>
      </c>
      <c r="AN17" s="149" t="str">
        <f t="shared" si="11"/>
        <v>*</v>
      </c>
      <c r="AO17" s="150">
        <f t="shared" si="12"/>
        <v>18.666666666666668</v>
      </c>
      <c r="AP17" s="137" t="s">
        <v>9</v>
      </c>
      <c r="AQ17" s="138">
        <v>9</v>
      </c>
      <c r="AS17" s="115" t="s">
        <v>404</v>
      </c>
    </row>
    <row r="18" spans="1:45" ht="12" customHeight="1" thickTop="1" thickBot="1" x14ac:dyDescent="0.3">
      <c r="A18" s="122">
        <v>6</v>
      </c>
      <c r="B18" s="264" t="s">
        <v>405</v>
      </c>
      <c r="C18" s="264"/>
      <c r="D18" s="264"/>
      <c r="E18" s="139">
        <v>14</v>
      </c>
      <c r="F18" s="124" t="s">
        <v>9</v>
      </c>
      <c r="G18" s="140">
        <f t="shared" si="0"/>
        <v>14</v>
      </c>
      <c r="H18" s="141">
        <v>17</v>
      </c>
      <c r="I18" s="127" t="s">
        <v>9</v>
      </c>
      <c r="J18" s="128">
        <f t="shared" si="1"/>
        <v>17</v>
      </c>
      <c r="K18" s="129">
        <v>13</v>
      </c>
      <c r="L18" s="130">
        <v>2</v>
      </c>
      <c r="M18" s="140">
        <f t="shared" si="2"/>
        <v>15</v>
      </c>
      <c r="N18" s="143">
        <v>18</v>
      </c>
      <c r="O18" s="132" t="s">
        <v>9</v>
      </c>
      <c r="P18" s="128">
        <f t="shared" si="3"/>
        <v>18</v>
      </c>
      <c r="Q18" s="144">
        <v>19</v>
      </c>
      <c r="R18" s="124" t="s">
        <v>9</v>
      </c>
      <c r="S18" s="140">
        <f t="shared" si="4"/>
        <v>19</v>
      </c>
      <c r="T18" s="143">
        <v>16</v>
      </c>
      <c r="U18" s="127" t="s">
        <v>9</v>
      </c>
      <c r="V18" s="142">
        <f t="shared" si="5"/>
        <v>16</v>
      </c>
      <c r="W18" s="145">
        <v>20</v>
      </c>
      <c r="X18" s="130" t="s">
        <v>9</v>
      </c>
      <c r="Y18" s="140">
        <f t="shared" si="6"/>
        <v>20</v>
      </c>
      <c r="Z18" s="141">
        <v>20</v>
      </c>
      <c r="AA18" s="135" t="s">
        <v>9</v>
      </c>
      <c r="AB18" s="142">
        <f t="shared" si="7"/>
        <v>20</v>
      </c>
      <c r="AC18" s="145">
        <v>20</v>
      </c>
      <c r="AD18" s="130" t="s">
        <v>9</v>
      </c>
      <c r="AE18" s="140">
        <f t="shared" si="8"/>
        <v>20</v>
      </c>
      <c r="AF18" s="143">
        <v>20</v>
      </c>
      <c r="AG18" s="135" t="s">
        <v>9</v>
      </c>
      <c r="AH18" s="142">
        <f t="shared" si="9"/>
        <v>20</v>
      </c>
      <c r="AI18" s="133" t="str">
        <f>'[7]CALIF. II FASE'!FR18</f>
        <v>*</v>
      </c>
      <c r="AJ18" s="124" t="s">
        <v>9</v>
      </c>
      <c r="AK18" s="146" t="str">
        <f t="shared" si="10"/>
        <v>*</v>
      </c>
      <c r="AL18" s="147" t="str">
        <f>'[7]CALIF. II FASE'!GH18</f>
        <v>*</v>
      </c>
      <c r="AM18" s="148" t="s">
        <v>9</v>
      </c>
      <c r="AN18" s="149" t="str">
        <f t="shared" si="11"/>
        <v>*</v>
      </c>
      <c r="AO18" s="150">
        <f t="shared" si="12"/>
        <v>19.888888888888889</v>
      </c>
      <c r="AP18" s="137" t="s">
        <v>9</v>
      </c>
      <c r="AQ18" s="138">
        <v>9</v>
      </c>
      <c r="AS18" s="115" t="s">
        <v>405</v>
      </c>
    </row>
    <row r="19" spans="1:45" ht="12" customHeight="1" thickTop="1" thickBot="1" x14ac:dyDescent="0.3">
      <c r="A19" s="122">
        <v>7</v>
      </c>
      <c r="B19" s="264" t="s">
        <v>406</v>
      </c>
      <c r="C19" s="264"/>
      <c r="D19" s="264"/>
      <c r="E19" s="139">
        <v>16</v>
      </c>
      <c r="F19" s="124">
        <v>2</v>
      </c>
      <c r="G19" s="140">
        <f t="shared" si="0"/>
        <v>18</v>
      </c>
      <c r="H19" s="141">
        <v>17</v>
      </c>
      <c r="I19" s="127" t="s">
        <v>9</v>
      </c>
      <c r="J19" s="128">
        <f t="shared" si="1"/>
        <v>17</v>
      </c>
      <c r="K19" s="129">
        <v>18</v>
      </c>
      <c r="L19" s="130" t="s">
        <v>9</v>
      </c>
      <c r="M19" s="140">
        <f t="shared" si="2"/>
        <v>18</v>
      </c>
      <c r="N19" s="143">
        <v>18</v>
      </c>
      <c r="O19" s="132" t="s">
        <v>9</v>
      </c>
      <c r="P19" s="128">
        <f t="shared" si="3"/>
        <v>18</v>
      </c>
      <c r="Q19" s="144">
        <v>18</v>
      </c>
      <c r="R19" s="124" t="s">
        <v>9</v>
      </c>
      <c r="S19" s="140">
        <f t="shared" si="4"/>
        <v>18</v>
      </c>
      <c r="T19" s="143">
        <v>19</v>
      </c>
      <c r="U19" s="127" t="s">
        <v>9</v>
      </c>
      <c r="V19" s="142">
        <f t="shared" si="5"/>
        <v>19</v>
      </c>
      <c r="W19" s="145">
        <v>19</v>
      </c>
      <c r="X19" s="130" t="s">
        <v>9</v>
      </c>
      <c r="Y19" s="140">
        <f t="shared" si="6"/>
        <v>19</v>
      </c>
      <c r="Z19" s="141">
        <v>19</v>
      </c>
      <c r="AA19" s="135" t="s">
        <v>9</v>
      </c>
      <c r="AB19" s="142">
        <f t="shared" si="7"/>
        <v>19</v>
      </c>
      <c r="AC19" s="145">
        <v>20</v>
      </c>
      <c r="AD19" s="130" t="s">
        <v>9</v>
      </c>
      <c r="AE19" s="140">
        <f t="shared" si="8"/>
        <v>20</v>
      </c>
      <c r="AF19" s="143">
        <v>20</v>
      </c>
      <c r="AG19" s="135" t="s">
        <v>9</v>
      </c>
      <c r="AH19" s="142">
        <f t="shared" si="9"/>
        <v>20</v>
      </c>
      <c r="AI19" s="133" t="str">
        <f>'[7]CALIF. II FASE'!FR19</f>
        <v>*</v>
      </c>
      <c r="AJ19" s="124" t="s">
        <v>9</v>
      </c>
      <c r="AK19" s="146" t="str">
        <f t="shared" si="10"/>
        <v>*</v>
      </c>
      <c r="AL19" s="147" t="str">
        <f>'[7]CALIF. II FASE'!GH19</f>
        <v>*</v>
      </c>
      <c r="AM19" s="148" t="s">
        <v>9</v>
      </c>
      <c r="AN19" s="149" t="str">
        <f t="shared" si="11"/>
        <v>*</v>
      </c>
      <c r="AO19" s="150">
        <f t="shared" si="12"/>
        <v>20.666666666666668</v>
      </c>
      <c r="AP19" s="137" t="s">
        <v>9</v>
      </c>
      <c r="AQ19" s="138">
        <v>9</v>
      </c>
      <c r="AS19" s="115" t="s">
        <v>406</v>
      </c>
    </row>
    <row r="20" spans="1:45" ht="12" customHeight="1" thickTop="1" thickBot="1" x14ac:dyDescent="0.3">
      <c r="A20" s="122">
        <v>8</v>
      </c>
      <c r="B20" s="264" t="s">
        <v>407</v>
      </c>
      <c r="C20" s="264"/>
      <c r="D20" s="264"/>
      <c r="E20" s="139">
        <v>16</v>
      </c>
      <c r="F20" s="124">
        <v>2</v>
      </c>
      <c r="G20" s="140">
        <f t="shared" si="0"/>
        <v>18</v>
      </c>
      <c r="H20" s="141">
        <v>17</v>
      </c>
      <c r="I20" s="127" t="s">
        <v>9</v>
      </c>
      <c r="J20" s="128">
        <f t="shared" si="1"/>
        <v>17</v>
      </c>
      <c r="K20" s="129">
        <v>17</v>
      </c>
      <c r="L20" s="130" t="s">
        <v>9</v>
      </c>
      <c r="M20" s="140">
        <f t="shared" si="2"/>
        <v>17</v>
      </c>
      <c r="N20" s="143">
        <v>18</v>
      </c>
      <c r="O20" s="132">
        <v>2</v>
      </c>
      <c r="P20" s="128">
        <f t="shared" si="3"/>
        <v>20</v>
      </c>
      <c r="Q20" s="144">
        <v>17</v>
      </c>
      <c r="R20" s="124" t="s">
        <v>9</v>
      </c>
      <c r="S20" s="140">
        <f t="shared" si="4"/>
        <v>17</v>
      </c>
      <c r="T20" s="143">
        <v>17</v>
      </c>
      <c r="U20" s="127" t="s">
        <v>9</v>
      </c>
      <c r="V20" s="142">
        <f t="shared" si="5"/>
        <v>17</v>
      </c>
      <c r="W20" s="145">
        <v>19</v>
      </c>
      <c r="X20" s="130" t="s">
        <v>9</v>
      </c>
      <c r="Y20" s="140">
        <f t="shared" si="6"/>
        <v>19</v>
      </c>
      <c r="Z20" s="141">
        <v>19</v>
      </c>
      <c r="AA20" s="135" t="s">
        <v>9</v>
      </c>
      <c r="AB20" s="142">
        <f t="shared" si="7"/>
        <v>19</v>
      </c>
      <c r="AC20" s="145">
        <v>20</v>
      </c>
      <c r="AD20" s="130" t="s">
        <v>9</v>
      </c>
      <c r="AE20" s="140">
        <f t="shared" si="8"/>
        <v>20</v>
      </c>
      <c r="AF20" s="143">
        <v>20</v>
      </c>
      <c r="AG20" s="135" t="s">
        <v>9</v>
      </c>
      <c r="AH20" s="142">
        <f t="shared" si="9"/>
        <v>20</v>
      </c>
      <c r="AI20" s="133" t="str">
        <f>'[7]CALIF. II FASE'!FR20</f>
        <v>*</v>
      </c>
      <c r="AJ20" s="124" t="s">
        <v>9</v>
      </c>
      <c r="AK20" s="146" t="str">
        <f t="shared" si="10"/>
        <v>*</v>
      </c>
      <c r="AL20" s="147" t="str">
        <f>'[7]CALIF. II FASE'!GH20</f>
        <v>*</v>
      </c>
      <c r="AM20" s="148" t="s">
        <v>9</v>
      </c>
      <c r="AN20" s="149" t="str">
        <f t="shared" si="11"/>
        <v>*</v>
      </c>
      <c r="AO20" s="150">
        <f t="shared" si="12"/>
        <v>20.444444444444443</v>
      </c>
      <c r="AP20" s="137" t="s">
        <v>9</v>
      </c>
      <c r="AQ20" s="138">
        <v>9</v>
      </c>
      <c r="AS20" s="115" t="s">
        <v>407</v>
      </c>
    </row>
    <row r="21" spans="1:45" ht="12" customHeight="1" thickTop="1" thickBot="1" x14ac:dyDescent="0.3">
      <c r="A21" s="122">
        <v>9</v>
      </c>
      <c r="B21" s="264" t="s">
        <v>408</v>
      </c>
      <c r="C21" s="264"/>
      <c r="D21" s="264"/>
      <c r="E21" s="139">
        <v>10</v>
      </c>
      <c r="F21" s="124">
        <v>1</v>
      </c>
      <c r="G21" s="140">
        <f t="shared" si="0"/>
        <v>11</v>
      </c>
      <c r="H21" s="141">
        <v>11</v>
      </c>
      <c r="I21" s="127" t="s">
        <v>9</v>
      </c>
      <c r="J21" s="128">
        <f t="shared" si="1"/>
        <v>11</v>
      </c>
      <c r="K21" s="129">
        <v>16</v>
      </c>
      <c r="L21" s="130" t="s">
        <v>9</v>
      </c>
      <c r="M21" s="140">
        <f t="shared" si="2"/>
        <v>16</v>
      </c>
      <c r="N21" s="143">
        <v>15</v>
      </c>
      <c r="O21" s="132" t="s">
        <v>9</v>
      </c>
      <c r="P21" s="128">
        <f t="shared" si="3"/>
        <v>15</v>
      </c>
      <c r="Q21" s="144">
        <v>17</v>
      </c>
      <c r="R21" s="124" t="s">
        <v>9</v>
      </c>
      <c r="S21" s="140">
        <f t="shared" si="4"/>
        <v>17</v>
      </c>
      <c r="T21" s="143">
        <v>10</v>
      </c>
      <c r="U21" s="127">
        <v>1</v>
      </c>
      <c r="V21" s="142">
        <f t="shared" si="5"/>
        <v>11</v>
      </c>
      <c r="W21" s="145">
        <v>17</v>
      </c>
      <c r="X21" s="130" t="s">
        <v>9</v>
      </c>
      <c r="Y21" s="140">
        <f t="shared" si="6"/>
        <v>17</v>
      </c>
      <c r="Z21" s="141">
        <v>13</v>
      </c>
      <c r="AA21" s="135" t="s">
        <v>9</v>
      </c>
      <c r="AB21" s="142">
        <f t="shared" si="7"/>
        <v>13</v>
      </c>
      <c r="AC21" s="145">
        <v>19</v>
      </c>
      <c r="AD21" s="130" t="s">
        <v>9</v>
      </c>
      <c r="AE21" s="140">
        <f t="shared" si="8"/>
        <v>19</v>
      </c>
      <c r="AF21" s="143">
        <v>19</v>
      </c>
      <c r="AG21" s="135" t="s">
        <v>9</v>
      </c>
      <c r="AH21" s="142">
        <f t="shared" si="9"/>
        <v>19</v>
      </c>
      <c r="AI21" s="133" t="str">
        <f>'[7]CALIF. II FASE'!FR21</f>
        <v>*</v>
      </c>
      <c r="AJ21" s="124" t="s">
        <v>9</v>
      </c>
      <c r="AK21" s="146" t="str">
        <f t="shared" si="10"/>
        <v>*</v>
      </c>
      <c r="AL21" s="147" t="str">
        <f>'[7]CALIF. II FASE'!GH21</f>
        <v>*</v>
      </c>
      <c r="AM21" s="148" t="s">
        <v>9</v>
      </c>
      <c r="AN21" s="149" t="str">
        <f t="shared" si="11"/>
        <v>*</v>
      </c>
      <c r="AO21" s="150">
        <f t="shared" si="12"/>
        <v>16.555555555555557</v>
      </c>
      <c r="AP21" s="137" t="s">
        <v>9</v>
      </c>
      <c r="AQ21" s="138">
        <v>9</v>
      </c>
      <c r="AS21" s="115" t="s">
        <v>408</v>
      </c>
    </row>
    <row r="22" spans="1:45" ht="12" customHeight="1" thickTop="1" thickBot="1" x14ac:dyDescent="0.3">
      <c r="A22" s="122">
        <v>10</v>
      </c>
      <c r="B22" s="264" t="s">
        <v>409</v>
      </c>
      <c r="C22" s="264"/>
      <c r="D22" s="264"/>
      <c r="E22" s="139">
        <v>17</v>
      </c>
      <c r="F22" s="124" t="s">
        <v>9</v>
      </c>
      <c r="G22" s="140">
        <f t="shared" si="0"/>
        <v>17</v>
      </c>
      <c r="H22" s="141">
        <v>14</v>
      </c>
      <c r="I22" s="127">
        <v>2</v>
      </c>
      <c r="J22" s="128">
        <f t="shared" si="1"/>
        <v>16</v>
      </c>
      <c r="K22" s="129">
        <v>17</v>
      </c>
      <c r="L22" s="130" t="s">
        <v>9</v>
      </c>
      <c r="M22" s="140">
        <f t="shared" si="2"/>
        <v>17</v>
      </c>
      <c r="N22" s="143">
        <v>17</v>
      </c>
      <c r="O22" s="132" t="s">
        <v>9</v>
      </c>
      <c r="P22" s="128">
        <f t="shared" si="3"/>
        <v>17</v>
      </c>
      <c r="Q22" s="144">
        <v>17</v>
      </c>
      <c r="R22" s="124" t="s">
        <v>9</v>
      </c>
      <c r="S22" s="140">
        <f t="shared" si="4"/>
        <v>17</v>
      </c>
      <c r="T22" s="143">
        <v>16</v>
      </c>
      <c r="U22" s="127" t="s">
        <v>9</v>
      </c>
      <c r="V22" s="142">
        <f t="shared" si="5"/>
        <v>16</v>
      </c>
      <c r="W22" s="145">
        <v>17</v>
      </c>
      <c r="X22" s="130" t="s">
        <v>9</v>
      </c>
      <c r="Y22" s="140">
        <f t="shared" si="6"/>
        <v>17</v>
      </c>
      <c r="Z22" s="141">
        <v>16</v>
      </c>
      <c r="AA22" s="135" t="s">
        <v>9</v>
      </c>
      <c r="AB22" s="142">
        <f t="shared" si="7"/>
        <v>16</v>
      </c>
      <c r="AC22" s="145">
        <v>19</v>
      </c>
      <c r="AD22" s="130" t="s">
        <v>9</v>
      </c>
      <c r="AE22" s="140">
        <f t="shared" si="8"/>
        <v>19</v>
      </c>
      <c r="AF22" s="143">
        <v>18</v>
      </c>
      <c r="AG22" s="135" t="s">
        <v>9</v>
      </c>
      <c r="AH22" s="142">
        <f t="shared" si="9"/>
        <v>18</v>
      </c>
      <c r="AI22" s="133" t="str">
        <f>'[7]CALIF. II FASE'!FR22</f>
        <v>*</v>
      </c>
      <c r="AJ22" s="124" t="s">
        <v>9</v>
      </c>
      <c r="AK22" s="146" t="str">
        <f t="shared" si="10"/>
        <v>*</v>
      </c>
      <c r="AL22" s="147" t="str">
        <f>'[7]CALIF. II FASE'!GH22</f>
        <v>*</v>
      </c>
      <c r="AM22" s="148" t="s">
        <v>9</v>
      </c>
      <c r="AN22" s="149" t="str">
        <f t="shared" si="11"/>
        <v>*</v>
      </c>
      <c r="AO22" s="150">
        <f t="shared" si="12"/>
        <v>18.888888888888889</v>
      </c>
      <c r="AP22" s="137" t="s">
        <v>9</v>
      </c>
      <c r="AQ22" s="138">
        <v>9</v>
      </c>
      <c r="AS22" s="115" t="s">
        <v>409</v>
      </c>
    </row>
    <row r="23" spans="1:45" ht="12" customHeight="1" thickTop="1" thickBot="1" x14ac:dyDescent="0.3">
      <c r="A23" s="122">
        <v>11</v>
      </c>
      <c r="B23" s="264" t="s">
        <v>410</v>
      </c>
      <c r="C23" s="264"/>
      <c r="D23" s="264"/>
      <c r="E23" s="139">
        <v>10</v>
      </c>
      <c r="F23" s="124">
        <v>2</v>
      </c>
      <c r="G23" s="140">
        <f t="shared" si="0"/>
        <v>12</v>
      </c>
      <c r="H23" s="141">
        <v>11</v>
      </c>
      <c r="I23" s="127" t="s">
        <v>9</v>
      </c>
      <c r="J23" s="128">
        <f t="shared" si="1"/>
        <v>11</v>
      </c>
      <c r="K23" s="129">
        <v>14</v>
      </c>
      <c r="L23" s="130" t="s">
        <v>9</v>
      </c>
      <c r="M23" s="140">
        <f t="shared" si="2"/>
        <v>14</v>
      </c>
      <c r="N23" s="143">
        <v>16</v>
      </c>
      <c r="O23" s="132" t="s">
        <v>9</v>
      </c>
      <c r="P23" s="128">
        <f t="shared" si="3"/>
        <v>16</v>
      </c>
      <c r="Q23" s="144">
        <v>18</v>
      </c>
      <c r="R23" s="124" t="s">
        <v>9</v>
      </c>
      <c r="S23" s="140">
        <f t="shared" si="4"/>
        <v>18</v>
      </c>
      <c r="T23" s="143">
        <v>11</v>
      </c>
      <c r="U23" s="127" t="s">
        <v>9</v>
      </c>
      <c r="V23" s="142">
        <f t="shared" si="5"/>
        <v>11</v>
      </c>
      <c r="W23" s="145">
        <v>17</v>
      </c>
      <c r="X23" s="130" t="s">
        <v>9</v>
      </c>
      <c r="Y23" s="140">
        <f t="shared" si="6"/>
        <v>17</v>
      </c>
      <c r="Z23" s="141">
        <v>20</v>
      </c>
      <c r="AA23" s="135" t="s">
        <v>9</v>
      </c>
      <c r="AB23" s="142">
        <f t="shared" si="7"/>
        <v>20</v>
      </c>
      <c r="AC23" s="145">
        <v>20</v>
      </c>
      <c r="AD23" s="130" t="s">
        <v>9</v>
      </c>
      <c r="AE23" s="140">
        <f t="shared" si="8"/>
        <v>20</v>
      </c>
      <c r="AF23" s="143">
        <v>19</v>
      </c>
      <c r="AG23" s="135" t="s">
        <v>9</v>
      </c>
      <c r="AH23" s="142">
        <f t="shared" si="9"/>
        <v>19</v>
      </c>
      <c r="AI23" s="133" t="str">
        <f>'[7]CALIF. II FASE'!FR23</f>
        <v>*</v>
      </c>
      <c r="AJ23" s="124" t="s">
        <v>9</v>
      </c>
      <c r="AK23" s="146" t="str">
        <f t="shared" si="10"/>
        <v>*</v>
      </c>
      <c r="AL23" s="147" t="str">
        <f>'[7]CALIF. II FASE'!GH23</f>
        <v>*</v>
      </c>
      <c r="AM23" s="148" t="s">
        <v>9</v>
      </c>
      <c r="AN23" s="149" t="str">
        <f t="shared" si="11"/>
        <v>*</v>
      </c>
      <c r="AO23" s="150">
        <f t="shared" si="12"/>
        <v>17.555555555555557</v>
      </c>
      <c r="AP23" s="137" t="s">
        <v>9</v>
      </c>
      <c r="AQ23" s="138">
        <v>9</v>
      </c>
      <c r="AS23" s="115" t="s">
        <v>410</v>
      </c>
    </row>
    <row r="24" spans="1:45" ht="12" customHeight="1" thickTop="1" thickBot="1" x14ac:dyDescent="0.3">
      <c r="A24" s="122">
        <v>12</v>
      </c>
      <c r="B24" s="264" t="s">
        <v>411</v>
      </c>
      <c r="C24" s="264"/>
      <c r="D24" s="264"/>
      <c r="E24" s="139">
        <v>11</v>
      </c>
      <c r="F24" s="124" t="s">
        <v>9</v>
      </c>
      <c r="G24" s="140">
        <f t="shared" si="0"/>
        <v>11</v>
      </c>
      <c r="H24" s="141">
        <v>13</v>
      </c>
      <c r="I24" s="127" t="s">
        <v>9</v>
      </c>
      <c r="J24" s="128">
        <f t="shared" si="1"/>
        <v>13</v>
      </c>
      <c r="K24" s="129">
        <v>18</v>
      </c>
      <c r="L24" s="130" t="s">
        <v>9</v>
      </c>
      <c r="M24" s="140">
        <f t="shared" si="2"/>
        <v>18</v>
      </c>
      <c r="N24" s="143">
        <v>16</v>
      </c>
      <c r="O24" s="132" t="s">
        <v>9</v>
      </c>
      <c r="P24" s="128">
        <f t="shared" si="3"/>
        <v>16</v>
      </c>
      <c r="Q24" s="144">
        <v>18</v>
      </c>
      <c r="R24" s="124" t="s">
        <v>9</v>
      </c>
      <c r="S24" s="140">
        <f t="shared" si="4"/>
        <v>18</v>
      </c>
      <c r="T24" s="143">
        <v>10</v>
      </c>
      <c r="U24" s="127">
        <v>2</v>
      </c>
      <c r="V24" s="142">
        <f t="shared" si="5"/>
        <v>12</v>
      </c>
      <c r="W24" s="145">
        <v>16</v>
      </c>
      <c r="X24" s="130" t="s">
        <v>9</v>
      </c>
      <c r="Y24" s="140">
        <f t="shared" si="6"/>
        <v>16</v>
      </c>
      <c r="Z24" s="141">
        <v>19</v>
      </c>
      <c r="AA24" s="135" t="s">
        <v>9</v>
      </c>
      <c r="AB24" s="142">
        <f t="shared" si="7"/>
        <v>19</v>
      </c>
      <c r="AC24" s="145">
        <v>20</v>
      </c>
      <c r="AD24" s="130" t="s">
        <v>9</v>
      </c>
      <c r="AE24" s="140">
        <f t="shared" si="8"/>
        <v>20</v>
      </c>
      <c r="AF24" s="143">
        <v>16</v>
      </c>
      <c r="AG24" s="135" t="s">
        <v>9</v>
      </c>
      <c r="AH24" s="142">
        <f t="shared" si="9"/>
        <v>16</v>
      </c>
      <c r="AI24" s="133" t="str">
        <f>'[7]CALIF. II FASE'!FR24</f>
        <v>*</v>
      </c>
      <c r="AJ24" s="124" t="s">
        <v>9</v>
      </c>
      <c r="AK24" s="146" t="str">
        <f t="shared" si="10"/>
        <v>*</v>
      </c>
      <c r="AL24" s="147" t="str">
        <f>'[7]CALIF. II FASE'!GH24</f>
        <v>*</v>
      </c>
      <c r="AM24" s="148" t="s">
        <v>9</v>
      </c>
      <c r="AN24" s="149" t="str">
        <f t="shared" si="11"/>
        <v>*</v>
      </c>
      <c r="AO24" s="150">
        <f t="shared" si="12"/>
        <v>17.666666666666668</v>
      </c>
      <c r="AP24" s="137" t="s">
        <v>9</v>
      </c>
      <c r="AQ24" s="138">
        <v>9</v>
      </c>
      <c r="AS24" s="115" t="s">
        <v>411</v>
      </c>
    </row>
    <row r="25" spans="1:45" ht="12" customHeight="1" thickTop="1" thickBot="1" x14ac:dyDescent="0.3">
      <c r="A25" s="122">
        <v>13</v>
      </c>
      <c r="B25" s="264" t="s">
        <v>412</v>
      </c>
      <c r="C25" s="264"/>
      <c r="D25" s="264"/>
      <c r="E25" s="139">
        <v>15</v>
      </c>
      <c r="F25" s="124" t="s">
        <v>9</v>
      </c>
      <c r="G25" s="140">
        <f t="shared" si="0"/>
        <v>15</v>
      </c>
      <c r="H25" s="141">
        <v>15</v>
      </c>
      <c r="I25" s="127" t="s">
        <v>9</v>
      </c>
      <c r="J25" s="128">
        <f t="shared" si="1"/>
        <v>15</v>
      </c>
      <c r="K25" s="129">
        <v>15</v>
      </c>
      <c r="L25" s="130" t="s">
        <v>9</v>
      </c>
      <c r="M25" s="140">
        <f t="shared" si="2"/>
        <v>15</v>
      </c>
      <c r="N25" s="143">
        <v>16</v>
      </c>
      <c r="O25" s="132" t="s">
        <v>9</v>
      </c>
      <c r="P25" s="128">
        <f t="shared" si="3"/>
        <v>16</v>
      </c>
      <c r="Q25" s="144">
        <v>14</v>
      </c>
      <c r="R25" s="124">
        <v>2</v>
      </c>
      <c r="S25" s="140">
        <f t="shared" si="4"/>
        <v>16</v>
      </c>
      <c r="T25" s="143">
        <v>15</v>
      </c>
      <c r="U25" s="127" t="s">
        <v>9</v>
      </c>
      <c r="V25" s="142">
        <f t="shared" si="5"/>
        <v>15</v>
      </c>
      <c r="W25" s="145">
        <v>17</v>
      </c>
      <c r="X25" s="130" t="s">
        <v>9</v>
      </c>
      <c r="Y25" s="140">
        <f t="shared" si="6"/>
        <v>17</v>
      </c>
      <c r="Z25" s="141">
        <v>17</v>
      </c>
      <c r="AA25" s="135" t="s">
        <v>9</v>
      </c>
      <c r="AB25" s="142">
        <f t="shared" si="7"/>
        <v>17</v>
      </c>
      <c r="AC25" s="145">
        <v>20</v>
      </c>
      <c r="AD25" s="130" t="s">
        <v>9</v>
      </c>
      <c r="AE25" s="140">
        <f t="shared" si="8"/>
        <v>20</v>
      </c>
      <c r="AF25" s="143">
        <v>19</v>
      </c>
      <c r="AG25" s="135" t="s">
        <v>9</v>
      </c>
      <c r="AH25" s="142">
        <f t="shared" si="9"/>
        <v>19</v>
      </c>
      <c r="AI25" s="133" t="str">
        <f>'[7]CALIF. II FASE'!FR25</f>
        <v>*</v>
      </c>
      <c r="AJ25" s="124" t="s">
        <v>9</v>
      </c>
      <c r="AK25" s="146" t="str">
        <f t="shared" si="10"/>
        <v>*</v>
      </c>
      <c r="AL25" s="147" t="str">
        <f>'[7]CALIF. II FASE'!GH25</f>
        <v>*</v>
      </c>
      <c r="AM25" s="148" t="s">
        <v>9</v>
      </c>
      <c r="AN25" s="149" t="str">
        <f t="shared" si="11"/>
        <v>*</v>
      </c>
      <c r="AO25" s="150">
        <f t="shared" si="12"/>
        <v>18.333333333333332</v>
      </c>
      <c r="AP25" s="137" t="s">
        <v>9</v>
      </c>
      <c r="AQ25" s="138">
        <v>9</v>
      </c>
      <c r="AS25" s="115" t="s">
        <v>412</v>
      </c>
    </row>
    <row r="26" spans="1:45" ht="12" customHeight="1" thickTop="1" thickBot="1" x14ac:dyDescent="0.3">
      <c r="A26" s="122">
        <v>14</v>
      </c>
      <c r="B26" s="264" t="s">
        <v>413</v>
      </c>
      <c r="C26" s="264"/>
      <c r="D26" s="264"/>
      <c r="E26" s="139">
        <v>10</v>
      </c>
      <c r="F26" s="124">
        <v>2</v>
      </c>
      <c r="G26" s="140">
        <f t="shared" si="0"/>
        <v>12</v>
      </c>
      <c r="H26" s="141">
        <v>18</v>
      </c>
      <c r="I26" s="127" t="s">
        <v>9</v>
      </c>
      <c r="J26" s="128">
        <f t="shared" si="1"/>
        <v>18</v>
      </c>
      <c r="K26" s="129">
        <v>20</v>
      </c>
      <c r="L26" s="130" t="s">
        <v>9</v>
      </c>
      <c r="M26" s="140">
        <f t="shared" si="2"/>
        <v>20</v>
      </c>
      <c r="N26" s="143">
        <v>17</v>
      </c>
      <c r="O26" s="132" t="s">
        <v>9</v>
      </c>
      <c r="P26" s="128">
        <f t="shared" si="3"/>
        <v>17</v>
      </c>
      <c r="Q26" s="144">
        <v>20</v>
      </c>
      <c r="R26" s="124" t="s">
        <v>9</v>
      </c>
      <c r="S26" s="140">
        <f t="shared" si="4"/>
        <v>20</v>
      </c>
      <c r="T26" s="143">
        <v>12</v>
      </c>
      <c r="U26" s="127" t="s">
        <v>9</v>
      </c>
      <c r="V26" s="142">
        <f t="shared" si="5"/>
        <v>12</v>
      </c>
      <c r="W26" s="145">
        <v>20</v>
      </c>
      <c r="X26" s="130" t="s">
        <v>9</v>
      </c>
      <c r="Y26" s="140">
        <f t="shared" si="6"/>
        <v>20</v>
      </c>
      <c r="Z26" s="141">
        <v>19</v>
      </c>
      <c r="AA26" s="135" t="s">
        <v>9</v>
      </c>
      <c r="AB26" s="142">
        <f t="shared" si="7"/>
        <v>19</v>
      </c>
      <c r="AC26" s="145">
        <v>19</v>
      </c>
      <c r="AD26" s="130" t="s">
        <v>9</v>
      </c>
      <c r="AE26" s="140">
        <f t="shared" si="8"/>
        <v>19</v>
      </c>
      <c r="AF26" s="143">
        <v>19</v>
      </c>
      <c r="AG26" s="135" t="s">
        <v>9</v>
      </c>
      <c r="AH26" s="142">
        <f t="shared" si="9"/>
        <v>19</v>
      </c>
      <c r="AI26" s="133" t="str">
        <f>'[7]CALIF. II FASE'!FR26</f>
        <v>*</v>
      </c>
      <c r="AJ26" s="124" t="s">
        <v>9</v>
      </c>
      <c r="AK26" s="146" t="str">
        <f t="shared" si="10"/>
        <v>*</v>
      </c>
      <c r="AL26" s="147" t="str">
        <f>'[7]CALIF. II FASE'!GH26</f>
        <v>*</v>
      </c>
      <c r="AM26" s="148" t="s">
        <v>9</v>
      </c>
      <c r="AN26" s="149" t="str">
        <f t="shared" si="11"/>
        <v>*</v>
      </c>
      <c r="AO26" s="150">
        <f t="shared" si="12"/>
        <v>19.555555555555557</v>
      </c>
      <c r="AP26" s="137" t="s">
        <v>9</v>
      </c>
      <c r="AQ26" s="138">
        <v>9</v>
      </c>
      <c r="AS26" s="115" t="s">
        <v>413</v>
      </c>
    </row>
    <row r="27" spans="1:45" ht="12" customHeight="1" thickTop="1" thickBot="1" x14ac:dyDescent="0.3">
      <c r="A27" s="122">
        <v>15</v>
      </c>
      <c r="B27" s="264" t="s">
        <v>414</v>
      </c>
      <c r="C27" s="264"/>
      <c r="D27" s="264"/>
      <c r="E27" s="139">
        <v>12</v>
      </c>
      <c r="F27" s="124">
        <v>2</v>
      </c>
      <c r="G27" s="140">
        <f t="shared" si="0"/>
        <v>14</v>
      </c>
      <c r="H27" s="141">
        <v>15</v>
      </c>
      <c r="I27" s="127" t="s">
        <v>9</v>
      </c>
      <c r="J27" s="128">
        <f t="shared" si="1"/>
        <v>15</v>
      </c>
      <c r="K27" s="129">
        <v>18</v>
      </c>
      <c r="L27" s="130" t="s">
        <v>9</v>
      </c>
      <c r="M27" s="140">
        <f t="shared" si="2"/>
        <v>18</v>
      </c>
      <c r="N27" s="143">
        <v>16</v>
      </c>
      <c r="O27" s="132" t="s">
        <v>9</v>
      </c>
      <c r="P27" s="128">
        <f t="shared" si="3"/>
        <v>16</v>
      </c>
      <c r="Q27" s="144">
        <v>18</v>
      </c>
      <c r="R27" s="124" t="s">
        <v>9</v>
      </c>
      <c r="S27" s="140">
        <f t="shared" si="4"/>
        <v>18</v>
      </c>
      <c r="T27" s="143">
        <v>15</v>
      </c>
      <c r="U27" s="127" t="s">
        <v>9</v>
      </c>
      <c r="V27" s="142">
        <f t="shared" si="5"/>
        <v>15</v>
      </c>
      <c r="W27" s="145">
        <v>17</v>
      </c>
      <c r="X27" s="130" t="s">
        <v>9</v>
      </c>
      <c r="Y27" s="140">
        <f t="shared" si="6"/>
        <v>17</v>
      </c>
      <c r="Z27" s="141">
        <v>14</v>
      </c>
      <c r="AA27" s="135" t="s">
        <v>9</v>
      </c>
      <c r="AB27" s="142">
        <f t="shared" si="7"/>
        <v>14</v>
      </c>
      <c r="AC27" s="145">
        <v>20</v>
      </c>
      <c r="AD27" s="130" t="s">
        <v>9</v>
      </c>
      <c r="AE27" s="140">
        <f t="shared" si="8"/>
        <v>20</v>
      </c>
      <c r="AF27" s="143">
        <v>19</v>
      </c>
      <c r="AG27" s="135" t="s">
        <v>9</v>
      </c>
      <c r="AH27" s="142">
        <f t="shared" si="9"/>
        <v>19</v>
      </c>
      <c r="AI27" s="133" t="str">
        <f>'[7]CALIF. II FASE'!FR27</f>
        <v>*</v>
      </c>
      <c r="AJ27" s="124" t="s">
        <v>9</v>
      </c>
      <c r="AK27" s="146" t="str">
        <f t="shared" si="10"/>
        <v>*</v>
      </c>
      <c r="AL27" s="147" t="str">
        <f>'[7]CALIF. II FASE'!GH27</f>
        <v>*</v>
      </c>
      <c r="AM27" s="148" t="s">
        <v>9</v>
      </c>
      <c r="AN27" s="149" t="str">
        <f t="shared" si="11"/>
        <v>*</v>
      </c>
      <c r="AO27" s="150">
        <f t="shared" si="12"/>
        <v>18.444444444444443</v>
      </c>
      <c r="AP27" s="137" t="s">
        <v>9</v>
      </c>
      <c r="AQ27" s="138">
        <v>9</v>
      </c>
      <c r="AS27" s="115" t="s">
        <v>414</v>
      </c>
    </row>
    <row r="28" spans="1:45" ht="12" customHeight="1" thickTop="1" thickBot="1" x14ac:dyDescent="0.3">
      <c r="A28" s="122">
        <v>16</v>
      </c>
      <c r="B28" s="264" t="s">
        <v>415</v>
      </c>
      <c r="C28" s="264"/>
      <c r="D28" s="264"/>
      <c r="E28" s="139">
        <v>10</v>
      </c>
      <c r="F28" s="124">
        <v>2</v>
      </c>
      <c r="G28" s="140">
        <f t="shared" si="0"/>
        <v>12</v>
      </c>
      <c r="H28" s="141">
        <v>16</v>
      </c>
      <c r="I28" s="127" t="s">
        <v>9</v>
      </c>
      <c r="J28" s="128">
        <f t="shared" si="1"/>
        <v>16</v>
      </c>
      <c r="K28" s="129">
        <v>18</v>
      </c>
      <c r="L28" s="130" t="s">
        <v>9</v>
      </c>
      <c r="M28" s="140">
        <f t="shared" si="2"/>
        <v>18</v>
      </c>
      <c r="N28" s="143">
        <v>16</v>
      </c>
      <c r="O28" s="132" t="s">
        <v>9</v>
      </c>
      <c r="P28" s="128">
        <f t="shared" si="3"/>
        <v>16</v>
      </c>
      <c r="Q28" s="144">
        <v>17</v>
      </c>
      <c r="R28" s="124" t="s">
        <v>9</v>
      </c>
      <c r="S28" s="140">
        <f t="shared" si="4"/>
        <v>17</v>
      </c>
      <c r="T28" s="143">
        <v>16</v>
      </c>
      <c r="U28" s="127" t="s">
        <v>9</v>
      </c>
      <c r="V28" s="142">
        <f t="shared" si="5"/>
        <v>16</v>
      </c>
      <c r="W28" s="145">
        <v>12</v>
      </c>
      <c r="X28" s="130" t="s">
        <v>9</v>
      </c>
      <c r="Y28" s="140">
        <f t="shared" si="6"/>
        <v>12</v>
      </c>
      <c r="Z28" s="141">
        <v>17</v>
      </c>
      <c r="AA28" s="135" t="s">
        <v>9</v>
      </c>
      <c r="AB28" s="142">
        <f t="shared" si="7"/>
        <v>17</v>
      </c>
      <c r="AC28" s="145">
        <v>19</v>
      </c>
      <c r="AD28" s="130" t="s">
        <v>9</v>
      </c>
      <c r="AE28" s="140">
        <f t="shared" si="8"/>
        <v>19</v>
      </c>
      <c r="AF28" s="143">
        <v>18</v>
      </c>
      <c r="AG28" s="135" t="s">
        <v>9</v>
      </c>
      <c r="AH28" s="142">
        <f t="shared" si="9"/>
        <v>18</v>
      </c>
      <c r="AI28" s="133" t="str">
        <f>'[7]CALIF. II FASE'!FR28</f>
        <v>*</v>
      </c>
      <c r="AJ28" s="124" t="s">
        <v>9</v>
      </c>
      <c r="AK28" s="146" t="str">
        <f t="shared" si="10"/>
        <v>*</v>
      </c>
      <c r="AL28" s="147" t="str">
        <f>'[7]CALIF. II FASE'!GH28</f>
        <v>*</v>
      </c>
      <c r="AM28" s="148" t="s">
        <v>9</v>
      </c>
      <c r="AN28" s="149" t="str">
        <f t="shared" si="11"/>
        <v>*</v>
      </c>
      <c r="AO28" s="150">
        <f t="shared" si="12"/>
        <v>17.888888888888889</v>
      </c>
      <c r="AP28" s="137" t="s">
        <v>9</v>
      </c>
      <c r="AQ28" s="138">
        <v>9</v>
      </c>
      <c r="AS28" s="115" t="s">
        <v>415</v>
      </c>
    </row>
    <row r="29" spans="1:45" ht="12" customHeight="1" thickTop="1" thickBot="1" x14ac:dyDescent="0.3">
      <c r="A29" s="122">
        <v>17</v>
      </c>
      <c r="B29" s="264" t="s">
        <v>416</v>
      </c>
      <c r="C29" s="264"/>
      <c r="D29" s="264"/>
      <c r="E29" s="139">
        <v>14</v>
      </c>
      <c r="F29" s="124" t="s">
        <v>9</v>
      </c>
      <c r="G29" s="140">
        <f t="shared" si="0"/>
        <v>14</v>
      </c>
      <c r="H29" s="141">
        <v>13</v>
      </c>
      <c r="I29" s="127" t="s">
        <v>9</v>
      </c>
      <c r="J29" s="128">
        <f t="shared" si="1"/>
        <v>13</v>
      </c>
      <c r="K29" s="129">
        <v>12</v>
      </c>
      <c r="L29" s="130" t="s">
        <v>9</v>
      </c>
      <c r="M29" s="140">
        <f t="shared" si="2"/>
        <v>12</v>
      </c>
      <c r="N29" s="143">
        <v>15</v>
      </c>
      <c r="O29" s="132" t="s">
        <v>9</v>
      </c>
      <c r="P29" s="128">
        <f t="shared" si="3"/>
        <v>15</v>
      </c>
      <c r="Q29" s="144">
        <v>17</v>
      </c>
      <c r="R29" s="124" t="s">
        <v>9</v>
      </c>
      <c r="S29" s="140">
        <f t="shared" si="4"/>
        <v>17</v>
      </c>
      <c r="T29" s="143">
        <v>19</v>
      </c>
      <c r="U29" s="127" t="s">
        <v>9</v>
      </c>
      <c r="V29" s="142">
        <f t="shared" si="5"/>
        <v>19</v>
      </c>
      <c r="W29" s="145">
        <v>18</v>
      </c>
      <c r="X29" s="130" t="s">
        <v>9</v>
      </c>
      <c r="Y29" s="140">
        <f t="shared" si="6"/>
        <v>18</v>
      </c>
      <c r="Z29" s="141">
        <v>17</v>
      </c>
      <c r="AA29" s="135" t="s">
        <v>9</v>
      </c>
      <c r="AB29" s="142">
        <f t="shared" si="7"/>
        <v>17</v>
      </c>
      <c r="AC29" s="145">
        <v>17</v>
      </c>
      <c r="AD29" s="130" t="s">
        <v>9</v>
      </c>
      <c r="AE29" s="140">
        <f t="shared" si="8"/>
        <v>17</v>
      </c>
      <c r="AF29" s="143">
        <v>10</v>
      </c>
      <c r="AG29" s="135">
        <v>2</v>
      </c>
      <c r="AH29" s="142">
        <f t="shared" si="9"/>
        <v>12</v>
      </c>
      <c r="AI29" s="133" t="str">
        <f>'[7]CALIF. II FASE'!FR29</f>
        <v>*</v>
      </c>
      <c r="AJ29" s="124" t="s">
        <v>9</v>
      </c>
      <c r="AK29" s="146" t="str">
        <f t="shared" si="10"/>
        <v>*</v>
      </c>
      <c r="AL29" s="147" t="str">
        <f>'[7]CALIF. II FASE'!GH29</f>
        <v>*</v>
      </c>
      <c r="AM29" s="148" t="s">
        <v>9</v>
      </c>
      <c r="AN29" s="149" t="str">
        <f t="shared" si="11"/>
        <v>*</v>
      </c>
      <c r="AO29" s="150">
        <f t="shared" si="12"/>
        <v>17.111111111111111</v>
      </c>
      <c r="AP29" s="137" t="s">
        <v>9</v>
      </c>
      <c r="AQ29" s="138">
        <v>9</v>
      </c>
      <c r="AS29" s="115" t="s">
        <v>416</v>
      </c>
    </row>
    <row r="30" spans="1:45" ht="12" customHeight="1" thickTop="1" thickBot="1" x14ac:dyDescent="0.3">
      <c r="A30" s="122">
        <v>18</v>
      </c>
      <c r="B30" s="264" t="s">
        <v>417</v>
      </c>
      <c r="C30" s="264"/>
      <c r="D30" s="264"/>
      <c r="E30" s="139">
        <v>16</v>
      </c>
      <c r="F30" s="124" t="s">
        <v>9</v>
      </c>
      <c r="G30" s="140">
        <f t="shared" si="0"/>
        <v>16</v>
      </c>
      <c r="H30" s="141">
        <v>11</v>
      </c>
      <c r="I30" s="127" t="s">
        <v>9</v>
      </c>
      <c r="J30" s="128">
        <f t="shared" si="1"/>
        <v>11</v>
      </c>
      <c r="K30" s="129">
        <v>16</v>
      </c>
      <c r="L30" s="130" t="s">
        <v>9</v>
      </c>
      <c r="M30" s="140">
        <f t="shared" si="2"/>
        <v>16</v>
      </c>
      <c r="N30" s="143">
        <v>14</v>
      </c>
      <c r="O30" s="132">
        <v>2</v>
      </c>
      <c r="P30" s="128">
        <f t="shared" si="3"/>
        <v>16</v>
      </c>
      <c r="Q30" s="144">
        <v>15</v>
      </c>
      <c r="R30" s="124" t="s">
        <v>9</v>
      </c>
      <c r="S30" s="140">
        <f t="shared" si="4"/>
        <v>15</v>
      </c>
      <c r="T30" s="143">
        <v>17</v>
      </c>
      <c r="U30" s="127" t="s">
        <v>9</v>
      </c>
      <c r="V30" s="142">
        <f t="shared" si="5"/>
        <v>17</v>
      </c>
      <c r="W30" s="145">
        <v>17</v>
      </c>
      <c r="X30" s="130" t="s">
        <v>9</v>
      </c>
      <c r="Y30" s="140">
        <f t="shared" si="6"/>
        <v>17</v>
      </c>
      <c r="Z30" s="141">
        <v>17</v>
      </c>
      <c r="AA30" s="135" t="s">
        <v>9</v>
      </c>
      <c r="AB30" s="142">
        <f t="shared" si="7"/>
        <v>17</v>
      </c>
      <c r="AC30" s="145">
        <v>11</v>
      </c>
      <c r="AD30" s="130" t="s">
        <v>9</v>
      </c>
      <c r="AE30" s="140">
        <f t="shared" si="8"/>
        <v>11</v>
      </c>
      <c r="AF30" s="143">
        <v>6</v>
      </c>
      <c r="AG30" s="135" t="s">
        <v>9</v>
      </c>
      <c r="AH30" s="142">
        <f t="shared" si="9"/>
        <v>6</v>
      </c>
      <c r="AI30" s="133" t="str">
        <f>'[7]CALIF. II FASE'!FR30</f>
        <v>*</v>
      </c>
      <c r="AJ30" s="124" t="s">
        <v>9</v>
      </c>
      <c r="AK30" s="146" t="str">
        <f t="shared" si="10"/>
        <v>*</v>
      </c>
      <c r="AL30" s="147" t="str">
        <f>'[7]CALIF. II FASE'!GH30</f>
        <v>*</v>
      </c>
      <c r="AM30" s="148" t="s">
        <v>9</v>
      </c>
      <c r="AN30" s="149" t="str">
        <f t="shared" si="11"/>
        <v>*</v>
      </c>
      <c r="AO30" s="150">
        <f t="shared" si="12"/>
        <v>15.777777777777779</v>
      </c>
      <c r="AP30" s="137" t="s">
        <v>9</v>
      </c>
      <c r="AQ30" s="138">
        <v>9</v>
      </c>
      <c r="AS30" s="115" t="s">
        <v>417</v>
      </c>
    </row>
    <row r="31" spans="1:45" ht="12" customHeight="1" thickTop="1" thickBot="1" x14ac:dyDescent="0.3">
      <c r="A31" s="122">
        <v>19</v>
      </c>
      <c r="B31" s="264" t="s">
        <v>418</v>
      </c>
      <c r="C31" s="264"/>
      <c r="D31" s="264"/>
      <c r="E31" s="139">
        <v>17</v>
      </c>
      <c r="F31" s="124" t="s">
        <v>9</v>
      </c>
      <c r="G31" s="140">
        <f t="shared" si="0"/>
        <v>17</v>
      </c>
      <c r="H31" s="141">
        <v>17</v>
      </c>
      <c r="I31" s="127" t="s">
        <v>9</v>
      </c>
      <c r="J31" s="128">
        <f t="shared" si="1"/>
        <v>17</v>
      </c>
      <c r="K31" s="129">
        <v>17</v>
      </c>
      <c r="L31" s="130" t="s">
        <v>9</v>
      </c>
      <c r="M31" s="140">
        <f t="shared" si="2"/>
        <v>17</v>
      </c>
      <c r="N31" s="143">
        <v>17</v>
      </c>
      <c r="O31" s="132" t="s">
        <v>9</v>
      </c>
      <c r="P31" s="128">
        <f t="shared" si="3"/>
        <v>17</v>
      </c>
      <c r="Q31" s="144">
        <v>19</v>
      </c>
      <c r="R31" s="124" t="s">
        <v>9</v>
      </c>
      <c r="S31" s="140">
        <f t="shared" si="4"/>
        <v>19</v>
      </c>
      <c r="T31" s="143">
        <v>17</v>
      </c>
      <c r="U31" s="127" t="s">
        <v>9</v>
      </c>
      <c r="V31" s="142">
        <f t="shared" si="5"/>
        <v>17</v>
      </c>
      <c r="W31" s="145">
        <v>18</v>
      </c>
      <c r="X31" s="130" t="s">
        <v>9</v>
      </c>
      <c r="Y31" s="140">
        <f t="shared" si="6"/>
        <v>18</v>
      </c>
      <c r="Z31" s="141">
        <v>19</v>
      </c>
      <c r="AA31" s="135" t="s">
        <v>9</v>
      </c>
      <c r="AB31" s="142">
        <f t="shared" si="7"/>
        <v>19</v>
      </c>
      <c r="AC31" s="145">
        <v>20</v>
      </c>
      <c r="AD31" s="130" t="s">
        <v>9</v>
      </c>
      <c r="AE31" s="140">
        <f t="shared" si="8"/>
        <v>20</v>
      </c>
      <c r="AF31" s="143">
        <v>13</v>
      </c>
      <c r="AG31" s="135">
        <v>2</v>
      </c>
      <c r="AH31" s="142">
        <f t="shared" si="9"/>
        <v>15</v>
      </c>
      <c r="AI31" s="133" t="str">
        <f>'[7]CALIF. II FASE'!FR31</f>
        <v>*</v>
      </c>
      <c r="AJ31" s="124" t="s">
        <v>9</v>
      </c>
      <c r="AK31" s="146" t="str">
        <f t="shared" si="10"/>
        <v>*</v>
      </c>
      <c r="AL31" s="147" t="str">
        <f>'[7]CALIF. II FASE'!GH31</f>
        <v>*</v>
      </c>
      <c r="AM31" s="148" t="s">
        <v>9</v>
      </c>
      <c r="AN31" s="149" t="str">
        <f t="shared" si="11"/>
        <v>*</v>
      </c>
      <c r="AO31" s="150">
        <f t="shared" si="12"/>
        <v>19.555555555555557</v>
      </c>
      <c r="AP31" s="137" t="s">
        <v>9</v>
      </c>
      <c r="AQ31" s="138">
        <v>9</v>
      </c>
      <c r="AS31" s="115" t="s">
        <v>418</v>
      </c>
    </row>
    <row r="32" spans="1:45" ht="12" customHeight="1" thickTop="1" thickBot="1" x14ac:dyDescent="0.3">
      <c r="A32" s="122">
        <v>20</v>
      </c>
      <c r="B32" s="264" t="s">
        <v>419</v>
      </c>
      <c r="C32" s="264"/>
      <c r="D32" s="264"/>
      <c r="E32" s="139">
        <v>19</v>
      </c>
      <c r="F32" s="124" t="s">
        <v>9</v>
      </c>
      <c r="G32" s="140">
        <f t="shared" si="0"/>
        <v>19</v>
      </c>
      <c r="H32" s="141">
        <v>18</v>
      </c>
      <c r="I32" s="127" t="s">
        <v>9</v>
      </c>
      <c r="J32" s="128">
        <f t="shared" si="1"/>
        <v>18</v>
      </c>
      <c r="K32" s="129">
        <v>18</v>
      </c>
      <c r="L32" s="130" t="s">
        <v>9</v>
      </c>
      <c r="M32" s="140">
        <f t="shared" si="2"/>
        <v>18</v>
      </c>
      <c r="N32" s="143">
        <v>18</v>
      </c>
      <c r="O32" s="132" t="s">
        <v>9</v>
      </c>
      <c r="P32" s="128">
        <f t="shared" si="3"/>
        <v>18</v>
      </c>
      <c r="Q32" s="144">
        <v>18</v>
      </c>
      <c r="R32" s="124" t="s">
        <v>9</v>
      </c>
      <c r="S32" s="140">
        <f t="shared" si="4"/>
        <v>18</v>
      </c>
      <c r="T32" s="143">
        <v>12</v>
      </c>
      <c r="U32" s="127">
        <v>2</v>
      </c>
      <c r="V32" s="142">
        <f t="shared" si="5"/>
        <v>14</v>
      </c>
      <c r="W32" s="145">
        <v>20</v>
      </c>
      <c r="X32" s="130" t="s">
        <v>9</v>
      </c>
      <c r="Y32" s="140">
        <f t="shared" si="6"/>
        <v>20</v>
      </c>
      <c r="Z32" s="141">
        <v>19</v>
      </c>
      <c r="AA32" s="135" t="s">
        <v>9</v>
      </c>
      <c r="AB32" s="142">
        <f t="shared" si="7"/>
        <v>19</v>
      </c>
      <c r="AC32" s="145">
        <v>19</v>
      </c>
      <c r="AD32" s="130" t="s">
        <v>9</v>
      </c>
      <c r="AE32" s="140">
        <f t="shared" si="8"/>
        <v>19</v>
      </c>
      <c r="AF32" s="143">
        <v>19</v>
      </c>
      <c r="AG32" s="135" t="s">
        <v>9</v>
      </c>
      <c r="AH32" s="142">
        <f t="shared" si="9"/>
        <v>19</v>
      </c>
      <c r="AI32" s="133" t="str">
        <f>'[7]CALIF. II FASE'!FR32</f>
        <v>*</v>
      </c>
      <c r="AJ32" s="124" t="s">
        <v>9</v>
      </c>
      <c r="AK32" s="146" t="str">
        <f t="shared" si="10"/>
        <v>*</v>
      </c>
      <c r="AL32" s="147" t="str">
        <f>'[7]CALIF. II FASE'!GH32</f>
        <v>*</v>
      </c>
      <c r="AM32" s="148" t="s">
        <v>9</v>
      </c>
      <c r="AN32" s="149" t="str">
        <f t="shared" si="11"/>
        <v>*</v>
      </c>
      <c r="AO32" s="150">
        <f t="shared" si="12"/>
        <v>20.222222222222221</v>
      </c>
      <c r="AP32" s="137" t="s">
        <v>9</v>
      </c>
      <c r="AQ32" s="138">
        <v>9</v>
      </c>
      <c r="AS32" s="115" t="s">
        <v>419</v>
      </c>
    </row>
    <row r="33" spans="1:45" ht="12" customHeight="1" thickTop="1" thickBot="1" x14ac:dyDescent="0.3">
      <c r="A33" s="122">
        <v>21</v>
      </c>
      <c r="B33" s="264" t="s">
        <v>420</v>
      </c>
      <c r="C33" s="264"/>
      <c r="D33" s="264"/>
      <c r="E33" s="139">
        <v>10</v>
      </c>
      <c r="F33" s="124">
        <v>2</v>
      </c>
      <c r="G33" s="140">
        <f t="shared" si="0"/>
        <v>12</v>
      </c>
      <c r="H33" s="141">
        <v>12</v>
      </c>
      <c r="I33" s="127" t="s">
        <v>9</v>
      </c>
      <c r="J33" s="128">
        <f t="shared" si="1"/>
        <v>12</v>
      </c>
      <c r="K33" s="129">
        <v>14</v>
      </c>
      <c r="L33" s="130" t="s">
        <v>9</v>
      </c>
      <c r="M33" s="140">
        <f t="shared" si="2"/>
        <v>14</v>
      </c>
      <c r="N33" s="143">
        <v>15</v>
      </c>
      <c r="O33" s="132" t="s">
        <v>9</v>
      </c>
      <c r="P33" s="128">
        <f t="shared" si="3"/>
        <v>15</v>
      </c>
      <c r="Q33" s="144">
        <v>15</v>
      </c>
      <c r="R33" s="124" t="s">
        <v>9</v>
      </c>
      <c r="S33" s="140">
        <f t="shared" si="4"/>
        <v>15</v>
      </c>
      <c r="T33" s="143">
        <v>11</v>
      </c>
      <c r="U33" s="127" t="s">
        <v>9</v>
      </c>
      <c r="V33" s="142">
        <f t="shared" si="5"/>
        <v>11</v>
      </c>
      <c r="W33" s="145">
        <v>16</v>
      </c>
      <c r="X33" s="130" t="s">
        <v>9</v>
      </c>
      <c r="Y33" s="140">
        <f t="shared" si="6"/>
        <v>16</v>
      </c>
      <c r="Z33" s="141">
        <v>19</v>
      </c>
      <c r="AA33" s="135" t="s">
        <v>9</v>
      </c>
      <c r="AB33" s="142">
        <f t="shared" si="7"/>
        <v>19</v>
      </c>
      <c r="AC33" s="145">
        <v>19</v>
      </c>
      <c r="AD33" s="130" t="s">
        <v>9</v>
      </c>
      <c r="AE33" s="140">
        <f t="shared" si="8"/>
        <v>19</v>
      </c>
      <c r="AF33" s="143">
        <v>18</v>
      </c>
      <c r="AG33" s="135" t="s">
        <v>9</v>
      </c>
      <c r="AH33" s="142">
        <f t="shared" si="9"/>
        <v>18</v>
      </c>
      <c r="AI33" s="133" t="str">
        <f>'[7]CALIF. II FASE'!FR33</f>
        <v>*</v>
      </c>
      <c r="AJ33" s="124" t="s">
        <v>9</v>
      </c>
      <c r="AK33" s="146" t="str">
        <f t="shared" si="10"/>
        <v>*</v>
      </c>
      <c r="AL33" s="147" t="str">
        <f>'[7]CALIF. II FASE'!GH33</f>
        <v>*</v>
      </c>
      <c r="AM33" s="148" t="s">
        <v>9</v>
      </c>
      <c r="AN33" s="149" t="str">
        <f t="shared" si="11"/>
        <v>*</v>
      </c>
      <c r="AO33" s="150">
        <f t="shared" si="12"/>
        <v>16.777777777777779</v>
      </c>
      <c r="AP33" s="137" t="s">
        <v>9</v>
      </c>
      <c r="AQ33" s="138">
        <v>9</v>
      </c>
      <c r="AS33" s="115" t="s">
        <v>420</v>
      </c>
    </row>
    <row r="34" spans="1:45" ht="12" customHeight="1" thickTop="1" thickBot="1" x14ac:dyDescent="0.3">
      <c r="A34" s="122">
        <v>22</v>
      </c>
      <c r="B34" s="264" t="s">
        <v>421</v>
      </c>
      <c r="C34" s="264"/>
      <c r="D34" s="264"/>
      <c r="E34" s="139">
        <v>19</v>
      </c>
      <c r="F34" s="124" t="s">
        <v>9</v>
      </c>
      <c r="G34" s="140">
        <f t="shared" si="0"/>
        <v>19</v>
      </c>
      <c r="H34" s="141">
        <v>18</v>
      </c>
      <c r="I34" s="127">
        <v>2</v>
      </c>
      <c r="J34" s="128">
        <f t="shared" si="1"/>
        <v>20</v>
      </c>
      <c r="K34" s="129">
        <v>20</v>
      </c>
      <c r="L34" s="130" t="s">
        <v>9</v>
      </c>
      <c r="M34" s="140">
        <f t="shared" si="2"/>
        <v>20</v>
      </c>
      <c r="N34" s="143">
        <v>19</v>
      </c>
      <c r="O34" s="132" t="s">
        <v>9</v>
      </c>
      <c r="P34" s="128">
        <f t="shared" si="3"/>
        <v>19</v>
      </c>
      <c r="Q34" s="144">
        <v>20</v>
      </c>
      <c r="R34" s="124" t="s">
        <v>9</v>
      </c>
      <c r="S34" s="140">
        <f t="shared" si="4"/>
        <v>20</v>
      </c>
      <c r="T34" s="143">
        <v>19</v>
      </c>
      <c r="U34" s="127" t="s">
        <v>9</v>
      </c>
      <c r="V34" s="142">
        <f t="shared" si="5"/>
        <v>19</v>
      </c>
      <c r="W34" s="145">
        <v>19</v>
      </c>
      <c r="X34" s="130" t="s">
        <v>9</v>
      </c>
      <c r="Y34" s="140">
        <f t="shared" si="6"/>
        <v>19</v>
      </c>
      <c r="Z34" s="141">
        <v>19</v>
      </c>
      <c r="AA34" s="135" t="s">
        <v>9</v>
      </c>
      <c r="AB34" s="142">
        <f t="shared" si="7"/>
        <v>19</v>
      </c>
      <c r="AC34" s="145">
        <v>20</v>
      </c>
      <c r="AD34" s="130" t="s">
        <v>9</v>
      </c>
      <c r="AE34" s="140">
        <f t="shared" si="8"/>
        <v>20</v>
      </c>
      <c r="AF34" s="143">
        <v>20</v>
      </c>
      <c r="AG34" s="135" t="s">
        <v>9</v>
      </c>
      <c r="AH34" s="142">
        <f t="shared" si="9"/>
        <v>20</v>
      </c>
      <c r="AI34" s="133" t="str">
        <f>'[7]CALIF. II FASE'!FR34</f>
        <v>*</v>
      </c>
      <c r="AJ34" s="124" t="s">
        <v>9</v>
      </c>
      <c r="AK34" s="146" t="str">
        <f t="shared" si="10"/>
        <v>*</v>
      </c>
      <c r="AL34" s="147" t="str">
        <f>'[7]CALIF. II FASE'!GH34</f>
        <v>*</v>
      </c>
      <c r="AM34" s="148" t="s">
        <v>9</v>
      </c>
      <c r="AN34" s="149" t="str">
        <f t="shared" si="11"/>
        <v>*</v>
      </c>
      <c r="AO34" s="150">
        <f t="shared" si="12"/>
        <v>21.666666666666668</v>
      </c>
      <c r="AP34" s="137" t="s">
        <v>9</v>
      </c>
      <c r="AQ34" s="138">
        <v>9</v>
      </c>
      <c r="AS34" s="115" t="s">
        <v>421</v>
      </c>
    </row>
    <row r="35" spans="1:45" ht="12" customHeight="1" thickTop="1" thickBot="1" x14ac:dyDescent="0.3">
      <c r="A35" s="122">
        <v>23</v>
      </c>
      <c r="B35" s="264" t="s">
        <v>422</v>
      </c>
      <c r="C35" s="264"/>
      <c r="D35" s="264"/>
      <c r="E35" s="139">
        <v>17</v>
      </c>
      <c r="F35" s="124" t="s">
        <v>9</v>
      </c>
      <c r="G35" s="140">
        <f t="shared" si="0"/>
        <v>17</v>
      </c>
      <c r="H35" s="141">
        <v>15</v>
      </c>
      <c r="I35" s="127" t="s">
        <v>9</v>
      </c>
      <c r="J35" s="128">
        <f t="shared" si="1"/>
        <v>15</v>
      </c>
      <c r="K35" s="129">
        <v>18</v>
      </c>
      <c r="L35" s="130" t="s">
        <v>9</v>
      </c>
      <c r="M35" s="140">
        <f t="shared" si="2"/>
        <v>18</v>
      </c>
      <c r="N35" s="143">
        <v>17</v>
      </c>
      <c r="O35" s="132" t="s">
        <v>9</v>
      </c>
      <c r="P35" s="128">
        <f t="shared" si="3"/>
        <v>17</v>
      </c>
      <c r="Q35" s="144">
        <v>18</v>
      </c>
      <c r="R35" s="124" t="s">
        <v>9</v>
      </c>
      <c r="S35" s="140">
        <f t="shared" si="4"/>
        <v>18</v>
      </c>
      <c r="T35" s="143">
        <v>19</v>
      </c>
      <c r="U35" s="127" t="s">
        <v>9</v>
      </c>
      <c r="V35" s="142">
        <f t="shared" si="5"/>
        <v>19</v>
      </c>
      <c r="W35" s="145">
        <v>17</v>
      </c>
      <c r="X35" s="130" t="s">
        <v>9</v>
      </c>
      <c r="Y35" s="140">
        <f t="shared" si="6"/>
        <v>17</v>
      </c>
      <c r="Z35" s="141">
        <v>10</v>
      </c>
      <c r="AA35" s="135">
        <v>2</v>
      </c>
      <c r="AB35" s="142">
        <f t="shared" si="7"/>
        <v>12</v>
      </c>
      <c r="AC35" s="145">
        <v>19</v>
      </c>
      <c r="AD35" s="130" t="s">
        <v>9</v>
      </c>
      <c r="AE35" s="140">
        <f t="shared" si="8"/>
        <v>19</v>
      </c>
      <c r="AF35" s="143">
        <v>18</v>
      </c>
      <c r="AG35" s="135" t="s">
        <v>9</v>
      </c>
      <c r="AH35" s="142">
        <f t="shared" si="9"/>
        <v>18</v>
      </c>
      <c r="AI35" s="133" t="str">
        <f>'[7]CALIF. II FASE'!FR35</f>
        <v>*</v>
      </c>
      <c r="AJ35" s="124" t="s">
        <v>9</v>
      </c>
      <c r="AK35" s="146" t="str">
        <f t="shared" si="10"/>
        <v>*</v>
      </c>
      <c r="AL35" s="147" t="str">
        <f>'[7]CALIF. II FASE'!GH35</f>
        <v>*</v>
      </c>
      <c r="AM35" s="148" t="s">
        <v>9</v>
      </c>
      <c r="AN35" s="149" t="str">
        <f t="shared" si="11"/>
        <v>*</v>
      </c>
      <c r="AO35" s="150">
        <f t="shared" si="12"/>
        <v>18.888888888888889</v>
      </c>
      <c r="AP35" s="137" t="s">
        <v>9</v>
      </c>
      <c r="AQ35" s="138">
        <v>9</v>
      </c>
      <c r="AS35" s="115" t="s">
        <v>422</v>
      </c>
    </row>
    <row r="36" spans="1:45" ht="12" customHeight="1" thickTop="1" thickBot="1" x14ac:dyDescent="0.3">
      <c r="A36" s="122">
        <v>24</v>
      </c>
      <c r="B36" s="264" t="s">
        <v>423</v>
      </c>
      <c r="C36" s="264"/>
      <c r="D36" s="264"/>
      <c r="E36" s="139">
        <v>6</v>
      </c>
      <c r="F36" s="124" t="s">
        <v>9</v>
      </c>
      <c r="G36" s="140">
        <f t="shared" si="0"/>
        <v>6</v>
      </c>
      <c r="H36" s="141">
        <v>16</v>
      </c>
      <c r="I36" s="127" t="s">
        <v>9</v>
      </c>
      <c r="J36" s="128">
        <f t="shared" si="1"/>
        <v>16</v>
      </c>
      <c r="K36" s="129">
        <v>15</v>
      </c>
      <c r="L36" s="130" t="s">
        <v>9</v>
      </c>
      <c r="M36" s="140">
        <f t="shared" si="2"/>
        <v>15</v>
      </c>
      <c r="N36" s="143">
        <v>16</v>
      </c>
      <c r="O36" s="132" t="s">
        <v>9</v>
      </c>
      <c r="P36" s="128">
        <f t="shared" si="3"/>
        <v>16</v>
      </c>
      <c r="Q36" s="144">
        <v>19</v>
      </c>
      <c r="R36" s="124" t="s">
        <v>9</v>
      </c>
      <c r="S36" s="140">
        <f t="shared" si="4"/>
        <v>19</v>
      </c>
      <c r="T36" s="143">
        <v>16</v>
      </c>
      <c r="U36" s="127" t="s">
        <v>9</v>
      </c>
      <c r="V36" s="142">
        <f t="shared" si="5"/>
        <v>16</v>
      </c>
      <c r="W36" s="145">
        <v>18</v>
      </c>
      <c r="X36" s="130" t="s">
        <v>9</v>
      </c>
      <c r="Y36" s="140">
        <f t="shared" si="6"/>
        <v>18</v>
      </c>
      <c r="Z36" s="141">
        <v>19</v>
      </c>
      <c r="AA36" s="135" t="s">
        <v>9</v>
      </c>
      <c r="AB36" s="142">
        <f t="shared" si="7"/>
        <v>19</v>
      </c>
      <c r="AC36" s="145">
        <v>19</v>
      </c>
      <c r="AD36" s="130" t="s">
        <v>9</v>
      </c>
      <c r="AE36" s="140">
        <f t="shared" si="8"/>
        <v>19</v>
      </c>
      <c r="AF36" s="143">
        <v>19</v>
      </c>
      <c r="AG36" s="135" t="s">
        <v>9</v>
      </c>
      <c r="AH36" s="142">
        <f t="shared" si="9"/>
        <v>19</v>
      </c>
      <c r="AI36" s="133" t="str">
        <f>'[7]CALIF. II FASE'!FR36</f>
        <v>*</v>
      </c>
      <c r="AJ36" s="124" t="s">
        <v>9</v>
      </c>
      <c r="AK36" s="146" t="str">
        <f t="shared" si="10"/>
        <v>*</v>
      </c>
      <c r="AL36" s="147" t="str">
        <f>'[7]CALIF. II FASE'!GH36</f>
        <v>*</v>
      </c>
      <c r="AM36" s="148" t="s">
        <v>9</v>
      </c>
      <c r="AN36" s="149" t="str">
        <f t="shared" si="11"/>
        <v>*</v>
      </c>
      <c r="AO36" s="150">
        <f t="shared" si="12"/>
        <v>18.111111111111111</v>
      </c>
      <c r="AP36" s="137" t="s">
        <v>9</v>
      </c>
      <c r="AQ36" s="138">
        <v>9</v>
      </c>
      <c r="AS36" s="115" t="s">
        <v>423</v>
      </c>
    </row>
    <row r="37" spans="1:45" ht="12" customHeight="1" thickTop="1" thickBot="1" x14ac:dyDescent="0.3">
      <c r="A37" s="122">
        <v>25</v>
      </c>
      <c r="B37" s="264" t="s">
        <v>424</v>
      </c>
      <c r="C37" s="264"/>
      <c r="D37" s="264"/>
      <c r="E37" s="139">
        <v>13</v>
      </c>
      <c r="F37" s="124">
        <v>2</v>
      </c>
      <c r="G37" s="140">
        <f t="shared" si="0"/>
        <v>15</v>
      </c>
      <c r="H37" s="141">
        <v>18</v>
      </c>
      <c r="I37" s="127" t="s">
        <v>9</v>
      </c>
      <c r="J37" s="128">
        <f t="shared" si="1"/>
        <v>18</v>
      </c>
      <c r="K37" s="129">
        <v>17</v>
      </c>
      <c r="L37" s="130" t="s">
        <v>9</v>
      </c>
      <c r="M37" s="140">
        <f t="shared" si="2"/>
        <v>17</v>
      </c>
      <c r="N37" s="143">
        <v>18</v>
      </c>
      <c r="O37" s="132" t="s">
        <v>9</v>
      </c>
      <c r="P37" s="128">
        <f t="shared" si="3"/>
        <v>18</v>
      </c>
      <c r="Q37" s="144">
        <v>19</v>
      </c>
      <c r="R37" s="124" t="s">
        <v>9</v>
      </c>
      <c r="S37" s="140">
        <f t="shared" si="4"/>
        <v>19</v>
      </c>
      <c r="T37" s="143">
        <v>18</v>
      </c>
      <c r="U37" s="127" t="s">
        <v>9</v>
      </c>
      <c r="V37" s="142">
        <f t="shared" si="5"/>
        <v>18</v>
      </c>
      <c r="W37" s="145">
        <v>19</v>
      </c>
      <c r="X37" s="130" t="s">
        <v>9</v>
      </c>
      <c r="Y37" s="140">
        <f t="shared" si="6"/>
        <v>19</v>
      </c>
      <c r="Z37" s="141">
        <v>19</v>
      </c>
      <c r="AA37" s="135" t="s">
        <v>9</v>
      </c>
      <c r="AB37" s="142">
        <f t="shared" si="7"/>
        <v>19</v>
      </c>
      <c r="AC37" s="145">
        <v>19</v>
      </c>
      <c r="AD37" s="130" t="s">
        <v>9</v>
      </c>
      <c r="AE37" s="140">
        <f t="shared" si="8"/>
        <v>19</v>
      </c>
      <c r="AF37" s="143">
        <v>19</v>
      </c>
      <c r="AG37" s="135" t="s">
        <v>9</v>
      </c>
      <c r="AH37" s="142">
        <f t="shared" si="9"/>
        <v>19</v>
      </c>
      <c r="AI37" s="133" t="str">
        <f>'[7]CALIF. II FASE'!FR37</f>
        <v>*</v>
      </c>
      <c r="AJ37" s="124" t="s">
        <v>9</v>
      </c>
      <c r="AK37" s="146" t="str">
        <f t="shared" si="10"/>
        <v>*</v>
      </c>
      <c r="AL37" s="147" t="str">
        <f>'[7]CALIF. II FASE'!GH37</f>
        <v>*</v>
      </c>
      <c r="AM37" s="148" t="s">
        <v>9</v>
      </c>
      <c r="AN37" s="149" t="str">
        <f t="shared" si="11"/>
        <v>*</v>
      </c>
      <c r="AO37" s="150">
        <f t="shared" si="12"/>
        <v>20.111111111111111</v>
      </c>
      <c r="AP37" s="137" t="s">
        <v>9</v>
      </c>
      <c r="AQ37" s="138">
        <v>9</v>
      </c>
      <c r="AS37" s="115" t="s">
        <v>424</v>
      </c>
    </row>
    <row r="38" spans="1:45" ht="12" customHeight="1" thickTop="1" thickBot="1" x14ac:dyDescent="0.3">
      <c r="A38" s="122">
        <v>26</v>
      </c>
      <c r="B38" s="264" t="s">
        <v>425</v>
      </c>
      <c r="C38" s="264"/>
      <c r="D38" s="264"/>
      <c r="E38" s="139">
        <v>19</v>
      </c>
      <c r="F38" s="124" t="s">
        <v>9</v>
      </c>
      <c r="G38" s="140">
        <f t="shared" si="0"/>
        <v>19</v>
      </c>
      <c r="H38" s="141">
        <v>18</v>
      </c>
      <c r="I38" s="127">
        <v>1</v>
      </c>
      <c r="J38" s="128">
        <f t="shared" si="1"/>
        <v>19</v>
      </c>
      <c r="K38" s="129">
        <v>20</v>
      </c>
      <c r="L38" s="130" t="s">
        <v>9</v>
      </c>
      <c r="M38" s="140">
        <f t="shared" si="2"/>
        <v>20</v>
      </c>
      <c r="N38" s="143">
        <v>19</v>
      </c>
      <c r="O38" s="132" t="s">
        <v>9</v>
      </c>
      <c r="P38" s="128">
        <f t="shared" si="3"/>
        <v>19</v>
      </c>
      <c r="Q38" s="144">
        <v>19</v>
      </c>
      <c r="R38" s="124" t="s">
        <v>9</v>
      </c>
      <c r="S38" s="140">
        <f t="shared" si="4"/>
        <v>19</v>
      </c>
      <c r="T38" s="143">
        <v>18</v>
      </c>
      <c r="U38" s="127">
        <v>1</v>
      </c>
      <c r="V38" s="142">
        <f t="shared" si="5"/>
        <v>19</v>
      </c>
      <c r="W38" s="145">
        <v>20</v>
      </c>
      <c r="X38" s="130" t="s">
        <v>9</v>
      </c>
      <c r="Y38" s="140">
        <f t="shared" si="6"/>
        <v>20</v>
      </c>
      <c r="Z38" s="141">
        <v>19</v>
      </c>
      <c r="AA38" s="135" t="s">
        <v>9</v>
      </c>
      <c r="AB38" s="142">
        <f t="shared" si="7"/>
        <v>19</v>
      </c>
      <c r="AC38" s="145">
        <v>19</v>
      </c>
      <c r="AD38" s="130" t="s">
        <v>9</v>
      </c>
      <c r="AE38" s="140">
        <f t="shared" si="8"/>
        <v>19</v>
      </c>
      <c r="AF38" s="143">
        <v>20</v>
      </c>
      <c r="AG38" s="135" t="s">
        <v>9</v>
      </c>
      <c r="AH38" s="142">
        <f t="shared" si="9"/>
        <v>20</v>
      </c>
      <c r="AI38" s="133" t="str">
        <f>'[7]CALIF. II FASE'!FR38</f>
        <v>*</v>
      </c>
      <c r="AJ38" s="124" t="s">
        <v>9</v>
      </c>
      <c r="AK38" s="146" t="str">
        <f t="shared" si="10"/>
        <v>*</v>
      </c>
      <c r="AL38" s="147" t="str">
        <f>'[7]CALIF. II FASE'!GH38</f>
        <v>*</v>
      </c>
      <c r="AM38" s="148" t="s">
        <v>9</v>
      </c>
      <c r="AN38" s="149" t="str">
        <f t="shared" si="11"/>
        <v>*</v>
      </c>
      <c r="AO38" s="150">
        <f t="shared" si="12"/>
        <v>21.444444444444443</v>
      </c>
      <c r="AP38" s="137" t="s">
        <v>9</v>
      </c>
      <c r="AQ38" s="138">
        <v>9</v>
      </c>
      <c r="AS38" s="115" t="s">
        <v>425</v>
      </c>
    </row>
    <row r="39" spans="1:45" ht="12" customHeight="1" thickTop="1" thickBot="1" x14ac:dyDescent="0.3">
      <c r="A39" s="122">
        <v>27</v>
      </c>
      <c r="B39" s="264" t="s">
        <v>426</v>
      </c>
      <c r="C39" s="264"/>
      <c r="D39" s="264"/>
      <c r="E39" s="139">
        <v>18</v>
      </c>
      <c r="F39" s="124">
        <v>1</v>
      </c>
      <c r="G39" s="140">
        <f t="shared" si="0"/>
        <v>19</v>
      </c>
      <c r="H39" s="141">
        <v>18</v>
      </c>
      <c r="I39" s="127">
        <v>1</v>
      </c>
      <c r="J39" s="128">
        <f t="shared" si="1"/>
        <v>19</v>
      </c>
      <c r="K39" s="129">
        <v>19</v>
      </c>
      <c r="L39" s="130" t="s">
        <v>9</v>
      </c>
      <c r="M39" s="140">
        <f t="shared" si="2"/>
        <v>19</v>
      </c>
      <c r="N39" s="143">
        <v>19</v>
      </c>
      <c r="O39" s="132" t="s">
        <v>9</v>
      </c>
      <c r="P39" s="128">
        <f t="shared" si="3"/>
        <v>19</v>
      </c>
      <c r="Q39" s="144">
        <v>20</v>
      </c>
      <c r="R39" s="124" t="s">
        <v>9</v>
      </c>
      <c r="S39" s="140">
        <f t="shared" si="4"/>
        <v>20</v>
      </c>
      <c r="T39" s="143">
        <v>18</v>
      </c>
      <c r="U39" s="127" t="s">
        <v>9</v>
      </c>
      <c r="V39" s="142">
        <f t="shared" si="5"/>
        <v>18</v>
      </c>
      <c r="W39" s="145">
        <v>19</v>
      </c>
      <c r="X39" s="130" t="s">
        <v>9</v>
      </c>
      <c r="Y39" s="140">
        <f t="shared" si="6"/>
        <v>19</v>
      </c>
      <c r="Z39" s="141">
        <v>20</v>
      </c>
      <c r="AA39" s="135" t="s">
        <v>9</v>
      </c>
      <c r="AB39" s="142">
        <f t="shared" si="7"/>
        <v>20</v>
      </c>
      <c r="AC39" s="145">
        <v>19</v>
      </c>
      <c r="AD39" s="130" t="s">
        <v>9</v>
      </c>
      <c r="AE39" s="140">
        <f t="shared" si="8"/>
        <v>19</v>
      </c>
      <c r="AF39" s="143">
        <v>20</v>
      </c>
      <c r="AG39" s="135" t="s">
        <v>9</v>
      </c>
      <c r="AH39" s="142">
        <f t="shared" si="9"/>
        <v>20</v>
      </c>
      <c r="AI39" s="133" t="str">
        <f>'[7]CALIF. II FASE'!FR39</f>
        <v>*</v>
      </c>
      <c r="AJ39" s="124" t="s">
        <v>9</v>
      </c>
      <c r="AK39" s="146" t="str">
        <f t="shared" si="10"/>
        <v>*</v>
      </c>
      <c r="AL39" s="147" t="str">
        <f>'[7]CALIF. II FASE'!GH39</f>
        <v>*</v>
      </c>
      <c r="AM39" s="148" t="s">
        <v>9</v>
      </c>
      <c r="AN39" s="149" t="str">
        <f t="shared" si="11"/>
        <v>*</v>
      </c>
      <c r="AO39" s="150">
        <f t="shared" si="12"/>
        <v>21.333333333333332</v>
      </c>
      <c r="AP39" s="137" t="s">
        <v>9</v>
      </c>
      <c r="AQ39" s="138">
        <v>9</v>
      </c>
      <c r="AS39" s="115" t="s">
        <v>426</v>
      </c>
    </row>
    <row r="40" spans="1:45" ht="12" customHeight="1" thickTop="1" thickBot="1" x14ac:dyDescent="0.3">
      <c r="A40" s="122">
        <v>28</v>
      </c>
      <c r="B40" s="264" t="s">
        <v>427</v>
      </c>
      <c r="C40" s="264"/>
      <c r="D40" s="264"/>
      <c r="E40" s="139">
        <v>18</v>
      </c>
      <c r="F40" s="124" t="s">
        <v>9</v>
      </c>
      <c r="G40" s="140">
        <f t="shared" si="0"/>
        <v>18</v>
      </c>
      <c r="H40" s="141">
        <v>18</v>
      </c>
      <c r="I40" s="127" t="s">
        <v>9</v>
      </c>
      <c r="J40" s="128">
        <f t="shared" si="1"/>
        <v>18</v>
      </c>
      <c r="K40" s="129">
        <v>18</v>
      </c>
      <c r="L40" s="130" t="s">
        <v>9</v>
      </c>
      <c r="M40" s="140">
        <f t="shared" si="2"/>
        <v>18</v>
      </c>
      <c r="N40" s="143">
        <v>18</v>
      </c>
      <c r="O40" s="132" t="s">
        <v>9</v>
      </c>
      <c r="P40" s="128">
        <f t="shared" si="3"/>
        <v>18</v>
      </c>
      <c r="Q40" s="144">
        <v>19</v>
      </c>
      <c r="R40" s="124" t="s">
        <v>9</v>
      </c>
      <c r="S40" s="140">
        <f t="shared" si="4"/>
        <v>19</v>
      </c>
      <c r="T40" s="143">
        <v>10</v>
      </c>
      <c r="U40" s="127">
        <v>2</v>
      </c>
      <c r="V40" s="142">
        <f t="shared" si="5"/>
        <v>12</v>
      </c>
      <c r="W40" s="145">
        <v>19</v>
      </c>
      <c r="X40" s="130" t="s">
        <v>9</v>
      </c>
      <c r="Y40" s="140">
        <f t="shared" si="6"/>
        <v>19</v>
      </c>
      <c r="Z40" s="141">
        <v>20</v>
      </c>
      <c r="AA40" s="135" t="s">
        <v>9</v>
      </c>
      <c r="AB40" s="142">
        <f t="shared" si="7"/>
        <v>20</v>
      </c>
      <c r="AC40" s="145">
        <v>20</v>
      </c>
      <c r="AD40" s="130" t="s">
        <v>9</v>
      </c>
      <c r="AE40" s="140">
        <f t="shared" si="8"/>
        <v>20</v>
      </c>
      <c r="AF40" s="143">
        <v>19</v>
      </c>
      <c r="AG40" s="135" t="s">
        <v>9</v>
      </c>
      <c r="AH40" s="142">
        <f t="shared" si="9"/>
        <v>19</v>
      </c>
      <c r="AI40" s="133" t="str">
        <f>'[7]CALIF. II FASE'!FR40</f>
        <v>*</v>
      </c>
      <c r="AJ40" s="124" t="s">
        <v>9</v>
      </c>
      <c r="AK40" s="146" t="str">
        <f t="shared" si="10"/>
        <v>*</v>
      </c>
      <c r="AL40" s="147" t="str">
        <f>'[7]CALIF. II FASE'!GH40</f>
        <v>*</v>
      </c>
      <c r="AM40" s="148" t="s">
        <v>9</v>
      </c>
      <c r="AN40" s="149" t="str">
        <f t="shared" si="11"/>
        <v>*</v>
      </c>
      <c r="AO40" s="150">
        <f t="shared" si="12"/>
        <v>20.111111111111111</v>
      </c>
      <c r="AP40" s="137" t="s">
        <v>9</v>
      </c>
      <c r="AQ40" s="138">
        <v>9</v>
      </c>
      <c r="AS40" s="115" t="s">
        <v>427</v>
      </c>
    </row>
    <row r="41" spans="1:45" ht="12" customHeight="1" thickTop="1" thickBot="1" x14ac:dyDescent="0.3">
      <c r="A41" s="122">
        <v>29</v>
      </c>
      <c r="B41" s="264" t="s">
        <v>428</v>
      </c>
      <c r="C41" s="264"/>
      <c r="D41" s="264"/>
      <c r="E41" s="139">
        <v>6</v>
      </c>
      <c r="F41" s="124" t="s">
        <v>9</v>
      </c>
      <c r="G41" s="140">
        <f t="shared" si="0"/>
        <v>6</v>
      </c>
      <c r="H41" s="141">
        <v>12</v>
      </c>
      <c r="I41" s="127" t="s">
        <v>9</v>
      </c>
      <c r="J41" s="128">
        <f t="shared" si="1"/>
        <v>12</v>
      </c>
      <c r="K41" s="129">
        <v>16</v>
      </c>
      <c r="L41" s="130" t="s">
        <v>9</v>
      </c>
      <c r="M41" s="140">
        <f t="shared" si="2"/>
        <v>16</v>
      </c>
      <c r="N41" s="143">
        <v>15</v>
      </c>
      <c r="O41" s="132" t="s">
        <v>9</v>
      </c>
      <c r="P41" s="128">
        <f t="shared" si="3"/>
        <v>15</v>
      </c>
      <c r="Q41" s="144">
        <v>17</v>
      </c>
      <c r="R41" s="124" t="s">
        <v>9</v>
      </c>
      <c r="S41" s="140">
        <f t="shared" si="4"/>
        <v>17</v>
      </c>
      <c r="T41" s="143">
        <v>16</v>
      </c>
      <c r="U41" s="127" t="s">
        <v>9</v>
      </c>
      <c r="V41" s="142">
        <f t="shared" si="5"/>
        <v>16</v>
      </c>
      <c r="W41" s="145">
        <v>16</v>
      </c>
      <c r="X41" s="130" t="s">
        <v>9</v>
      </c>
      <c r="Y41" s="140">
        <f t="shared" si="6"/>
        <v>16</v>
      </c>
      <c r="Z41" s="141">
        <v>18</v>
      </c>
      <c r="AA41" s="135" t="s">
        <v>9</v>
      </c>
      <c r="AB41" s="142">
        <f t="shared" si="7"/>
        <v>18</v>
      </c>
      <c r="AC41" s="145">
        <v>18</v>
      </c>
      <c r="AD41" s="130" t="s">
        <v>9</v>
      </c>
      <c r="AE41" s="140">
        <f t="shared" si="8"/>
        <v>18</v>
      </c>
      <c r="AF41" s="143">
        <v>16</v>
      </c>
      <c r="AG41" s="135" t="s">
        <v>9</v>
      </c>
      <c r="AH41" s="142">
        <f t="shared" si="9"/>
        <v>16</v>
      </c>
      <c r="AI41" s="133" t="str">
        <f>'[7]CALIF. II FASE'!FR41</f>
        <v>*</v>
      </c>
      <c r="AJ41" s="124" t="s">
        <v>9</v>
      </c>
      <c r="AK41" s="146" t="str">
        <f t="shared" si="10"/>
        <v>*</v>
      </c>
      <c r="AL41" s="147" t="str">
        <f>'[7]CALIF. II FASE'!GH41</f>
        <v>*</v>
      </c>
      <c r="AM41" s="148" t="s">
        <v>9</v>
      </c>
      <c r="AN41" s="149" t="str">
        <f t="shared" si="11"/>
        <v>*</v>
      </c>
      <c r="AO41" s="150">
        <f t="shared" si="12"/>
        <v>16.666666666666668</v>
      </c>
      <c r="AP41" s="137" t="s">
        <v>9</v>
      </c>
      <c r="AQ41" s="138">
        <v>9</v>
      </c>
      <c r="AS41" s="115" t="s">
        <v>428</v>
      </c>
    </row>
    <row r="42" spans="1:45" ht="12" customHeight="1" thickTop="1" thickBot="1" x14ac:dyDescent="0.3">
      <c r="A42" s="122">
        <v>30</v>
      </c>
      <c r="B42" s="264" t="s">
        <v>429</v>
      </c>
      <c r="C42" s="264"/>
      <c r="D42" s="264"/>
      <c r="E42" s="139">
        <v>6</v>
      </c>
      <c r="F42" s="124" t="s">
        <v>9</v>
      </c>
      <c r="G42" s="151">
        <f t="shared" si="0"/>
        <v>6</v>
      </c>
      <c r="H42" s="141">
        <v>13</v>
      </c>
      <c r="I42" s="127" t="s">
        <v>9</v>
      </c>
      <c r="J42" s="128">
        <f t="shared" si="1"/>
        <v>13</v>
      </c>
      <c r="K42" s="129">
        <v>12</v>
      </c>
      <c r="L42" s="130" t="s">
        <v>9</v>
      </c>
      <c r="M42" s="140">
        <f t="shared" si="2"/>
        <v>12</v>
      </c>
      <c r="N42" s="143">
        <v>14</v>
      </c>
      <c r="O42" s="132" t="s">
        <v>9</v>
      </c>
      <c r="P42" s="128">
        <f t="shared" si="3"/>
        <v>14</v>
      </c>
      <c r="Q42" s="144">
        <v>14</v>
      </c>
      <c r="R42" s="124" t="s">
        <v>9</v>
      </c>
      <c r="S42" s="140">
        <f t="shared" si="4"/>
        <v>14</v>
      </c>
      <c r="T42" s="143">
        <v>10</v>
      </c>
      <c r="U42" s="127" t="s">
        <v>9</v>
      </c>
      <c r="V42" s="142">
        <f t="shared" si="5"/>
        <v>10</v>
      </c>
      <c r="W42" s="145">
        <v>19</v>
      </c>
      <c r="X42" s="130" t="s">
        <v>9</v>
      </c>
      <c r="Y42" s="140">
        <f t="shared" si="6"/>
        <v>19</v>
      </c>
      <c r="Z42" s="141">
        <v>11</v>
      </c>
      <c r="AA42" s="135" t="s">
        <v>9</v>
      </c>
      <c r="AB42" s="142">
        <f t="shared" si="7"/>
        <v>11</v>
      </c>
      <c r="AC42" s="145">
        <v>18</v>
      </c>
      <c r="AD42" s="130" t="s">
        <v>9</v>
      </c>
      <c r="AE42" s="140">
        <f t="shared" si="8"/>
        <v>18</v>
      </c>
      <c r="AF42" s="143">
        <v>19</v>
      </c>
      <c r="AG42" s="135" t="s">
        <v>9</v>
      </c>
      <c r="AH42" s="142">
        <f t="shared" si="9"/>
        <v>19</v>
      </c>
      <c r="AI42" s="133" t="str">
        <f>'[7]CALIF. II FASE'!FR42</f>
        <v>*</v>
      </c>
      <c r="AJ42" s="124" t="s">
        <v>9</v>
      </c>
      <c r="AK42" s="146" t="str">
        <f t="shared" si="10"/>
        <v>*</v>
      </c>
      <c r="AL42" s="147" t="str">
        <f>'[7]CALIF. II FASE'!GH42</f>
        <v>*</v>
      </c>
      <c r="AM42" s="148" t="s">
        <v>9</v>
      </c>
      <c r="AN42" s="149" t="str">
        <f t="shared" si="11"/>
        <v>*</v>
      </c>
      <c r="AO42" s="150">
        <f t="shared" si="12"/>
        <v>15.111111111111111</v>
      </c>
      <c r="AP42" s="137" t="s">
        <v>9</v>
      </c>
      <c r="AQ42" s="138">
        <v>9</v>
      </c>
      <c r="AS42" s="115" t="s">
        <v>429</v>
      </c>
    </row>
    <row r="43" spans="1:45" ht="12" customHeight="1" thickTop="1" thickBot="1" x14ac:dyDescent="0.3">
      <c r="A43" s="122">
        <v>31</v>
      </c>
      <c r="B43" s="264" t="s">
        <v>430</v>
      </c>
      <c r="C43" s="264"/>
      <c r="D43" s="264"/>
      <c r="E43" s="139">
        <v>10</v>
      </c>
      <c r="F43" s="124">
        <v>1</v>
      </c>
      <c r="G43" s="140">
        <f t="shared" si="0"/>
        <v>11</v>
      </c>
      <c r="H43" s="141">
        <v>17</v>
      </c>
      <c r="I43" s="127" t="s">
        <v>9</v>
      </c>
      <c r="J43" s="128">
        <f t="shared" si="1"/>
        <v>17</v>
      </c>
      <c r="K43" s="129">
        <v>10</v>
      </c>
      <c r="L43" s="130">
        <v>1</v>
      </c>
      <c r="M43" s="140">
        <f t="shared" si="2"/>
        <v>11</v>
      </c>
      <c r="N43" s="143">
        <v>15</v>
      </c>
      <c r="O43" s="132">
        <v>2</v>
      </c>
      <c r="P43" s="128">
        <f t="shared" si="3"/>
        <v>17</v>
      </c>
      <c r="Q43" s="144">
        <v>20</v>
      </c>
      <c r="R43" s="124" t="s">
        <v>9</v>
      </c>
      <c r="S43" s="140">
        <f t="shared" si="4"/>
        <v>20</v>
      </c>
      <c r="T43" s="143">
        <v>17</v>
      </c>
      <c r="U43" s="127" t="s">
        <v>9</v>
      </c>
      <c r="V43" s="142">
        <f t="shared" si="5"/>
        <v>17</v>
      </c>
      <c r="W43" s="145">
        <v>11</v>
      </c>
      <c r="X43" s="130" t="s">
        <v>9</v>
      </c>
      <c r="Y43" s="140">
        <f t="shared" si="6"/>
        <v>11</v>
      </c>
      <c r="Z43" s="141">
        <v>20</v>
      </c>
      <c r="AA43" s="135" t="s">
        <v>9</v>
      </c>
      <c r="AB43" s="142">
        <f t="shared" si="7"/>
        <v>20</v>
      </c>
      <c r="AC43" s="145">
        <v>16</v>
      </c>
      <c r="AD43" s="130" t="s">
        <v>9</v>
      </c>
      <c r="AE43" s="140">
        <f t="shared" si="8"/>
        <v>16</v>
      </c>
      <c r="AF43" s="143">
        <v>14</v>
      </c>
      <c r="AG43" s="135" t="s">
        <v>9</v>
      </c>
      <c r="AH43" s="142">
        <f t="shared" si="9"/>
        <v>14</v>
      </c>
      <c r="AI43" s="133" t="str">
        <f>'[7]CALIF. II FASE'!FR43</f>
        <v>*</v>
      </c>
      <c r="AJ43" s="124" t="s">
        <v>9</v>
      </c>
      <c r="AK43" s="146" t="str">
        <f t="shared" si="10"/>
        <v>*</v>
      </c>
      <c r="AL43" s="147" t="str">
        <f>'[7]CALIF. II FASE'!GH43</f>
        <v>*</v>
      </c>
      <c r="AM43" s="148" t="s">
        <v>9</v>
      </c>
      <c r="AN43" s="149" t="str">
        <f t="shared" si="11"/>
        <v>*</v>
      </c>
      <c r="AO43" s="150">
        <f t="shared" si="12"/>
        <v>17.111111111111111</v>
      </c>
      <c r="AP43" s="137" t="s">
        <v>9</v>
      </c>
      <c r="AQ43" s="138">
        <v>9</v>
      </c>
      <c r="AS43" s="115" t="s">
        <v>430</v>
      </c>
    </row>
    <row r="44" spans="1:45" ht="12" customHeight="1" thickTop="1" thickBot="1" x14ac:dyDescent="0.3">
      <c r="A44" s="122">
        <v>32</v>
      </c>
      <c r="B44" s="264" t="s">
        <v>431</v>
      </c>
      <c r="C44" s="264"/>
      <c r="D44" s="264"/>
      <c r="E44" s="139">
        <v>18</v>
      </c>
      <c r="F44" s="124" t="s">
        <v>9</v>
      </c>
      <c r="G44" s="140">
        <f t="shared" si="0"/>
        <v>18</v>
      </c>
      <c r="H44" s="141">
        <v>18</v>
      </c>
      <c r="I44" s="127" t="s">
        <v>9</v>
      </c>
      <c r="J44" s="128">
        <f t="shared" si="1"/>
        <v>18</v>
      </c>
      <c r="K44" s="129">
        <v>18</v>
      </c>
      <c r="L44" s="130" t="s">
        <v>9</v>
      </c>
      <c r="M44" s="140">
        <f t="shared" si="2"/>
        <v>18</v>
      </c>
      <c r="N44" s="143">
        <v>18</v>
      </c>
      <c r="O44" s="132" t="s">
        <v>9</v>
      </c>
      <c r="P44" s="128">
        <f t="shared" si="3"/>
        <v>18</v>
      </c>
      <c r="Q44" s="144">
        <v>19</v>
      </c>
      <c r="R44" s="124" t="s">
        <v>9</v>
      </c>
      <c r="S44" s="140">
        <f t="shared" si="4"/>
        <v>19</v>
      </c>
      <c r="T44" s="143">
        <v>17</v>
      </c>
      <c r="U44" s="127" t="s">
        <v>9</v>
      </c>
      <c r="V44" s="142">
        <f t="shared" si="5"/>
        <v>17</v>
      </c>
      <c r="W44" s="145">
        <v>19</v>
      </c>
      <c r="X44" s="130" t="s">
        <v>9</v>
      </c>
      <c r="Y44" s="140">
        <f t="shared" si="6"/>
        <v>19</v>
      </c>
      <c r="Z44" s="141">
        <v>14</v>
      </c>
      <c r="AA44" s="135">
        <v>2</v>
      </c>
      <c r="AB44" s="142">
        <f t="shared" si="7"/>
        <v>16</v>
      </c>
      <c r="AC44" s="145">
        <v>19</v>
      </c>
      <c r="AD44" s="130" t="s">
        <v>9</v>
      </c>
      <c r="AE44" s="140">
        <f t="shared" si="8"/>
        <v>19</v>
      </c>
      <c r="AF44" s="143">
        <v>19</v>
      </c>
      <c r="AG44" s="135" t="s">
        <v>9</v>
      </c>
      <c r="AH44" s="142">
        <f t="shared" si="9"/>
        <v>19</v>
      </c>
      <c r="AI44" s="133" t="str">
        <f>'[7]CALIF. II FASE'!FR44</f>
        <v>*</v>
      </c>
      <c r="AJ44" s="124" t="s">
        <v>9</v>
      </c>
      <c r="AK44" s="146" t="str">
        <f t="shared" si="10"/>
        <v>*</v>
      </c>
      <c r="AL44" s="152" t="str">
        <f>'[7]CALIF. II FASE'!GH44</f>
        <v>*</v>
      </c>
      <c r="AM44" s="148" t="s">
        <v>9</v>
      </c>
      <c r="AN44" s="149" t="str">
        <f t="shared" si="11"/>
        <v>*</v>
      </c>
      <c r="AO44" s="150">
        <f t="shared" si="12"/>
        <v>20.111111111111111</v>
      </c>
      <c r="AP44" s="137" t="s">
        <v>9</v>
      </c>
      <c r="AQ44" s="138">
        <v>9</v>
      </c>
      <c r="AS44" s="115" t="s">
        <v>431</v>
      </c>
    </row>
    <row r="45" spans="1:45" ht="12" customHeight="1" thickTop="1" thickBot="1" x14ac:dyDescent="0.3">
      <c r="A45" s="122">
        <v>33</v>
      </c>
      <c r="B45" s="264" t="s">
        <v>432</v>
      </c>
      <c r="C45" s="264"/>
      <c r="D45" s="264"/>
      <c r="E45" s="139">
        <v>17</v>
      </c>
      <c r="F45" s="124" t="s">
        <v>9</v>
      </c>
      <c r="G45" s="140">
        <f t="shared" si="0"/>
        <v>17</v>
      </c>
      <c r="H45" s="141">
        <v>18</v>
      </c>
      <c r="I45" s="127" t="s">
        <v>9</v>
      </c>
      <c r="J45" s="128">
        <f t="shared" si="1"/>
        <v>18</v>
      </c>
      <c r="K45" s="129">
        <v>17</v>
      </c>
      <c r="L45" s="130" t="s">
        <v>9</v>
      </c>
      <c r="M45" s="140">
        <f t="shared" si="2"/>
        <v>17</v>
      </c>
      <c r="N45" s="143">
        <v>18</v>
      </c>
      <c r="O45" s="132" t="s">
        <v>9</v>
      </c>
      <c r="P45" s="128">
        <f t="shared" si="3"/>
        <v>18</v>
      </c>
      <c r="Q45" s="144">
        <v>16</v>
      </c>
      <c r="R45" s="124">
        <v>1</v>
      </c>
      <c r="S45" s="140">
        <f t="shared" si="4"/>
        <v>17</v>
      </c>
      <c r="T45" s="143">
        <v>16</v>
      </c>
      <c r="U45" s="127">
        <v>1</v>
      </c>
      <c r="V45" s="142">
        <f t="shared" si="5"/>
        <v>17</v>
      </c>
      <c r="W45" s="145">
        <v>20</v>
      </c>
      <c r="X45" s="130" t="s">
        <v>9</v>
      </c>
      <c r="Y45" s="140">
        <f t="shared" si="6"/>
        <v>20</v>
      </c>
      <c r="Z45" s="141">
        <v>17</v>
      </c>
      <c r="AA45" s="135" t="s">
        <v>9</v>
      </c>
      <c r="AB45" s="142">
        <f t="shared" si="7"/>
        <v>17</v>
      </c>
      <c r="AC45" s="145">
        <v>18</v>
      </c>
      <c r="AD45" s="130" t="s">
        <v>9</v>
      </c>
      <c r="AE45" s="140">
        <f t="shared" si="8"/>
        <v>18</v>
      </c>
      <c r="AF45" s="143">
        <v>19</v>
      </c>
      <c r="AG45" s="135" t="s">
        <v>9</v>
      </c>
      <c r="AH45" s="142">
        <f t="shared" si="9"/>
        <v>19</v>
      </c>
      <c r="AI45" s="133" t="str">
        <f>'[7]CALIF. II FASE'!FR45</f>
        <v>*</v>
      </c>
      <c r="AJ45" s="124" t="s">
        <v>9</v>
      </c>
      <c r="AK45" s="146" t="str">
        <f t="shared" si="10"/>
        <v>*</v>
      </c>
      <c r="AL45" s="152" t="str">
        <f>'[7]CALIF. II FASE'!GH45</f>
        <v>*</v>
      </c>
      <c r="AM45" s="148" t="s">
        <v>9</v>
      </c>
      <c r="AN45" s="149" t="str">
        <f t="shared" si="11"/>
        <v>*</v>
      </c>
      <c r="AO45" s="150">
        <f t="shared" si="12"/>
        <v>19.777777777777779</v>
      </c>
      <c r="AP45" s="137" t="s">
        <v>9</v>
      </c>
      <c r="AQ45" s="138">
        <v>9</v>
      </c>
      <c r="AS45" s="115" t="s">
        <v>432</v>
      </c>
    </row>
    <row r="46" spans="1:45" ht="12" customHeight="1" thickTop="1" thickBot="1" x14ac:dyDescent="0.3">
      <c r="A46" s="122">
        <v>34</v>
      </c>
      <c r="B46" s="264" t="s">
        <v>433</v>
      </c>
      <c r="C46" s="264"/>
      <c r="D46" s="264"/>
      <c r="E46" s="139">
        <v>14</v>
      </c>
      <c r="F46" s="124" t="s">
        <v>9</v>
      </c>
      <c r="G46" s="140">
        <f t="shared" si="0"/>
        <v>14</v>
      </c>
      <c r="H46" s="141">
        <v>17</v>
      </c>
      <c r="I46" s="127" t="s">
        <v>9</v>
      </c>
      <c r="J46" s="128">
        <f t="shared" si="1"/>
        <v>17</v>
      </c>
      <c r="K46" s="129">
        <v>13</v>
      </c>
      <c r="L46" s="130">
        <v>2</v>
      </c>
      <c r="M46" s="140">
        <f t="shared" si="2"/>
        <v>15</v>
      </c>
      <c r="N46" s="143">
        <v>18</v>
      </c>
      <c r="O46" s="132" t="s">
        <v>9</v>
      </c>
      <c r="P46" s="128">
        <f t="shared" si="3"/>
        <v>18</v>
      </c>
      <c r="Q46" s="144">
        <v>20</v>
      </c>
      <c r="R46" s="124" t="s">
        <v>9</v>
      </c>
      <c r="S46" s="140">
        <f t="shared" si="4"/>
        <v>20</v>
      </c>
      <c r="T46" s="143">
        <v>18</v>
      </c>
      <c r="U46" s="127" t="s">
        <v>9</v>
      </c>
      <c r="V46" s="142">
        <f t="shared" si="5"/>
        <v>18</v>
      </c>
      <c r="W46" s="145">
        <v>18</v>
      </c>
      <c r="X46" s="130" t="s">
        <v>9</v>
      </c>
      <c r="Y46" s="140">
        <f t="shared" si="6"/>
        <v>18</v>
      </c>
      <c r="Z46" s="141">
        <v>20</v>
      </c>
      <c r="AA46" s="135" t="s">
        <v>9</v>
      </c>
      <c r="AB46" s="142">
        <f t="shared" si="7"/>
        <v>20</v>
      </c>
      <c r="AC46" s="145">
        <v>20</v>
      </c>
      <c r="AD46" s="130" t="s">
        <v>9</v>
      </c>
      <c r="AE46" s="140">
        <f t="shared" si="8"/>
        <v>20</v>
      </c>
      <c r="AF46" s="143">
        <v>19</v>
      </c>
      <c r="AG46" s="135" t="s">
        <v>9</v>
      </c>
      <c r="AH46" s="142">
        <f t="shared" si="9"/>
        <v>19</v>
      </c>
      <c r="AI46" s="133" t="str">
        <f>'[7]CALIF. II FASE'!FR46</f>
        <v>*</v>
      </c>
      <c r="AJ46" s="124" t="s">
        <v>9</v>
      </c>
      <c r="AK46" s="146" t="str">
        <f t="shared" si="10"/>
        <v>*</v>
      </c>
      <c r="AL46" s="152" t="str">
        <f>'[7]CALIF. II FASE'!GH46</f>
        <v>*</v>
      </c>
      <c r="AM46" s="148" t="s">
        <v>9</v>
      </c>
      <c r="AN46" s="149" t="str">
        <f t="shared" si="11"/>
        <v>*</v>
      </c>
      <c r="AO46" s="150">
        <f t="shared" si="12"/>
        <v>19.888888888888889</v>
      </c>
      <c r="AP46" s="137" t="s">
        <v>9</v>
      </c>
      <c r="AQ46" s="138">
        <v>9</v>
      </c>
      <c r="AS46" s="115" t="s">
        <v>433</v>
      </c>
    </row>
    <row r="47" spans="1:45" ht="12" customHeight="1" thickTop="1" thickBot="1" x14ac:dyDescent="0.3">
      <c r="A47" s="122">
        <v>35</v>
      </c>
      <c r="B47" s="264" t="s">
        <v>434</v>
      </c>
      <c r="C47" s="264"/>
      <c r="D47" s="264"/>
      <c r="E47" s="139">
        <v>11</v>
      </c>
      <c r="F47" s="124" t="s">
        <v>9</v>
      </c>
      <c r="G47" s="140">
        <f t="shared" si="0"/>
        <v>11</v>
      </c>
      <c r="H47" s="141">
        <v>13</v>
      </c>
      <c r="I47" s="127" t="s">
        <v>9</v>
      </c>
      <c r="J47" s="128">
        <f t="shared" si="1"/>
        <v>13</v>
      </c>
      <c r="K47" s="129">
        <v>11</v>
      </c>
      <c r="L47" s="130" t="s">
        <v>9</v>
      </c>
      <c r="M47" s="140">
        <f t="shared" si="2"/>
        <v>11</v>
      </c>
      <c r="N47" s="143">
        <v>14</v>
      </c>
      <c r="O47" s="132" t="s">
        <v>9</v>
      </c>
      <c r="P47" s="128">
        <f t="shared" si="3"/>
        <v>14</v>
      </c>
      <c r="Q47" s="144">
        <v>14</v>
      </c>
      <c r="R47" s="124" t="s">
        <v>9</v>
      </c>
      <c r="S47" s="140">
        <f t="shared" si="4"/>
        <v>14</v>
      </c>
      <c r="T47" s="143">
        <v>10</v>
      </c>
      <c r="U47" s="127">
        <v>2</v>
      </c>
      <c r="V47" s="142">
        <f t="shared" si="5"/>
        <v>12</v>
      </c>
      <c r="W47" s="145">
        <v>18</v>
      </c>
      <c r="X47" s="130" t="s">
        <v>9</v>
      </c>
      <c r="Y47" s="140">
        <f t="shared" si="6"/>
        <v>18</v>
      </c>
      <c r="Z47" s="141">
        <v>16</v>
      </c>
      <c r="AA47" s="135" t="s">
        <v>9</v>
      </c>
      <c r="AB47" s="142">
        <f t="shared" si="7"/>
        <v>16</v>
      </c>
      <c r="AC47" s="145">
        <v>19</v>
      </c>
      <c r="AD47" s="130" t="s">
        <v>9</v>
      </c>
      <c r="AE47" s="140">
        <f t="shared" si="8"/>
        <v>19</v>
      </c>
      <c r="AF47" s="143">
        <v>12</v>
      </c>
      <c r="AG47" s="135" t="s">
        <v>9</v>
      </c>
      <c r="AH47" s="142">
        <f t="shared" si="9"/>
        <v>12</v>
      </c>
      <c r="AI47" s="133" t="str">
        <f>'[7]CALIF. II FASE'!FR47</f>
        <v>*</v>
      </c>
      <c r="AJ47" s="124" t="s">
        <v>9</v>
      </c>
      <c r="AK47" s="146" t="str">
        <f t="shared" si="10"/>
        <v>*</v>
      </c>
      <c r="AL47" s="152" t="str">
        <f>'[7]CALIF. II FASE'!GH47</f>
        <v>*</v>
      </c>
      <c r="AM47" s="148" t="s">
        <v>9</v>
      </c>
      <c r="AN47" s="149" t="str">
        <f t="shared" si="11"/>
        <v>*</v>
      </c>
      <c r="AO47" s="150">
        <f t="shared" si="12"/>
        <v>15.555555555555555</v>
      </c>
      <c r="AP47" s="137" t="s">
        <v>9</v>
      </c>
      <c r="AQ47" s="138">
        <v>9</v>
      </c>
      <c r="AS47" s="115" t="s">
        <v>434</v>
      </c>
    </row>
    <row r="48" spans="1:45" ht="14.25" customHeight="1" thickTop="1" thickBot="1" x14ac:dyDescent="0.3">
      <c r="A48" s="153"/>
      <c r="B48" s="114"/>
      <c r="C48" s="114"/>
      <c r="D48" s="114"/>
      <c r="E48" s="154"/>
      <c r="F48" s="154"/>
      <c r="G48" s="155">
        <f>SUM(G13:G47)/[7]DOCENTES!F12</f>
        <v>18</v>
      </c>
      <c r="H48" s="156"/>
      <c r="I48" s="156"/>
      <c r="J48" s="155">
        <f>SUM(J13:J47)/[7]DOCENTES!F13</f>
        <v>19.571428571428573</v>
      </c>
      <c r="K48" s="156"/>
      <c r="L48" s="156"/>
      <c r="M48" s="155">
        <f>SUM(M13:M47)/[7]DOCENTES!F14</f>
        <v>20.571428571428573</v>
      </c>
      <c r="N48" s="156"/>
      <c r="O48" s="156"/>
      <c r="P48" s="155">
        <f>SUM(P13:P47)/[7]DOCENTES!F15</f>
        <v>21.071428571428573</v>
      </c>
      <c r="Q48" s="156"/>
      <c r="R48" s="156"/>
      <c r="S48" s="155">
        <f>SUM(S13:S47)/[7]DOCENTES!F16</f>
        <v>22.285714285714285</v>
      </c>
      <c r="T48" s="156"/>
      <c r="U48" s="156"/>
      <c r="V48" s="155">
        <f>SUM(V13:V47)/[7]DOCENTES!F17</f>
        <v>19.142857142857142</v>
      </c>
      <c r="W48" s="156"/>
      <c r="X48" s="156"/>
      <c r="Y48" s="155">
        <f>SUM(Y13:Y47)/[7]DOCENTES!F18</f>
        <v>22.142857142857142</v>
      </c>
      <c r="Z48" s="156"/>
      <c r="AA48" s="156"/>
      <c r="AB48" s="155">
        <f>SUM(AB13:AB47)/[7]DOCENTES!F19</f>
        <v>22.25</v>
      </c>
      <c r="AC48" s="156"/>
      <c r="AD48" s="156"/>
      <c r="AE48" s="155">
        <f>SUM(AE13:AE47)/[7]DOCENTES!F20</f>
        <v>23.5</v>
      </c>
      <c r="AF48" s="157"/>
      <c r="AG48" s="157"/>
      <c r="AH48" s="155">
        <f>SUM(AH13:AH47)/[7]DOCENTES!F21</f>
        <v>22</v>
      </c>
      <c r="AI48" s="157"/>
      <c r="AJ48" s="157"/>
      <c r="AK48" s="157"/>
      <c r="AL48" s="157"/>
      <c r="AM48" s="157"/>
      <c r="AN48" s="157"/>
      <c r="AO48" s="155">
        <f>SUM(G48,J48,M48,P48,S48,V48,Y48,AB48,AE48,AH48)/[7]DOCENTES!D27</f>
        <v>21.053571428571427</v>
      </c>
      <c r="AP48" s="158"/>
      <c r="AQ48" s="158"/>
    </row>
    <row r="49" ht="13.8" thickTop="1" x14ac:dyDescent="0.25"/>
  </sheetData>
  <mergeCells count="113">
    <mergeCell ref="W4:Y4"/>
    <mergeCell ref="Z4:AB4"/>
    <mergeCell ref="AC4:AE4"/>
    <mergeCell ref="AF4:AH4"/>
    <mergeCell ref="AI4:AK4"/>
    <mergeCell ref="AL4:AN4"/>
    <mergeCell ref="E4:G4"/>
    <mergeCell ref="H4:J4"/>
    <mergeCell ref="K4:M4"/>
    <mergeCell ref="N4:P4"/>
    <mergeCell ref="Q4:S4"/>
    <mergeCell ref="T4:V4"/>
    <mergeCell ref="AF5:AH6"/>
    <mergeCell ref="AI5:AK6"/>
    <mergeCell ref="AL5:AN6"/>
    <mergeCell ref="E5:G6"/>
    <mergeCell ref="H5:J6"/>
    <mergeCell ref="K5:M6"/>
    <mergeCell ref="N5:P6"/>
    <mergeCell ref="Q5:S6"/>
    <mergeCell ref="T5:V6"/>
    <mergeCell ref="K7:M7"/>
    <mergeCell ref="N7:P7"/>
    <mergeCell ref="M8:M12"/>
    <mergeCell ref="N8:N12"/>
    <mergeCell ref="O8:O12"/>
    <mergeCell ref="P8:P12"/>
    <mergeCell ref="W5:Y6"/>
    <mergeCell ref="Z5:AB6"/>
    <mergeCell ref="AC5:AE6"/>
    <mergeCell ref="AI7:AK7"/>
    <mergeCell ref="AL7:AN7"/>
    <mergeCell ref="E8:E12"/>
    <mergeCell ref="F8:F12"/>
    <mergeCell ref="G8:G12"/>
    <mergeCell ref="H8:H12"/>
    <mergeCell ref="I8:I12"/>
    <mergeCell ref="J8:J12"/>
    <mergeCell ref="K8:K12"/>
    <mergeCell ref="L8:L12"/>
    <mergeCell ref="Q7:S7"/>
    <mergeCell ref="T7:V7"/>
    <mergeCell ref="W7:Y7"/>
    <mergeCell ref="Z7:AB7"/>
    <mergeCell ref="AC7:AE7"/>
    <mergeCell ref="AF7:AH7"/>
    <mergeCell ref="W8:W12"/>
    <mergeCell ref="X8:X12"/>
    <mergeCell ref="Y8:Y12"/>
    <mergeCell ref="Z8:Z12"/>
    <mergeCell ref="AA8:AA12"/>
    <mergeCell ref="AB8:AB12"/>
    <mergeCell ref="Q8:Q12"/>
    <mergeCell ref="R8:R12"/>
    <mergeCell ref="AQ8:AQ12"/>
    <mergeCell ref="B12:D12"/>
    <mergeCell ref="B13:D13"/>
    <mergeCell ref="B14:D14"/>
    <mergeCell ref="AI8:AI12"/>
    <mergeCell ref="AJ8:AJ12"/>
    <mergeCell ref="AK8:AK12"/>
    <mergeCell ref="AL8:AL12"/>
    <mergeCell ref="AM8:AM12"/>
    <mergeCell ref="AN8:AN12"/>
    <mergeCell ref="AC8:AC12"/>
    <mergeCell ref="AD8:AD12"/>
    <mergeCell ref="AE8:AE12"/>
    <mergeCell ref="AF8:AF12"/>
    <mergeCell ref="AG8:AG12"/>
    <mergeCell ref="AH8:AH12"/>
    <mergeCell ref="S8:S12"/>
    <mergeCell ref="T8:T12"/>
    <mergeCell ref="U8:U12"/>
    <mergeCell ref="V8:V12"/>
    <mergeCell ref="B7:B8"/>
    <mergeCell ref="C7:D8"/>
    <mergeCell ref="E7:G7"/>
    <mergeCell ref="H7:J7"/>
    <mergeCell ref="B21:D21"/>
    <mergeCell ref="B22:D22"/>
    <mergeCell ref="B23:D23"/>
    <mergeCell ref="B24:D24"/>
    <mergeCell ref="B25:D25"/>
    <mergeCell ref="B26:D26"/>
    <mergeCell ref="B20:D20"/>
    <mergeCell ref="AO8:AO12"/>
    <mergeCell ref="AP8:AP12"/>
    <mergeCell ref="B15:D15"/>
    <mergeCell ref="B16:D16"/>
    <mergeCell ref="B17:D17"/>
    <mergeCell ref="B18:D18"/>
    <mergeCell ref="B19:D19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45:D45"/>
    <mergeCell ref="B46:D46"/>
    <mergeCell ref="B47:D47"/>
    <mergeCell ref="B39:D39"/>
    <mergeCell ref="B40:D40"/>
    <mergeCell ref="B41:D41"/>
    <mergeCell ref="B42:D42"/>
    <mergeCell ref="B43:D43"/>
    <mergeCell ref="B44:D44"/>
  </mergeCells>
  <conditionalFormatting sqref="G13:G47">
    <cfRule type="cellIs" dxfId="9" priority="2" stopIfTrue="1" operator="lessThan">
      <formula>10</formula>
    </cfRule>
  </conditionalFormatting>
  <conditionalFormatting sqref="AH13:AH47">
    <cfRule type="cellIs" dxfId="8" priority="1" stopIfTrue="1" operator="lessThan">
      <formula>10</formula>
    </cfRule>
  </conditionalFormatting>
  <conditionalFormatting sqref="AE13:AE47">
    <cfRule type="cellIs" dxfId="7" priority="11" stopIfTrue="1" operator="lessThan">
      <formula>10</formula>
    </cfRule>
  </conditionalFormatting>
  <conditionalFormatting sqref="AK13:AK47">
    <cfRule type="cellIs" dxfId="6" priority="10" stopIfTrue="1" operator="lessThan">
      <formula>10</formula>
    </cfRule>
  </conditionalFormatting>
  <conditionalFormatting sqref="P13:P47 M13:M47">
    <cfRule type="cellIs" dxfId="5" priority="9" stopIfTrue="1" operator="lessThan">
      <formula>10</formula>
    </cfRule>
  </conditionalFormatting>
  <conditionalFormatting sqref="J13:J47">
    <cfRule type="cellIs" dxfId="4" priority="3" stopIfTrue="1" operator="lessThan">
      <formula>10</formula>
    </cfRule>
  </conditionalFormatting>
  <conditionalFormatting sqref="S13:S47">
    <cfRule type="cellIs" dxfId="3" priority="4" stopIfTrue="1" operator="lessThan">
      <formula>10</formula>
    </cfRule>
  </conditionalFormatting>
  <conditionalFormatting sqref="Y13:Y47">
    <cfRule type="cellIs" dxfId="2" priority="5" stopIfTrue="1" operator="lessThan">
      <formula>10</formula>
    </cfRule>
  </conditionalFormatting>
  <conditionalFormatting sqref="V13:V47">
    <cfRule type="cellIs" dxfId="1" priority="6" stopIfTrue="1" operator="lessThan">
      <formula>10</formula>
    </cfRule>
  </conditionalFormatting>
  <conditionalFormatting sqref="AB13:AB47">
    <cfRule type="cellIs" dxfId="0" priority="8" stopIfTrue="1" operator="lessThan"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5" scale="85" firstPageNumber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  <pageSetUpPr autoPageBreaks="0"/>
  </sheetPr>
  <dimension ref="A1:AH248"/>
  <sheetViews>
    <sheetView topLeftCell="A11" zoomScale="85" zoomScaleNormal="85" zoomScaleSheetLayoutView="100" workbookViewId="0">
      <selection activeCell="U26" sqref="U26"/>
    </sheetView>
  </sheetViews>
  <sheetFormatPr baseColWidth="10" defaultColWidth="14.88671875" defaultRowHeight="15" customHeight="1" x14ac:dyDescent="0.25"/>
  <cols>
    <col min="1" max="1" width="3.33203125" customWidth="1"/>
    <col min="2" max="3" width="10.6640625" customWidth="1"/>
    <col min="4" max="4" width="15.44140625" customWidth="1"/>
    <col min="5" max="31" width="4.6640625" customWidth="1"/>
    <col min="32" max="32" width="6.44140625" customWidth="1"/>
    <col min="33" max="34" width="4.6640625" customWidth="1"/>
    <col min="35" max="35" width="10" customWidth="1"/>
  </cols>
  <sheetData>
    <row r="1" spans="1:34" ht="9" customHeight="1" x14ac:dyDescent="0.25"/>
    <row r="2" spans="1:34" ht="12" customHeight="1" x14ac:dyDescent="0.25">
      <c r="A2" s="1" t="s">
        <v>12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3"/>
    </row>
    <row r="3" spans="1:34" ht="12" customHeight="1" thickBot="1" x14ac:dyDescent="0.3">
      <c r="A3" s="1" t="s">
        <v>13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3"/>
    </row>
    <row r="4" spans="1:34" ht="12" customHeight="1" thickTop="1" thickBot="1" x14ac:dyDescent="0.3">
      <c r="A4" s="1" t="s">
        <v>14</v>
      </c>
      <c r="B4" s="2"/>
      <c r="C4" s="1"/>
      <c r="D4" s="1"/>
      <c r="E4" s="191">
        <v>1</v>
      </c>
      <c r="F4" s="177"/>
      <c r="G4" s="178"/>
      <c r="H4" s="191">
        <v>2</v>
      </c>
      <c r="I4" s="177"/>
      <c r="J4" s="178"/>
      <c r="K4" s="191">
        <v>3</v>
      </c>
      <c r="L4" s="177"/>
      <c r="M4" s="178"/>
      <c r="N4" s="191">
        <v>4</v>
      </c>
      <c r="O4" s="177"/>
      <c r="P4" s="178"/>
      <c r="Q4" s="191">
        <v>5</v>
      </c>
      <c r="R4" s="177"/>
      <c r="S4" s="178"/>
      <c r="T4" s="191">
        <v>6</v>
      </c>
      <c r="U4" s="177"/>
      <c r="V4" s="178"/>
      <c r="W4" s="191">
        <v>7</v>
      </c>
      <c r="X4" s="177"/>
      <c r="Y4" s="178"/>
      <c r="Z4" s="191">
        <v>8</v>
      </c>
      <c r="AA4" s="177"/>
      <c r="AB4" s="178"/>
      <c r="AC4" s="191">
        <v>9</v>
      </c>
      <c r="AD4" s="177"/>
      <c r="AE4" s="178"/>
      <c r="AF4" s="3"/>
    </row>
    <row r="5" spans="1:34" ht="12" customHeight="1" thickTop="1" x14ac:dyDescent="0.25">
      <c r="A5" s="1" t="s">
        <v>15</v>
      </c>
      <c r="B5" s="2"/>
      <c r="C5" s="1"/>
      <c r="D5" s="1"/>
      <c r="E5" s="190" t="s">
        <v>56</v>
      </c>
      <c r="F5" s="174"/>
      <c r="G5" s="166"/>
      <c r="H5" s="185" t="s">
        <v>65</v>
      </c>
      <c r="I5" s="186"/>
      <c r="J5" s="166"/>
      <c r="K5" s="190" t="s">
        <v>58</v>
      </c>
      <c r="L5" s="174"/>
      <c r="M5" s="166"/>
      <c r="N5" s="185" t="s">
        <v>59</v>
      </c>
      <c r="O5" s="186"/>
      <c r="P5" s="166"/>
      <c r="Q5" s="190" t="s">
        <v>60</v>
      </c>
      <c r="R5" s="174"/>
      <c r="S5" s="166"/>
      <c r="T5" s="185" t="s">
        <v>103</v>
      </c>
      <c r="U5" s="186"/>
      <c r="V5" s="166"/>
      <c r="W5" s="190" t="s">
        <v>62</v>
      </c>
      <c r="X5" s="174"/>
      <c r="Y5" s="166"/>
      <c r="Z5" s="185" t="s">
        <v>63</v>
      </c>
      <c r="AA5" s="186"/>
      <c r="AB5" s="166"/>
      <c r="AC5" s="190" t="s">
        <v>64</v>
      </c>
      <c r="AD5" s="174"/>
      <c r="AE5" s="166"/>
      <c r="AF5" s="3"/>
    </row>
    <row r="6" spans="1:34" ht="12" customHeight="1" thickBot="1" x14ac:dyDescent="0.3">
      <c r="A6" s="1" t="s">
        <v>16</v>
      </c>
      <c r="B6" s="2"/>
      <c r="C6" s="1"/>
      <c r="D6" s="1"/>
      <c r="E6" s="187"/>
      <c r="F6" s="188"/>
      <c r="G6" s="189"/>
      <c r="H6" s="187"/>
      <c r="I6" s="188"/>
      <c r="J6" s="189"/>
      <c r="K6" s="187"/>
      <c r="L6" s="188"/>
      <c r="M6" s="189"/>
      <c r="N6" s="187"/>
      <c r="O6" s="188"/>
      <c r="P6" s="189"/>
      <c r="Q6" s="187"/>
      <c r="R6" s="188"/>
      <c r="S6" s="189"/>
      <c r="T6" s="187"/>
      <c r="U6" s="188"/>
      <c r="V6" s="189"/>
      <c r="W6" s="187"/>
      <c r="X6" s="188"/>
      <c r="Y6" s="189"/>
      <c r="Z6" s="187"/>
      <c r="AA6" s="188"/>
      <c r="AB6" s="189"/>
      <c r="AC6" s="187"/>
      <c r="AD6" s="188"/>
      <c r="AE6" s="189"/>
      <c r="AF6" s="3"/>
    </row>
    <row r="7" spans="1:34" ht="31.5" customHeight="1" thickTop="1" thickBot="1" x14ac:dyDescent="0.3">
      <c r="A7" s="1"/>
      <c r="B7" s="173" t="s">
        <v>17</v>
      </c>
      <c r="C7" s="175" t="s">
        <v>66</v>
      </c>
      <c r="D7" s="166"/>
      <c r="E7" s="181" t="str">
        <f>[1]DOCENTES!B12</f>
        <v>Castellano</v>
      </c>
      <c r="F7" s="177"/>
      <c r="G7" s="178"/>
      <c r="H7" s="182" t="str">
        <f>[1]DOCENTES!B13</f>
        <v>Inglés y otras lenguas extranjeras</v>
      </c>
      <c r="I7" s="177"/>
      <c r="J7" s="178"/>
      <c r="K7" s="181" t="str">
        <f>[1]DOCENTES!B14</f>
        <v>Matemática</v>
      </c>
      <c r="L7" s="177"/>
      <c r="M7" s="178"/>
      <c r="N7" s="183" t="str">
        <f>[1]DOCENTES!B15</f>
        <v>Educación Física</v>
      </c>
      <c r="O7" s="177"/>
      <c r="P7" s="178"/>
      <c r="Q7" s="181" t="str">
        <f>[1]DOCENTES!B16</f>
        <v>Arte y Patrimonio</v>
      </c>
      <c r="R7" s="177"/>
      <c r="S7" s="178"/>
      <c r="T7" s="176" t="str">
        <f>[1]DOCENTES!B17</f>
        <v>Ciencias Naturales</v>
      </c>
      <c r="U7" s="177"/>
      <c r="V7" s="178"/>
      <c r="W7" s="184" t="str">
        <f>[1]DOCENTES!B18</f>
        <v>Geografía, Historia y Ciudadania</v>
      </c>
      <c r="X7" s="177"/>
      <c r="Y7" s="178"/>
      <c r="Z7" s="176" t="str">
        <f>[1]DOCENTES!B19</f>
        <v>Orientación y Convivencia</v>
      </c>
      <c r="AA7" s="177"/>
      <c r="AB7" s="178"/>
      <c r="AC7" s="181" t="str">
        <f>[1]DOCENTES!B20</f>
        <v>Grupo de creación, recreación y participación</v>
      </c>
      <c r="AD7" s="177"/>
      <c r="AE7" s="178"/>
      <c r="AF7" s="3"/>
    </row>
    <row r="8" spans="1:34" ht="5.25" customHeight="1" thickTop="1" x14ac:dyDescent="0.25">
      <c r="A8" s="1"/>
      <c r="B8" s="174"/>
      <c r="C8" s="174"/>
      <c r="D8" s="166"/>
      <c r="E8" s="164" t="s">
        <v>0</v>
      </c>
      <c r="F8" s="162" t="s">
        <v>1</v>
      </c>
      <c r="G8" s="164" t="s">
        <v>2</v>
      </c>
      <c r="H8" s="171" t="s">
        <v>0</v>
      </c>
      <c r="I8" s="172" t="s">
        <v>1</v>
      </c>
      <c r="J8" s="171" t="s">
        <v>2</v>
      </c>
      <c r="K8" s="164" t="s">
        <v>0</v>
      </c>
      <c r="L8" s="162" t="s">
        <v>1</v>
      </c>
      <c r="M8" s="164" t="s">
        <v>2</v>
      </c>
      <c r="N8" s="171" t="s">
        <v>0</v>
      </c>
      <c r="O8" s="172" t="s">
        <v>1</v>
      </c>
      <c r="P8" s="171" t="s">
        <v>2</v>
      </c>
      <c r="Q8" s="164" t="s">
        <v>0</v>
      </c>
      <c r="R8" s="162" t="s">
        <v>1</v>
      </c>
      <c r="S8" s="164" t="s">
        <v>2</v>
      </c>
      <c r="T8" s="171" t="s">
        <v>0</v>
      </c>
      <c r="U8" s="172" t="s">
        <v>1</v>
      </c>
      <c r="V8" s="179" t="s">
        <v>2</v>
      </c>
      <c r="W8" s="164" t="s">
        <v>0</v>
      </c>
      <c r="X8" s="162" t="s">
        <v>1</v>
      </c>
      <c r="Y8" s="164" t="s">
        <v>2</v>
      </c>
      <c r="Z8" s="171" t="s">
        <v>0</v>
      </c>
      <c r="AA8" s="172" t="s">
        <v>1</v>
      </c>
      <c r="AB8" s="171" t="s">
        <v>2</v>
      </c>
      <c r="AC8" s="164" t="s">
        <v>0</v>
      </c>
      <c r="AD8" s="162" t="s">
        <v>1</v>
      </c>
      <c r="AE8" s="164" t="s">
        <v>2</v>
      </c>
      <c r="AF8" s="165" t="s">
        <v>3</v>
      </c>
      <c r="AG8" s="164" t="s">
        <v>4</v>
      </c>
      <c r="AH8" s="167" t="s">
        <v>5</v>
      </c>
    </row>
    <row r="9" spans="1:34" ht="9.75" customHeight="1" x14ac:dyDescent="0.25">
      <c r="A9" s="1"/>
      <c r="B9" s="4" t="s">
        <v>10</v>
      </c>
      <c r="C9" s="5" t="s">
        <v>11</v>
      </c>
      <c r="D9" s="1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80"/>
      <c r="W9" s="163"/>
      <c r="X9" s="163"/>
      <c r="Y9" s="163"/>
      <c r="Z9" s="163"/>
      <c r="AA9" s="163"/>
      <c r="AB9" s="163"/>
      <c r="AC9" s="163"/>
      <c r="AD9" s="163"/>
      <c r="AE9" s="163"/>
      <c r="AF9" s="166"/>
      <c r="AG9" s="163"/>
      <c r="AH9" s="163"/>
    </row>
    <row r="10" spans="1:34" ht="9.75" customHeight="1" x14ac:dyDescent="0.25">
      <c r="A10" s="1"/>
      <c r="B10" s="2" t="s">
        <v>67</v>
      </c>
      <c r="C10" s="5"/>
      <c r="D10" s="1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80"/>
      <c r="W10" s="163"/>
      <c r="X10" s="163"/>
      <c r="Y10" s="163"/>
      <c r="Z10" s="163"/>
      <c r="AA10" s="163"/>
      <c r="AB10" s="163"/>
      <c r="AC10" s="163"/>
      <c r="AD10" s="163"/>
      <c r="AE10" s="163"/>
      <c r="AF10" s="166"/>
      <c r="AG10" s="163"/>
      <c r="AH10" s="163"/>
    </row>
    <row r="11" spans="1:34" ht="9.75" customHeight="1" thickBot="1" x14ac:dyDescent="0.3">
      <c r="A11" s="1"/>
      <c r="B11" s="6" t="s">
        <v>6</v>
      </c>
      <c r="C11" s="1"/>
      <c r="D11" s="1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80"/>
      <c r="W11" s="163"/>
      <c r="X11" s="163"/>
      <c r="Y11" s="163"/>
      <c r="Z11" s="163"/>
      <c r="AA11" s="163"/>
      <c r="AB11" s="163"/>
      <c r="AC11" s="163"/>
      <c r="AD11" s="163"/>
      <c r="AE11" s="163"/>
      <c r="AF11" s="166"/>
      <c r="AG11" s="163"/>
      <c r="AH11" s="163"/>
    </row>
    <row r="12" spans="1:34" ht="17.25" customHeight="1" thickTop="1" x14ac:dyDescent="0.25">
      <c r="A12" s="7" t="s">
        <v>7</v>
      </c>
      <c r="B12" s="168" t="s">
        <v>8</v>
      </c>
      <c r="C12" s="169"/>
      <c r="D12" s="170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80"/>
      <c r="W12" s="163"/>
      <c r="X12" s="163"/>
      <c r="Y12" s="163"/>
      <c r="Z12" s="163"/>
      <c r="AA12" s="163"/>
      <c r="AB12" s="163"/>
      <c r="AC12" s="163"/>
      <c r="AD12" s="163"/>
      <c r="AE12" s="163"/>
      <c r="AF12" s="166"/>
      <c r="AG12" s="163"/>
      <c r="AH12" s="163"/>
    </row>
    <row r="13" spans="1:34" ht="12" customHeight="1" x14ac:dyDescent="0.25">
      <c r="A13" s="8">
        <v>1</v>
      </c>
      <c r="B13" s="160" t="s">
        <v>68</v>
      </c>
      <c r="C13" s="161"/>
      <c r="D13" s="161"/>
      <c r="E13" s="17">
        <v>19</v>
      </c>
      <c r="F13" s="9" t="s">
        <v>9</v>
      </c>
      <c r="G13" s="9">
        <f t="shared" ref="G13:G47" si="0">SUM(E13:F13)</f>
        <v>19</v>
      </c>
      <c r="H13" s="10">
        <v>17</v>
      </c>
      <c r="I13" s="10">
        <v>2</v>
      </c>
      <c r="J13" s="10">
        <f t="shared" ref="J13:J47" si="1">SUM(H13:I13)</f>
        <v>19</v>
      </c>
      <c r="K13" s="35">
        <v>18</v>
      </c>
      <c r="L13" s="9" t="s">
        <v>9</v>
      </c>
      <c r="M13" s="9">
        <f t="shared" ref="M13:M47" si="2">SUM(K13,L13)</f>
        <v>18</v>
      </c>
      <c r="N13" s="10">
        <v>19</v>
      </c>
      <c r="O13" s="10" t="s">
        <v>9</v>
      </c>
      <c r="P13" s="10">
        <f t="shared" ref="P13:P47" si="3">SUM(N13,O13)</f>
        <v>19</v>
      </c>
      <c r="Q13" s="9">
        <v>20</v>
      </c>
      <c r="R13" s="9" t="s">
        <v>9</v>
      </c>
      <c r="S13" s="9">
        <f t="shared" ref="S13:S47" si="4">SUM(Q13,R13)</f>
        <v>20</v>
      </c>
      <c r="T13" s="10">
        <v>19</v>
      </c>
      <c r="U13" s="10" t="s">
        <v>9</v>
      </c>
      <c r="V13" s="10">
        <f t="shared" ref="V13:V47" si="5">SUM(T13,U13)</f>
        <v>19</v>
      </c>
      <c r="W13" s="9">
        <v>20</v>
      </c>
      <c r="X13" s="9" t="s">
        <v>9</v>
      </c>
      <c r="Y13" s="9">
        <f t="shared" ref="Y13:Y47" si="6">SUM(W13,X13)</f>
        <v>20</v>
      </c>
      <c r="Z13" s="10" t="s">
        <v>9</v>
      </c>
      <c r="AA13" s="10" t="s">
        <v>9</v>
      </c>
      <c r="AB13" s="10" t="str">
        <f t="shared" ref="AB13:AB47" si="7">Z13</f>
        <v>*</v>
      </c>
      <c r="AC13" s="9" t="str">
        <f>'[1]CALIF. I FASE'!EL13</f>
        <v>*</v>
      </c>
      <c r="AD13" s="9" t="s">
        <v>9</v>
      </c>
      <c r="AE13" s="9" t="str">
        <f t="shared" ref="AE13:AE47" si="8">AC13</f>
        <v>*</v>
      </c>
      <c r="AF13" s="11">
        <f>AVERAGE(G13,J13,M13,P13,S13,V13,Y13)</f>
        <v>19.142857142857142</v>
      </c>
      <c r="AG13" s="9" t="s">
        <v>9</v>
      </c>
      <c r="AH13" s="9">
        <v>7</v>
      </c>
    </row>
    <row r="14" spans="1:34" ht="12" customHeight="1" x14ac:dyDescent="0.25">
      <c r="A14" s="8">
        <v>2</v>
      </c>
      <c r="B14" s="160" t="s">
        <v>69</v>
      </c>
      <c r="C14" s="161"/>
      <c r="D14" s="161"/>
      <c r="E14" s="17">
        <v>19</v>
      </c>
      <c r="F14" s="9">
        <v>1</v>
      </c>
      <c r="G14" s="9">
        <f t="shared" si="0"/>
        <v>20</v>
      </c>
      <c r="H14" s="10">
        <v>19</v>
      </c>
      <c r="I14" s="10" t="s">
        <v>9</v>
      </c>
      <c r="J14" s="10">
        <f t="shared" si="1"/>
        <v>19</v>
      </c>
      <c r="K14" s="35">
        <v>19</v>
      </c>
      <c r="L14" s="9">
        <v>1</v>
      </c>
      <c r="M14" s="9">
        <f t="shared" si="2"/>
        <v>20</v>
      </c>
      <c r="N14" s="10">
        <v>19</v>
      </c>
      <c r="O14" s="10" t="s">
        <v>9</v>
      </c>
      <c r="P14" s="10">
        <f t="shared" si="3"/>
        <v>19</v>
      </c>
      <c r="Q14" s="9">
        <v>19</v>
      </c>
      <c r="R14" s="9" t="s">
        <v>9</v>
      </c>
      <c r="S14" s="9">
        <f t="shared" si="4"/>
        <v>19</v>
      </c>
      <c r="T14" s="10">
        <v>20</v>
      </c>
      <c r="U14" s="10" t="s">
        <v>9</v>
      </c>
      <c r="V14" s="10">
        <f t="shared" si="5"/>
        <v>20</v>
      </c>
      <c r="W14" s="9">
        <v>20</v>
      </c>
      <c r="X14" s="9" t="s">
        <v>9</v>
      </c>
      <c r="Y14" s="9">
        <f t="shared" si="6"/>
        <v>20</v>
      </c>
      <c r="Z14" s="10" t="s">
        <v>9</v>
      </c>
      <c r="AA14" s="10" t="s">
        <v>9</v>
      </c>
      <c r="AB14" s="10" t="str">
        <f t="shared" si="7"/>
        <v>*</v>
      </c>
      <c r="AC14" s="9" t="str">
        <f>'[1]CALIF. I FASE'!EL14</f>
        <v>*</v>
      </c>
      <c r="AD14" s="9" t="s">
        <v>9</v>
      </c>
      <c r="AE14" s="9" t="str">
        <f t="shared" si="8"/>
        <v>*</v>
      </c>
      <c r="AF14" s="11">
        <f t="shared" ref="AF14:AF47" si="9">AVERAGE(G14,J14,M14,P14,S14,V14,Y14)</f>
        <v>19.571428571428573</v>
      </c>
      <c r="AG14" s="9" t="s">
        <v>9</v>
      </c>
      <c r="AH14" s="9">
        <v>7</v>
      </c>
    </row>
    <row r="15" spans="1:34" ht="12" customHeight="1" x14ac:dyDescent="0.25">
      <c r="A15" s="8">
        <v>3</v>
      </c>
      <c r="B15" s="160" t="s">
        <v>70</v>
      </c>
      <c r="C15" s="161"/>
      <c r="D15" s="161"/>
      <c r="E15" s="17">
        <v>17</v>
      </c>
      <c r="F15" s="9">
        <v>2</v>
      </c>
      <c r="G15" s="9">
        <f t="shared" si="0"/>
        <v>19</v>
      </c>
      <c r="H15" s="10">
        <v>20</v>
      </c>
      <c r="I15" s="10" t="s">
        <v>9</v>
      </c>
      <c r="J15" s="10">
        <f t="shared" si="1"/>
        <v>20</v>
      </c>
      <c r="K15" s="35">
        <v>19</v>
      </c>
      <c r="L15" s="9" t="s">
        <v>9</v>
      </c>
      <c r="M15" s="9">
        <f t="shared" si="2"/>
        <v>19</v>
      </c>
      <c r="N15" s="10">
        <v>19</v>
      </c>
      <c r="O15" s="10" t="s">
        <v>9</v>
      </c>
      <c r="P15" s="10">
        <f t="shared" si="3"/>
        <v>19</v>
      </c>
      <c r="Q15" s="9">
        <v>20</v>
      </c>
      <c r="R15" s="9" t="s">
        <v>9</v>
      </c>
      <c r="S15" s="9">
        <f t="shared" si="4"/>
        <v>20</v>
      </c>
      <c r="T15" s="10">
        <v>20</v>
      </c>
      <c r="U15" s="10" t="s">
        <v>9</v>
      </c>
      <c r="V15" s="10">
        <f t="shared" si="5"/>
        <v>20</v>
      </c>
      <c r="W15" s="9">
        <v>20</v>
      </c>
      <c r="X15" s="9" t="s">
        <v>9</v>
      </c>
      <c r="Y15" s="9">
        <f t="shared" si="6"/>
        <v>20</v>
      </c>
      <c r="Z15" s="10" t="s">
        <v>9</v>
      </c>
      <c r="AA15" s="10" t="s">
        <v>9</v>
      </c>
      <c r="AB15" s="10" t="str">
        <f t="shared" si="7"/>
        <v>*</v>
      </c>
      <c r="AC15" s="9" t="str">
        <f>'[1]CALIF. I FASE'!EL15</f>
        <v>*</v>
      </c>
      <c r="AD15" s="9" t="s">
        <v>9</v>
      </c>
      <c r="AE15" s="9" t="str">
        <f t="shared" si="8"/>
        <v>*</v>
      </c>
      <c r="AF15" s="11">
        <f t="shared" si="9"/>
        <v>19.571428571428573</v>
      </c>
      <c r="AG15" s="9" t="s">
        <v>9</v>
      </c>
      <c r="AH15" s="9">
        <v>7</v>
      </c>
    </row>
    <row r="16" spans="1:34" ht="12" customHeight="1" x14ac:dyDescent="0.25">
      <c r="A16" s="8">
        <v>4</v>
      </c>
      <c r="B16" s="160" t="s">
        <v>71</v>
      </c>
      <c r="C16" s="161"/>
      <c r="D16" s="161"/>
      <c r="E16" s="17">
        <v>18</v>
      </c>
      <c r="F16" s="9" t="s">
        <v>9</v>
      </c>
      <c r="G16" s="9">
        <f t="shared" si="0"/>
        <v>18</v>
      </c>
      <c r="H16" s="10">
        <v>19</v>
      </c>
      <c r="I16" s="10" t="s">
        <v>9</v>
      </c>
      <c r="J16" s="10">
        <f t="shared" si="1"/>
        <v>19</v>
      </c>
      <c r="K16" s="35">
        <v>16</v>
      </c>
      <c r="L16" s="9" t="s">
        <v>9</v>
      </c>
      <c r="M16" s="9">
        <f t="shared" si="2"/>
        <v>16</v>
      </c>
      <c r="N16" s="10">
        <v>19</v>
      </c>
      <c r="O16" s="10" t="s">
        <v>9</v>
      </c>
      <c r="P16" s="10">
        <f t="shared" si="3"/>
        <v>19</v>
      </c>
      <c r="Q16" s="9">
        <v>13</v>
      </c>
      <c r="R16" s="9">
        <v>1</v>
      </c>
      <c r="S16" s="9">
        <f t="shared" si="4"/>
        <v>14</v>
      </c>
      <c r="T16" s="10">
        <v>14</v>
      </c>
      <c r="U16" s="10">
        <v>1</v>
      </c>
      <c r="V16" s="10">
        <f t="shared" si="5"/>
        <v>15</v>
      </c>
      <c r="W16" s="9">
        <v>20</v>
      </c>
      <c r="X16" s="9" t="s">
        <v>9</v>
      </c>
      <c r="Y16" s="9">
        <f t="shared" si="6"/>
        <v>20</v>
      </c>
      <c r="Z16" s="10" t="s">
        <v>9</v>
      </c>
      <c r="AA16" s="10" t="s">
        <v>9</v>
      </c>
      <c r="AB16" s="10" t="str">
        <f t="shared" si="7"/>
        <v>*</v>
      </c>
      <c r="AC16" s="9" t="str">
        <f>'[1]CALIF. I FASE'!EL16</f>
        <v>*</v>
      </c>
      <c r="AD16" s="9" t="s">
        <v>9</v>
      </c>
      <c r="AE16" s="9" t="str">
        <f t="shared" si="8"/>
        <v>*</v>
      </c>
      <c r="AF16" s="11">
        <f t="shared" si="9"/>
        <v>17.285714285714285</v>
      </c>
      <c r="AG16" s="9" t="s">
        <v>9</v>
      </c>
      <c r="AH16" s="9">
        <v>7</v>
      </c>
    </row>
    <row r="17" spans="1:34" ht="12" customHeight="1" x14ac:dyDescent="0.25">
      <c r="A17" s="8">
        <v>5</v>
      </c>
      <c r="B17" s="160" t="s">
        <v>72</v>
      </c>
      <c r="C17" s="161"/>
      <c r="D17" s="161"/>
      <c r="E17" s="17">
        <v>20</v>
      </c>
      <c r="F17" s="9" t="s">
        <v>9</v>
      </c>
      <c r="G17" s="9">
        <f t="shared" si="0"/>
        <v>20</v>
      </c>
      <c r="H17" s="10">
        <v>20</v>
      </c>
      <c r="I17" s="10" t="s">
        <v>9</v>
      </c>
      <c r="J17" s="10">
        <f t="shared" si="1"/>
        <v>20</v>
      </c>
      <c r="K17" s="35">
        <v>20</v>
      </c>
      <c r="L17" s="9" t="s">
        <v>9</v>
      </c>
      <c r="M17" s="9">
        <f t="shared" si="2"/>
        <v>20</v>
      </c>
      <c r="N17" s="10">
        <v>19</v>
      </c>
      <c r="O17" s="10">
        <v>1</v>
      </c>
      <c r="P17" s="10">
        <f t="shared" si="3"/>
        <v>20</v>
      </c>
      <c r="Q17" s="9">
        <v>20</v>
      </c>
      <c r="R17" s="9" t="s">
        <v>9</v>
      </c>
      <c r="S17" s="9">
        <f t="shared" si="4"/>
        <v>20</v>
      </c>
      <c r="T17" s="10">
        <v>20</v>
      </c>
      <c r="U17" s="10" t="s">
        <v>9</v>
      </c>
      <c r="V17" s="10">
        <f t="shared" si="5"/>
        <v>20</v>
      </c>
      <c r="W17" s="9">
        <v>20</v>
      </c>
      <c r="X17" s="9" t="s">
        <v>9</v>
      </c>
      <c r="Y17" s="9">
        <f t="shared" si="6"/>
        <v>20</v>
      </c>
      <c r="Z17" s="10" t="s">
        <v>9</v>
      </c>
      <c r="AA17" s="10" t="s">
        <v>9</v>
      </c>
      <c r="AB17" s="10" t="str">
        <f t="shared" si="7"/>
        <v>*</v>
      </c>
      <c r="AC17" s="9" t="str">
        <f>'[1]CALIF. I FASE'!EL17</f>
        <v>*</v>
      </c>
      <c r="AD17" s="9" t="s">
        <v>9</v>
      </c>
      <c r="AE17" s="9" t="str">
        <f t="shared" si="8"/>
        <v>*</v>
      </c>
      <c r="AF17" s="11">
        <f t="shared" si="9"/>
        <v>20</v>
      </c>
      <c r="AG17" s="9" t="s">
        <v>9</v>
      </c>
      <c r="AH17" s="9">
        <v>7</v>
      </c>
    </row>
    <row r="18" spans="1:34" ht="12" customHeight="1" x14ac:dyDescent="0.25">
      <c r="A18" s="8">
        <v>6</v>
      </c>
      <c r="B18" s="160" t="s">
        <v>73</v>
      </c>
      <c r="C18" s="161"/>
      <c r="D18" s="161"/>
      <c r="E18" s="17">
        <v>19</v>
      </c>
      <c r="F18" s="9" t="s">
        <v>9</v>
      </c>
      <c r="G18" s="9">
        <f t="shared" si="0"/>
        <v>19</v>
      </c>
      <c r="H18" s="10">
        <v>19</v>
      </c>
      <c r="I18" s="10" t="s">
        <v>9</v>
      </c>
      <c r="J18" s="10">
        <f t="shared" si="1"/>
        <v>19</v>
      </c>
      <c r="K18" s="35">
        <v>19</v>
      </c>
      <c r="L18" s="9" t="s">
        <v>9</v>
      </c>
      <c r="M18" s="9">
        <f t="shared" si="2"/>
        <v>19</v>
      </c>
      <c r="N18" s="10">
        <v>18</v>
      </c>
      <c r="O18" s="10">
        <v>2</v>
      </c>
      <c r="P18" s="10">
        <f t="shared" si="3"/>
        <v>20</v>
      </c>
      <c r="Q18" s="9">
        <v>19</v>
      </c>
      <c r="R18" s="9" t="s">
        <v>9</v>
      </c>
      <c r="S18" s="9">
        <f t="shared" si="4"/>
        <v>19</v>
      </c>
      <c r="T18" s="10">
        <v>20</v>
      </c>
      <c r="U18" s="10" t="s">
        <v>9</v>
      </c>
      <c r="V18" s="10">
        <f t="shared" si="5"/>
        <v>20</v>
      </c>
      <c r="W18" s="9">
        <v>20</v>
      </c>
      <c r="X18" s="9" t="s">
        <v>9</v>
      </c>
      <c r="Y18" s="9">
        <f t="shared" si="6"/>
        <v>20</v>
      </c>
      <c r="Z18" s="10" t="s">
        <v>9</v>
      </c>
      <c r="AA18" s="10" t="s">
        <v>9</v>
      </c>
      <c r="AB18" s="10" t="str">
        <f t="shared" si="7"/>
        <v>*</v>
      </c>
      <c r="AC18" s="9" t="str">
        <f>'[1]CALIF. I FASE'!EL18</f>
        <v>*</v>
      </c>
      <c r="AD18" s="9" t="s">
        <v>9</v>
      </c>
      <c r="AE18" s="9" t="str">
        <f t="shared" si="8"/>
        <v>*</v>
      </c>
      <c r="AF18" s="11">
        <f t="shared" si="9"/>
        <v>19.428571428571427</v>
      </c>
      <c r="AG18" s="9" t="s">
        <v>9</v>
      </c>
      <c r="AH18" s="9">
        <v>7</v>
      </c>
    </row>
    <row r="19" spans="1:34" ht="12" customHeight="1" x14ac:dyDescent="0.25">
      <c r="A19" s="8">
        <v>7</v>
      </c>
      <c r="B19" s="160" t="s">
        <v>74</v>
      </c>
      <c r="C19" s="161"/>
      <c r="D19" s="161"/>
      <c r="E19" s="17">
        <v>20</v>
      </c>
      <c r="F19" s="9" t="s">
        <v>9</v>
      </c>
      <c r="G19" s="9">
        <f t="shared" si="0"/>
        <v>20</v>
      </c>
      <c r="H19" s="10">
        <v>19</v>
      </c>
      <c r="I19" s="10" t="s">
        <v>9</v>
      </c>
      <c r="J19" s="10">
        <f t="shared" si="1"/>
        <v>19</v>
      </c>
      <c r="K19" s="35">
        <v>20</v>
      </c>
      <c r="L19" s="9" t="s">
        <v>9</v>
      </c>
      <c r="M19" s="9">
        <f t="shared" si="2"/>
        <v>20</v>
      </c>
      <c r="N19" s="10">
        <v>19</v>
      </c>
      <c r="O19" s="10" t="s">
        <v>9</v>
      </c>
      <c r="P19" s="10">
        <f t="shared" si="3"/>
        <v>19</v>
      </c>
      <c r="Q19" s="9">
        <v>18</v>
      </c>
      <c r="R19" s="9">
        <v>2</v>
      </c>
      <c r="S19" s="9">
        <f t="shared" si="4"/>
        <v>20</v>
      </c>
      <c r="T19" s="10">
        <v>19</v>
      </c>
      <c r="U19" s="10" t="s">
        <v>9</v>
      </c>
      <c r="V19" s="10">
        <f t="shared" si="5"/>
        <v>19</v>
      </c>
      <c r="W19" s="9">
        <v>20</v>
      </c>
      <c r="X19" s="9" t="s">
        <v>9</v>
      </c>
      <c r="Y19" s="9">
        <f t="shared" si="6"/>
        <v>20</v>
      </c>
      <c r="Z19" s="10" t="s">
        <v>9</v>
      </c>
      <c r="AA19" s="10" t="s">
        <v>9</v>
      </c>
      <c r="AB19" s="10" t="str">
        <f t="shared" si="7"/>
        <v>*</v>
      </c>
      <c r="AC19" s="9" t="str">
        <f>'[1]CALIF. I FASE'!EL19</f>
        <v>*</v>
      </c>
      <c r="AD19" s="9" t="s">
        <v>9</v>
      </c>
      <c r="AE19" s="9" t="str">
        <f t="shared" si="8"/>
        <v>*</v>
      </c>
      <c r="AF19" s="11">
        <f t="shared" si="9"/>
        <v>19.571428571428573</v>
      </c>
      <c r="AG19" s="9" t="s">
        <v>9</v>
      </c>
      <c r="AH19" s="9">
        <v>7</v>
      </c>
    </row>
    <row r="20" spans="1:34" ht="12" customHeight="1" x14ac:dyDescent="0.25">
      <c r="A20" s="8">
        <v>8</v>
      </c>
      <c r="B20" s="160" t="s">
        <v>75</v>
      </c>
      <c r="C20" s="161"/>
      <c r="D20" s="161"/>
      <c r="E20" s="17">
        <v>13</v>
      </c>
      <c r="F20" s="9" t="s">
        <v>9</v>
      </c>
      <c r="G20" s="9">
        <f t="shared" si="0"/>
        <v>13</v>
      </c>
      <c r="H20" s="10">
        <v>19</v>
      </c>
      <c r="I20" s="10" t="s">
        <v>9</v>
      </c>
      <c r="J20" s="10">
        <f t="shared" si="1"/>
        <v>19</v>
      </c>
      <c r="K20" s="35">
        <v>16</v>
      </c>
      <c r="L20" s="9" t="s">
        <v>9</v>
      </c>
      <c r="M20" s="9">
        <f t="shared" si="2"/>
        <v>16</v>
      </c>
      <c r="N20" s="10">
        <v>19</v>
      </c>
      <c r="O20" s="10" t="s">
        <v>9</v>
      </c>
      <c r="P20" s="10">
        <f t="shared" si="3"/>
        <v>19</v>
      </c>
      <c r="Q20" s="9">
        <v>7</v>
      </c>
      <c r="R20" s="9" t="s">
        <v>9</v>
      </c>
      <c r="S20" s="9">
        <f t="shared" si="4"/>
        <v>7</v>
      </c>
      <c r="T20" s="10">
        <v>11</v>
      </c>
      <c r="U20" s="10" t="s">
        <v>9</v>
      </c>
      <c r="V20" s="10">
        <f t="shared" si="5"/>
        <v>11</v>
      </c>
      <c r="W20" s="9">
        <v>20</v>
      </c>
      <c r="X20" s="9" t="s">
        <v>9</v>
      </c>
      <c r="Y20" s="9">
        <f t="shared" si="6"/>
        <v>20</v>
      </c>
      <c r="Z20" s="10" t="s">
        <v>9</v>
      </c>
      <c r="AA20" s="10" t="s">
        <v>9</v>
      </c>
      <c r="AB20" s="10" t="str">
        <f t="shared" si="7"/>
        <v>*</v>
      </c>
      <c r="AC20" s="9" t="str">
        <f>'[1]CALIF. I FASE'!EL20</f>
        <v>*</v>
      </c>
      <c r="AD20" s="9" t="s">
        <v>9</v>
      </c>
      <c r="AE20" s="9" t="str">
        <f t="shared" si="8"/>
        <v>*</v>
      </c>
      <c r="AF20" s="11">
        <f t="shared" si="9"/>
        <v>15</v>
      </c>
      <c r="AG20" s="9" t="s">
        <v>9</v>
      </c>
      <c r="AH20" s="9">
        <v>7</v>
      </c>
    </row>
    <row r="21" spans="1:34" ht="12" customHeight="1" x14ac:dyDescent="0.25">
      <c r="A21" s="8">
        <v>9</v>
      </c>
      <c r="B21" s="160" t="s">
        <v>76</v>
      </c>
      <c r="C21" s="161"/>
      <c r="D21" s="161"/>
      <c r="E21" s="17">
        <v>19</v>
      </c>
      <c r="F21" s="9">
        <v>1</v>
      </c>
      <c r="G21" s="9">
        <f t="shared" si="0"/>
        <v>20</v>
      </c>
      <c r="H21" s="10">
        <v>20</v>
      </c>
      <c r="I21" s="10" t="s">
        <v>9</v>
      </c>
      <c r="J21" s="10">
        <f t="shared" si="1"/>
        <v>20</v>
      </c>
      <c r="K21" s="35">
        <v>19</v>
      </c>
      <c r="L21" s="9">
        <v>1</v>
      </c>
      <c r="M21" s="9">
        <f t="shared" si="2"/>
        <v>20</v>
      </c>
      <c r="N21" s="10">
        <v>19</v>
      </c>
      <c r="O21" s="10" t="s">
        <v>9</v>
      </c>
      <c r="P21" s="10">
        <f t="shared" si="3"/>
        <v>19</v>
      </c>
      <c r="Q21" s="9">
        <v>20</v>
      </c>
      <c r="R21" s="9" t="s">
        <v>9</v>
      </c>
      <c r="S21" s="9">
        <f t="shared" si="4"/>
        <v>20</v>
      </c>
      <c r="T21" s="10">
        <v>20</v>
      </c>
      <c r="U21" s="10" t="s">
        <v>9</v>
      </c>
      <c r="V21" s="10">
        <f t="shared" si="5"/>
        <v>20</v>
      </c>
      <c r="W21" s="9">
        <v>20</v>
      </c>
      <c r="X21" s="9" t="s">
        <v>9</v>
      </c>
      <c r="Y21" s="9">
        <f t="shared" si="6"/>
        <v>20</v>
      </c>
      <c r="Z21" s="10" t="s">
        <v>9</v>
      </c>
      <c r="AA21" s="10" t="s">
        <v>9</v>
      </c>
      <c r="AB21" s="10" t="str">
        <f t="shared" si="7"/>
        <v>*</v>
      </c>
      <c r="AC21" s="9" t="str">
        <f>'[1]CALIF. I FASE'!EL21</f>
        <v>*</v>
      </c>
      <c r="AD21" s="9" t="s">
        <v>9</v>
      </c>
      <c r="AE21" s="9" t="str">
        <f t="shared" si="8"/>
        <v>*</v>
      </c>
      <c r="AF21" s="11">
        <f t="shared" si="9"/>
        <v>19.857142857142858</v>
      </c>
      <c r="AG21" s="9" t="s">
        <v>9</v>
      </c>
      <c r="AH21" s="9">
        <v>7</v>
      </c>
    </row>
    <row r="22" spans="1:34" ht="12" customHeight="1" x14ac:dyDescent="0.25">
      <c r="A22" s="8">
        <v>10</v>
      </c>
      <c r="B22" s="160" t="s">
        <v>77</v>
      </c>
      <c r="C22" s="161"/>
      <c r="D22" s="161"/>
      <c r="E22" s="17">
        <v>14</v>
      </c>
      <c r="F22" s="9">
        <v>1</v>
      </c>
      <c r="G22" s="9">
        <f t="shared" si="0"/>
        <v>15</v>
      </c>
      <c r="H22" s="10">
        <v>15</v>
      </c>
      <c r="I22" s="10">
        <v>1</v>
      </c>
      <c r="J22" s="10">
        <f t="shared" si="1"/>
        <v>16</v>
      </c>
      <c r="K22" s="35">
        <v>18</v>
      </c>
      <c r="L22" s="9" t="s">
        <v>9</v>
      </c>
      <c r="M22" s="9">
        <f t="shared" si="2"/>
        <v>18</v>
      </c>
      <c r="N22" s="10">
        <v>18</v>
      </c>
      <c r="O22" s="10" t="s">
        <v>9</v>
      </c>
      <c r="P22" s="10">
        <f t="shared" si="3"/>
        <v>18</v>
      </c>
      <c r="Q22" s="9">
        <v>19</v>
      </c>
      <c r="R22" s="9" t="s">
        <v>9</v>
      </c>
      <c r="S22" s="9">
        <f t="shared" si="4"/>
        <v>19</v>
      </c>
      <c r="T22" s="10">
        <v>19</v>
      </c>
      <c r="U22" s="10" t="s">
        <v>9</v>
      </c>
      <c r="V22" s="10">
        <f t="shared" si="5"/>
        <v>19</v>
      </c>
      <c r="W22" s="9">
        <v>20</v>
      </c>
      <c r="X22" s="9" t="s">
        <v>9</v>
      </c>
      <c r="Y22" s="9">
        <f t="shared" si="6"/>
        <v>20</v>
      </c>
      <c r="Z22" s="10" t="s">
        <v>9</v>
      </c>
      <c r="AA22" s="10" t="s">
        <v>9</v>
      </c>
      <c r="AB22" s="10" t="str">
        <f t="shared" si="7"/>
        <v>*</v>
      </c>
      <c r="AC22" s="9" t="str">
        <f>'[1]CALIF. I FASE'!EL22</f>
        <v>*</v>
      </c>
      <c r="AD22" s="9" t="s">
        <v>9</v>
      </c>
      <c r="AE22" s="9" t="str">
        <f t="shared" si="8"/>
        <v>*</v>
      </c>
      <c r="AF22" s="11">
        <f t="shared" si="9"/>
        <v>17.857142857142858</v>
      </c>
      <c r="AG22" s="9" t="s">
        <v>9</v>
      </c>
      <c r="AH22" s="9">
        <v>7</v>
      </c>
    </row>
    <row r="23" spans="1:34" ht="12" customHeight="1" x14ac:dyDescent="0.25">
      <c r="A23" s="8">
        <v>11</v>
      </c>
      <c r="B23" s="160" t="s">
        <v>78</v>
      </c>
      <c r="C23" s="161"/>
      <c r="D23" s="161"/>
      <c r="E23" s="17">
        <v>20</v>
      </c>
      <c r="F23" s="9" t="s">
        <v>9</v>
      </c>
      <c r="G23" s="9">
        <f t="shared" si="0"/>
        <v>20</v>
      </c>
      <c r="H23" s="10">
        <v>19</v>
      </c>
      <c r="I23" s="10">
        <v>1</v>
      </c>
      <c r="J23" s="10">
        <f t="shared" si="1"/>
        <v>20</v>
      </c>
      <c r="K23" s="35">
        <v>20</v>
      </c>
      <c r="L23" s="9" t="s">
        <v>9</v>
      </c>
      <c r="M23" s="9">
        <f t="shared" si="2"/>
        <v>20</v>
      </c>
      <c r="N23" s="10">
        <v>20</v>
      </c>
      <c r="O23" s="10" t="s">
        <v>9</v>
      </c>
      <c r="P23" s="10">
        <f t="shared" si="3"/>
        <v>20</v>
      </c>
      <c r="Q23" s="9">
        <v>20</v>
      </c>
      <c r="R23" s="9" t="s">
        <v>9</v>
      </c>
      <c r="S23" s="9">
        <f t="shared" si="4"/>
        <v>20</v>
      </c>
      <c r="T23" s="10">
        <v>20</v>
      </c>
      <c r="U23" s="10" t="s">
        <v>9</v>
      </c>
      <c r="V23" s="10">
        <f t="shared" si="5"/>
        <v>20</v>
      </c>
      <c r="W23" s="9">
        <v>20</v>
      </c>
      <c r="X23" s="9" t="s">
        <v>9</v>
      </c>
      <c r="Y23" s="9">
        <f t="shared" si="6"/>
        <v>20</v>
      </c>
      <c r="Z23" s="10" t="s">
        <v>9</v>
      </c>
      <c r="AA23" s="10" t="s">
        <v>9</v>
      </c>
      <c r="AB23" s="10" t="str">
        <f t="shared" si="7"/>
        <v>*</v>
      </c>
      <c r="AC23" s="9" t="str">
        <f>'[1]CALIF. I FASE'!EL23</f>
        <v>*</v>
      </c>
      <c r="AD23" s="9" t="s">
        <v>9</v>
      </c>
      <c r="AE23" s="9" t="str">
        <f t="shared" si="8"/>
        <v>*</v>
      </c>
      <c r="AF23" s="11">
        <f t="shared" si="9"/>
        <v>20</v>
      </c>
      <c r="AG23" s="9" t="s">
        <v>9</v>
      </c>
      <c r="AH23" s="9">
        <v>7</v>
      </c>
    </row>
    <row r="24" spans="1:34" ht="12" customHeight="1" x14ac:dyDescent="0.25">
      <c r="A24" s="8">
        <v>12</v>
      </c>
      <c r="B24" s="160" t="s">
        <v>79</v>
      </c>
      <c r="C24" s="161"/>
      <c r="D24" s="161"/>
      <c r="E24" s="17">
        <v>19</v>
      </c>
      <c r="F24" s="9" t="s">
        <v>9</v>
      </c>
      <c r="G24" s="9">
        <f t="shared" si="0"/>
        <v>19</v>
      </c>
      <c r="H24" s="10">
        <v>18</v>
      </c>
      <c r="I24" s="10" t="s">
        <v>9</v>
      </c>
      <c r="J24" s="10">
        <f t="shared" si="1"/>
        <v>18</v>
      </c>
      <c r="K24" s="35">
        <v>15</v>
      </c>
      <c r="L24" s="9">
        <v>2</v>
      </c>
      <c r="M24" s="9">
        <f t="shared" si="2"/>
        <v>17</v>
      </c>
      <c r="N24" s="10">
        <v>17</v>
      </c>
      <c r="O24" s="10" t="s">
        <v>9</v>
      </c>
      <c r="P24" s="10">
        <f t="shared" si="3"/>
        <v>17</v>
      </c>
      <c r="Q24" s="9">
        <v>19</v>
      </c>
      <c r="R24" s="9" t="s">
        <v>9</v>
      </c>
      <c r="S24" s="9">
        <f t="shared" si="4"/>
        <v>19</v>
      </c>
      <c r="T24" s="10">
        <v>18</v>
      </c>
      <c r="U24" s="10" t="s">
        <v>9</v>
      </c>
      <c r="V24" s="10">
        <f t="shared" si="5"/>
        <v>18</v>
      </c>
      <c r="W24" s="9">
        <v>20</v>
      </c>
      <c r="X24" s="9" t="s">
        <v>9</v>
      </c>
      <c r="Y24" s="9">
        <f t="shared" si="6"/>
        <v>20</v>
      </c>
      <c r="Z24" s="10" t="s">
        <v>9</v>
      </c>
      <c r="AA24" s="10" t="s">
        <v>9</v>
      </c>
      <c r="AB24" s="10" t="str">
        <f t="shared" si="7"/>
        <v>*</v>
      </c>
      <c r="AC24" s="9" t="str">
        <f>'[1]CALIF. I FASE'!EL24</f>
        <v>*</v>
      </c>
      <c r="AD24" s="9" t="s">
        <v>9</v>
      </c>
      <c r="AE24" s="9" t="str">
        <f t="shared" si="8"/>
        <v>*</v>
      </c>
      <c r="AF24" s="11">
        <f t="shared" si="9"/>
        <v>18.285714285714285</v>
      </c>
      <c r="AG24" s="9" t="s">
        <v>9</v>
      </c>
      <c r="AH24" s="9">
        <v>7</v>
      </c>
    </row>
    <row r="25" spans="1:34" ht="12" customHeight="1" x14ac:dyDescent="0.25">
      <c r="A25" s="8">
        <v>13</v>
      </c>
      <c r="B25" s="160" t="s">
        <v>80</v>
      </c>
      <c r="C25" s="161"/>
      <c r="D25" s="161"/>
      <c r="E25" s="17">
        <v>10</v>
      </c>
      <c r="F25" s="9" t="s">
        <v>9</v>
      </c>
      <c r="G25" s="9">
        <f t="shared" si="0"/>
        <v>10</v>
      </c>
      <c r="H25" s="10">
        <v>10</v>
      </c>
      <c r="I25" s="10" t="s">
        <v>9</v>
      </c>
      <c r="J25" s="10">
        <f t="shared" si="1"/>
        <v>10</v>
      </c>
      <c r="K25" s="35">
        <v>17</v>
      </c>
      <c r="L25" s="9" t="s">
        <v>9</v>
      </c>
      <c r="M25" s="9">
        <f t="shared" si="2"/>
        <v>17</v>
      </c>
      <c r="N25" s="10">
        <v>10</v>
      </c>
      <c r="O25" s="10" t="s">
        <v>9</v>
      </c>
      <c r="P25" s="10">
        <f t="shared" si="3"/>
        <v>10</v>
      </c>
      <c r="Q25" s="9">
        <v>11</v>
      </c>
      <c r="R25" s="9" t="s">
        <v>9</v>
      </c>
      <c r="S25" s="9">
        <f t="shared" si="4"/>
        <v>11</v>
      </c>
      <c r="T25" s="10">
        <v>9</v>
      </c>
      <c r="U25" s="10">
        <v>1</v>
      </c>
      <c r="V25" s="10">
        <f t="shared" si="5"/>
        <v>10</v>
      </c>
      <c r="W25" s="9">
        <v>20</v>
      </c>
      <c r="X25" s="9" t="s">
        <v>9</v>
      </c>
      <c r="Y25" s="9">
        <f t="shared" si="6"/>
        <v>20</v>
      </c>
      <c r="Z25" s="10" t="s">
        <v>9</v>
      </c>
      <c r="AA25" s="10" t="s">
        <v>9</v>
      </c>
      <c r="AB25" s="10" t="str">
        <f t="shared" si="7"/>
        <v>*</v>
      </c>
      <c r="AC25" s="9" t="str">
        <f>'[1]CALIF. I FASE'!EL25</f>
        <v>*</v>
      </c>
      <c r="AD25" s="9" t="s">
        <v>9</v>
      </c>
      <c r="AE25" s="9" t="str">
        <f t="shared" si="8"/>
        <v>*</v>
      </c>
      <c r="AF25" s="11">
        <f t="shared" si="9"/>
        <v>12.571428571428571</v>
      </c>
      <c r="AG25" s="9" t="s">
        <v>9</v>
      </c>
      <c r="AH25" s="9">
        <v>7</v>
      </c>
    </row>
    <row r="26" spans="1:34" ht="12" customHeight="1" x14ac:dyDescent="0.25">
      <c r="A26" s="8">
        <v>14</v>
      </c>
      <c r="B26" s="160" t="s">
        <v>81</v>
      </c>
      <c r="C26" s="161"/>
      <c r="D26" s="161"/>
      <c r="E26" s="17">
        <v>20</v>
      </c>
      <c r="F26" s="9" t="s">
        <v>9</v>
      </c>
      <c r="G26" s="9">
        <f t="shared" si="0"/>
        <v>20</v>
      </c>
      <c r="H26" s="10">
        <v>19</v>
      </c>
      <c r="I26" s="10" t="s">
        <v>9</v>
      </c>
      <c r="J26" s="10">
        <f t="shared" si="1"/>
        <v>19</v>
      </c>
      <c r="K26" s="35">
        <v>19</v>
      </c>
      <c r="L26" s="9">
        <v>1</v>
      </c>
      <c r="M26" s="9">
        <f t="shared" si="2"/>
        <v>20</v>
      </c>
      <c r="N26" s="10">
        <v>20</v>
      </c>
      <c r="O26" s="10" t="s">
        <v>9</v>
      </c>
      <c r="P26" s="10">
        <f t="shared" si="3"/>
        <v>20</v>
      </c>
      <c r="Q26" s="9">
        <v>20</v>
      </c>
      <c r="R26" s="9" t="s">
        <v>9</v>
      </c>
      <c r="S26" s="9">
        <f t="shared" si="4"/>
        <v>20</v>
      </c>
      <c r="T26" s="10">
        <v>19</v>
      </c>
      <c r="U26" s="10">
        <v>1</v>
      </c>
      <c r="V26" s="10">
        <f t="shared" si="5"/>
        <v>20</v>
      </c>
      <c r="W26" s="9">
        <v>20</v>
      </c>
      <c r="X26" s="9" t="s">
        <v>9</v>
      </c>
      <c r="Y26" s="9">
        <f t="shared" si="6"/>
        <v>20</v>
      </c>
      <c r="Z26" s="10" t="s">
        <v>9</v>
      </c>
      <c r="AA26" s="10" t="s">
        <v>9</v>
      </c>
      <c r="AB26" s="10" t="str">
        <f t="shared" si="7"/>
        <v>*</v>
      </c>
      <c r="AC26" s="9" t="str">
        <f>'[1]CALIF. I FASE'!EL26</f>
        <v>*</v>
      </c>
      <c r="AD26" s="9" t="s">
        <v>9</v>
      </c>
      <c r="AE26" s="9" t="str">
        <f t="shared" si="8"/>
        <v>*</v>
      </c>
      <c r="AF26" s="11">
        <f t="shared" si="9"/>
        <v>19.857142857142858</v>
      </c>
      <c r="AG26" s="9" t="s">
        <v>9</v>
      </c>
      <c r="AH26" s="9">
        <v>7</v>
      </c>
    </row>
    <row r="27" spans="1:34" ht="12" customHeight="1" x14ac:dyDescent="0.25">
      <c r="A27" s="8">
        <v>15</v>
      </c>
      <c r="B27" s="160" t="s">
        <v>82</v>
      </c>
      <c r="C27" s="161"/>
      <c r="D27" s="161"/>
      <c r="E27" s="17">
        <v>20</v>
      </c>
      <c r="F27" s="9" t="s">
        <v>9</v>
      </c>
      <c r="G27" s="9">
        <f t="shared" si="0"/>
        <v>20</v>
      </c>
      <c r="H27" s="10">
        <v>19</v>
      </c>
      <c r="I27" s="10">
        <v>1</v>
      </c>
      <c r="J27" s="10">
        <f t="shared" si="1"/>
        <v>20</v>
      </c>
      <c r="K27" s="35">
        <v>19</v>
      </c>
      <c r="L27" s="9">
        <v>1</v>
      </c>
      <c r="M27" s="9">
        <f t="shared" si="2"/>
        <v>20</v>
      </c>
      <c r="N27" s="10">
        <v>20</v>
      </c>
      <c r="O27" s="10" t="s">
        <v>9</v>
      </c>
      <c r="P27" s="10">
        <f t="shared" si="3"/>
        <v>20</v>
      </c>
      <c r="Q27" s="9">
        <v>20</v>
      </c>
      <c r="R27" s="9" t="s">
        <v>9</v>
      </c>
      <c r="S27" s="9">
        <f t="shared" si="4"/>
        <v>20</v>
      </c>
      <c r="T27" s="10">
        <v>19</v>
      </c>
      <c r="U27" s="10" t="s">
        <v>9</v>
      </c>
      <c r="V27" s="10">
        <f t="shared" si="5"/>
        <v>19</v>
      </c>
      <c r="W27" s="9">
        <v>20</v>
      </c>
      <c r="X27" s="9" t="s">
        <v>9</v>
      </c>
      <c r="Y27" s="9">
        <f t="shared" si="6"/>
        <v>20</v>
      </c>
      <c r="Z27" s="10" t="s">
        <v>9</v>
      </c>
      <c r="AA27" s="10" t="s">
        <v>9</v>
      </c>
      <c r="AB27" s="10" t="str">
        <f t="shared" si="7"/>
        <v>*</v>
      </c>
      <c r="AC27" s="9" t="str">
        <f>'[1]CALIF. I FASE'!EL27</f>
        <v>*</v>
      </c>
      <c r="AD27" s="9" t="s">
        <v>9</v>
      </c>
      <c r="AE27" s="9" t="str">
        <f t="shared" si="8"/>
        <v>*</v>
      </c>
      <c r="AF27" s="11">
        <f t="shared" si="9"/>
        <v>19.857142857142858</v>
      </c>
      <c r="AG27" s="9" t="s">
        <v>9</v>
      </c>
      <c r="AH27" s="9">
        <v>7</v>
      </c>
    </row>
    <row r="28" spans="1:34" ht="12" customHeight="1" x14ac:dyDescent="0.25">
      <c r="A28" s="8">
        <v>16</v>
      </c>
      <c r="B28" s="160" t="s">
        <v>83</v>
      </c>
      <c r="C28" s="161"/>
      <c r="D28" s="161"/>
      <c r="E28" s="17">
        <v>20</v>
      </c>
      <c r="F28" s="9" t="s">
        <v>9</v>
      </c>
      <c r="G28" s="9">
        <f t="shared" si="0"/>
        <v>20</v>
      </c>
      <c r="H28" s="10">
        <v>19</v>
      </c>
      <c r="I28" s="10" t="s">
        <v>9</v>
      </c>
      <c r="J28" s="10">
        <f t="shared" si="1"/>
        <v>19</v>
      </c>
      <c r="K28" s="35">
        <v>19</v>
      </c>
      <c r="L28" s="9" t="s">
        <v>9</v>
      </c>
      <c r="M28" s="9">
        <f t="shared" si="2"/>
        <v>19</v>
      </c>
      <c r="N28" s="10">
        <v>19</v>
      </c>
      <c r="O28" s="10">
        <v>1</v>
      </c>
      <c r="P28" s="10">
        <f t="shared" si="3"/>
        <v>20</v>
      </c>
      <c r="Q28" s="9">
        <v>20</v>
      </c>
      <c r="R28" s="9" t="s">
        <v>9</v>
      </c>
      <c r="S28" s="9">
        <f t="shared" si="4"/>
        <v>20</v>
      </c>
      <c r="T28" s="10">
        <v>19</v>
      </c>
      <c r="U28" s="10">
        <v>1</v>
      </c>
      <c r="V28" s="10">
        <f t="shared" si="5"/>
        <v>20</v>
      </c>
      <c r="W28" s="9">
        <v>20</v>
      </c>
      <c r="X28" s="9" t="s">
        <v>9</v>
      </c>
      <c r="Y28" s="9">
        <f t="shared" si="6"/>
        <v>20</v>
      </c>
      <c r="Z28" s="10" t="s">
        <v>9</v>
      </c>
      <c r="AA28" s="10" t="s">
        <v>9</v>
      </c>
      <c r="AB28" s="10" t="str">
        <f t="shared" si="7"/>
        <v>*</v>
      </c>
      <c r="AC28" s="9" t="str">
        <f>'[1]CALIF. I FASE'!EL28</f>
        <v>*</v>
      </c>
      <c r="AD28" s="9" t="s">
        <v>9</v>
      </c>
      <c r="AE28" s="9" t="str">
        <f t="shared" si="8"/>
        <v>*</v>
      </c>
      <c r="AF28" s="11">
        <f t="shared" si="9"/>
        <v>19.714285714285715</v>
      </c>
      <c r="AG28" s="9" t="s">
        <v>9</v>
      </c>
      <c r="AH28" s="9">
        <v>7</v>
      </c>
    </row>
    <row r="29" spans="1:34" ht="12" customHeight="1" x14ac:dyDescent="0.25">
      <c r="A29" s="8">
        <v>17</v>
      </c>
      <c r="B29" s="160" t="s">
        <v>84</v>
      </c>
      <c r="C29" s="161"/>
      <c r="D29" s="161"/>
      <c r="E29" s="17">
        <v>14</v>
      </c>
      <c r="F29" s="9">
        <v>2</v>
      </c>
      <c r="G29" s="9">
        <f t="shared" si="0"/>
        <v>16</v>
      </c>
      <c r="H29" s="10">
        <v>18</v>
      </c>
      <c r="I29" s="10" t="s">
        <v>9</v>
      </c>
      <c r="J29" s="10">
        <f t="shared" si="1"/>
        <v>18</v>
      </c>
      <c r="K29" s="35">
        <v>19</v>
      </c>
      <c r="L29" s="9" t="s">
        <v>9</v>
      </c>
      <c r="M29" s="9">
        <f t="shared" si="2"/>
        <v>19</v>
      </c>
      <c r="N29" s="10">
        <v>18</v>
      </c>
      <c r="O29" s="10" t="s">
        <v>9</v>
      </c>
      <c r="P29" s="10">
        <f t="shared" si="3"/>
        <v>18</v>
      </c>
      <c r="Q29" s="9">
        <v>20</v>
      </c>
      <c r="R29" s="9" t="s">
        <v>9</v>
      </c>
      <c r="S29" s="9">
        <f t="shared" si="4"/>
        <v>20</v>
      </c>
      <c r="T29" s="10">
        <v>18</v>
      </c>
      <c r="U29" s="10" t="s">
        <v>9</v>
      </c>
      <c r="V29" s="10">
        <f t="shared" si="5"/>
        <v>18</v>
      </c>
      <c r="W29" s="9">
        <v>20</v>
      </c>
      <c r="X29" s="9" t="s">
        <v>9</v>
      </c>
      <c r="Y29" s="9">
        <f t="shared" si="6"/>
        <v>20</v>
      </c>
      <c r="Z29" s="10" t="s">
        <v>9</v>
      </c>
      <c r="AA29" s="10" t="s">
        <v>9</v>
      </c>
      <c r="AB29" s="10" t="str">
        <f t="shared" si="7"/>
        <v>*</v>
      </c>
      <c r="AC29" s="9" t="str">
        <f>'[1]CALIF. I FASE'!EL29</f>
        <v>*</v>
      </c>
      <c r="AD29" s="9" t="s">
        <v>9</v>
      </c>
      <c r="AE29" s="9" t="str">
        <f t="shared" si="8"/>
        <v>*</v>
      </c>
      <c r="AF29" s="11">
        <f t="shared" si="9"/>
        <v>18.428571428571427</v>
      </c>
      <c r="AG29" s="9" t="s">
        <v>9</v>
      </c>
      <c r="AH29" s="9">
        <v>7</v>
      </c>
    </row>
    <row r="30" spans="1:34" ht="12" customHeight="1" x14ac:dyDescent="0.25">
      <c r="A30" s="8">
        <v>18</v>
      </c>
      <c r="B30" s="160" t="s">
        <v>85</v>
      </c>
      <c r="C30" s="161"/>
      <c r="D30" s="161"/>
      <c r="E30" s="17">
        <v>18</v>
      </c>
      <c r="F30" s="9">
        <v>2</v>
      </c>
      <c r="G30" s="9">
        <f t="shared" si="0"/>
        <v>20</v>
      </c>
      <c r="H30" s="10">
        <v>20</v>
      </c>
      <c r="I30" s="10" t="s">
        <v>9</v>
      </c>
      <c r="J30" s="10">
        <f t="shared" si="1"/>
        <v>20</v>
      </c>
      <c r="K30" s="35">
        <v>20</v>
      </c>
      <c r="L30" s="9" t="s">
        <v>9</v>
      </c>
      <c r="M30" s="9">
        <f t="shared" si="2"/>
        <v>20</v>
      </c>
      <c r="N30" s="10">
        <v>19</v>
      </c>
      <c r="O30" s="10" t="s">
        <v>9</v>
      </c>
      <c r="P30" s="10">
        <f t="shared" si="3"/>
        <v>19</v>
      </c>
      <c r="Q30" s="9">
        <v>20</v>
      </c>
      <c r="R30" s="9" t="s">
        <v>9</v>
      </c>
      <c r="S30" s="9">
        <f t="shared" si="4"/>
        <v>20</v>
      </c>
      <c r="T30" s="10">
        <v>20</v>
      </c>
      <c r="U30" s="10" t="s">
        <v>9</v>
      </c>
      <c r="V30" s="10">
        <f t="shared" si="5"/>
        <v>20</v>
      </c>
      <c r="W30" s="9">
        <v>20</v>
      </c>
      <c r="X30" s="9" t="s">
        <v>9</v>
      </c>
      <c r="Y30" s="9">
        <f t="shared" si="6"/>
        <v>20</v>
      </c>
      <c r="Z30" s="10" t="s">
        <v>9</v>
      </c>
      <c r="AA30" s="10" t="s">
        <v>9</v>
      </c>
      <c r="AB30" s="10" t="str">
        <f t="shared" si="7"/>
        <v>*</v>
      </c>
      <c r="AC30" s="9" t="str">
        <f>'[1]CALIF. I FASE'!EL30</f>
        <v>*</v>
      </c>
      <c r="AD30" s="9" t="s">
        <v>9</v>
      </c>
      <c r="AE30" s="9" t="str">
        <f t="shared" si="8"/>
        <v>*</v>
      </c>
      <c r="AF30" s="11">
        <f t="shared" si="9"/>
        <v>19.857142857142858</v>
      </c>
      <c r="AG30" s="9" t="s">
        <v>9</v>
      </c>
      <c r="AH30" s="9">
        <v>7</v>
      </c>
    </row>
    <row r="31" spans="1:34" ht="12" customHeight="1" x14ac:dyDescent="0.25">
      <c r="A31" s="8">
        <v>19</v>
      </c>
      <c r="B31" s="160" t="s">
        <v>86</v>
      </c>
      <c r="C31" s="161"/>
      <c r="D31" s="161"/>
      <c r="E31" s="17">
        <v>5</v>
      </c>
      <c r="F31" s="9" t="s">
        <v>9</v>
      </c>
      <c r="G31" s="9">
        <f t="shared" si="0"/>
        <v>5</v>
      </c>
      <c r="H31" s="10">
        <v>13</v>
      </c>
      <c r="I31" s="10" t="s">
        <v>9</v>
      </c>
      <c r="J31" s="10">
        <f t="shared" si="1"/>
        <v>13</v>
      </c>
      <c r="K31" s="35">
        <v>18</v>
      </c>
      <c r="L31" s="9" t="s">
        <v>9</v>
      </c>
      <c r="M31" s="9">
        <f t="shared" si="2"/>
        <v>18</v>
      </c>
      <c r="N31" s="10">
        <v>6</v>
      </c>
      <c r="O31" s="10" t="s">
        <v>9</v>
      </c>
      <c r="P31" s="10">
        <f t="shared" si="3"/>
        <v>6</v>
      </c>
      <c r="Q31" s="9">
        <v>20</v>
      </c>
      <c r="R31" s="9" t="s">
        <v>9</v>
      </c>
      <c r="S31" s="9">
        <f t="shared" si="4"/>
        <v>20</v>
      </c>
      <c r="T31" s="10">
        <v>8</v>
      </c>
      <c r="U31" s="10" t="s">
        <v>9</v>
      </c>
      <c r="V31" s="10">
        <f t="shared" si="5"/>
        <v>8</v>
      </c>
      <c r="W31" s="9">
        <v>20</v>
      </c>
      <c r="X31" s="9" t="s">
        <v>9</v>
      </c>
      <c r="Y31" s="9">
        <f t="shared" si="6"/>
        <v>20</v>
      </c>
      <c r="Z31" s="10" t="s">
        <v>9</v>
      </c>
      <c r="AA31" s="10" t="s">
        <v>9</v>
      </c>
      <c r="AB31" s="10" t="str">
        <f t="shared" si="7"/>
        <v>*</v>
      </c>
      <c r="AC31" s="9" t="str">
        <f>'[1]CALIF. I FASE'!EL31</f>
        <v>*</v>
      </c>
      <c r="AD31" s="9" t="s">
        <v>9</v>
      </c>
      <c r="AE31" s="9" t="str">
        <f t="shared" si="8"/>
        <v>*</v>
      </c>
      <c r="AF31" s="11">
        <f t="shared" si="9"/>
        <v>12.857142857142858</v>
      </c>
      <c r="AG31" s="9" t="s">
        <v>9</v>
      </c>
      <c r="AH31" s="9">
        <v>7</v>
      </c>
    </row>
    <row r="32" spans="1:34" ht="12" customHeight="1" x14ac:dyDescent="0.25">
      <c r="A32" s="8">
        <v>20</v>
      </c>
      <c r="B32" s="160" t="s">
        <v>87</v>
      </c>
      <c r="C32" s="161"/>
      <c r="D32" s="161"/>
      <c r="E32" s="17">
        <v>20</v>
      </c>
      <c r="F32" s="9" t="s">
        <v>9</v>
      </c>
      <c r="G32" s="9">
        <f t="shared" si="0"/>
        <v>20</v>
      </c>
      <c r="H32" s="10">
        <v>20</v>
      </c>
      <c r="I32" s="10" t="s">
        <v>9</v>
      </c>
      <c r="J32" s="10">
        <f t="shared" si="1"/>
        <v>20</v>
      </c>
      <c r="K32" s="35">
        <v>20</v>
      </c>
      <c r="L32" s="9" t="s">
        <v>9</v>
      </c>
      <c r="M32" s="9">
        <f t="shared" si="2"/>
        <v>20</v>
      </c>
      <c r="N32" s="10">
        <v>20</v>
      </c>
      <c r="O32" s="10" t="s">
        <v>9</v>
      </c>
      <c r="P32" s="10">
        <f t="shared" si="3"/>
        <v>20</v>
      </c>
      <c r="Q32" s="9">
        <v>20</v>
      </c>
      <c r="R32" s="9" t="s">
        <v>9</v>
      </c>
      <c r="S32" s="9">
        <f t="shared" si="4"/>
        <v>20</v>
      </c>
      <c r="T32" s="10">
        <v>20</v>
      </c>
      <c r="U32" s="10" t="s">
        <v>9</v>
      </c>
      <c r="V32" s="10">
        <f t="shared" si="5"/>
        <v>20</v>
      </c>
      <c r="W32" s="9">
        <v>20</v>
      </c>
      <c r="X32" s="9" t="s">
        <v>9</v>
      </c>
      <c r="Y32" s="9">
        <f t="shared" si="6"/>
        <v>20</v>
      </c>
      <c r="Z32" s="10" t="s">
        <v>9</v>
      </c>
      <c r="AA32" s="10" t="s">
        <v>9</v>
      </c>
      <c r="AB32" s="10" t="str">
        <f t="shared" si="7"/>
        <v>*</v>
      </c>
      <c r="AC32" s="9" t="str">
        <f>'[1]CALIF. I FASE'!EL32</f>
        <v>*</v>
      </c>
      <c r="AD32" s="9" t="s">
        <v>9</v>
      </c>
      <c r="AE32" s="9" t="str">
        <f t="shared" si="8"/>
        <v>*</v>
      </c>
      <c r="AF32" s="11">
        <f t="shared" si="9"/>
        <v>20</v>
      </c>
      <c r="AG32" s="9" t="s">
        <v>9</v>
      </c>
      <c r="AH32" s="9">
        <v>7</v>
      </c>
    </row>
    <row r="33" spans="1:34" ht="12" customHeight="1" x14ac:dyDescent="0.25">
      <c r="A33" s="8">
        <v>21</v>
      </c>
      <c r="B33" s="160" t="s">
        <v>88</v>
      </c>
      <c r="C33" s="161"/>
      <c r="D33" s="161"/>
      <c r="E33" s="17">
        <v>17</v>
      </c>
      <c r="F33" s="9" t="s">
        <v>9</v>
      </c>
      <c r="G33" s="9">
        <f t="shared" si="0"/>
        <v>17</v>
      </c>
      <c r="H33" s="10">
        <v>18</v>
      </c>
      <c r="I33" s="10" t="s">
        <v>9</v>
      </c>
      <c r="J33" s="10">
        <f t="shared" si="1"/>
        <v>18</v>
      </c>
      <c r="K33" s="35">
        <v>17</v>
      </c>
      <c r="L33" s="9" t="s">
        <v>9</v>
      </c>
      <c r="M33" s="9">
        <f t="shared" si="2"/>
        <v>17</v>
      </c>
      <c r="N33" s="10">
        <v>15</v>
      </c>
      <c r="O33" s="10" t="s">
        <v>9</v>
      </c>
      <c r="P33" s="10">
        <f t="shared" si="3"/>
        <v>15</v>
      </c>
      <c r="Q33" s="9">
        <v>6</v>
      </c>
      <c r="R33" s="9" t="s">
        <v>9</v>
      </c>
      <c r="S33" s="9">
        <f t="shared" si="4"/>
        <v>6</v>
      </c>
      <c r="T33" s="10">
        <v>18</v>
      </c>
      <c r="U33" s="10" t="s">
        <v>9</v>
      </c>
      <c r="V33" s="10">
        <f t="shared" si="5"/>
        <v>18</v>
      </c>
      <c r="W33" s="9">
        <v>20</v>
      </c>
      <c r="X33" s="9" t="s">
        <v>9</v>
      </c>
      <c r="Y33" s="9">
        <f t="shared" si="6"/>
        <v>20</v>
      </c>
      <c r="Z33" s="10" t="s">
        <v>9</v>
      </c>
      <c r="AA33" s="10" t="s">
        <v>9</v>
      </c>
      <c r="AB33" s="10" t="str">
        <f t="shared" si="7"/>
        <v>*</v>
      </c>
      <c r="AC33" s="9" t="str">
        <f>'[1]CALIF. I FASE'!EL33</f>
        <v>*</v>
      </c>
      <c r="AD33" s="9" t="s">
        <v>9</v>
      </c>
      <c r="AE33" s="9" t="str">
        <f t="shared" si="8"/>
        <v>*</v>
      </c>
      <c r="AF33" s="11">
        <f t="shared" si="9"/>
        <v>15.857142857142858</v>
      </c>
      <c r="AG33" s="9" t="s">
        <v>9</v>
      </c>
      <c r="AH33" s="9">
        <v>7</v>
      </c>
    </row>
    <row r="34" spans="1:34" ht="12" customHeight="1" x14ac:dyDescent="0.25">
      <c r="A34" s="8">
        <v>22</v>
      </c>
      <c r="B34" s="160" t="s">
        <v>89</v>
      </c>
      <c r="C34" s="161"/>
      <c r="D34" s="161"/>
      <c r="E34" s="17">
        <v>14</v>
      </c>
      <c r="F34" s="9">
        <v>2</v>
      </c>
      <c r="G34" s="9">
        <f t="shared" si="0"/>
        <v>16</v>
      </c>
      <c r="H34" s="10">
        <v>19</v>
      </c>
      <c r="I34" s="10" t="s">
        <v>9</v>
      </c>
      <c r="J34" s="10">
        <f t="shared" si="1"/>
        <v>19</v>
      </c>
      <c r="K34" s="35">
        <v>19</v>
      </c>
      <c r="L34" s="9" t="s">
        <v>9</v>
      </c>
      <c r="M34" s="9">
        <f t="shared" si="2"/>
        <v>19</v>
      </c>
      <c r="N34" s="10">
        <v>16</v>
      </c>
      <c r="O34" s="10" t="s">
        <v>9</v>
      </c>
      <c r="P34" s="10">
        <f t="shared" si="3"/>
        <v>16</v>
      </c>
      <c r="Q34" s="9">
        <v>20</v>
      </c>
      <c r="R34" s="9" t="s">
        <v>9</v>
      </c>
      <c r="S34" s="9">
        <f t="shared" si="4"/>
        <v>20</v>
      </c>
      <c r="T34" s="10">
        <v>18</v>
      </c>
      <c r="U34" s="10" t="s">
        <v>9</v>
      </c>
      <c r="V34" s="10">
        <f t="shared" si="5"/>
        <v>18</v>
      </c>
      <c r="W34" s="9">
        <v>20</v>
      </c>
      <c r="X34" s="9" t="s">
        <v>9</v>
      </c>
      <c r="Y34" s="9">
        <f t="shared" si="6"/>
        <v>20</v>
      </c>
      <c r="Z34" s="10" t="s">
        <v>9</v>
      </c>
      <c r="AA34" s="10" t="s">
        <v>9</v>
      </c>
      <c r="AB34" s="10" t="str">
        <f t="shared" si="7"/>
        <v>*</v>
      </c>
      <c r="AC34" s="9" t="str">
        <f>'[1]CALIF. I FASE'!EL34</f>
        <v>*</v>
      </c>
      <c r="AD34" s="9" t="s">
        <v>9</v>
      </c>
      <c r="AE34" s="9" t="str">
        <f t="shared" si="8"/>
        <v>*</v>
      </c>
      <c r="AF34" s="11">
        <f t="shared" si="9"/>
        <v>18.285714285714285</v>
      </c>
      <c r="AG34" s="9" t="s">
        <v>9</v>
      </c>
      <c r="AH34" s="9">
        <v>7</v>
      </c>
    </row>
    <row r="35" spans="1:34" ht="12" customHeight="1" x14ac:dyDescent="0.25">
      <c r="A35" s="8">
        <v>23</v>
      </c>
      <c r="B35" s="160" t="s">
        <v>90</v>
      </c>
      <c r="C35" s="161"/>
      <c r="D35" s="161"/>
      <c r="E35" s="17">
        <v>19</v>
      </c>
      <c r="F35" s="9" t="s">
        <v>9</v>
      </c>
      <c r="G35" s="9">
        <f t="shared" si="0"/>
        <v>19</v>
      </c>
      <c r="H35" s="10">
        <v>17</v>
      </c>
      <c r="I35" s="10">
        <v>1</v>
      </c>
      <c r="J35" s="10">
        <f t="shared" si="1"/>
        <v>18</v>
      </c>
      <c r="K35" s="35">
        <v>17</v>
      </c>
      <c r="L35" s="9">
        <v>1</v>
      </c>
      <c r="M35" s="9">
        <f t="shared" si="2"/>
        <v>18</v>
      </c>
      <c r="N35" s="10">
        <v>17</v>
      </c>
      <c r="O35" s="10" t="s">
        <v>9</v>
      </c>
      <c r="P35" s="10">
        <f t="shared" si="3"/>
        <v>17</v>
      </c>
      <c r="Q35" s="9">
        <v>20</v>
      </c>
      <c r="R35" s="9" t="s">
        <v>9</v>
      </c>
      <c r="S35" s="9">
        <f t="shared" si="4"/>
        <v>20</v>
      </c>
      <c r="T35" s="10">
        <v>20</v>
      </c>
      <c r="U35" s="10" t="s">
        <v>9</v>
      </c>
      <c r="V35" s="10">
        <f t="shared" si="5"/>
        <v>20</v>
      </c>
      <c r="W35" s="9">
        <v>20</v>
      </c>
      <c r="X35" s="9" t="s">
        <v>9</v>
      </c>
      <c r="Y35" s="9">
        <f t="shared" si="6"/>
        <v>20</v>
      </c>
      <c r="Z35" s="10" t="s">
        <v>9</v>
      </c>
      <c r="AA35" s="10" t="s">
        <v>9</v>
      </c>
      <c r="AB35" s="10" t="str">
        <f t="shared" si="7"/>
        <v>*</v>
      </c>
      <c r="AC35" s="9" t="str">
        <f>'[1]CALIF. I FASE'!EL35</f>
        <v>*</v>
      </c>
      <c r="AD35" s="9" t="s">
        <v>9</v>
      </c>
      <c r="AE35" s="9" t="str">
        <f t="shared" si="8"/>
        <v>*</v>
      </c>
      <c r="AF35" s="11">
        <f t="shared" si="9"/>
        <v>18.857142857142858</v>
      </c>
      <c r="AG35" s="9" t="s">
        <v>9</v>
      </c>
      <c r="AH35" s="9">
        <v>7</v>
      </c>
    </row>
    <row r="36" spans="1:34" ht="12" customHeight="1" x14ac:dyDescent="0.25">
      <c r="A36" s="8">
        <v>24</v>
      </c>
      <c r="B36" s="160" t="s">
        <v>91</v>
      </c>
      <c r="C36" s="161"/>
      <c r="D36" s="161"/>
      <c r="E36" s="17">
        <v>18</v>
      </c>
      <c r="F36" s="9">
        <v>1</v>
      </c>
      <c r="G36" s="9">
        <f t="shared" si="0"/>
        <v>19</v>
      </c>
      <c r="H36" s="10">
        <v>18</v>
      </c>
      <c r="I36" s="10" t="s">
        <v>9</v>
      </c>
      <c r="J36" s="10">
        <f t="shared" si="1"/>
        <v>18</v>
      </c>
      <c r="K36" s="35">
        <v>19</v>
      </c>
      <c r="L36" s="9" t="s">
        <v>9</v>
      </c>
      <c r="M36" s="9">
        <f t="shared" si="2"/>
        <v>19</v>
      </c>
      <c r="N36" s="10">
        <v>20</v>
      </c>
      <c r="O36" s="10" t="s">
        <v>9</v>
      </c>
      <c r="P36" s="10">
        <f t="shared" si="3"/>
        <v>20</v>
      </c>
      <c r="Q36" s="9">
        <v>19</v>
      </c>
      <c r="R36" s="9" t="s">
        <v>9</v>
      </c>
      <c r="S36" s="9">
        <f t="shared" si="4"/>
        <v>19</v>
      </c>
      <c r="T36" s="10">
        <v>18</v>
      </c>
      <c r="U36" s="10">
        <v>1</v>
      </c>
      <c r="V36" s="10">
        <f t="shared" si="5"/>
        <v>19</v>
      </c>
      <c r="W36" s="9">
        <v>20</v>
      </c>
      <c r="X36" s="9" t="s">
        <v>9</v>
      </c>
      <c r="Y36" s="9">
        <f t="shared" si="6"/>
        <v>20</v>
      </c>
      <c r="Z36" s="10" t="s">
        <v>9</v>
      </c>
      <c r="AA36" s="10" t="s">
        <v>9</v>
      </c>
      <c r="AB36" s="10" t="str">
        <f t="shared" si="7"/>
        <v>*</v>
      </c>
      <c r="AC36" s="9" t="str">
        <f>'[1]CALIF. I FASE'!EL36</f>
        <v>*</v>
      </c>
      <c r="AD36" s="9" t="s">
        <v>9</v>
      </c>
      <c r="AE36" s="9" t="str">
        <f t="shared" si="8"/>
        <v>*</v>
      </c>
      <c r="AF36" s="11">
        <f t="shared" si="9"/>
        <v>19.142857142857142</v>
      </c>
      <c r="AG36" s="9" t="s">
        <v>9</v>
      </c>
      <c r="AH36" s="9">
        <v>7</v>
      </c>
    </row>
    <row r="37" spans="1:34" ht="12" customHeight="1" x14ac:dyDescent="0.25">
      <c r="A37" s="8">
        <v>25</v>
      </c>
      <c r="B37" s="160" t="s">
        <v>92</v>
      </c>
      <c r="C37" s="161"/>
      <c r="D37" s="161"/>
      <c r="E37" s="17">
        <v>17</v>
      </c>
      <c r="F37" s="9">
        <v>1</v>
      </c>
      <c r="G37" s="9">
        <f t="shared" si="0"/>
        <v>18</v>
      </c>
      <c r="H37" s="10">
        <v>19</v>
      </c>
      <c r="I37" s="10" t="s">
        <v>9</v>
      </c>
      <c r="J37" s="10">
        <f t="shared" si="1"/>
        <v>19</v>
      </c>
      <c r="K37" s="35">
        <v>19</v>
      </c>
      <c r="L37" s="9" t="s">
        <v>9</v>
      </c>
      <c r="M37" s="9">
        <f t="shared" si="2"/>
        <v>19</v>
      </c>
      <c r="N37" s="10">
        <v>19</v>
      </c>
      <c r="O37" s="10" t="s">
        <v>9</v>
      </c>
      <c r="P37" s="10">
        <f t="shared" si="3"/>
        <v>19</v>
      </c>
      <c r="Q37" s="9">
        <v>17</v>
      </c>
      <c r="R37" s="9">
        <v>1</v>
      </c>
      <c r="S37" s="9">
        <f t="shared" si="4"/>
        <v>18</v>
      </c>
      <c r="T37" s="10">
        <v>19</v>
      </c>
      <c r="U37" s="10" t="s">
        <v>9</v>
      </c>
      <c r="V37" s="10">
        <f t="shared" si="5"/>
        <v>19</v>
      </c>
      <c r="W37" s="9">
        <v>20</v>
      </c>
      <c r="X37" s="9" t="s">
        <v>9</v>
      </c>
      <c r="Y37" s="9">
        <f t="shared" si="6"/>
        <v>20</v>
      </c>
      <c r="Z37" s="10" t="s">
        <v>9</v>
      </c>
      <c r="AA37" s="10" t="s">
        <v>9</v>
      </c>
      <c r="AB37" s="10" t="str">
        <f t="shared" si="7"/>
        <v>*</v>
      </c>
      <c r="AC37" s="9" t="str">
        <f>'[1]CALIF. I FASE'!EL37</f>
        <v>*</v>
      </c>
      <c r="AD37" s="9" t="s">
        <v>9</v>
      </c>
      <c r="AE37" s="9" t="str">
        <f t="shared" si="8"/>
        <v>*</v>
      </c>
      <c r="AF37" s="11">
        <f t="shared" si="9"/>
        <v>18.857142857142858</v>
      </c>
      <c r="AG37" s="9" t="s">
        <v>9</v>
      </c>
      <c r="AH37" s="9">
        <v>7</v>
      </c>
    </row>
    <row r="38" spans="1:34" ht="12" customHeight="1" x14ac:dyDescent="0.25">
      <c r="A38" s="8">
        <v>26</v>
      </c>
      <c r="B38" s="160" t="s">
        <v>93</v>
      </c>
      <c r="C38" s="161"/>
      <c r="D38" s="161"/>
      <c r="E38" s="17">
        <v>20</v>
      </c>
      <c r="F38" s="9" t="s">
        <v>9</v>
      </c>
      <c r="G38" s="9">
        <f t="shared" si="0"/>
        <v>20</v>
      </c>
      <c r="H38" s="10">
        <v>19</v>
      </c>
      <c r="I38" s="10" t="s">
        <v>9</v>
      </c>
      <c r="J38" s="10">
        <f t="shared" si="1"/>
        <v>19</v>
      </c>
      <c r="K38" s="35">
        <v>17</v>
      </c>
      <c r="L38" s="9">
        <v>2</v>
      </c>
      <c r="M38" s="9">
        <f t="shared" si="2"/>
        <v>19</v>
      </c>
      <c r="N38" s="10">
        <v>19</v>
      </c>
      <c r="O38" s="10" t="s">
        <v>9</v>
      </c>
      <c r="P38" s="10">
        <f t="shared" si="3"/>
        <v>19</v>
      </c>
      <c r="Q38" s="9">
        <v>20</v>
      </c>
      <c r="R38" s="9" t="s">
        <v>9</v>
      </c>
      <c r="S38" s="9">
        <f t="shared" si="4"/>
        <v>20</v>
      </c>
      <c r="T38" s="10">
        <v>19</v>
      </c>
      <c r="U38" s="10" t="s">
        <v>9</v>
      </c>
      <c r="V38" s="10">
        <f t="shared" si="5"/>
        <v>19</v>
      </c>
      <c r="W38" s="9">
        <v>20</v>
      </c>
      <c r="X38" s="9" t="s">
        <v>9</v>
      </c>
      <c r="Y38" s="9">
        <f t="shared" si="6"/>
        <v>20</v>
      </c>
      <c r="Z38" s="10" t="s">
        <v>9</v>
      </c>
      <c r="AA38" s="10" t="s">
        <v>9</v>
      </c>
      <c r="AB38" s="10" t="str">
        <f t="shared" si="7"/>
        <v>*</v>
      </c>
      <c r="AC38" s="9" t="str">
        <f>'[1]CALIF. I FASE'!EL38</f>
        <v>*</v>
      </c>
      <c r="AD38" s="9" t="s">
        <v>9</v>
      </c>
      <c r="AE38" s="9" t="str">
        <f t="shared" si="8"/>
        <v>*</v>
      </c>
      <c r="AF38" s="11">
        <f t="shared" si="9"/>
        <v>19.428571428571427</v>
      </c>
      <c r="AG38" s="9" t="s">
        <v>9</v>
      </c>
      <c r="AH38" s="9">
        <v>7</v>
      </c>
    </row>
    <row r="39" spans="1:34" ht="12" customHeight="1" x14ac:dyDescent="0.25">
      <c r="A39" s="8">
        <v>27</v>
      </c>
      <c r="B39" s="160" t="s">
        <v>94</v>
      </c>
      <c r="C39" s="161"/>
      <c r="D39" s="161"/>
      <c r="E39" s="17">
        <v>14</v>
      </c>
      <c r="F39" s="9">
        <v>2</v>
      </c>
      <c r="G39" s="9">
        <f t="shared" si="0"/>
        <v>16</v>
      </c>
      <c r="H39" s="10">
        <v>18</v>
      </c>
      <c r="I39" s="10" t="s">
        <v>9</v>
      </c>
      <c r="J39" s="10">
        <f t="shared" si="1"/>
        <v>18</v>
      </c>
      <c r="K39" s="35">
        <v>16</v>
      </c>
      <c r="L39" s="9" t="s">
        <v>9</v>
      </c>
      <c r="M39" s="9">
        <f t="shared" si="2"/>
        <v>16</v>
      </c>
      <c r="N39" s="10">
        <v>19</v>
      </c>
      <c r="O39" s="10" t="s">
        <v>9</v>
      </c>
      <c r="P39" s="10">
        <f t="shared" si="3"/>
        <v>19</v>
      </c>
      <c r="Q39" s="9">
        <v>18</v>
      </c>
      <c r="R39" s="9" t="s">
        <v>9</v>
      </c>
      <c r="S39" s="9">
        <f t="shared" si="4"/>
        <v>18</v>
      </c>
      <c r="T39" s="10">
        <v>17</v>
      </c>
      <c r="U39" s="10" t="s">
        <v>9</v>
      </c>
      <c r="V39" s="10">
        <f t="shared" si="5"/>
        <v>17</v>
      </c>
      <c r="W39" s="9">
        <v>20</v>
      </c>
      <c r="X39" s="9" t="s">
        <v>9</v>
      </c>
      <c r="Y39" s="9">
        <f t="shared" si="6"/>
        <v>20</v>
      </c>
      <c r="Z39" s="10" t="s">
        <v>9</v>
      </c>
      <c r="AA39" s="10" t="s">
        <v>9</v>
      </c>
      <c r="AB39" s="10" t="str">
        <f t="shared" si="7"/>
        <v>*</v>
      </c>
      <c r="AC39" s="9" t="str">
        <f>'[1]CALIF. I FASE'!EL39</f>
        <v>*</v>
      </c>
      <c r="AD39" s="9" t="s">
        <v>9</v>
      </c>
      <c r="AE39" s="9" t="str">
        <f t="shared" si="8"/>
        <v>*</v>
      </c>
      <c r="AF39" s="11">
        <f t="shared" si="9"/>
        <v>17.714285714285715</v>
      </c>
      <c r="AG39" s="9" t="s">
        <v>9</v>
      </c>
      <c r="AH39" s="9">
        <v>7</v>
      </c>
    </row>
    <row r="40" spans="1:34" ht="12" customHeight="1" x14ac:dyDescent="0.25">
      <c r="A40" s="8">
        <v>28</v>
      </c>
      <c r="B40" s="160" t="s">
        <v>95</v>
      </c>
      <c r="C40" s="161"/>
      <c r="D40" s="161"/>
      <c r="E40" s="17">
        <v>17</v>
      </c>
      <c r="F40" s="9">
        <v>2</v>
      </c>
      <c r="G40" s="9">
        <f t="shared" si="0"/>
        <v>19</v>
      </c>
      <c r="H40" s="10">
        <v>19</v>
      </c>
      <c r="I40" s="10" t="s">
        <v>9</v>
      </c>
      <c r="J40" s="10">
        <f t="shared" si="1"/>
        <v>19</v>
      </c>
      <c r="K40" s="35">
        <v>16</v>
      </c>
      <c r="L40" s="9" t="s">
        <v>9</v>
      </c>
      <c r="M40" s="9">
        <f t="shared" si="2"/>
        <v>16</v>
      </c>
      <c r="N40" s="10">
        <v>19</v>
      </c>
      <c r="O40" s="10" t="s">
        <v>9</v>
      </c>
      <c r="P40" s="10">
        <f t="shared" si="3"/>
        <v>19</v>
      </c>
      <c r="Q40" s="9">
        <v>20</v>
      </c>
      <c r="R40" s="9" t="s">
        <v>9</v>
      </c>
      <c r="S40" s="9">
        <f t="shared" si="4"/>
        <v>20</v>
      </c>
      <c r="T40" s="10">
        <v>19</v>
      </c>
      <c r="U40" s="10" t="s">
        <v>9</v>
      </c>
      <c r="V40" s="10">
        <f t="shared" si="5"/>
        <v>19</v>
      </c>
      <c r="W40" s="9">
        <v>20</v>
      </c>
      <c r="X40" s="9" t="s">
        <v>9</v>
      </c>
      <c r="Y40" s="9">
        <f t="shared" si="6"/>
        <v>20</v>
      </c>
      <c r="Z40" s="10" t="s">
        <v>9</v>
      </c>
      <c r="AA40" s="10" t="s">
        <v>9</v>
      </c>
      <c r="AB40" s="10" t="str">
        <f t="shared" si="7"/>
        <v>*</v>
      </c>
      <c r="AC40" s="9" t="str">
        <f>'[1]CALIF. I FASE'!EL40</f>
        <v>*</v>
      </c>
      <c r="AD40" s="9" t="s">
        <v>9</v>
      </c>
      <c r="AE40" s="9" t="str">
        <f t="shared" si="8"/>
        <v>*</v>
      </c>
      <c r="AF40" s="11">
        <f t="shared" si="9"/>
        <v>18.857142857142858</v>
      </c>
      <c r="AG40" s="9" t="s">
        <v>9</v>
      </c>
      <c r="AH40" s="9">
        <v>7</v>
      </c>
    </row>
    <row r="41" spans="1:34" ht="12" customHeight="1" x14ac:dyDescent="0.25">
      <c r="A41" s="8">
        <v>29</v>
      </c>
      <c r="B41" s="160" t="s">
        <v>96</v>
      </c>
      <c r="C41" s="161"/>
      <c r="D41" s="161"/>
      <c r="E41" s="17">
        <v>19</v>
      </c>
      <c r="F41" s="9" t="s">
        <v>9</v>
      </c>
      <c r="G41" s="9">
        <f t="shared" si="0"/>
        <v>19</v>
      </c>
      <c r="H41" s="10">
        <v>18</v>
      </c>
      <c r="I41" s="10">
        <v>1</v>
      </c>
      <c r="J41" s="10">
        <f t="shared" si="1"/>
        <v>19</v>
      </c>
      <c r="K41" s="35">
        <v>19</v>
      </c>
      <c r="L41" s="9" t="s">
        <v>9</v>
      </c>
      <c r="M41" s="9">
        <f t="shared" si="2"/>
        <v>19</v>
      </c>
      <c r="N41" s="10">
        <v>18</v>
      </c>
      <c r="O41" s="10">
        <v>1</v>
      </c>
      <c r="P41" s="10">
        <f t="shared" si="3"/>
        <v>19</v>
      </c>
      <c r="Q41" s="9">
        <v>20</v>
      </c>
      <c r="R41" s="9" t="s">
        <v>9</v>
      </c>
      <c r="S41" s="9">
        <f t="shared" si="4"/>
        <v>20</v>
      </c>
      <c r="T41" s="10">
        <v>19</v>
      </c>
      <c r="U41" s="10" t="s">
        <v>9</v>
      </c>
      <c r="V41" s="10">
        <f t="shared" si="5"/>
        <v>19</v>
      </c>
      <c r="W41" s="9">
        <v>20</v>
      </c>
      <c r="X41" s="9" t="s">
        <v>9</v>
      </c>
      <c r="Y41" s="9">
        <f t="shared" si="6"/>
        <v>20</v>
      </c>
      <c r="Z41" s="10" t="s">
        <v>9</v>
      </c>
      <c r="AA41" s="10" t="s">
        <v>9</v>
      </c>
      <c r="AB41" s="10" t="str">
        <f t="shared" si="7"/>
        <v>*</v>
      </c>
      <c r="AC41" s="9" t="str">
        <f>'[1]CALIF. I FASE'!EL41</f>
        <v>*</v>
      </c>
      <c r="AD41" s="9" t="s">
        <v>9</v>
      </c>
      <c r="AE41" s="9" t="str">
        <f t="shared" si="8"/>
        <v>*</v>
      </c>
      <c r="AF41" s="11">
        <f t="shared" si="9"/>
        <v>19.285714285714285</v>
      </c>
      <c r="AG41" s="9" t="s">
        <v>9</v>
      </c>
      <c r="AH41" s="9">
        <v>7</v>
      </c>
    </row>
    <row r="42" spans="1:34" ht="12" customHeight="1" x14ac:dyDescent="0.25">
      <c r="A42" s="8">
        <v>30</v>
      </c>
      <c r="B42" s="160" t="s">
        <v>97</v>
      </c>
      <c r="C42" s="161"/>
      <c r="D42" s="161"/>
      <c r="E42" s="17">
        <v>9</v>
      </c>
      <c r="F42" s="9">
        <v>1</v>
      </c>
      <c r="G42" s="9">
        <f t="shared" si="0"/>
        <v>10</v>
      </c>
      <c r="H42" s="10">
        <v>11</v>
      </c>
      <c r="I42" s="10" t="s">
        <v>9</v>
      </c>
      <c r="J42" s="10">
        <f t="shared" si="1"/>
        <v>11</v>
      </c>
      <c r="K42" s="35">
        <v>16</v>
      </c>
      <c r="L42" s="9" t="s">
        <v>9</v>
      </c>
      <c r="M42" s="9">
        <f t="shared" si="2"/>
        <v>16</v>
      </c>
      <c r="N42" s="10">
        <v>13</v>
      </c>
      <c r="O42" s="10" t="s">
        <v>9</v>
      </c>
      <c r="P42" s="10">
        <f t="shared" si="3"/>
        <v>13</v>
      </c>
      <c r="Q42" s="9">
        <v>19</v>
      </c>
      <c r="R42" s="9" t="s">
        <v>9</v>
      </c>
      <c r="S42" s="9">
        <f t="shared" si="4"/>
        <v>19</v>
      </c>
      <c r="T42" s="10">
        <v>10</v>
      </c>
      <c r="U42" s="10" t="s">
        <v>9</v>
      </c>
      <c r="V42" s="10">
        <f t="shared" si="5"/>
        <v>10</v>
      </c>
      <c r="W42" s="9">
        <v>20</v>
      </c>
      <c r="X42" s="9" t="s">
        <v>9</v>
      </c>
      <c r="Y42" s="9">
        <f t="shared" si="6"/>
        <v>20</v>
      </c>
      <c r="Z42" s="10" t="s">
        <v>9</v>
      </c>
      <c r="AA42" s="10" t="s">
        <v>9</v>
      </c>
      <c r="AB42" s="10" t="str">
        <f t="shared" si="7"/>
        <v>*</v>
      </c>
      <c r="AC42" s="9" t="str">
        <f>'[1]CALIF. I FASE'!EL42</f>
        <v>*</v>
      </c>
      <c r="AD42" s="9" t="s">
        <v>9</v>
      </c>
      <c r="AE42" s="9" t="str">
        <f t="shared" si="8"/>
        <v>*</v>
      </c>
      <c r="AF42" s="11">
        <f t="shared" si="9"/>
        <v>14.142857142857142</v>
      </c>
      <c r="AG42" s="9" t="s">
        <v>9</v>
      </c>
      <c r="AH42" s="9">
        <v>7</v>
      </c>
    </row>
    <row r="43" spans="1:34" ht="12" customHeight="1" x14ac:dyDescent="0.25">
      <c r="A43" s="8">
        <v>31</v>
      </c>
      <c r="B43" s="160" t="s">
        <v>98</v>
      </c>
      <c r="C43" s="161"/>
      <c r="D43" s="161"/>
      <c r="E43" s="17">
        <v>20</v>
      </c>
      <c r="F43" s="9" t="s">
        <v>9</v>
      </c>
      <c r="G43" s="9">
        <f t="shared" si="0"/>
        <v>20</v>
      </c>
      <c r="H43" s="10">
        <v>19</v>
      </c>
      <c r="I43" s="10" t="s">
        <v>9</v>
      </c>
      <c r="J43" s="10">
        <f t="shared" si="1"/>
        <v>19</v>
      </c>
      <c r="K43" s="35">
        <v>17</v>
      </c>
      <c r="L43" s="9">
        <v>2</v>
      </c>
      <c r="M43" s="9">
        <f t="shared" si="2"/>
        <v>19</v>
      </c>
      <c r="N43" s="10">
        <v>20</v>
      </c>
      <c r="O43" s="10" t="s">
        <v>9</v>
      </c>
      <c r="P43" s="10">
        <f t="shared" si="3"/>
        <v>20</v>
      </c>
      <c r="Q43" s="9">
        <v>19</v>
      </c>
      <c r="R43" s="9" t="s">
        <v>9</v>
      </c>
      <c r="S43" s="9">
        <f t="shared" si="4"/>
        <v>19</v>
      </c>
      <c r="T43" s="10">
        <v>19</v>
      </c>
      <c r="U43" s="10" t="s">
        <v>9</v>
      </c>
      <c r="V43" s="10">
        <f t="shared" si="5"/>
        <v>19</v>
      </c>
      <c r="W43" s="9">
        <v>20</v>
      </c>
      <c r="X43" s="9" t="s">
        <v>9</v>
      </c>
      <c r="Y43" s="9">
        <f t="shared" si="6"/>
        <v>20</v>
      </c>
      <c r="Z43" s="10" t="s">
        <v>9</v>
      </c>
      <c r="AA43" s="10" t="s">
        <v>9</v>
      </c>
      <c r="AB43" s="10" t="str">
        <f t="shared" si="7"/>
        <v>*</v>
      </c>
      <c r="AC43" s="9" t="str">
        <f>'[1]CALIF. I FASE'!EL43</f>
        <v>*</v>
      </c>
      <c r="AD43" s="9" t="s">
        <v>9</v>
      </c>
      <c r="AE43" s="9" t="str">
        <f t="shared" si="8"/>
        <v>*</v>
      </c>
      <c r="AF43" s="11">
        <f t="shared" si="9"/>
        <v>19.428571428571427</v>
      </c>
      <c r="AG43" s="9" t="s">
        <v>9</v>
      </c>
      <c r="AH43" s="9">
        <v>7</v>
      </c>
    </row>
    <row r="44" spans="1:34" ht="12" customHeight="1" x14ac:dyDescent="0.25">
      <c r="A44" s="8">
        <v>32</v>
      </c>
      <c r="B44" s="160" t="s">
        <v>99</v>
      </c>
      <c r="C44" s="161"/>
      <c r="D44" s="161"/>
      <c r="E44" s="17">
        <v>19</v>
      </c>
      <c r="F44" s="9">
        <v>1</v>
      </c>
      <c r="G44" s="9">
        <f t="shared" si="0"/>
        <v>20</v>
      </c>
      <c r="H44" s="10">
        <v>19</v>
      </c>
      <c r="I44" s="10">
        <v>1</v>
      </c>
      <c r="J44" s="10">
        <f t="shared" si="1"/>
        <v>20</v>
      </c>
      <c r="K44" s="35">
        <v>20</v>
      </c>
      <c r="L44" s="9" t="s">
        <v>9</v>
      </c>
      <c r="M44" s="9">
        <f t="shared" si="2"/>
        <v>20</v>
      </c>
      <c r="N44" s="10">
        <v>20</v>
      </c>
      <c r="O44" s="10" t="s">
        <v>9</v>
      </c>
      <c r="P44" s="10">
        <f t="shared" si="3"/>
        <v>20</v>
      </c>
      <c r="Q44" s="9">
        <v>20</v>
      </c>
      <c r="R44" s="9" t="s">
        <v>9</v>
      </c>
      <c r="S44" s="9">
        <f t="shared" si="4"/>
        <v>20</v>
      </c>
      <c r="T44" s="10">
        <v>19</v>
      </c>
      <c r="U44" s="10" t="s">
        <v>9</v>
      </c>
      <c r="V44" s="10">
        <f t="shared" si="5"/>
        <v>19</v>
      </c>
      <c r="W44" s="9">
        <v>20</v>
      </c>
      <c r="X44" s="9" t="s">
        <v>9</v>
      </c>
      <c r="Y44" s="9">
        <f t="shared" si="6"/>
        <v>20</v>
      </c>
      <c r="Z44" s="10" t="s">
        <v>9</v>
      </c>
      <c r="AA44" s="10" t="s">
        <v>9</v>
      </c>
      <c r="AB44" s="10" t="str">
        <f t="shared" si="7"/>
        <v>*</v>
      </c>
      <c r="AC44" s="9" t="str">
        <f>'[1]CALIF. I FASE'!EL44</f>
        <v>*</v>
      </c>
      <c r="AD44" s="9" t="s">
        <v>9</v>
      </c>
      <c r="AE44" s="9" t="str">
        <f t="shared" si="8"/>
        <v>*</v>
      </c>
      <c r="AF44" s="11">
        <f t="shared" si="9"/>
        <v>19.857142857142858</v>
      </c>
      <c r="AG44" s="9" t="s">
        <v>9</v>
      </c>
      <c r="AH44" s="9">
        <v>7</v>
      </c>
    </row>
    <row r="45" spans="1:34" ht="12" customHeight="1" x14ac:dyDescent="0.25">
      <c r="A45" s="8">
        <v>33</v>
      </c>
      <c r="B45" s="160" t="s">
        <v>100</v>
      </c>
      <c r="C45" s="161"/>
      <c r="D45" s="161"/>
      <c r="E45" s="17">
        <v>9</v>
      </c>
      <c r="F45" s="9">
        <v>1</v>
      </c>
      <c r="G45" s="9">
        <f t="shared" si="0"/>
        <v>10</v>
      </c>
      <c r="H45" s="10">
        <v>11</v>
      </c>
      <c r="I45" s="10" t="s">
        <v>9</v>
      </c>
      <c r="J45" s="10">
        <f t="shared" si="1"/>
        <v>11</v>
      </c>
      <c r="K45" s="35">
        <v>15</v>
      </c>
      <c r="L45" s="9" t="s">
        <v>9</v>
      </c>
      <c r="M45" s="9">
        <f t="shared" si="2"/>
        <v>15</v>
      </c>
      <c r="N45" s="10">
        <v>11</v>
      </c>
      <c r="O45" s="10" t="s">
        <v>9</v>
      </c>
      <c r="P45" s="10">
        <f t="shared" si="3"/>
        <v>11</v>
      </c>
      <c r="Q45" s="9">
        <v>17</v>
      </c>
      <c r="R45" s="9" t="s">
        <v>9</v>
      </c>
      <c r="S45" s="9">
        <f t="shared" si="4"/>
        <v>17</v>
      </c>
      <c r="T45" s="10">
        <v>15</v>
      </c>
      <c r="U45" s="10" t="s">
        <v>9</v>
      </c>
      <c r="V45" s="10">
        <f t="shared" si="5"/>
        <v>15</v>
      </c>
      <c r="W45" s="9">
        <v>20</v>
      </c>
      <c r="X45" s="9" t="s">
        <v>9</v>
      </c>
      <c r="Y45" s="9">
        <f t="shared" si="6"/>
        <v>20</v>
      </c>
      <c r="Z45" s="10" t="s">
        <v>9</v>
      </c>
      <c r="AA45" s="10" t="s">
        <v>9</v>
      </c>
      <c r="AB45" s="10" t="str">
        <f t="shared" si="7"/>
        <v>*</v>
      </c>
      <c r="AC45" s="9" t="str">
        <f>'[1]CALIF. I FASE'!EL45</f>
        <v>*</v>
      </c>
      <c r="AD45" s="9" t="s">
        <v>9</v>
      </c>
      <c r="AE45" s="9" t="str">
        <f t="shared" si="8"/>
        <v>*</v>
      </c>
      <c r="AF45" s="11">
        <f t="shared" si="9"/>
        <v>14.142857142857142</v>
      </c>
      <c r="AG45" s="9" t="s">
        <v>9</v>
      </c>
      <c r="AH45" s="9">
        <v>7</v>
      </c>
    </row>
    <row r="46" spans="1:34" ht="12" customHeight="1" x14ac:dyDescent="0.25">
      <c r="A46" s="8">
        <v>34</v>
      </c>
      <c r="B46" s="160" t="s">
        <v>101</v>
      </c>
      <c r="C46" s="161"/>
      <c r="D46" s="161"/>
      <c r="E46" s="17">
        <v>18</v>
      </c>
      <c r="F46" s="9" t="s">
        <v>9</v>
      </c>
      <c r="G46" s="9">
        <f t="shared" si="0"/>
        <v>18</v>
      </c>
      <c r="H46" s="10">
        <v>16</v>
      </c>
      <c r="I46" s="10">
        <v>2</v>
      </c>
      <c r="J46" s="10">
        <f t="shared" si="1"/>
        <v>18</v>
      </c>
      <c r="K46" s="35">
        <v>17</v>
      </c>
      <c r="L46" s="9" t="s">
        <v>9</v>
      </c>
      <c r="M46" s="9">
        <f t="shared" si="2"/>
        <v>17</v>
      </c>
      <c r="N46" s="10">
        <v>17</v>
      </c>
      <c r="O46" s="10" t="s">
        <v>9</v>
      </c>
      <c r="P46" s="10">
        <f t="shared" si="3"/>
        <v>17</v>
      </c>
      <c r="Q46" s="9">
        <v>19</v>
      </c>
      <c r="R46" s="9" t="s">
        <v>9</v>
      </c>
      <c r="S46" s="9">
        <f t="shared" si="4"/>
        <v>19</v>
      </c>
      <c r="T46" s="10">
        <v>17</v>
      </c>
      <c r="U46" s="10" t="s">
        <v>9</v>
      </c>
      <c r="V46" s="10">
        <f t="shared" si="5"/>
        <v>17</v>
      </c>
      <c r="W46" s="9">
        <v>20</v>
      </c>
      <c r="X46" s="9" t="s">
        <v>9</v>
      </c>
      <c r="Y46" s="9">
        <f t="shared" si="6"/>
        <v>20</v>
      </c>
      <c r="Z46" s="10" t="s">
        <v>9</v>
      </c>
      <c r="AA46" s="10" t="s">
        <v>9</v>
      </c>
      <c r="AB46" s="10" t="str">
        <f t="shared" si="7"/>
        <v>*</v>
      </c>
      <c r="AC46" s="9" t="str">
        <f>'[1]CALIF. I FASE'!EL46</f>
        <v>*</v>
      </c>
      <c r="AD46" s="9" t="s">
        <v>9</v>
      </c>
      <c r="AE46" s="9" t="str">
        <f t="shared" si="8"/>
        <v>*</v>
      </c>
      <c r="AF46" s="11">
        <f t="shared" si="9"/>
        <v>18</v>
      </c>
      <c r="AG46" s="9" t="s">
        <v>9</v>
      </c>
      <c r="AH46" s="9">
        <v>7</v>
      </c>
    </row>
    <row r="47" spans="1:34" ht="12" customHeight="1" x14ac:dyDescent="0.25">
      <c r="A47" s="8">
        <v>35</v>
      </c>
      <c r="B47" s="160" t="s">
        <v>102</v>
      </c>
      <c r="C47" s="161"/>
      <c r="D47" s="161"/>
      <c r="E47" s="17">
        <v>6</v>
      </c>
      <c r="F47" s="9" t="s">
        <v>9</v>
      </c>
      <c r="G47" s="9">
        <f t="shared" si="0"/>
        <v>6</v>
      </c>
      <c r="H47" s="10">
        <v>13</v>
      </c>
      <c r="I47" s="10" t="s">
        <v>9</v>
      </c>
      <c r="J47" s="10">
        <f t="shared" si="1"/>
        <v>13</v>
      </c>
      <c r="K47" s="35">
        <v>9</v>
      </c>
      <c r="L47" s="9" t="s">
        <v>9</v>
      </c>
      <c r="M47" s="9">
        <f t="shared" si="2"/>
        <v>9</v>
      </c>
      <c r="N47" s="10">
        <v>13</v>
      </c>
      <c r="O47" s="10" t="s">
        <v>9</v>
      </c>
      <c r="P47" s="10">
        <f t="shared" si="3"/>
        <v>13</v>
      </c>
      <c r="Q47" s="9">
        <v>1</v>
      </c>
      <c r="R47" s="9" t="s">
        <v>9</v>
      </c>
      <c r="S47" s="9">
        <f t="shared" si="4"/>
        <v>1</v>
      </c>
      <c r="T47" s="10">
        <v>5</v>
      </c>
      <c r="U47" s="10" t="s">
        <v>9</v>
      </c>
      <c r="V47" s="10">
        <f t="shared" si="5"/>
        <v>5</v>
      </c>
      <c r="W47" s="9">
        <v>20</v>
      </c>
      <c r="X47" s="9" t="s">
        <v>9</v>
      </c>
      <c r="Y47" s="9">
        <f t="shared" si="6"/>
        <v>20</v>
      </c>
      <c r="Z47" s="10" t="s">
        <v>9</v>
      </c>
      <c r="AA47" s="10" t="s">
        <v>9</v>
      </c>
      <c r="AB47" s="10" t="str">
        <f t="shared" si="7"/>
        <v>*</v>
      </c>
      <c r="AC47" s="9" t="str">
        <f>'[1]CALIF. I FASE'!EL47</f>
        <v>*</v>
      </c>
      <c r="AD47" s="9" t="s">
        <v>9</v>
      </c>
      <c r="AE47" s="9" t="str">
        <f t="shared" si="8"/>
        <v>*</v>
      </c>
      <c r="AF47" s="11">
        <f t="shared" si="9"/>
        <v>9.5714285714285712</v>
      </c>
      <c r="AG47" s="9" t="s">
        <v>9</v>
      </c>
      <c r="AH47" s="9">
        <v>7</v>
      </c>
    </row>
    <row r="48" spans="1:34" ht="14.25" customHeight="1" thickBot="1" x14ac:dyDescent="0.3">
      <c r="A48" s="12"/>
      <c r="B48" s="3"/>
      <c r="C48" s="3"/>
      <c r="D48" s="3"/>
      <c r="E48" s="13"/>
      <c r="F48" s="13"/>
      <c r="G48" s="14">
        <f>AVERAGE(G13:G47)</f>
        <v>17.142857142857142</v>
      </c>
      <c r="H48" s="15"/>
      <c r="I48" s="15"/>
      <c r="J48" s="14">
        <f>AVERAGE(J13:J47)</f>
        <v>17.885714285714286</v>
      </c>
      <c r="K48" s="15"/>
      <c r="L48" s="15"/>
      <c r="M48" s="14">
        <f>AVERAGE(M13:M47)</f>
        <v>18.114285714285714</v>
      </c>
      <c r="N48" s="15"/>
      <c r="O48" s="15"/>
      <c r="P48" s="14">
        <f>AVERAGE(P13:P47)</f>
        <v>17.657142857142858</v>
      </c>
      <c r="Q48" s="15"/>
      <c r="R48" s="15"/>
      <c r="S48" s="14">
        <f>AVERAGE(S13:S47)</f>
        <v>17.828571428571429</v>
      </c>
      <c r="T48" s="15"/>
      <c r="U48" s="15"/>
      <c r="V48" s="14">
        <f>AVERAGE(V13:V47)</f>
        <v>17.399999999999999</v>
      </c>
      <c r="W48" s="15"/>
      <c r="X48" s="15"/>
      <c r="Y48" s="14">
        <f>AVERAGE(Y13:Y47)</f>
        <v>20</v>
      </c>
      <c r="Z48" s="15"/>
      <c r="AA48" s="15"/>
      <c r="AB48" s="16"/>
      <c r="AC48" s="16"/>
      <c r="AD48" s="16"/>
      <c r="AE48" s="16"/>
      <c r="AF48" s="14">
        <f>AVERAGE(AF13:AF47)</f>
        <v>18.004081632653062</v>
      </c>
      <c r="AG48" s="3"/>
      <c r="AH48" s="3"/>
    </row>
    <row r="49" ht="13.5" customHeight="1" thickTop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</sheetData>
  <mergeCells count="95">
    <mergeCell ref="AC5:AE6"/>
    <mergeCell ref="Z4:AB4"/>
    <mergeCell ref="AC4:AE4"/>
    <mergeCell ref="E5:G6"/>
    <mergeCell ref="H5:J6"/>
    <mergeCell ref="K5:M6"/>
    <mergeCell ref="N5:P6"/>
    <mergeCell ref="Q5:S6"/>
    <mergeCell ref="T5:V6"/>
    <mergeCell ref="W5:Y6"/>
    <mergeCell ref="E4:G4"/>
    <mergeCell ref="H4:J4"/>
    <mergeCell ref="K4:M4"/>
    <mergeCell ref="N4:P4"/>
    <mergeCell ref="Q4:S4"/>
    <mergeCell ref="T4:V4"/>
    <mergeCell ref="Z5:AB6"/>
    <mergeCell ref="N7:P7"/>
    <mergeCell ref="Q7:S7"/>
    <mergeCell ref="T7:V7"/>
    <mergeCell ref="W7:Y7"/>
    <mergeCell ref="W4:Y4"/>
    <mergeCell ref="H8:H12"/>
    <mergeCell ref="I8:I12"/>
    <mergeCell ref="J8:J12"/>
    <mergeCell ref="K8:K12"/>
    <mergeCell ref="W8:W12"/>
    <mergeCell ref="L8:L12"/>
    <mergeCell ref="M8:M12"/>
    <mergeCell ref="E7:G7"/>
    <mergeCell ref="H7:J7"/>
    <mergeCell ref="K7:M7"/>
    <mergeCell ref="AH8:AH12"/>
    <mergeCell ref="B12:D12"/>
    <mergeCell ref="X8:X12"/>
    <mergeCell ref="Y8:Y12"/>
    <mergeCell ref="Z8:Z12"/>
    <mergeCell ref="AA8:AA12"/>
    <mergeCell ref="AB8:AB12"/>
    <mergeCell ref="AC8:AC12"/>
    <mergeCell ref="R8:R12"/>
    <mergeCell ref="S8:S12"/>
    <mergeCell ref="T8:T12"/>
    <mergeCell ref="U8:U12"/>
    <mergeCell ref="V8:V12"/>
    <mergeCell ref="B18:D18"/>
    <mergeCell ref="AD8:AD12"/>
    <mergeCell ref="AE8:AE12"/>
    <mergeCell ref="AF8:AF12"/>
    <mergeCell ref="AG8:AG12"/>
    <mergeCell ref="N8:N12"/>
    <mergeCell ref="O8:O12"/>
    <mergeCell ref="P8:P12"/>
    <mergeCell ref="Q8:Q12"/>
    <mergeCell ref="B7:B8"/>
    <mergeCell ref="C7:D8"/>
    <mergeCell ref="Z7:AB7"/>
    <mergeCell ref="AC7:AE7"/>
    <mergeCell ref="E8:E12"/>
    <mergeCell ref="F8:F12"/>
    <mergeCell ref="G8:G12"/>
    <mergeCell ref="B13:D13"/>
    <mergeCell ref="B14:D14"/>
    <mergeCell ref="B15:D15"/>
    <mergeCell ref="B16:D16"/>
    <mergeCell ref="B17:D17"/>
    <mergeCell ref="B30:D30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42:D42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</mergeCells>
  <conditionalFormatting sqref="G13:G47 J13:J47 AE13:AE47 M13:M47 P14:P47 S13:S47 V14:V47 Y13:Y47 AB13:AB47">
    <cfRule type="cellIs" dxfId="93" priority="7" operator="lessThan">
      <formula>10</formula>
    </cfRule>
  </conditionalFormatting>
  <conditionalFormatting sqref="G13:G47">
    <cfRule type="cellIs" dxfId="92" priority="6" stopIfTrue="1" operator="lessThan">
      <formula>10</formula>
    </cfRule>
  </conditionalFormatting>
  <conditionalFormatting sqref="M13:M47">
    <cfRule type="cellIs" dxfId="91" priority="5" stopIfTrue="1" operator="lessThan">
      <formula>10</formula>
    </cfRule>
  </conditionalFormatting>
  <conditionalFormatting sqref="P14:P47">
    <cfRule type="cellIs" dxfId="90" priority="4" stopIfTrue="1" operator="lessThan">
      <formula>10</formula>
    </cfRule>
  </conditionalFormatting>
  <conditionalFormatting sqref="S13:S47">
    <cfRule type="cellIs" dxfId="89" priority="3" stopIfTrue="1" operator="lessThan">
      <formula>10</formula>
    </cfRule>
  </conditionalFormatting>
  <conditionalFormatting sqref="V14:V47">
    <cfRule type="cellIs" dxfId="88" priority="2" stopIfTrue="1" operator="lessThan">
      <formula>10</formula>
    </cfRule>
  </conditionalFormatting>
  <conditionalFormatting sqref="Y13:Y47">
    <cfRule type="cellIs" dxfId="87" priority="1" stopIfTrue="1" operator="lessThan">
      <formula>10</formula>
    </cfRule>
  </conditionalFormatting>
  <dataValidations count="2">
    <dataValidation type="decimal" allowBlank="1" showInputMessage="1" showErrorMessage="1" prompt=" -  -  -  - " sqref="AG13:AH47">
      <formula1>1</formula1>
      <formula2>7</formula2>
    </dataValidation>
    <dataValidation type="decimal" allowBlank="1" showInputMessage="1" showErrorMessage="1" prompt=" -  -  -  - " sqref="X13:X47 AD13:AD47 R13:R47 I13:I47 O13:O47 L13:L47 F13:F47 U13:U47 AA13:AA47">
      <formula1>1</formula1>
      <formula2>2</formula2>
    </dataValidation>
  </dataValidations>
  <pageMargins left="0.70866141732283472" right="0.70866141732283472" top="0.74803149606299213" bottom="0.74803149606299213" header="0.31496062992125984" footer="0.31496062992125984"/>
  <pageSetup paperSize="5" scale="8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  <outlinePr summaryBelow="0" summaryRight="0"/>
    <pageSetUpPr autoPageBreaks="0"/>
  </sheetPr>
  <dimension ref="A1:AH252"/>
  <sheetViews>
    <sheetView zoomScaleSheetLayoutView="100" workbookViewId="0">
      <selection activeCell="G18" sqref="G18"/>
    </sheetView>
  </sheetViews>
  <sheetFormatPr baseColWidth="10" defaultColWidth="14.88671875" defaultRowHeight="15" customHeight="1" x14ac:dyDescent="0.25"/>
  <cols>
    <col min="1" max="1" width="3.33203125" customWidth="1"/>
    <col min="2" max="3" width="10.6640625" customWidth="1"/>
    <col min="4" max="4" width="15.44140625" customWidth="1"/>
    <col min="5" max="31" width="4.6640625" customWidth="1"/>
    <col min="32" max="32" width="6.44140625" customWidth="1"/>
    <col min="33" max="34" width="4.6640625" customWidth="1"/>
  </cols>
  <sheetData>
    <row r="1" spans="1:34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4" ht="12" customHeight="1" x14ac:dyDescent="0.25">
      <c r="A2" s="1" t="str">
        <f>[2]DATOS!A1</f>
        <v>REPÚBLICA BOLIVARIANA DE VENEZUELA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3"/>
    </row>
    <row r="3" spans="1:34" ht="12" customHeight="1" thickBot="1" x14ac:dyDescent="0.3">
      <c r="A3" s="1" t="str">
        <f>[2]DATOS!A2</f>
        <v>MINISTERIO DEL PODER POPULAR  PARA LA EDUCACIÓN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3"/>
    </row>
    <row r="4" spans="1:34" ht="12" customHeight="1" thickTop="1" thickBot="1" x14ac:dyDescent="0.3">
      <c r="A4" s="1" t="str">
        <f>[2]DATOS!A3</f>
        <v>PETRÓLEOS DE VENEZUELA S.A.- RECURSOS HUMANOS</v>
      </c>
      <c r="B4" s="2"/>
      <c r="C4" s="1"/>
      <c r="D4" s="1"/>
      <c r="E4" s="191">
        <v>1</v>
      </c>
      <c r="F4" s="177"/>
      <c r="G4" s="178"/>
      <c r="H4" s="191">
        <v>2</v>
      </c>
      <c r="I4" s="177"/>
      <c r="J4" s="178"/>
      <c r="K4" s="191">
        <v>3</v>
      </c>
      <c r="L4" s="177"/>
      <c r="M4" s="178"/>
      <c r="N4" s="191">
        <v>4</v>
      </c>
      <c r="O4" s="177"/>
      <c r="P4" s="178"/>
      <c r="Q4" s="191">
        <v>5</v>
      </c>
      <c r="R4" s="177"/>
      <c r="S4" s="178"/>
      <c r="T4" s="191">
        <v>6</v>
      </c>
      <c r="U4" s="177"/>
      <c r="V4" s="178"/>
      <c r="W4" s="191">
        <v>7</v>
      </c>
      <c r="X4" s="177"/>
      <c r="Y4" s="178"/>
      <c r="Z4" s="191">
        <v>8</v>
      </c>
      <c r="AA4" s="177"/>
      <c r="AB4" s="178"/>
      <c r="AC4" s="191">
        <v>9</v>
      </c>
      <c r="AD4" s="177"/>
      <c r="AE4" s="178"/>
      <c r="AF4" s="3"/>
    </row>
    <row r="5" spans="1:34" ht="12" customHeight="1" thickTop="1" x14ac:dyDescent="0.25">
      <c r="A5" s="1" t="str">
        <f>[2]DATOS!A4</f>
        <v>UE SANTA BÁRBARA.</v>
      </c>
      <c r="B5" s="2"/>
      <c r="C5" s="1"/>
      <c r="D5" s="1"/>
      <c r="E5" s="190" t="s">
        <v>60</v>
      </c>
      <c r="F5" s="174"/>
      <c r="G5" s="166"/>
      <c r="H5" s="185" t="s">
        <v>65</v>
      </c>
      <c r="I5" s="186"/>
      <c r="J5" s="166"/>
      <c r="K5" s="190" t="s">
        <v>198</v>
      </c>
      <c r="L5" s="174"/>
      <c r="M5" s="166"/>
      <c r="N5" s="185" t="s">
        <v>59</v>
      </c>
      <c r="O5" s="186"/>
      <c r="P5" s="166"/>
      <c r="Q5" s="190" t="s">
        <v>143</v>
      </c>
      <c r="R5" s="174"/>
      <c r="S5" s="166"/>
      <c r="T5" s="185" t="s">
        <v>103</v>
      </c>
      <c r="U5" s="186"/>
      <c r="V5" s="166"/>
      <c r="W5" s="190" t="s">
        <v>145</v>
      </c>
      <c r="X5" s="174"/>
      <c r="Y5" s="166"/>
      <c r="Z5" s="185" t="s">
        <v>145</v>
      </c>
      <c r="AA5" s="186"/>
      <c r="AB5" s="166"/>
      <c r="AC5" s="190" t="s">
        <v>64</v>
      </c>
      <c r="AD5" s="174"/>
      <c r="AE5" s="166"/>
      <c r="AF5" s="3"/>
    </row>
    <row r="6" spans="1:34" ht="12" customHeight="1" thickBot="1" x14ac:dyDescent="0.3">
      <c r="A6" s="1" t="str">
        <f>[2]DATOS!A5</f>
        <v>EL TEJERO, ESTADO MONAGAS</v>
      </c>
      <c r="B6" s="2"/>
      <c r="C6" s="1"/>
      <c r="D6" s="1"/>
      <c r="E6" s="187"/>
      <c r="F6" s="188"/>
      <c r="G6" s="189"/>
      <c r="H6" s="187"/>
      <c r="I6" s="188"/>
      <c r="J6" s="189"/>
      <c r="K6" s="187"/>
      <c r="L6" s="188"/>
      <c r="M6" s="189"/>
      <c r="N6" s="187"/>
      <c r="O6" s="188"/>
      <c r="P6" s="189"/>
      <c r="Q6" s="187"/>
      <c r="R6" s="188"/>
      <c r="S6" s="189"/>
      <c r="T6" s="187"/>
      <c r="U6" s="188"/>
      <c r="V6" s="189"/>
      <c r="W6" s="187"/>
      <c r="X6" s="188"/>
      <c r="Y6" s="189"/>
      <c r="Z6" s="187"/>
      <c r="AA6" s="188"/>
      <c r="AB6" s="189"/>
      <c r="AC6" s="187"/>
      <c r="AD6" s="188"/>
      <c r="AE6" s="189"/>
      <c r="AF6" s="3"/>
    </row>
    <row r="7" spans="1:34" ht="26.25" customHeight="1" thickTop="1" thickBot="1" x14ac:dyDescent="0.3">
      <c r="A7" s="1"/>
      <c r="B7" s="173" t="str">
        <f>[2]NOMINA!A10</f>
        <v>AÑO ESCOLAR 2024-2025</v>
      </c>
      <c r="C7" s="175" t="str">
        <f>[2]NOMINA!A11</f>
        <v>2DO AÑO  SECCIÓN "A"</v>
      </c>
      <c r="D7" s="166"/>
      <c r="E7" s="181" t="s">
        <v>146</v>
      </c>
      <c r="F7" s="177"/>
      <c r="G7" s="178"/>
      <c r="H7" s="176" t="s">
        <v>147</v>
      </c>
      <c r="I7" s="177"/>
      <c r="J7" s="178"/>
      <c r="K7" s="181" t="s">
        <v>148</v>
      </c>
      <c r="L7" s="177"/>
      <c r="M7" s="178"/>
      <c r="N7" s="183" t="s">
        <v>149</v>
      </c>
      <c r="O7" s="177"/>
      <c r="P7" s="178"/>
      <c r="Q7" s="181" t="s">
        <v>150</v>
      </c>
      <c r="R7" s="177"/>
      <c r="S7" s="178"/>
      <c r="T7" s="176" t="s">
        <v>151</v>
      </c>
      <c r="U7" s="177"/>
      <c r="V7" s="178"/>
      <c r="W7" s="184" t="s">
        <v>152</v>
      </c>
      <c r="X7" s="177"/>
      <c r="Y7" s="178"/>
      <c r="Z7" s="176" t="s">
        <v>153</v>
      </c>
      <c r="AA7" s="177"/>
      <c r="AB7" s="178"/>
      <c r="AC7" s="193" t="s">
        <v>154</v>
      </c>
      <c r="AD7" s="177"/>
      <c r="AE7" s="178"/>
      <c r="AF7" s="3"/>
    </row>
    <row r="8" spans="1:34" ht="9.75" customHeight="1" thickTop="1" x14ac:dyDescent="0.25">
      <c r="A8" s="1"/>
      <c r="B8" s="174"/>
      <c r="C8" s="174"/>
      <c r="D8" s="166"/>
      <c r="E8" s="164" t="s">
        <v>0</v>
      </c>
      <c r="F8" s="162" t="s">
        <v>1</v>
      </c>
      <c r="G8" s="164" t="s">
        <v>2</v>
      </c>
      <c r="H8" s="171" t="s">
        <v>0</v>
      </c>
      <c r="I8" s="172" t="s">
        <v>1</v>
      </c>
      <c r="J8" s="171" t="s">
        <v>2</v>
      </c>
      <c r="K8" s="164" t="s">
        <v>0</v>
      </c>
      <c r="L8" s="162" t="s">
        <v>1</v>
      </c>
      <c r="M8" s="164" t="s">
        <v>2</v>
      </c>
      <c r="N8" s="171" t="s">
        <v>0</v>
      </c>
      <c r="O8" s="172" t="s">
        <v>1</v>
      </c>
      <c r="P8" s="171" t="s">
        <v>2</v>
      </c>
      <c r="Q8" s="164" t="s">
        <v>0</v>
      </c>
      <c r="R8" s="162" t="s">
        <v>1</v>
      </c>
      <c r="S8" s="164" t="s">
        <v>2</v>
      </c>
      <c r="T8" s="171" t="s">
        <v>0</v>
      </c>
      <c r="U8" s="172" t="s">
        <v>1</v>
      </c>
      <c r="V8" s="179" t="s">
        <v>2</v>
      </c>
      <c r="W8" s="164" t="s">
        <v>0</v>
      </c>
      <c r="X8" s="162" t="s">
        <v>1</v>
      </c>
      <c r="Y8" s="164" t="s">
        <v>2</v>
      </c>
      <c r="Z8" s="171" t="s">
        <v>0</v>
      </c>
      <c r="AA8" s="172" t="s">
        <v>1</v>
      </c>
      <c r="AB8" s="171" t="s">
        <v>2</v>
      </c>
      <c r="AC8" s="164" t="s">
        <v>0</v>
      </c>
      <c r="AD8" s="162" t="s">
        <v>1</v>
      </c>
      <c r="AE8" s="164" t="s">
        <v>2</v>
      </c>
      <c r="AF8" s="165" t="s">
        <v>3</v>
      </c>
      <c r="AG8" s="164" t="s">
        <v>4</v>
      </c>
      <c r="AH8" s="167" t="s">
        <v>5</v>
      </c>
    </row>
    <row r="9" spans="1:34" ht="9.75" customHeight="1" x14ac:dyDescent="0.25">
      <c r="A9" s="1"/>
      <c r="B9" s="4" t="s">
        <v>10</v>
      </c>
      <c r="C9" s="5" t="str">
        <f>[2]DOCENTES!C25</f>
        <v>Enero-Abril</v>
      </c>
      <c r="D9" s="1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80"/>
      <c r="W9" s="163"/>
      <c r="X9" s="163"/>
      <c r="Y9" s="163"/>
      <c r="Z9" s="163"/>
      <c r="AA9" s="163"/>
      <c r="AB9" s="163"/>
      <c r="AC9" s="163"/>
      <c r="AD9" s="163"/>
      <c r="AE9" s="163"/>
      <c r="AF9" s="166"/>
      <c r="AG9" s="163"/>
      <c r="AH9" s="163"/>
    </row>
    <row r="10" spans="1:34" ht="9.75" customHeight="1" x14ac:dyDescent="0.25">
      <c r="A10" s="1"/>
      <c r="B10" s="2" t="str">
        <f>[2]NOMINA!A12</f>
        <v>DOCENTE GUÍA  ARMANDO MARTINEZ</v>
      </c>
      <c r="C10" s="5"/>
      <c r="D10" s="1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80"/>
      <c r="W10" s="163"/>
      <c r="X10" s="163"/>
      <c r="Y10" s="163"/>
      <c r="Z10" s="163"/>
      <c r="AA10" s="163"/>
      <c r="AB10" s="163"/>
      <c r="AC10" s="163"/>
      <c r="AD10" s="163"/>
      <c r="AE10" s="163"/>
      <c r="AF10" s="166"/>
      <c r="AG10" s="163"/>
      <c r="AH10" s="163"/>
    </row>
    <row r="11" spans="1:34" ht="9.75" customHeight="1" thickBot="1" x14ac:dyDescent="0.3">
      <c r="A11" s="1"/>
      <c r="B11" s="6" t="s">
        <v>6</v>
      </c>
      <c r="C11" s="1"/>
      <c r="D11" s="1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80"/>
      <c r="W11" s="163"/>
      <c r="X11" s="163"/>
      <c r="Y11" s="163"/>
      <c r="Z11" s="163"/>
      <c r="AA11" s="163"/>
      <c r="AB11" s="163"/>
      <c r="AC11" s="163"/>
      <c r="AD11" s="163"/>
      <c r="AE11" s="163"/>
      <c r="AF11" s="166"/>
      <c r="AG11" s="163"/>
      <c r="AH11" s="163"/>
    </row>
    <row r="12" spans="1:34" ht="17.25" customHeight="1" thickTop="1" thickBot="1" x14ac:dyDescent="0.3">
      <c r="A12" s="7" t="s">
        <v>7</v>
      </c>
      <c r="B12" s="168" t="s">
        <v>8</v>
      </c>
      <c r="C12" s="169"/>
      <c r="D12" s="170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87"/>
      <c r="W12" s="192"/>
      <c r="X12" s="192"/>
      <c r="Y12" s="192"/>
      <c r="Z12" s="192"/>
      <c r="AA12" s="192"/>
      <c r="AB12" s="192"/>
      <c r="AC12" s="192"/>
      <c r="AD12" s="192"/>
      <c r="AE12" s="192"/>
      <c r="AF12" s="189"/>
      <c r="AG12" s="192"/>
      <c r="AH12" s="192"/>
    </row>
    <row r="13" spans="1:34" ht="12" customHeight="1" thickTop="1" x14ac:dyDescent="0.25">
      <c r="A13" s="8">
        <v>1</v>
      </c>
      <c r="B13" s="160" t="s">
        <v>104</v>
      </c>
      <c r="C13" s="161"/>
      <c r="D13" s="161"/>
      <c r="E13" s="30">
        <v>20</v>
      </c>
      <c r="F13" s="29" t="s">
        <v>9</v>
      </c>
      <c r="G13" s="28">
        <f t="shared" ref="G13:G51" si="0">SUM(E13:F13)</f>
        <v>20</v>
      </c>
      <c r="H13" s="27">
        <v>20</v>
      </c>
      <c r="I13" s="26" t="s">
        <v>9</v>
      </c>
      <c r="J13" s="25">
        <f t="shared" ref="J13:J51" si="1">SUM(H13:I13)</f>
        <v>20</v>
      </c>
      <c r="K13" s="30">
        <v>20</v>
      </c>
      <c r="L13" s="29" t="s">
        <v>9</v>
      </c>
      <c r="M13" s="28">
        <f t="shared" ref="M13:M51" si="2">SUM(K13:L13)</f>
        <v>20</v>
      </c>
      <c r="N13" s="24">
        <v>20</v>
      </c>
      <c r="O13" s="26" t="s">
        <v>9</v>
      </c>
      <c r="P13" s="23">
        <f t="shared" ref="P13:P51" si="3">SUM(N13,O13)</f>
        <v>20</v>
      </c>
      <c r="Q13" s="22">
        <v>18</v>
      </c>
      <c r="R13" s="29" t="s">
        <v>9</v>
      </c>
      <c r="S13" s="28">
        <f t="shared" ref="S13:S51" si="4">SUM(Q13:R13)</f>
        <v>18</v>
      </c>
      <c r="T13" s="24">
        <v>16</v>
      </c>
      <c r="U13" s="26">
        <v>2</v>
      </c>
      <c r="V13" s="25">
        <f t="shared" ref="V13:V51" si="5">SUM(T13:U13)</f>
        <v>18</v>
      </c>
      <c r="W13" s="36">
        <v>20</v>
      </c>
      <c r="X13" s="29" t="s">
        <v>9</v>
      </c>
      <c r="Y13" s="28">
        <f t="shared" ref="Y13:Y51" si="6">SUM(W13:X13)</f>
        <v>20</v>
      </c>
      <c r="Z13" s="27" t="str">
        <f>'[2]CALIF. II FASE'!DV13</f>
        <v>*</v>
      </c>
      <c r="AA13" s="26" t="s">
        <v>9</v>
      </c>
      <c r="AB13" s="25" t="str">
        <f t="shared" ref="AB13:AB51" si="7">Z13</f>
        <v>*</v>
      </c>
      <c r="AC13" s="30" t="str">
        <f>'[2]CALIF. II FASE'!EL13</f>
        <v>*</v>
      </c>
      <c r="AD13" s="29" t="s">
        <v>9</v>
      </c>
      <c r="AE13" s="28" t="str">
        <f t="shared" ref="AE13:AE51" si="8">AC13</f>
        <v>*</v>
      </c>
      <c r="AF13" s="21">
        <f>AVERAGE(G13,J13,M13,P13,S13,V13,Y13)</f>
        <v>19.428571428571427</v>
      </c>
      <c r="AG13" s="29" t="s">
        <v>9</v>
      </c>
      <c r="AH13" s="20">
        <v>7</v>
      </c>
    </row>
    <row r="14" spans="1:34" ht="12" customHeight="1" x14ac:dyDescent="0.25">
      <c r="A14" s="8">
        <v>2</v>
      </c>
      <c r="B14" s="160" t="s">
        <v>105</v>
      </c>
      <c r="C14" s="161"/>
      <c r="D14" s="161"/>
      <c r="E14" s="30">
        <v>17</v>
      </c>
      <c r="F14" s="29" t="s">
        <v>9</v>
      </c>
      <c r="G14" s="28">
        <f t="shared" si="0"/>
        <v>17</v>
      </c>
      <c r="H14" s="27">
        <v>17</v>
      </c>
      <c r="I14" s="26" t="s">
        <v>9</v>
      </c>
      <c r="J14" s="25">
        <f t="shared" si="1"/>
        <v>17</v>
      </c>
      <c r="K14" s="30">
        <v>17</v>
      </c>
      <c r="L14" s="29" t="s">
        <v>9</v>
      </c>
      <c r="M14" s="28">
        <f t="shared" si="2"/>
        <v>17</v>
      </c>
      <c r="N14" s="24">
        <v>11</v>
      </c>
      <c r="O14" s="26">
        <v>2</v>
      </c>
      <c r="P14" s="23">
        <f t="shared" si="3"/>
        <v>13</v>
      </c>
      <c r="Q14" s="22">
        <v>16</v>
      </c>
      <c r="R14" s="29" t="s">
        <v>9</v>
      </c>
      <c r="S14" s="28">
        <f t="shared" si="4"/>
        <v>16</v>
      </c>
      <c r="T14" s="24">
        <v>16</v>
      </c>
      <c r="U14" s="26" t="s">
        <v>9</v>
      </c>
      <c r="V14" s="25">
        <f t="shared" si="5"/>
        <v>16</v>
      </c>
      <c r="W14" s="36">
        <v>19</v>
      </c>
      <c r="X14" s="29" t="s">
        <v>9</v>
      </c>
      <c r="Y14" s="28">
        <f t="shared" si="6"/>
        <v>19</v>
      </c>
      <c r="Z14" s="27" t="str">
        <f>'[2]CALIF. II FASE'!DV14</f>
        <v>*</v>
      </c>
      <c r="AA14" s="26" t="s">
        <v>9</v>
      </c>
      <c r="AB14" s="25" t="str">
        <f t="shared" si="7"/>
        <v>*</v>
      </c>
      <c r="AC14" s="30" t="str">
        <f>'[2]CALIF. II FASE'!EL14</f>
        <v>*</v>
      </c>
      <c r="AD14" s="29" t="s">
        <v>9</v>
      </c>
      <c r="AE14" s="28" t="str">
        <f t="shared" si="8"/>
        <v>*</v>
      </c>
      <c r="AF14" s="21">
        <f>AVERAGE(G14,J14,M14,P14,S14,V14,Y14)</f>
        <v>16.428571428571427</v>
      </c>
      <c r="AG14" s="29" t="s">
        <v>9</v>
      </c>
      <c r="AH14" s="19">
        <v>7</v>
      </c>
    </row>
    <row r="15" spans="1:34" ht="12" customHeight="1" x14ac:dyDescent="0.25">
      <c r="A15" s="8">
        <v>3</v>
      </c>
      <c r="B15" s="160" t="s">
        <v>106</v>
      </c>
      <c r="C15" s="161"/>
      <c r="D15" s="161"/>
      <c r="E15" s="30">
        <v>1</v>
      </c>
      <c r="F15" s="29" t="s">
        <v>9</v>
      </c>
      <c r="G15" s="28">
        <f t="shared" si="0"/>
        <v>1</v>
      </c>
      <c r="H15" s="27">
        <v>6</v>
      </c>
      <c r="I15" s="26" t="s">
        <v>9</v>
      </c>
      <c r="J15" s="25">
        <f t="shared" si="1"/>
        <v>6</v>
      </c>
      <c r="K15" s="30">
        <v>1</v>
      </c>
      <c r="L15" s="29" t="s">
        <v>9</v>
      </c>
      <c r="M15" s="28">
        <f t="shared" si="2"/>
        <v>1</v>
      </c>
      <c r="N15" s="24">
        <v>1</v>
      </c>
      <c r="O15" s="26" t="s">
        <v>9</v>
      </c>
      <c r="P15" s="23">
        <f t="shared" si="3"/>
        <v>1</v>
      </c>
      <c r="Q15" s="22">
        <v>1</v>
      </c>
      <c r="R15" s="29" t="s">
        <v>9</v>
      </c>
      <c r="S15" s="28">
        <f t="shared" si="4"/>
        <v>1</v>
      </c>
      <c r="T15" s="24">
        <v>5</v>
      </c>
      <c r="U15" s="26" t="s">
        <v>9</v>
      </c>
      <c r="V15" s="25">
        <f t="shared" si="5"/>
        <v>5</v>
      </c>
      <c r="W15" s="36">
        <v>20</v>
      </c>
      <c r="X15" s="29" t="s">
        <v>9</v>
      </c>
      <c r="Y15" s="28">
        <f t="shared" si="6"/>
        <v>20</v>
      </c>
      <c r="Z15" s="27" t="str">
        <f>'[2]CALIF. II FASE'!DV15</f>
        <v>*</v>
      </c>
      <c r="AA15" s="26" t="s">
        <v>9</v>
      </c>
      <c r="AB15" s="25" t="str">
        <f t="shared" si="7"/>
        <v>*</v>
      </c>
      <c r="AC15" s="30" t="str">
        <f>'[2]CALIF. II FASE'!EL15</f>
        <v>*</v>
      </c>
      <c r="AD15" s="29" t="s">
        <v>9</v>
      </c>
      <c r="AE15" s="28" t="str">
        <f t="shared" si="8"/>
        <v>*</v>
      </c>
      <c r="AF15" s="21">
        <f t="shared" ref="AF15:AF51" si="9">AVERAGE(G15,J15,M15,P15,S15,V15,Y15)</f>
        <v>5</v>
      </c>
      <c r="AG15" s="29" t="s">
        <v>9</v>
      </c>
      <c r="AH15" s="19">
        <v>7</v>
      </c>
    </row>
    <row r="16" spans="1:34" ht="12" customHeight="1" x14ac:dyDescent="0.25">
      <c r="A16" s="8">
        <v>4</v>
      </c>
      <c r="B16" s="160" t="s">
        <v>107</v>
      </c>
      <c r="C16" s="161"/>
      <c r="D16" s="161"/>
      <c r="E16" s="30">
        <v>19</v>
      </c>
      <c r="F16" s="29" t="s">
        <v>9</v>
      </c>
      <c r="G16" s="28">
        <f t="shared" si="0"/>
        <v>19</v>
      </c>
      <c r="H16" s="27">
        <v>19</v>
      </c>
      <c r="I16" s="26" t="s">
        <v>9</v>
      </c>
      <c r="J16" s="25">
        <f t="shared" si="1"/>
        <v>19</v>
      </c>
      <c r="K16" s="30">
        <v>20</v>
      </c>
      <c r="L16" s="29" t="s">
        <v>9</v>
      </c>
      <c r="M16" s="28">
        <f t="shared" si="2"/>
        <v>20</v>
      </c>
      <c r="N16" s="24">
        <v>18</v>
      </c>
      <c r="O16" s="26">
        <v>2</v>
      </c>
      <c r="P16" s="23">
        <f t="shared" si="3"/>
        <v>20</v>
      </c>
      <c r="Q16" s="22">
        <v>19</v>
      </c>
      <c r="R16" s="29" t="s">
        <v>9</v>
      </c>
      <c r="S16" s="28">
        <f t="shared" si="4"/>
        <v>19</v>
      </c>
      <c r="T16" s="24">
        <v>20</v>
      </c>
      <c r="U16" s="26" t="s">
        <v>9</v>
      </c>
      <c r="V16" s="25">
        <f t="shared" si="5"/>
        <v>20</v>
      </c>
      <c r="W16" s="36">
        <v>19</v>
      </c>
      <c r="X16" s="29" t="s">
        <v>9</v>
      </c>
      <c r="Y16" s="28">
        <f t="shared" si="6"/>
        <v>19</v>
      </c>
      <c r="Z16" s="27" t="str">
        <f>'[2]CALIF. II FASE'!DV16</f>
        <v>*</v>
      </c>
      <c r="AA16" s="26" t="s">
        <v>9</v>
      </c>
      <c r="AB16" s="25" t="str">
        <f t="shared" si="7"/>
        <v>*</v>
      </c>
      <c r="AC16" s="30" t="str">
        <f>'[2]CALIF. II FASE'!EL16</f>
        <v>*</v>
      </c>
      <c r="AD16" s="29" t="s">
        <v>9</v>
      </c>
      <c r="AE16" s="28" t="str">
        <f t="shared" si="8"/>
        <v>*</v>
      </c>
      <c r="AF16" s="21">
        <f t="shared" si="9"/>
        <v>19.428571428571427</v>
      </c>
      <c r="AG16" s="29" t="s">
        <v>9</v>
      </c>
      <c r="AH16" s="19">
        <v>7</v>
      </c>
    </row>
    <row r="17" spans="1:34" ht="12" customHeight="1" x14ac:dyDescent="0.25">
      <c r="A17" s="8">
        <v>5</v>
      </c>
      <c r="B17" s="160" t="s">
        <v>108</v>
      </c>
      <c r="C17" s="161"/>
      <c r="D17" s="161"/>
      <c r="E17" s="30">
        <v>19</v>
      </c>
      <c r="F17" s="29" t="s">
        <v>9</v>
      </c>
      <c r="G17" s="28">
        <f t="shared" si="0"/>
        <v>19</v>
      </c>
      <c r="H17" s="27">
        <v>18</v>
      </c>
      <c r="I17" s="26" t="s">
        <v>9</v>
      </c>
      <c r="J17" s="25">
        <f t="shared" si="1"/>
        <v>18</v>
      </c>
      <c r="K17" s="30">
        <v>19</v>
      </c>
      <c r="L17" s="29" t="s">
        <v>9</v>
      </c>
      <c r="M17" s="28">
        <f t="shared" si="2"/>
        <v>19</v>
      </c>
      <c r="N17" s="24">
        <v>17</v>
      </c>
      <c r="O17" s="26">
        <v>2</v>
      </c>
      <c r="P17" s="23">
        <f t="shared" si="3"/>
        <v>19</v>
      </c>
      <c r="Q17" s="22">
        <v>18</v>
      </c>
      <c r="R17" s="29" t="s">
        <v>9</v>
      </c>
      <c r="S17" s="28">
        <f t="shared" si="4"/>
        <v>18</v>
      </c>
      <c r="T17" s="24">
        <v>20</v>
      </c>
      <c r="U17" s="26" t="s">
        <v>9</v>
      </c>
      <c r="V17" s="25">
        <f t="shared" si="5"/>
        <v>20</v>
      </c>
      <c r="W17" s="36">
        <v>19</v>
      </c>
      <c r="X17" s="29" t="s">
        <v>9</v>
      </c>
      <c r="Y17" s="28">
        <f t="shared" si="6"/>
        <v>19</v>
      </c>
      <c r="Z17" s="27" t="str">
        <f>'[2]CALIF. II FASE'!DV17</f>
        <v>*</v>
      </c>
      <c r="AA17" s="26" t="s">
        <v>9</v>
      </c>
      <c r="AB17" s="25" t="str">
        <f t="shared" si="7"/>
        <v>*</v>
      </c>
      <c r="AC17" s="30" t="str">
        <f>'[2]CALIF. II FASE'!EL17</f>
        <v>*</v>
      </c>
      <c r="AD17" s="29" t="s">
        <v>9</v>
      </c>
      <c r="AE17" s="28" t="str">
        <f t="shared" si="8"/>
        <v>*</v>
      </c>
      <c r="AF17" s="21">
        <f t="shared" si="9"/>
        <v>18.857142857142858</v>
      </c>
      <c r="AG17" s="29" t="s">
        <v>9</v>
      </c>
      <c r="AH17" s="19">
        <v>7</v>
      </c>
    </row>
    <row r="18" spans="1:34" ht="12" customHeight="1" x14ac:dyDescent="0.25">
      <c r="A18" s="8">
        <v>6</v>
      </c>
      <c r="B18" s="160" t="s">
        <v>109</v>
      </c>
      <c r="C18" s="161"/>
      <c r="D18" s="161"/>
      <c r="E18" s="30">
        <v>20</v>
      </c>
      <c r="F18" s="29" t="s">
        <v>9</v>
      </c>
      <c r="G18" s="28">
        <f t="shared" si="0"/>
        <v>20</v>
      </c>
      <c r="H18" s="27">
        <v>17</v>
      </c>
      <c r="I18" s="26" t="s">
        <v>9</v>
      </c>
      <c r="J18" s="25">
        <f t="shared" si="1"/>
        <v>17</v>
      </c>
      <c r="K18" s="30">
        <v>16</v>
      </c>
      <c r="L18" s="29" t="s">
        <v>9</v>
      </c>
      <c r="M18" s="28">
        <f t="shared" si="2"/>
        <v>16</v>
      </c>
      <c r="N18" s="24">
        <v>14</v>
      </c>
      <c r="O18" s="26">
        <v>2</v>
      </c>
      <c r="P18" s="23">
        <f t="shared" si="3"/>
        <v>16</v>
      </c>
      <c r="Q18" s="22">
        <v>16</v>
      </c>
      <c r="R18" s="29" t="s">
        <v>9</v>
      </c>
      <c r="S18" s="28">
        <f t="shared" si="4"/>
        <v>16</v>
      </c>
      <c r="T18" s="24">
        <v>18</v>
      </c>
      <c r="U18" s="26" t="s">
        <v>9</v>
      </c>
      <c r="V18" s="25">
        <f t="shared" si="5"/>
        <v>18</v>
      </c>
      <c r="W18" s="36">
        <v>19</v>
      </c>
      <c r="X18" s="29" t="s">
        <v>9</v>
      </c>
      <c r="Y18" s="28">
        <f t="shared" si="6"/>
        <v>19</v>
      </c>
      <c r="Z18" s="27" t="str">
        <f>'[2]CALIF. II FASE'!DV18</f>
        <v>*</v>
      </c>
      <c r="AA18" s="26" t="s">
        <v>9</v>
      </c>
      <c r="AB18" s="25" t="str">
        <f t="shared" si="7"/>
        <v>*</v>
      </c>
      <c r="AC18" s="30" t="str">
        <f>'[2]CALIF. II FASE'!EL18</f>
        <v>*</v>
      </c>
      <c r="AD18" s="29" t="s">
        <v>9</v>
      </c>
      <c r="AE18" s="28" t="str">
        <f t="shared" si="8"/>
        <v>*</v>
      </c>
      <c r="AF18" s="21">
        <f t="shared" si="9"/>
        <v>17.428571428571427</v>
      </c>
      <c r="AG18" s="29" t="s">
        <v>9</v>
      </c>
      <c r="AH18" s="19">
        <v>7</v>
      </c>
    </row>
    <row r="19" spans="1:34" ht="12" customHeight="1" x14ac:dyDescent="0.25">
      <c r="A19" s="8">
        <v>7</v>
      </c>
      <c r="B19" s="160" t="s">
        <v>110</v>
      </c>
      <c r="C19" s="161"/>
      <c r="D19" s="161"/>
      <c r="E19" s="30">
        <v>19</v>
      </c>
      <c r="F19" s="29">
        <v>1</v>
      </c>
      <c r="G19" s="28">
        <f t="shared" si="0"/>
        <v>20</v>
      </c>
      <c r="H19" s="27">
        <v>20</v>
      </c>
      <c r="I19" s="26" t="s">
        <v>9</v>
      </c>
      <c r="J19" s="25">
        <f t="shared" si="1"/>
        <v>20</v>
      </c>
      <c r="K19" s="30">
        <v>20</v>
      </c>
      <c r="L19" s="29" t="s">
        <v>9</v>
      </c>
      <c r="M19" s="28">
        <f t="shared" si="2"/>
        <v>20</v>
      </c>
      <c r="N19" s="24">
        <v>19</v>
      </c>
      <c r="O19" s="26">
        <v>1</v>
      </c>
      <c r="P19" s="23">
        <f t="shared" si="3"/>
        <v>20</v>
      </c>
      <c r="Q19" s="22">
        <v>20</v>
      </c>
      <c r="R19" s="29" t="s">
        <v>9</v>
      </c>
      <c r="S19" s="28">
        <f t="shared" si="4"/>
        <v>20</v>
      </c>
      <c r="T19" s="24">
        <v>20</v>
      </c>
      <c r="U19" s="26" t="s">
        <v>9</v>
      </c>
      <c r="V19" s="25">
        <f t="shared" si="5"/>
        <v>20</v>
      </c>
      <c r="W19" s="36">
        <v>20</v>
      </c>
      <c r="X19" s="29" t="s">
        <v>9</v>
      </c>
      <c r="Y19" s="28">
        <f t="shared" si="6"/>
        <v>20</v>
      </c>
      <c r="Z19" s="27" t="str">
        <f>'[2]CALIF. II FASE'!DV19</f>
        <v>*</v>
      </c>
      <c r="AA19" s="26" t="s">
        <v>9</v>
      </c>
      <c r="AB19" s="25" t="str">
        <f t="shared" si="7"/>
        <v>*</v>
      </c>
      <c r="AC19" s="30" t="str">
        <f>'[2]CALIF. II FASE'!EL19</f>
        <v>*</v>
      </c>
      <c r="AD19" s="29" t="s">
        <v>9</v>
      </c>
      <c r="AE19" s="28" t="str">
        <f t="shared" si="8"/>
        <v>*</v>
      </c>
      <c r="AF19" s="21">
        <f t="shared" si="9"/>
        <v>20</v>
      </c>
      <c r="AG19" s="29" t="s">
        <v>9</v>
      </c>
      <c r="AH19" s="19">
        <v>7</v>
      </c>
    </row>
    <row r="20" spans="1:34" ht="12" customHeight="1" x14ac:dyDescent="0.25">
      <c r="A20" s="8">
        <v>8</v>
      </c>
      <c r="B20" s="160" t="s">
        <v>111</v>
      </c>
      <c r="C20" s="161"/>
      <c r="D20" s="161"/>
      <c r="E20" s="30">
        <v>19</v>
      </c>
      <c r="F20" s="29" t="s">
        <v>9</v>
      </c>
      <c r="G20" s="28">
        <f t="shared" si="0"/>
        <v>19</v>
      </c>
      <c r="H20" s="27">
        <v>20</v>
      </c>
      <c r="I20" s="26" t="s">
        <v>9</v>
      </c>
      <c r="J20" s="25">
        <f t="shared" si="1"/>
        <v>20</v>
      </c>
      <c r="K20" s="30">
        <v>20</v>
      </c>
      <c r="L20" s="29" t="s">
        <v>9</v>
      </c>
      <c r="M20" s="28">
        <f t="shared" si="2"/>
        <v>20</v>
      </c>
      <c r="N20" s="24">
        <v>17</v>
      </c>
      <c r="O20" s="26">
        <v>1</v>
      </c>
      <c r="P20" s="23">
        <f t="shared" si="3"/>
        <v>18</v>
      </c>
      <c r="Q20" s="22">
        <v>19</v>
      </c>
      <c r="R20" s="29" t="s">
        <v>9</v>
      </c>
      <c r="S20" s="28">
        <f t="shared" si="4"/>
        <v>19</v>
      </c>
      <c r="T20" s="24">
        <v>20</v>
      </c>
      <c r="U20" s="26" t="s">
        <v>9</v>
      </c>
      <c r="V20" s="25">
        <f t="shared" si="5"/>
        <v>20</v>
      </c>
      <c r="W20" s="36">
        <v>18</v>
      </c>
      <c r="X20" s="29">
        <v>1</v>
      </c>
      <c r="Y20" s="28">
        <f t="shared" si="6"/>
        <v>19</v>
      </c>
      <c r="Z20" s="27" t="str">
        <f>'[2]CALIF. II FASE'!DV20</f>
        <v>*</v>
      </c>
      <c r="AA20" s="26" t="s">
        <v>9</v>
      </c>
      <c r="AB20" s="25" t="str">
        <f t="shared" si="7"/>
        <v>*</v>
      </c>
      <c r="AC20" s="30" t="str">
        <f>'[2]CALIF. II FASE'!EL20</f>
        <v>*</v>
      </c>
      <c r="AD20" s="29" t="s">
        <v>9</v>
      </c>
      <c r="AE20" s="28" t="str">
        <f t="shared" si="8"/>
        <v>*</v>
      </c>
      <c r="AF20" s="21">
        <f t="shared" si="9"/>
        <v>19.285714285714285</v>
      </c>
      <c r="AG20" s="29" t="s">
        <v>9</v>
      </c>
      <c r="AH20" s="19">
        <v>7</v>
      </c>
    </row>
    <row r="21" spans="1:34" ht="12" customHeight="1" x14ac:dyDescent="0.25">
      <c r="A21" s="8">
        <v>9</v>
      </c>
      <c r="B21" s="160" t="s">
        <v>112</v>
      </c>
      <c r="C21" s="161"/>
      <c r="D21" s="161"/>
      <c r="E21" s="30">
        <v>18</v>
      </c>
      <c r="F21" s="29" t="s">
        <v>9</v>
      </c>
      <c r="G21" s="28">
        <f t="shared" si="0"/>
        <v>18</v>
      </c>
      <c r="H21" s="27">
        <v>15</v>
      </c>
      <c r="I21" s="26">
        <v>2</v>
      </c>
      <c r="J21" s="25">
        <f t="shared" si="1"/>
        <v>17</v>
      </c>
      <c r="K21" s="30">
        <v>19</v>
      </c>
      <c r="L21" s="29" t="s">
        <v>9</v>
      </c>
      <c r="M21" s="28">
        <f t="shared" si="2"/>
        <v>19</v>
      </c>
      <c r="N21" s="24">
        <v>20</v>
      </c>
      <c r="O21" s="26" t="s">
        <v>9</v>
      </c>
      <c r="P21" s="23">
        <f t="shared" si="3"/>
        <v>20</v>
      </c>
      <c r="Q21" s="22">
        <v>16</v>
      </c>
      <c r="R21" s="29" t="s">
        <v>9</v>
      </c>
      <c r="S21" s="28">
        <f t="shared" si="4"/>
        <v>16</v>
      </c>
      <c r="T21" s="24">
        <v>20</v>
      </c>
      <c r="U21" s="26" t="s">
        <v>9</v>
      </c>
      <c r="V21" s="25">
        <f t="shared" si="5"/>
        <v>20</v>
      </c>
      <c r="W21" s="36">
        <v>19</v>
      </c>
      <c r="X21" s="29" t="s">
        <v>9</v>
      </c>
      <c r="Y21" s="28">
        <f t="shared" si="6"/>
        <v>19</v>
      </c>
      <c r="Z21" s="27" t="str">
        <f>'[2]CALIF. II FASE'!DV21</f>
        <v>*</v>
      </c>
      <c r="AA21" s="26" t="s">
        <v>9</v>
      </c>
      <c r="AB21" s="25" t="str">
        <f t="shared" si="7"/>
        <v>*</v>
      </c>
      <c r="AC21" s="30" t="str">
        <f>'[2]CALIF. II FASE'!EL21</f>
        <v>*</v>
      </c>
      <c r="AD21" s="29" t="s">
        <v>9</v>
      </c>
      <c r="AE21" s="28" t="str">
        <f t="shared" si="8"/>
        <v>*</v>
      </c>
      <c r="AF21" s="21">
        <f t="shared" si="9"/>
        <v>18.428571428571427</v>
      </c>
      <c r="AG21" s="29" t="s">
        <v>9</v>
      </c>
      <c r="AH21" s="19">
        <v>7</v>
      </c>
    </row>
    <row r="22" spans="1:34" ht="12" customHeight="1" x14ac:dyDescent="0.25">
      <c r="A22" s="8">
        <v>10</v>
      </c>
      <c r="B22" s="160" t="s">
        <v>113</v>
      </c>
      <c r="C22" s="161"/>
      <c r="D22" s="161"/>
      <c r="E22" s="30">
        <v>19</v>
      </c>
      <c r="F22" s="29" t="s">
        <v>9</v>
      </c>
      <c r="G22" s="28">
        <f t="shared" si="0"/>
        <v>19</v>
      </c>
      <c r="H22" s="27">
        <v>18</v>
      </c>
      <c r="I22" s="26" t="s">
        <v>9</v>
      </c>
      <c r="J22" s="25">
        <f t="shared" si="1"/>
        <v>18</v>
      </c>
      <c r="K22" s="30">
        <v>18</v>
      </c>
      <c r="L22" s="29" t="s">
        <v>9</v>
      </c>
      <c r="M22" s="28">
        <f t="shared" si="2"/>
        <v>18</v>
      </c>
      <c r="N22" s="24">
        <v>19</v>
      </c>
      <c r="O22" s="26" t="s">
        <v>9</v>
      </c>
      <c r="P22" s="23">
        <f t="shared" si="3"/>
        <v>19</v>
      </c>
      <c r="Q22" s="22">
        <v>18</v>
      </c>
      <c r="R22" s="29" t="s">
        <v>9</v>
      </c>
      <c r="S22" s="28">
        <f t="shared" si="4"/>
        <v>18</v>
      </c>
      <c r="T22" s="24">
        <v>19</v>
      </c>
      <c r="U22" s="26" t="s">
        <v>9</v>
      </c>
      <c r="V22" s="25">
        <f t="shared" si="5"/>
        <v>19</v>
      </c>
      <c r="W22" s="36">
        <v>19</v>
      </c>
      <c r="X22" s="29" t="s">
        <v>9</v>
      </c>
      <c r="Y22" s="28">
        <f t="shared" si="6"/>
        <v>19</v>
      </c>
      <c r="Z22" s="27" t="str">
        <f>'[2]CALIF. II FASE'!DV22</f>
        <v>*</v>
      </c>
      <c r="AA22" s="26" t="s">
        <v>9</v>
      </c>
      <c r="AB22" s="25" t="str">
        <f t="shared" si="7"/>
        <v>*</v>
      </c>
      <c r="AC22" s="30" t="str">
        <f>'[2]CALIF. II FASE'!EL22</f>
        <v>*</v>
      </c>
      <c r="AD22" s="29" t="s">
        <v>9</v>
      </c>
      <c r="AE22" s="28" t="str">
        <f t="shared" si="8"/>
        <v>*</v>
      </c>
      <c r="AF22" s="21">
        <f t="shared" si="9"/>
        <v>18.571428571428573</v>
      </c>
      <c r="AG22" s="29" t="s">
        <v>9</v>
      </c>
      <c r="AH22" s="19">
        <v>7</v>
      </c>
    </row>
    <row r="23" spans="1:34" ht="12" customHeight="1" x14ac:dyDescent="0.25">
      <c r="A23" s="8">
        <v>11</v>
      </c>
      <c r="B23" s="160" t="s">
        <v>114</v>
      </c>
      <c r="C23" s="161"/>
      <c r="D23" s="161"/>
      <c r="E23" s="30">
        <v>18</v>
      </c>
      <c r="F23" s="29" t="s">
        <v>9</v>
      </c>
      <c r="G23" s="28">
        <f t="shared" si="0"/>
        <v>18</v>
      </c>
      <c r="H23" s="27">
        <v>19</v>
      </c>
      <c r="I23" s="26" t="s">
        <v>9</v>
      </c>
      <c r="J23" s="25">
        <f t="shared" si="1"/>
        <v>19</v>
      </c>
      <c r="K23" s="30">
        <v>20</v>
      </c>
      <c r="L23" s="29" t="s">
        <v>9</v>
      </c>
      <c r="M23" s="28">
        <f t="shared" si="2"/>
        <v>20</v>
      </c>
      <c r="N23" s="24">
        <v>15</v>
      </c>
      <c r="O23" s="26">
        <v>2</v>
      </c>
      <c r="P23" s="23">
        <f t="shared" si="3"/>
        <v>17</v>
      </c>
      <c r="Q23" s="22">
        <v>16</v>
      </c>
      <c r="R23" s="29" t="s">
        <v>9</v>
      </c>
      <c r="S23" s="28">
        <f t="shared" si="4"/>
        <v>16</v>
      </c>
      <c r="T23" s="24">
        <v>20</v>
      </c>
      <c r="U23" s="26" t="s">
        <v>9</v>
      </c>
      <c r="V23" s="25">
        <f t="shared" si="5"/>
        <v>20</v>
      </c>
      <c r="W23" s="36">
        <v>19</v>
      </c>
      <c r="X23" s="29" t="s">
        <v>9</v>
      </c>
      <c r="Y23" s="28">
        <f t="shared" si="6"/>
        <v>19</v>
      </c>
      <c r="Z23" s="27" t="str">
        <f>'[2]CALIF. II FASE'!DV23</f>
        <v>*</v>
      </c>
      <c r="AA23" s="26" t="s">
        <v>9</v>
      </c>
      <c r="AB23" s="25" t="str">
        <f t="shared" si="7"/>
        <v>*</v>
      </c>
      <c r="AC23" s="30" t="str">
        <f>'[2]CALIF. II FASE'!EL23</f>
        <v>*</v>
      </c>
      <c r="AD23" s="29" t="s">
        <v>9</v>
      </c>
      <c r="AE23" s="28" t="str">
        <f t="shared" si="8"/>
        <v>*</v>
      </c>
      <c r="AF23" s="21">
        <f t="shared" si="9"/>
        <v>18.428571428571427</v>
      </c>
      <c r="AG23" s="29" t="s">
        <v>9</v>
      </c>
      <c r="AH23" s="19">
        <v>7</v>
      </c>
    </row>
    <row r="24" spans="1:34" ht="12" customHeight="1" x14ac:dyDescent="0.25">
      <c r="A24" s="8">
        <v>12</v>
      </c>
      <c r="B24" s="160" t="s">
        <v>115</v>
      </c>
      <c r="C24" s="161"/>
      <c r="D24" s="161"/>
      <c r="E24" s="30">
        <v>20</v>
      </c>
      <c r="F24" s="29" t="s">
        <v>9</v>
      </c>
      <c r="G24" s="28">
        <f t="shared" si="0"/>
        <v>20</v>
      </c>
      <c r="H24" s="27">
        <v>20</v>
      </c>
      <c r="I24" s="26" t="s">
        <v>9</v>
      </c>
      <c r="J24" s="25">
        <f t="shared" si="1"/>
        <v>20</v>
      </c>
      <c r="K24" s="30">
        <v>20</v>
      </c>
      <c r="L24" s="29" t="s">
        <v>9</v>
      </c>
      <c r="M24" s="28">
        <f t="shared" si="2"/>
        <v>20</v>
      </c>
      <c r="N24" s="24">
        <v>19</v>
      </c>
      <c r="O24" s="26">
        <v>1</v>
      </c>
      <c r="P24" s="23">
        <f t="shared" si="3"/>
        <v>20</v>
      </c>
      <c r="Q24" s="22">
        <v>20</v>
      </c>
      <c r="R24" s="29" t="s">
        <v>9</v>
      </c>
      <c r="S24" s="28">
        <f t="shared" si="4"/>
        <v>20</v>
      </c>
      <c r="T24" s="24">
        <v>20</v>
      </c>
      <c r="U24" s="26" t="s">
        <v>9</v>
      </c>
      <c r="V24" s="25">
        <f t="shared" si="5"/>
        <v>20</v>
      </c>
      <c r="W24" s="36">
        <v>20</v>
      </c>
      <c r="X24" s="29" t="s">
        <v>9</v>
      </c>
      <c r="Y24" s="28">
        <f t="shared" si="6"/>
        <v>20</v>
      </c>
      <c r="Z24" s="27" t="str">
        <f>'[2]CALIF. II FASE'!DV24</f>
        <v>*</v>
      </c>
      <c r="AA24" s="26" t="s">
        <v>9</v>
      </c>
      <c r="AB24" s="25" t="str">
        <f t="shared" si="7"/>
        <v>*</v>
      </c>
      <c r="AC24" s="30" t="str">
        <f>'[2]CALIF. II FASE'!EL24</f>
        <v>*</v>
      </c>
      <c r="AD24" s="29" t="s">
        <v>9</v>
      </c>
      <c r="AE24" s="28" t="str">
        <f t="shared" si="8"/>
        <v>*</v>
      </c>
      <c r="AF24" s="21">
        <f t="shared" si="9"/>
        <v>20</v>
      </c>
      <c r="AG24" s="29" t="s">
        <v>9</v>
      </c>
      <c r="AH24" s="19">
        <v>7</v>
      </c>
    </row>
    <row r="25" spans="1:34" ht="12" customHeight="1" x14ac:dyDescent="0.25">
      <c r="A25" s="8">
        <v>13</v>
      </c>
      <c r="B25" s="160" t="s">
        <v>116</v>
      </c>
      <c r="C25" s="161"/>
      <c r="D25" s="161"/>
      <c r="E25" s="30">
        <v>18</v>
      </c>
      <c r="F25" s="29">
        <v>1</v>
      </c>
      <c r="G25" s="28">
        <f t="shared" si="0"/>
        <v>19</v>
      </c>
      <c r="H25" s="27">
        <v>19</v>
      </c>
      <c r="I25" s="26" t="s">
        <v>9</v>
      </c>
      <c r="J25" s="25">
        <f t="shared" si="1"/>
        <v>19</v>
      </c>
      <c r="K25" s="30">
        <v>20</v>
      </c>
      <c r="L25" s="29" t="s">
        <v>9</v>
      </c>
      <c r="M25" s="28">
        <f t="shared" si="2"/>
        <v>20</v>
      </c>
      <c r="N25" s="24">
        <v>18</v>
      </c>
      <c r="O25" s="26" t="s">
        <v>9</v>
      </c>
      <c r="P25" s="23">
        <f t="shared" si="3"/>
        <v>18</v>
      </c>
      <c r="Q25" s="22">
        <v>18</v>
      </c>
      <c r="R25" s="29">
        <v>1</v>
      </c>
      <c r="S25" s="28">
        <f t="shared" si="4"/>
        <v>19</v>
      </c>
      <c r="T25" s="24">
        <v>20</v>
      </c>
      <c r="U25" s="26" t="s">
        <v>9</v>
      </c>
      <c r="V25" s="25">
        <f t="shared" si="5"/>
        <v>20</v>
      </c>
      <c r="W25" s="36">
        <v>19</v>
      </c>
      <c r="X25" s="29" t="s">
        <v>9</v>
      </c>
      <c r="Y25" s="28">
        <f t="shared" si="6"/>
        <v>19</v>
      </c>
      <c r="Z25" s="27" t="str">
        <f>'[2]CALIF. II FASE'!DV25</f>
        <v>*</v>
      </c>
      <c r="AA25" s="26" t="s">
        <v>9</v>
      </c>
      <c r="AB25" s="25" t="str">
        <f t="shared" si="7"/>
        <v>*</v>
      </c>
      <c r="AC25" s="30" t="str">
        <f>'[2]CALIF. II FASE'!EL25</f>
        <v>*</v>
      </c>
      <c r="AD25" s="29" t="s">
        <v>9</v>
      </c>
      <c r="AE25" s="28" t="str">
        <f t="shared" si="8"/>
        <v>*</v>
      </c>
      <c r="AF25" s="21">
        <f t="shared" si="9"/>
        <v>19.142857142857142</v>
      </c>
      <c r="AG25" s="29" t="s">
        <v>9</v>
      </c>
      <c r="AH25" s="19">
        <v>7</v>
      </c>
    </row>
    <row r="26" spans="1:34" ht="12" customHeight="1" x14ac:dyDescent="0.25">
      <c r="A26" s="8">
        <v>14</v>
      </c>
      <c r="B26" s="160" t="s">
        <v>117</v>
      </c>
      <c r="C26" s="161"/>
      <c r="D26" s="161"/>
      <c r="E26" s="30">
        <v>18</v>
      </c>
      <c r="F26" s="29" t="s">
        <v>9</v>
      </c>
      <c r="G26" s="28">
        <f t="shared" si="0"/>
        <v>18</v>
      </c>
      <c r="H26" s="27">
        <v>17</v>
      </c>
      <c r="I26" s="26">
        <v>1</v>
      </c>
      <c r="J26" s="25">
        <f t="shared" si="1"/>
        <v>18</v>
      </c>
      <c r="K26" s="30">
        <v>20</v>
      </c>
      <c r="L26" s="29" t="s">
        <v>9</v>
      </c>
      <c r="M26" s="28">
        <f t="shared" si="2"/>
        <v>20</v>
      </c>
      <c r="N26" s="24">
        <v>18</v>
      </c>
      <c r="O26" s="26" t="s">
        <v>9</v>
      </c>
      <c r="P26" s="23">
        <f t="shared" si="3"/>
        <v>18</v>
      </c>
      <c r="Q26" s="22">
        <v>19</v>
      </c>
      <c r="R26" s="29" t="s">
        <v>9</v>
      </c>
      <c r="S26" s="28">
        <f t="shared" si="4"/>
        <v>19</v>
      </c>
      <c r="T26" s="24">
        <v>20</v>
      </c>
      <c r="U26" s="26" t="s">
        <v>9</v>
      </c>
      <c r="V26" s="25">
        <f t="shared" si="5"/>
        <v>20</v>
      </c>
      <c r="W26" s="36">
        <v>17</v>
      </c>
      <c r="X26" s="29">
        <v>1</v>
      </c>
      <c r="Y26" s="28">
        <f t="shared" si="6"/>
        <v>18</v>
      </c>
      <c r="Z26" s="27" t="str">
        <f>'[2]CALIF. II FASE'!DV26</f>
        <v>*</v>
      </c>
      <c r="AA26" s="26" t="s">
        <v>9</v>
      </c>
      <c r="AB26" s="25" t="str">
        <f t="shared" si="7"/>
        <v>*</v>
      </c>
      <c r="AC26" s="30" t="str">
        <f>'[2]CALIF. II FASE'!EL26</f>
        <v>*</v>
      </c>
      <c r="AD26" s="29" t="s">
        <v>9</v>
      </c>
      <c r="AE26" s="28" t="str">
        <f t="shared" si="8"/>
        <v>*</v>
      </c>
      <c r="AF26" s="21">
        <f t="shared" si="9"/>
        <v>18.714285714285715</v>
      </c>
      <c r="AG26" s="29" t="s">
        <v>9</v>
      </c>
      <c r="AH26" s="19">
        <v>7</v>
      </c>
    </row>
    <row r="27" spans="1:34" ht="12" customHeight="1" x14ac:dyDescent="0.25">
      <c r="A27" s="8">
        <v>15</v>
      </c>
      <c r="B27" s="160" t="s">
        <v>118</v>
      </c>
      <c r="C27" s="161"/>
      <c r="D27" s="161"/>
      <c r="E27" s="30">
        <v>18</v>
      </c>
      <c r="F27" s="29" t="s">
        <v>9</v>
      </c>
      <c r="G27" s="28">
        <f t="shared" si="0"/>
        <v>18</v>
      </c>
      <c r="H27" s="27">
        <v>18</v>
      </c>
      <c r="I27" s="26">
        <v>1</v>
      </c>
      <c r="J27" s="25">
        <f t="shared" si="1"/>
        <v>19</v>
      </c>
      <c r="K27" s="30">
        <v>20</v>
      </c>
      <c r="L27" s="29" t="s">
        <v>9</v>
      </c>
      <c r="M27" s="28">
        <f t="shared" si="2"/>
        <v>20</v>
      </c>
      <c r="N27" s="24">
        <v>20</v>
      </c>
      <c r="O27" s="26" t="s">
        <v>9</v>
      </c>
      <c r="P27" s="23">
        <f t="shared" si="3"/>
        <v>20</v>
      </c>
      <c r="Q27" s="22">
        <v>18</v>
      </c>
      <c r="R27" s="29">
        <v>1</v>
      </c>
      <c r="S27" s="28">
        <f t="shared" si="4"/>
        <v>19</v>
      </c>
      <c r="T27" s="24">
        <v>19</v>
      </c>
      <c r="U27" s="26" t="s">
        <v>9</v>
      </c>
      <c r="V27" s="25">
        <f t="shared" si="5"/>
        <v>19</v>
      </c>
      <c r="W27" s="36">
        <v>18</v>
      </c>
      <c r="X27" s="29" t="s">
        <v>9</v>
      </c>
      <c r="Y27" s="28">
        <f t="shared" si="6"/>
        <v>18</v>
      </c>
      <c r="Z27" s="27" t="str">
        <f>'[2]CALIF. II FASE'!DV27</f>
        <v>*</v>
      </c>
      <c r="AA27" s="26" t="s">
        <v>9</v>
      </c>
      <c r="AB27" s="25" t="str">
        <f t="shared" si="7"/>
        <v>*</v>
      </c>
      <c r="AC27" s="30" t="str">
        <f>'[2]CALIF. II FASE'!EL27</f>
        <v>*</v>
      </c>
      <c r="AD27" s="29" t="s">
        <v>9</v>
      </c>
      <c r="AE27" s="28" t="str">
        <f t="shared" si="8"/>
        <v>*</v>
      </c>
      <c r="AF27" s="21">
        <f t="shared" si="9"/>
        <v>19</v>
      </c>
      <c r="AG27" s="29" t="s">
        <v>9</v>
      </c>
      <c r="AH27" s="19">
        <v>7</v>
      </c>
    </row>
    <row r="28" spans="1:34" ht="12" customHeight="1" x14ac:dyDescent="0.25">
      <c r="A28" s="8">
        <v>16</v>
      </c>
      <c r="B28" s="160" t="s">
        <v>119</v>
      </c>
      <c r="C28" s="161"/>
      <c r="D28" s="161"/>
      <c r="E28" s="30">
        <v>20</v>
      </c>
      <c r="F28" s="29" t="s">
        <v>9</v>
      </c>
      <c r="G28" s="28">
        <f t="shared" si="0"/>
        <v>20</v>
      </c>
      <c r="H28" s="27">
        <v>20</v>
      </c>
      <c r="I28" s="26" t="s">
        <v>9</v>
      </c>
      <c r="J28" s="25">
        <f t="shared" si="1"/>
        <v>20</v>
      </c>
      <c r="K28" s="30">
        <v>18</v>
      </c>
      <c r="L28" s="29">
        <v>1</v>
      </c>
      <c r="M28" s="28">
        <f t="shared" si="2"/>
        <v>19</v>
      </c>
      <c r="N28" s="24">
        <v>19</v>
      </c>
      <c r="O28" s="26" t="s">
        <v>9</v>
      </c>
      <c r="P28" s="23">
        <f t="shared" si="3"/>
        <v>19</v>
      </c>
      <c r="Q28" s="22">
        <v>18</v>
      </c>
      <c r="R28" s="29">
        <v>1</v>
      </c>
      <c r="S28" s="28">
        <f t="shared" si="4"/>
        <v>19</v>
      </c>
      <c r="T28" s="24">
        <v>20</v>
      </c>
      <c r="U28" s="26" t="s">
        <v>9</v>
      </c>
      <c r="V28" s="25">
        <f t="shared" si="5"/>
        <v>20</v>
      </c>
      <c r="W28" s="36">
        <v>19</v>
      </c>
      <c r="X28" s="29" t="s">
        <v>9</v>
      </c>
      <c r="Y28" s="28">
        <f t="shared" si="6"/>
        <v>19</v>
      </c>
      <c r="Z28" s="27" t="str">
        <f>'[2]CALIF. II FASE'!DV28</f>
        <v>*</v>
      </c>
      <c r="AA28" s="26" t="s">
        <v>9</v>
      </c>
      <c r="AB28" s="25" t="str">
        <f t="shared" si="7"/>
        <v>*</v>
      </c>
      <c r="AC28" s="30" t="str">
        <f>'[2]CALIF. II FASE'!EL28</f>
        <v>*</v>
      </c>
      <c r="AD28" s="29" t="s">
        <v>9</v>
      </c>
      <c r="AE28" s="28" t="str">
        <f t="shared" si="8"/>
        <v>*</v>
      </c>
      <c r="AF28" s="21">
        <f t="shared" si="9"/>
        <v>19.428571428571427</v>
      </c>
      <c r="AG28" s="29" t="s">
        <v>9</v>
      </c>
      <c r="AH28" s="19">
        <v>7</v>
      </c>
    </row>
    <row r="29" spans="1:34" ht="12" customHeight="1" x14ac:dyDescent="0.25">
      <c r="A29" s="8">
        <v>17</v>
      </c>
      <c r="B29" s="160" t="s">
        <v>120</v>
      </c>
      <c r="C29" s="161"/>
      <c r="D29" s="161"/>
      <c r="E29" s="30">
        <v>18</v>
      </c>
      <c r="F29" s="29" t="s">
        <v>9</v>
      </c>
      <c r="G29" s="28">
        <f t="shared" si="0"/>
        <v>18</v>
      </c>
      <c r="H29" s="27">
        <v>17</v>
      </c>
      <c r="I29" s="26" t="s">
        <v>9</v>
      </c>
      <c r="J29" s="25">
        <f t="shared" si="1"/>
        <v>17</v>
      </c>
      <c r="K29" s="30">
        <v>17</v>
      </c>
      <c r="L29" s="29" t="s">
        <v>9</v>
      </c>
      <c r="M29" s="28">
        <f t="shared" si="2"/>
        <v>17</v>
      </c>
      <c r="N29" s="24">
        <v>19</v>
      </c>
      <c r="O29" s="26" t="s">
        <v>9</v>
      </c>
      <c r="P29" s="23">
        <f t="shared" si="3"/>
        <v>19</v>
      </c>
      <c r="Q29" s="22">
        <v>18</v>
      </c>
      <c r="R29" s="29" t="s">
        <v>9</v>
      </c>
      <c r="S29" s="28">
        <f t="shared" si="4"/>
        <v>18</v>
      </c>
      <c r="T29" s="24">
        <v>18</v>
      </c>
      <c r="U29" s="26" t="s">
        <v>9</v>
      </c>
      <c r="V29" s="25">
        <f t="shared" si="5"/>
        <v>18</v>
      </c>
      <c r="W29" s="36">
        <v>13</v>
      </c>
      <c r="X29" s="29">
        <v>2</v>
      </c>
      <c r="Y29" s="28">
        <f t="shared" si="6"/>
        <v>15</v>
      </c>
      <c r="Z29" s="27" t="str">
        <f>'[2]CALIF. II FASE'!DV29</f>
        <v>*</v>
      </c>
      <c r="AA29" s="26" t="s">
        <v>9</v>
      </c>
      <c r="AB29" s="25" t="str">
        <f t="shared" si="7"/>
        <v>*</v>
      </c>
      <c r="AC29" s="30" t="str">
        <f>'[2]CALIF. II FASE'!EL29</f>
        <v>*</v>
      </c>
      <c r="AD29" s="29" t="s">
        <v>9</v>
      </c>
      <c r="AE29" s="28" t="str">
        <f t="shared" si="8"/>
        <v>*</v>
      </c>
      <c r="AF29" s="21">
        <f t="shared" si="9"/>
        <v>17.428571428571427</v>
      </c>
      <c r="AG29" s="29" t="s">
        <v>9</v>
      </c>
      <c r="AH29" s="19">
        <v>7</v>
      </c>
    </row>
    <row r="30" spans="1:34" ht="12" customHeight="1" x14ac:dyDescent="0.25">
      <c r="A30" s="8">
        <v>18</v>
      </c>
      <c r="B30" s="160" t="s">
        <v>121</v>
      </c>
      <c r="C30" s="161"/>
      <c r="D30" s="161"/>
      <c r="E30" s="30">
        <v>17</v>
      </c>
      <c r="F30" s="29">
        <v>1</v>
      </c>
      <c r="G30" s="28">
        <f t="shared" si="0"/>
        <v>18</v>
      </c>
      <c r="H30" s="27">
        <v>20</v>
      </c>
      <c r="I30" s="26" t="s">
        <v>9</v>
      </c>
      <c r="J30" s="25">
        <f t="shared" si="1"/>
        <v>20</v>
      </c>
      <c r="K30" s="30">
        <v>19</v>
      </c>
      <c r="L30" s="29" t="s">
        <v>9</v>
      </c>
      <c r="M30" s="28">
        <f t="shared" si="2"/>
        <v>19</v>
      </c>
      <c r="N30" s="24">
        <v>17</v>
      </c>
      <c r="O30" s="26">
        <v>1</v>
      </c>
      <c r="P30" s="23">
        <f t="shared" si="3"/>
        <v>18</v>
      </c>
      <c r="Q30" s="22">
        <v>17</v>
      </c>
      <c r="R30" s="29" t="s">
        <v>9</v>
      </c>
      <c r="S30" s="28">
        <f t="shared" si="4"/>
        <v>17</v>
      </c>
      <c r="T30" s="24">
        <v>20</v>
      </c>
      <c r="U30" s="26" t="s">
        <v>9</v>
      </c>
      <c r="V30" s="25">
        <f t="shared" si="5"/>
        <v>20</v>
      </c>
      <c r="W30" s="36">
        <v>18</v>
      </c>
      <c r="X30" s="29" t="s">
        <v>9</v>
      </c>
      <c r="Y30" s="28">
        <f t="shared" si="6"/>
        <v>18</v>
      </c>
      <c r="Z30" s="27" t="str">
        <f>'[2]CALIF. II FASE'!DV30</f>
        <v>*</v>
      </c>
      <c r="AA30" s="26" t="s">
        <v>9</v>
      </c>
      <c r="AB30" s="25" t="str">
        <f t="shared" si="7"/>
        <v>*</v>
      </c>
      <c r="AC30" s="30" t="str">
        <f>'[2]CALIF. II FASE'!EL30</f>
        <v>*</v>
      </c>
      <c r="AD30" s="29" t="s">
        <v>9</v>
      </c>
      <c r="AE30" s="28" t="str">
        <f t="shared" si="8"/>
        <v>*</v>
      </c>
      <c r="AF30" s="21">
        <f t="shared" si="9"/>
        <v>18.571428571428573</v>
      </c>
      <c r="AG30" s="29" t="s">
        <v>9</v>
      </c>
      <c r="AH30" s="19">
        <v>7</v>
      </c>
    </row>
    <row r="31" spans="1:34" ht="12" customHeight="1" x14ac:dyDescent="0.25">
      <c r="A31" s="8">
        <v>19</v>
      </c>
      <c r="B31" s="160" t="s">
        <v>122</v>
      </c>
      <c r="C31" s="161"/>
      <c r="D31" s="161"/>
      <c r="E31" s="30">
        <v>19</v>
      </c>
      <c r="F31" s="29" t="s">
        <v>9</v>
      </c>
      <c r="G31" s="28">
        <f t="shared" si="0"/>
        <v>19</v>
      </c>
      <c r="H31" s="27">
        <v>19</v>
      </c>
      <c r="I31" s="26" t="s">
        <v>9</v>
      </c>
      <c r="J31" s="25">
        <f t="shared" si="1"/>
        <v>19</v>
      </c>
      <c r="K31" s="30">
        <v>19</v>
      </c>
      <c r="L31" s="29" t="s">
        <v>9</v>
      </c>
      <c r="M31" s="28">
        <f t="shared" si="2"/>
        <v>19</v>
      </c>
      <c r="N31" s="24">
        <v>17</v>
      </c>
      <c r="O31" s="26">
        <v>1</v>
      </c>
      <c r="P31" s="23">
        <f t="shared" si="3"/>
        <v>18</v>
      </c>
      <c r="Q31" s="22">
        <v>17</v>
      </c>
      <c r="R31" s="29">
        <v>1</v>
      </c>
      <c r="S31" s="28">
        <f t="shared" si="4"/>
        <v>18</v>
      </c>
      <c r="T31" s="24">
        <v>19</v>
      </c>
      <c r="U31" s="26" t="s">
        <v>9</v>
      </c>
      <c r="V31" s="25">
        <f t="shared" si="5"/>
        <v>19</v>
      </c>
      <c r="W31" s="36">
        <v>19</v>
      </c>
      <c r="X31" s="29" t="s">
        <v>9</v>
      </c>
      <c r="Y31" s="28">
        <f t="shared" si="6"/>
        <v>19</v>
      </c>
      <c r="Z31" s="27" t="str">
        <f>'[2]CALIF. II FASE'!DV31</f>
        <v>*</v>
      </c>
      <c r="AA31" s="26" t="s">
        <v>9</v>
      </c>
      <c r="AB31" s="25" t="str">
        <f t="shared" si="7"/>
        <v>*</v>
      </c>
      <c r="AC31" s="30" t="str">
        <f>'[2]CALIF. II FASE'!EL31</f>
        <v>*</v>
      </c>
      <c r="AD31" s="29" t="s">
        <v>9</v>
      </c>
      <c r="AE31" s="28" t="str">
        <f t="shared" si="8"/>
        <v>*</v>
      </c>
      <c r="AF31" s="21">
        <f t="shared" si="9"/>
        <v>18.714285714285715</v>
      </c>
      <c r="AG31" s="29" t="s">
        <v>9</v>
      </c>
      <c r="AH31" s="19">
        <v>7</v>
      </c>
    </row>
    <row r="32" spans="1:34" ht="12" customHeight="1" x14ac:dyDescent="0.25">
      <c r="A32" s="8">
        <v>20</v>
      </c>
      <c r="B32" s="160" t="s">
        <v>123</v>
      </c>
      <c r="C32" s="161"/>
      <c r="D32" s="161"/>
      <c r="E32" s="30">
        <v>19</v>
      </c>
      <c r="F32" s="29" t="s">
        <v>9</v>
      </c>
      <c r="G32" s="28">
        <f t="shared" si="0"/>
        <v>19</v>
      </c>
      <c r="H32" s="27">
        <v>20</v>
      </c>
      <c r="I32" s="26" t="s">
        <v>9</v>
      </c>
      <c r="J32" s="25">
        <f t="shared" si="1"/>
        <v>20</v>
      </c>
      <c r="K32" s="30">
        <v>20</v>
      </c>
      <c r="L32" s="29" t="s">
        <v>9</v>
      </c>
      <c r="M32" s="28">
        <f t="shared" si="2"/>
        <v>20</v>
      </c>
      <c r="N32" s="24">
        <v>18</v>
      </c>
      <c r="O32" s="26">
        <v>2</v>
      </c>
      <c r="P32" s="23">
        <f t="shared" si="3"/>
        <v>20</v>
      </c>
      <c r="Q32" s="22">
        <v>19</v>
      </c>
      <c r="R32" s="29" t="s">
        <v>9</v>
      </c>
      <c r="S32" s="28">
        <f t="shared" si="4"/>
        <v>19</v>
      </c>
      <c r="T32" s="24">
        <v>20</v>
      </c>
      <c r="U32" s="26" t="s">
        <v>9</v>
      </c>
      <c r="V32" s="25">
        <f t="shared" si="5"/>
        <v>20</v>
      </c>
      <c r="W32" s="36">
        <v>19</v>
      </c>
      <c r="X32" s="29" t="s">
        <v>9</v>
      </c>
      <c r="Y32" s="28">
        <f t="shared" si="6"/>
        <v>19</v>
      </c>
      <c r="Z32" s="27" t="str">
        <f>'[2]CALIF. II FASE'!DV32</f>
        <v>*</v>
      </c>
      <c r="AA32" s="26" t="s">
        <v>9</v>
      </c>
      <c r="AB32" s="25" t="str">
        <f t="shared" si="7"/>
        <v>*</v>
      </c>
      <c r="AC32" s="30" t="str">
        <f>'[2]CALIF. II FASE'!EL32</f>
        <v>*</v>
      </c>
      <c r="AD32" s="29" t="s">
        <v>9</v>
      </c>
      <c r="AE32" s="28" t="str">
        <f t="shared" si="8"/>
        <v>*</v>
      </c>
      <c r="AF32" s="21">
        <f t="shared" si="9"/>
        <v>19.571428571428573</v>
      </c>
      <c r="AG32" s="29" t="s">
        <v>9</v>
      </c>
      <c r="AH32" s="19">
        <v>7</v>
      </c>
    </row>
    <row r="33" spans="1:34" ht="12" customHeight="1" x14ac:dyDescent="0.25">
      <c r="A33" s="8">
        <v>21</v>
      </c>
      <c r="B33" s="160" t="s">
        <v>124</v>
      </c>
      <c r="C33" s="161"/>
      <c r="D33" s="161"/>
      <c r="E33" s="30">
        <v>20</v>
      </c>
      <c r="F33" s="29" t="s">
        <v>9</v>
      </c>
      <c r="G33" s="28">
        <f t="shared" si="0"/>
        <v>20</v>
      </c>
      <c r="H33" s="27">
        <v>20</v>
      </c>
      <c r="I33" s="26" t="s">
        <v>9</v>
      </c>
      <c r="J33" s="25">
        <f t="shared" si="1"/>
        <v>20</v>
      </c>
      <c r="K33" s="30">
        <v>20</v>
      </c>
      <c r="L33" s="29" t="s">
        <v>9</v>
      </c>
      <c r="M33" s="28">
        <f t="shared" si="2"/>
        <v>20</v>
      </c>
      <c r="N33" s="24">
        <v>17</v>
      </c>
      <c r="O33" s="26">
        <v>1</v>
      </c>
      <c r="P33" s="23">
        <f t="shared" si="3"/>
        <v>18</v>
      </c>
      <c r="Q33" s="22">
        <v>19</v>
      </c>
      <c r="R33" s="29" t="s">
        <v>9</v>
      </c>
      <c r="S33" s="28">
        <f t="shared" si="4"/>
        <v>19</v>
      </c>
      <c r="T33" s="24">
        <v>20</v>
      </c>
      <c r="U33" s="26" t="s">
        <v>9</v>
      </c>
      <c r="V33" s="25">
        <f t="shared" si="5"/>
        <v>20</v>
      </c>
      <c r="W33" s="36">
        <v>19</v>
      </c>
      <c r="X33" s="29">
        <v>1</v>
      </c>
      <c r="Y33" s="28">
        <f t="shared" si="6"/>
        <v>20</v>
      </c>
      <c r="Z33" s="27" t="str">
        <f>'[2]CALIF. II FASE'!DV33</f>
        <v>*</v>
      </c>
      <c r="AA33" s="26" t="s">
        <v>9</v>
      </c>
      <c r="AB33" s="25" t="str">
        <f t="shared" si="7"/>
        <v>*</v>
      </c>
      <c r="AC33" s="30" t="str">
        <f>'[2]CALIF. II FASE'!EL33</f>
        <v>*</v>
      </c>
      <c r="AD33" s="29" t="s">
        <v>9</v>
      </c>
      <c r="AE33" s="28" t="str">
        <f t="shared" si="8"/>
        <v>*</v>
      </c>
      <c r="AF33" s="21">
        <f t="shared" si="9"/>
        <v>19.571428571428573</v>
      </c>
      <c r="AG33" s="29" t="s">
        <v>9</v>
      </c>
      <c r="AH33" s="19">
        <v>7</v>
      </c>
    </row>
    <row r="34" spans="1:34" ht="12" customHeight="1" x14ac:dyDescent="0.25">
      <c r="A34" s="8">
        <v>22</v>
      </c>
      <c r="B34" s="160" t="s">
        <v>125</v>
      </c>
      <c r="C34" s="161"/>
      <c r="D34" s="161"/>
      <c r="E34" s="30">
        <v>1</v>
      </c>
      <c r="F34" s="29" t="s">
        <v>9</v>
      </c>
      <c r="G34" s="28">
        <f t="shared" si="0"/>
        <v>1</v>
      </c>
      <c r="H34" s="27">
        <v>19</v>
      </c>
      <c r="I34" s="26" t="s">
        <v>9</v>
      </c>
      <c r="J34" s="25">
        <f t="shared" si="1"/>
        <v>19</v>
      </c>
      <c r="K34" s="30">
        <v>13</v>
      </c>
      <c r="L34" s="29" t="s">
        <v>9</v>
      </c>
      <c r="M34" s="28">
        <f t="shared" si="2"/>
        <v>13</v>
      </c>
      <c r="N34" s="24">
        <v>17</v>
      </c>
      <c r="O34" s="26" t="s">
        <v>9</v>
      </c>
      <c r="P34" s="23">
        <f t="shared" si="3"/>
        <v>17</v>
      </c>
      <c r="Q34" s="22">
        <v>17</v>
      </c>
      <c r="R34" s="29" t="s">
        <v>9</v>
      </c>
      <c r="S34" s="28">
        <f t="shared" si="4"/>
        <v>17</v>
      </c>
      <c r="T34" s="24">
        <v>15</v>
      </c>
      <c r="U34" s="26" t="s">
        <v>9</v>
      </c>
      <c r="V34" s="25">
        <f t="shared" si="5"/>
        <v>15</v>
      </c>
      <c r="W34" s="36">
        <v>19</v>
      </c>
      <c r="X34" s="29" t="s">
        <v>9</v>
      </c>
      <c r="Y34" s="28">
        <f t="shared" si="6"/>
        <v>19</v>
      </c>
      <c r="Z34" s="27" t="str">
        <f>'[2]CALIF. II FASE'!DV34</f>
        <v>*</v>
      </c>
      <c r="AA34" s="26" t="s">
        <v>9</v>
      </c>
      <c r="AB34" s="25" t="str">
        <f t="shared" si="7"/>
        <v>*</v>
      </c>
      <c r="AC34" s="30" t="str">
        <f>'[2]CALIF. II FASE'!EL34</f>
        <v>*</v>
      </c>
      <c r="AD34" s="29" t="s">
        <v>9</v>
      </c>
      <c r="AE34" s="28" t="str">
        <f t="shared" si="8"/>
        <v>*</v>
      </c>
      <c r="AF34" s="21">
        <f t="shared" si="9"/>
        <v>14.428571428571429</v>
      </c>
      <c r="AG34" s="29" t="s">
        <v>9</v>
      </c>
      <c r="AH34" s="19">
        <v>7</v>
      </c>
    </row>
    <row r="35" spans="1:34" ht="12" customHeight="1" x14ac:dyDescent="0.25">
      <c r="A35" s="8">
        <v>23</v>
      </c>
      <c r="B35" s="160" t="s">
        <v>126</v>
      </c>
      <c r="C35" s="161"/>
      <c r="D35" s="161"/>
      <c r="E35" s="30">
        <v>20</v>
      </c>
      <c r="F35" s="29" t="s">
        <v>9</v>
      </c>
      <c r="G35" s="28">
        <f t="shared" si="0"/>
        <v>20</v>
      </c>
      <c r="H35" s="27">
        <v>20</v>
      </c>
      <c r="I35" s="26" t="s">
        <v>9</v>
      </c>
      <c r="J35" s="25">
        <f t="shared" si="1"/>
        <v>20</v>
      </c>
      <c r="K35" s="30">
        <v>20</v>
      </c>
      <c r="L35" s="29" t="s">
        <v>9</v>
      </c>
      <c r="M35" s="28">
        <f t="shared" si="2"/>
        <v>20</v>
      </c>
      <c r="N35" s="24">
        <v>18</v>
      </c>
      <c r="O35" s="26">
        <v>1</v>
      </c>
      <c r="P35" s="23">
        <f t="shared" si="3"/>
        <v>19</v>
      </c>
      <c r="Q35" s="22">
        <v>19</v>
      </c>
      <c r="R35" s="29">
        <v>1</v>
      </c>
      <c r="S35" s="28">
        <f t="shared" si="4"/>
        <v>20</v>
      </c>
      <c r="T35" s="24">
        <v>20</v>
      </c>
      <c r="U35" s="26" t="s">
        <v>9</v>
      </c>
      <c r="V35" s="25">
        <f t="shared" si="5"/>
        <v>20</v>
      </c>
      <c r="W35" s="36">
        <v>20</v>
      </c>
      <c r="X35" s="29" t="s">
        <v>9</v>
      </c>
      <c r="Y35" s="28">
        <f t="shared" si="6"/>
        <v>20</v>
      </c>
      <c r="Z35" s="27" t="str">
        <f>'[2]CALIF. II FASE'!DV35</f>
        <v>*</v>
      </c>
      <c r="AA35" s="26" t="s">
        <v>9</v>
      </c>
      <c r="AB35" s="25" t="str">
        <f t="shared" si="7"/>
        <v>*</v>
      </c>
      <c r="AC35" s="30" t="str">
        <f>'[2]CALIF. II FASE'!EL35</f>
        <v>*</v>
      </c>
      <c r="AD35" s="29" t="s">
        <v>9</v>
      </c>
      <c r="AE35" s="28" t="str">
        <f t="shared" si="8"/>
        <v>*</v>
      </c>
      <c r="AF35" s="21">
        <f t="shared" si="9"/>
        <v>19.857142857142858</v>
      </c>
      <c r="AG35" s="29" t="s">
        <v>9</v>
      </c>
      <c r="AH35" s="19">
        <v>7</v>
      </c>
    </row>
    <row r="36" spans="1:34" ht="12" customHeight="1" x14ac:dyDescent="0.25">
      <c r="A36" s="8">
        <v>24</v>
      </c>
      <c r="B36" s="160" t="s">
        <v>127</v>
      </c>
      <c r="C36" s="161"/>
      <c r="D36" s="161"/>
      <c r="E36" s="30">
        <v>19</v>
      </c>
      <c r="F36" s="29" t="s">
        <v>9</v>
      </c>
      <c r="G36" s="28">
        <f t="shared" si="0"/>
        <v>19</v>
      </c>
      <c r="H36" s="27">
        <v>17</v>
      </c>
      <c r="I36" s="26" t="s">
        <v>9</v>
      </c>
      <c r="J36" s="25">
        <f t="shared" si="1"/>
        <v>17</v>
      </c>
      <c r="K36" s="30">
        <v>14</v>
      </c>
      <c r="L36" s="29">
        <v>2</v>
      </c>
      <c r="M36" s="28">
        <f t="shared" si="2"/>
        <v>16</v>
      </c>
      <c r="N36" s="24">
        <v>19</v>
      </c>
      <c r="O36" s="26" t="s">
        <v>9</v>
      </c>
      <c r="P36" s="23">
        <f t="shared" si="3"/>
        <v>19</v>
      </c>
      <c r="Q36" s="22">
        <v>17</v>
      </c>
      <c r="R36" s="29" t="s">
        <v>9</v>
      </c>
      <c r="S36" s="28">
        <f t="shared" si="4"/>
        <v>17</v>
      </c>
      <c r="T36" s="24">
        <v>19</v>
      </c>
      <c r="U36" s="26" t="s">
        <v>9</v>
      </c>
      <c r="V36" s="25">
        <f t="shared" si="5"/>
        <v>19</v>
      </c>
      <c r="W36" s="36">
        <v>10</v>
      </c>
      <c r="X36" s="29">
        <v>2</v>
      </c>
      <c r="Y36" s="28">
        <f t="shared" si="6"/>
        <v>12</v>
      </c>
      <c r="Z36" s="27" t="str">
        <f>'[2]CALIF. II FASE'!DV36</f>
        <v>*</v>
      </c>
      <c r="AA36" s="26" t="s">
        <v>9</v>
      </c>
      <c r="AB36" s="25" t="str">
        <f t="shared" si="7"/>
        <v>*</v>
      </c>
      <c r="AC36" s="30" t="str">
        <f>'[2]CALIF. II FASE'!EL36</f>
        <v>*</v>
      </c>
      <c r="AD36" s="29" t="s">
        <v>9</v>
      </c>
      <c r="AE36" s="28" t="str">
        <f t="shared" si="8"/>
        <v>*</v>
      </c>
      <c r="AF36" s="21">
        <f t="shared" si="9"/>
        <v>17</v>
      </c>
      <c r="AG36" s="29" t="s">
        <v>9</v>
      </c>
      <c r="AH36" s="19">
        <v>7</v>
      </c>
    </row>
    <row r="37" spans="1:34" ht="12" customHeight="1" x14ac:dyDescent="0.25">
      <c r="A37" s="8">
        <v>25</v>
      </c>
      <c r="B37" s="160" t="s">
        <v>128</v>
      </c>
      <c r="C37" s="161"/>
      <c r="D37" s="161"/>
      <c r="E37" s="30">
        <v>18</v>
      </c>
      <c r="F37" s="29" t="s">
        <v>9</v>
      </c>
      <c r="G37" s="28">
        <f t="shared" si="0"/>
        <v>18</v>
      </c>
      <c r="H37" s="27">
        <v>16</v>
      </c>
      <c r="I37" s="26">
        <v>1</v>
      </c>
      <c r="J37" s="25">
        <f t="shared" si="1"/>
        <v>17</v>
      </c>
      <c r="K37" s="30">
        <v>17</v>
      </c>
      <c r="L37" s="29">
        <v>1</v>
      </c>
      <c r="M37" s="28">
        <f t="shared" si="2"/>
        <v>18</v>
      </c>
      <c r="N37" s="24">
        <v>16</v>
      </c>
      <c r="O37" s="26" t="s">
        <v>9</v>
      </c>
      <c r="P37" s="23">
        <f t="shared" si="3"/>
        <v>16</v>
      </c>
      <c r="Q37" s="22">
        <v>18</v>
      </c>
      <c r="R37" s="29" t="s">
        <v>9</v>
      </c>
      <c r="S37" s="28">
        <f t="shared" si="4"/>
        <v>18</v>
      </c>
      <c r="T37" s="24">
        <v>20</v>
      </c>
      <c r="U37" s="26" t="s">
        <v>9</v>
      </c>
      <c r="V37" s="25">
        <f t="shared" si="5"/>
        <v>20</v>
      </c>
      <c r="W37" s="36">
        <v>18</v>
      </c>
      <c r="X37" s="29" t="s">
        <v>9</v>
      </c>
      <c r="Y37" s="28">
        <f t="shared" si="6"/>
        <v>18</v>
      </c>
      <c r="Z37" s="27" t="str">
        <f>'[2]CALIF. II FASE'!DV37</f>
        <v>*</v>
      </c>
      <c r="AA37" s="26" t="s">
        <v>9</v>
      </c>
      <c r="AB37" s="25" t="str">
        <f t="shared" si="7"/>
        <v>*</v>
      </c>
      <c r="AC37" s="30" t="str">
        <f>'[2]CALIF. II FASE'!EL37</f>
        <v>*</v>
      </c>
      <c r="AD37" s="29" t="s">
        <v>9</v>
      </c>
      <c r="AE37" s="28" t="str">
        <f t="shared" si="8"/>
        <v>*</v>
      </c>
      <c r="AF37" s="21">
        <f t="shared" si="9"/>
        <v>17.857142857142858</v>
      </c>
      <c r="AG37" s="29" t="s">
        <v>9</v>
      </c>
      <c r="AH37" s="19">
        <v>7</v>
      </c>
    </row>
    <row r="38" spans="1:34" ht="12" customHeight="1" x14ac:dyDescent="0.25">
      <c r="A38" s="8">
        <v>26</v>
      </c>
      <c r="B38" s="160" t="s">
        <v>129</v>
      </c>
      <c r="C38" s="161"/>
      <c r="D38" s="161"/>
      <c r="E38" s="30">
        <v>18</v>
      </c>
      <c r="F38" s="29" t="s">
        <v>9</v>
      </c>
      <c r="G38" s="28">
        <f t="shared" si="0"/>
        <v>18</v>
      </c>
      <c r="H38" s="27">
        <v>17</v>
      </c>
      <c r="I38" s="26">
        <v>1</v>
      </c>
      <c r="J38" s="25">
        <f t="shared" si="1"/>
        <v>18</v>
      </c>
      <c r="K38" s="30">
        <v>19</v>
      </c>
      <c r="L38" s="29" t="s">
        <v>9</v>
      </c>
      <c r="M38" s="28">
        <f t="shared" si="2"/>
        <v>19</v>
      </c>
      <c r="N38" s="24">
        <v>18</v>
      </c>
      <c r="O38" s="26" t="s">
        <v>9</v>
      </c>
      <c r="P38" s="23">
        <f t="shared" si="3"/>
        <v>18</v>
      </c>
      <c r="Q38" s="22">
        <v>17</v>
      </c>
      <c r="R38" s="29">
        <v>1</v>
      </c>
      <c r="S38" s="28">
        <f t="shared" si="4"/>
        <v>18</v>
      </c>
      <c r="T38" s="24">
        <v>20</v>
      </c>
      <c r="U38" s="26" t="s">
        <v>9</v>
      </c>
      <c r="V38" s="25">
        <f t="shared" si="5"/>
        <v>20</v>
      </c>
      <c r="W38" s="36">
        <v>19</v>
      </c>
      <c r="X38" s="29" t="s">
        <v>9</v>
      </c>
      <c r="Y38" s="28">
        <f t="shared" si="6"/>
        <v>19</v>
      </c>
      <c r="Z38" s="27" t="str">
        <f>'[2]CALIF. II FASE'!DV38</f>
        <v>*</v>
      </c>
      <c r="AA38" s="26" t="s">
        <v>9</v>
      </c>
      <c r="AB38" s="25" t="str">
        <f t="shared" si="7"/>
        <v>*</v>
      </c>
      <c r="AC38" s="30" t="str">
        <f>'[2]CALIF. II FASE'!EL38</f>
        <v>*</v>
      </c>
      <c r="AD38" s="29" t="s">
        <v>9</v>
      </c>
      <c r="AE38" s="28" t="str">
        <f t="shared" si="8"/>
        <v>*</v>
      </c>
      <c r="AF38" s="21">
        <f t="shared" si="9"/>
        <v>18.571428571428573</v>
      </c>
      <c r="AG38" s="29" t="s">
        <v>9</v>
      </c>
      <c r="AH38" s="19">
        <v>7</v>
      </c>
    </row>
    <row r="39" spans="1:34" ht="12" customHeight="1" x14ac:dyDescent="0.25">
      <c r="A39" s="8">
        <v>27</v>
      </c>
      <c r="B39" s="160" t="s">
        <v>130</v>
      </c>
      <c r="C39" s="161"/>
      <c r="D39" s="161"/>
      <c r="E39" s="30">
        <v>19</v>
      </c>
      <c r="F39" s="29" t="s">
        <v>9</v>
      </c>
      <c r="G39" s="28">
        <f t="shared" si="0"/>
        <v>19</v>
      </c>
      <c r="H39" s="27">
        <v>20</v>
      </c>
      <c r="I39" s="26" t="s">
        <v>9</v>
      </c>
      <c r="J39" s="25">
        <f t="shared" si="1"/>
        <v>20</v>
      </c>
      <c r="K39" s="30">
        <v>20</v>
      </c>
      <c r="L39" s="29" t="s">
        <v>9</v>
      </c>
      <c r="M39" s="28">
        <f t="shared" si="2"/>
        <v>20</v>
      </c>
      <c r="N39" s="24">
        <v>18</v>
      </c>
      <c r="O39" s="26" t="s">
        <v>9</v>
      </c>
      <c r="P39" s="23">
        <f t="shared" si="3"/>
        <v>18</v>
      </c>
      <c r="Q39" s="22">
        <v>19</v>
      </c>
      <c r="R39" s="29" t="s">
        <v>9</v>
      </c>
      <c r="S39" s="28">
        <f t="shared" si="4"/>
        <v>19</v>
      </c>
      <c r="T39" s="24">
        <v>20</v>
      </c>
      <c r="U39" s="26" t="s">
        <v>9</v>
      </c>
      <c r="V39" s="25">
        <f t="shared" si="5"/>
        <v>20</v>
      </c>
      <c r="W39" s="36">
        <v>18</v>
      </c>
      <c r="X39" s="29">
        <v>2</v>
      </c>
      <c r="Y39" s="28">
        <f t="shared" si="6"/>
        <v>20</v>
      </c>
      <c r="Z39" s="27" t="str">
        <f>'[2]CALIF. II FASE'!DV39</f>
        <v>*</v>
      </c>
      <c r="AA39" s="26" t="s">
        <v>9</v>
      </c>
      <c r="AB39" s="25" t="str">
        <f t="shared" si="7"/>
        <v>*</v>
      </c>
      <c r="AC39" s="30" t="str">
        <f>'[2]CALIF. II FASE'!EL39</f>
        <v>*</v>
      </c>
      <c r="AD39" s="29" t="s">
        <v>9</v>
      </c>
      <c r="AE39" s="28" t="str">
        <f t="shared" si="8"/>
        <v>*</v>
      </c>
      <c r="AF39" s="21">
        <f t="shared" si="9"/>
        <v>19.428571428571427</v>
      </c>
      <c r="AG39" s="29" t="s">
        <v>9</v>
      </c>
      <c r="AH39" s="19">
        <v>7</v>
      </c>
    </row>
    <row r="40" spans="1:34" ht="12" customHeight="1" x14ac:dyDescent="0.25">
      <c r="A40" s="8">
        <v>28</v>
      </c>
      <c r="B40" s="160" t="s">
        <v>131</v>
      </c>
      <c r="C40" s="161"/>
      <c r="D40" s="161"/>
      <c r="E40" s="30">
        <v>19</v>
      </c>
      <c r="F40" s="29" t="s">
        <v>9</v>
      </c>
      <c r="G40" s="28">
        <f t="shared" si="0"/>
        <v>19</v>
      </c>
      <c r="H40" s="27">
        <v>19</v>
      </c>
      <c r="I40" s="26" t="s">
        <v>9</v>
      </c>
      <c r="J40" s="25">
        <f t="shared" si="1"/>
        <v>19</v>
      </c>
      <c r="K40" s="30">
        <v>19</v>
      </c>
      <c r="L40" s="29" t="s">
        <v>9</v>
      </c>
      <c r="M40" s="28">
        <f t="shared" si="2"/>
        <v>19</v>
      </c>
      <c r="N40" s="24">
        <v>19</v>
      </c>
      <c r="O40" s="26" t="s">
        <v>9</v>
      </c>
      <c r="P40" s="23">
        <f t="shared" si="3"/>
        <v>19</v>
      </c>
      <c r="Q40" s="22">
        <v>20</v>
      </c>
      <c r="R40" s="29" t="s">
        <v>9</v>
      </c>
      <c r="S40" s="28">
        <f t="shared" si="4"/>
        <v>20</v>
      </c>
      <c r="T40" s="24">
        <v>20</v>
      </c>
      <c r="U40" s="26" t="s">
        <v>9</v>
      </c>
      <c r="V40" s="25">
        <f t="shared" si="5"/>
        <v>20</v>
      </c>
      <c r="W40" s="36">
        <v>18</v>
      </c>
      <c r="X40" s="29">
        <v>2</v>
      </c>
      <c r="Y40" s="28">
        <f t="shared" si="6"/>
        <v>20</v>
      </c>
      <c r="Z40" s="27" t="str">
        <f>'[2]CALIF. II FASE'!DV40</f>
        <v>*</v>
      </c>
      <c r="AA40" s="26" t="s">
        <v>9</v>
      </c>
      <c r="AB40" s="25" t="str">
        <f t="shared" si="7"/>
        <v>*</v>
      </c>
      <c r="AC40" s="30" t="str">
        <f>'[2]CALIF. II FASE'!EL40</f>
        <v>*</v>
      </c>
      <c r="AD40" s="29" t="s">
        <v>9</v>
      </c>
      <c r="AE40" s="28" t="str">
        <f t="shared" si="8"/>
        <v>*</v>
      </c>
      <c r="AF40" s="21">
        <f t="shared" si="9"/>
        <v>19.428571428571427</v>
      </c>
      <c r="AG40" s="29" t="s">
        <v>9</v>
      </c>
      <c r="AH40" s="19">
        <v>7</v>
      </c>
    </row>
    <row r="41" spans="1:34" ht="12" customHeight="1" x14ac:dyDescent="0.25">
      <c r="A41" s="8">
        <v>29</v>
      </c>
      <c r="B41" s="160" t="s">
        <v>132</v>
      </c>
      <c r="C41" s="161"/>
      <c r="D41" s="161"/>
      <c r="E41" s="30">
        <v>20</v>
      </c>
      <c r="F41" s="29" t="s">
        <v>9</v>
      </c>
      <c r="G41" s="28">
        <f t="shared" si="0"/>
        <v>20</v>
      </c>
      <c r="H41" s="27">
        <v>20</v>
      </c>
      <c r="I41" s="26" t="s">
        <v>9</v>
      </c>
      <c r="J41" s="25">
        <f t="shared" si="1"/>
        <v>20</v>
      </c>
      <c r="K41" s="30">
        <v>20</v>
      </c>
      <c r="L41" s="29" t="s">
        <v>9</v>
      </c>
      <c r="M41" s="28">
        <f t="shared" si="2"/>
        <v>20</v>
      </c>
      <c r="N41" s="24">
        <v>20</v>
      </c>
      <c r="O41" s="26" t="s">
        <v>9</v>
      </c>
      <c r="P41" s="23">
        <f t="shared" si="3"/>
        <v>20</v>
      </c>
      <c r="Q41" s="22">
        <v>19</v>
      </c>
      <c r="R41" s="29">
        <v>1</v>
      </c>
      <c r="S41" s="28">
        <f t="shared" si="4"/>
        <v>20</v>
      </c>
      <c r="T41" s="24">
        <v>20</v>
      </c>
      <c r="U41" s="26" t="s">
        <v>9</v>
      </c>
      <c r="V41" s="25">
        <f t="shared" si="5"/>
        <v>20</v>
      </c>
      <c r="W41" s="36">
        <v>19</v>
      </c>
      <c r="X41" s="29">
        <v>1</v>
      </c>
      <c r="Y41" s="28">
        <f t="shared" si="6"/>
        <v>20</v>
      </c>
      <c r="Z41" s="27" t="str">
        <f>'[2]CALIF. II FASE'!DV41</f>
        <v>*</v>
      </c>
      <c r="AA41" s="26" t="s">
        <v>9</v>
      </c>
      <c r="AB41" s="25" t="str">
        <f t="shared" si="7"/>
        <v>*</v>
      </c>
      <c r="AC41" s="30" t="str">
        <f>'[2]CALIF. II FASE'!EL41</f>
        <v>*</v>
      </c>
      <c r="AD41" s="29" t="s">
        <v>9</v>
      </c>
      <c r="AE41" s="28" t="str">
        <f t="shared" si="8"/>
        <v>*</v>
      </c>
      <c r="AF41" s="21">
        <f t="shared" si="9"/>
        <v>20</v>
      </c>
      <c r="AG41" s="29" t="s">
        <v>9</v>
      </c>
      <c r="AH41" s="19">
        <v>7</v>
      </c>
    </row>
    <row r="42" spans="1:34" ht="12" customHeight="1" x14ac:dyDescent="0.25">
      <c r="A42" s="8">
        <v>30</v>
      </c>
      <c r="B42" s="160" t="s">
        <v>133</v>
      </c>
      <c r="C42" s="161"/>
      <c r="D42" s="161"/>
      <c r="E42" s="30">
        <v>19</v>
      </c>
      <c r="F42" s="29" t="s">
        <v>9</v>
      </c>
      <c r="G42" s="28">
        <f t="shared" si="0"/>
        <v>19</v>
      </c>
      <c r="H42" s="27">
        <v>20</v>
      </c>
      <c r="I42" s="26" t="s">
        <v>9</v>
      </c>
      <c r="J42" s="25">
        <f t="shared" si="1"/>
        <v>20</v>
      </c>
      <c r="K42" s="30">
        <v>19</v>
      </c>
      <c r="L42" s="29" t="s">
        <v>9</v>
      </c>
      <c r="M42" s="28">
        <f t="shared" si="2"/>
        <v>19</v>
      </c>
      <c r="N42" s="24">
        <v>16</v>
      </c>
      <c r="O42" s="26">
        <v>1</v>
      </c>
      <c r="P42" s="23">
        <f t="shared" si="3"/>
        <v>17</v>
      </c>
      <c r="Q42" s="22">
        <v>16</v>
      </c>
      <c r="R42" s="29">
        <v>1</v>
      </c>
      <c r="S42" s="28">
        <f t="shared" si="4"/>
        <v>17</v>
      </c>
      <c r="T42" s="24">
        <v>20</v>
      </c>
      <c r="U42" s="26" t="s">
        <v>9</v>
      </c>
      <c r="V42" s="25">
        <f t="shared" si="5"/>
        <v>20</v>
      </c>
      <c r="W42" s="36">
        <v>19</v>
      </c>
      <c r="X42" s="29" t="s">
        <v>9</v>
      </c>
      <c r="Y42" s="28">
        <f t="shared" si="6"/>
        <v>19</v>
      </c>
      <c r="Z42" s="27" t="str">
        <f>'[2]CALIF. II FASE'!DV42</f>
        <v>*</v>
      </c>
      <c r="AA42" s="26" t="s">
        <v>9</v>
      </c>
      <c r="AB42" s="25" t="str">
        <f t="shared" si="7"/>
        <v>*</v>
      </c>
      <c r="AC42" s="30" t="str">
        <f>'[2]CALIF. II FASE'!EL42</f>
        <v>*</v>
      </c>
      <c r="AD42" s="29" t="s">
        <v>9</v>
      </c>
      <c r="AE42" s="28" t="str">
        <f t="shared" si="8"/>
        <v>*</v>
      </c>
      <c r="AF42" s="21">
        <f t="shared" si="9"/>
        <v>18.714285714285715</v>
      </c>
      <c r="AG42" s="29" t="s">
        <v>9</v>
      </c>
      <c r="AH42" s="19">
        <v>7</v>
      </c>
    </row>
    <row r="43" spans="1:34" ht="12" customHeight="1" x14ac:dyDescent="0.25">
      <c r="A43" s="8">
        <v>31</v>
      </c>
      <c r="B43" s="160" t="s">
        <v>134</v>
      </c>
      <c r="C43" s="161"/>
      <c r="D43" s="161"/>
      <c r="E43" s="30">
        <v>18</v>
      </c>
      <c r="F43" s="29">
        <v>1</v>
      </c>
      <c r="G43" s="28">
        <f t="shared" si="0"/>
        <v>19</v>
      </c>
      <c r="H43" s="27">
        <v>20</v>
      </c>
      <c r="I43" s="26" t="s">
        <v>9</v>
      </c>
      <c r="J43" s="25">
        <f t="shared" si="1"/>
        <v>20</v>
      </c>
      <c r="K43" s="30">
        <v>19</v>
      </c>
      <c r="L43" s="29" t="s">
        <v>9</v>
      </c>
      <c r="M43" s="28">
        <f t="shared" si="2"/>
        <v>19</v>
      </c>
      <c r="N43" s="24">
        <v>17</v>
      </c>
      <c r="O43" s="26">
        <v>1</v>
      </c>
      <c r="P43" s="23">
        <f t="shared" si="3"/>
        <v>18</v>
      </c>
      <c r="Q43" s="22">
        <v>18</v>
      </c>
      <c r="R43" s="29">
        <v>1</v>
      </c>
      <c r="S43" s="28">
        <f t="shared" si="4"/>
        <v>19</v>
      </c>
      <c r="T43" s="24">
        <v>19</v>
      </c>
      <c r="U43" s="26" t="s">
        <v>9</v>
      </c>
      <c r="V43" s="25">
        <f t="shared" si="5"/>
        <v>19</v>
      </c>
      <c r="W43" s="36">
        <v>17</v>
      </c>
      <c r="X43" s="29">
        <v>1</v>
      </c>
      <c r="Y43" s="28">
        <f t="shared" si="6"/>
        <v>18</v>
      </c>
      <c r="Z43" s="27" t="str">
        <f>'[2]CALIF. II FASE'!DV43</f>
        <v>*</v>
      </c>
      <c r="AA43" s="26" t="s">
        <v>9</v>
      </c>
      <c r="AB43" s="25" t="str">
        <f t="shared" si="7"/>
        <v>*</v>
      </c>
      <c r="AC43" s="30" t="str">
        <f>'[2]CALIF. II FASE'!EL43</f>
        <v>*</v>
      </c>
      <c r="AD43" s="29" t="s">
        <v>9</v>
      </c>
      <c r="AE43" s="28" t="str">
        <f t="shared" si="8"/>
        <v>*</v>
      </c>
      <c r="AF43" s="21">
        <f t="shared" si="9"/>
        <v>18.857142857142858</v>
      </c>
      <c r="AG43" s="29" t="s">
        <v>9</v>
      </c>
      <c r="AH43" s="19">
        <v>7</v>
      </c>
    </row>
    <row r="44" spans="1:34" ht="12" customHeight="1" x14ac:dyDescent="0.25">
      <c r="A44" s="8">
        <v>32</v>
      </c>
      <c r="B44" s="160" t="s">
        <v>135</v>
      </c>
      <c r="C44" s="161"/>
      <c r="D44" s="161"/>
      <c r="E44" s="30">
        <v>18</v>
      </c>
      <c r="F44" s="29">
        <v>1</v>
      </c>
      <c r="G44" s="28">
        <f t="shared" si="0"/>
        <v>19</v>
      </c>
      <c r="H44" s="27">
        <v>20</v>
      </c>
      <c r="I44" s="26" t="s">
        <v>9</v>
      </c>
      <c r="J44" s="25">
        <f t="shared" si="1"/>
        <v>20</v>
      </c>
      <c r="K44" s="30">
        <v>17</v>
      </c>
      <c r="L44" s="29">
        <v>2</v>
      </c>
      <c r="M44" s="28">
        <f t="shared" si="2"/>
        <v>19</v>
      </c>
      <c r="N44" s="24">
        <v>18</v>
      </c>
      <c r="O44" s="26">
        <v>1</v>
      </c>
      <c r="P44" s="23">
        <f t="shared" si="3"/>
        <v>19</v>
      </c>
      <c r="Q44" s="22">
        <v>18</v>
      </c>
      <c r="R44" s="29" t="s">
        <v>9</v>
      </c>
      <c r="S44" s="28">
        <f t="shared" si="4"/>
        <v>18</v>
      </c>
      <c r="T44" s="24">
        <v>19</v>
      </c>
      <c r="U44" s="26" t="s">
        <v>9</v>
      </c>
      <c r="V44" s="25">
        <f t="shared" si="5"/>
        <v>19</v>
      </c>
      <c r="W44" s="36">
        <v>19</v>
      </c>
      <c r="X44" s="29" t="s">
        <v>9</v>
      </c>
      <c r="Y44" s="28">
        <f t="shared" si="6"/>
        <v>19</v>
      </c>
      <c r="Z44" s="27" t="str">
        <f>'[2]CALIF. II FASE'!DV44</f>
        <v>*</v>
      </c>
      <c r="AA44" s="26" t="s">
        <v>9</v>
      </c>
      <c r="AB44" s="25" t="str">
        <f t="shared" si="7"/>
        <v>*</v>
      </c>
      <c r="AC44" s="30" t="str">
        <f>'[2]CALIF. II FASE'!EL44</f>
        <v>*</v>
      </c>
      <c r="AD44" s="29" t="s">
        <v>9</v>
      </c>
      <c r="AE44" s="28" t="str">
        <f t="shared" si="8"/>
        <v>*</v>
      </c>
      <c r="AF44" s="21">
        <f t="shared" si="9"/>
        <v>19</v>
      </c>
      <c r="AG44" s="29" t="s">
        <v>9</v>
      </c>
      <c r="AH44" s="19">
        <v>7</v>
      </c>
    </row>
    <row r="45" spans="1:34" ht="12" customHeight="1" x14ac:dyDescent="0.25">
      <c r="A45" s="8">
        <v>33</v>
      </c>
      <c r="B45" s="160" t="s">
        <v>136</v>
      </c>
      <c r="C45" s="161"/>
      <c r="D45" s="161"/>
      <c r="E45" s="30">
        <v>18</v>
      </c>
      <c r="F45" s="29" t="s">
        <v>9</v>
      </c>
      <c r="G45" s="28">
        <f t="shared" si="0"/>
        <v>18</v>
      </c>
      <c r="H45" s="27">
        <v>20</v>
      </c>
      <c r="I45" s="26" t="s">
        <v>9</v>
      </c>
      <c r="J45" s="25">
        <f t="shared" si="1"/>
        <v>20</v>
      </c>
      <c r="K45" s="30">
        <v>18</v>
      </c>
      <c r="L45" s="29" t="s">
        <v>9</v>
      </c>
      <c r="M45" s="28">
        <f t="shared" si="2"/>
        <v>18</v>
      </c>
      <c r="N45" s="24">
        <v>17</v>
      </c>
      <c r="O45" s="26" t="s">
        <v>9</v>
      </c>
      <c r="P45" s="23">
        <f t="shared" si="3"/>
        <v>17</v>
      </c>
      <c r="Q45" s="22">
        <v>18</v>
      </c>
      <c r="R45" s="29" t="s">
        <v>9</v>
      </c>
      <c r="S45" s="28">
        <f t="shared" si="4"/>
        <v>18</v>
      </c>
      <c r="T45" s="24">
        <v>19</v>
      </c>
      <c r="U45" s="26" t="s">
        <v>9</v>
      </c>
      <c r="V45" s="25">
        <f t="shared" si="5"/>
        <v>19</v>
      </c>
      <c r="W45" s="36">
        <v>16</v>
      </c>
      <c r="X45" s="29">
        <v>2</v>
      </c>
      <c r="Y45" s="28">
        <f t="shared" si="6"/>
        <v>18</v>
      </c>
      <c r="Z45" s="27" t="str">
        <f>'[2]CALIF. II FASE'!DV45</f>
        <v>*</v>
      </c>
      <c r="AA45" s="26" t="s">
        <v>9</v>
      </c>
      <c r="AB45" s="25" t="str">
        <f t="shared" si="7"/>
        <v>*</v>
      </c>
      <c r="AC45" s="30" t="str">
        <f>'[2]CALIF. II FASE'!EL45</f>
        <v>*</v>
      </c>
      <c r="AD45" s="29" t="s">
        <v>9</v>
      </c>
      <c r="AE45" s="28" t="str">
        <f t="shared" si="8"/>
        <v>*</v>
      </c>
      <c r="AF45" s="21">
        <f t="shared" si="9"/>
        <v>18.285714285714285</v>
      </c>
      <c r="AG45" s="29" t="s">
        <v>9</v>
      </c>
      <c r="AH45" s="19">
        <v>7</v>
      </c>
    </row>
    <row r="46" spans="1:34" ht="12" customHeight="1" x14ac:dyDescent="0.25">
      <c r="A46" s="8">
        <v>34</v>
      </c>
      <c r="B46" s="160" t="s">
        <v>137</v>
      </c>
      <c r="C46" s="161"/>
      <c r="D46" s="161"/>
      <c r="E46" s="30">
        <v>18</v>
      </c>
      <c r="F46" s="29" t="s">
        <v>9</v>
      </c>
      <c r="G46" s="28">
        <f t="shared" si="0"/>
        <v>18</v>
      </c>
      <c r="H46" s="27">
        <v>20</v>
      </c>
      <c r="I46" s="26" t="s">
        <v>9</v>
      </c>
      <c r="J46" s="25">
        <f t="shared" si="1"/>
        <v>20</v>
      </c>
      <c r="K46" s="30">
        <v>18</v>
      </c>
      <c r="L46" s="29">
        <v>1</v>
      </c>
      <c r="M46" s="28">
        <f t="shared" si="2"/>
        <v>19</v>
      </c>
      <c r="N46" s="24">
        <v>17</v>
      </c>
      <c r="O46" s="26">
        <v>1</v>
      </c>
      <c r="P46" s="23">
        <f t="shared" si="3"/>
        <v>18</v>
      </c>
      <c r="Q46" s="22">
        <v>20</v>
      </c>
      <c r="R46" s="29" t="s">
        <v>9</v>
      </c>
      <c r="S46" s="28">
        <f t="shared" si="4"/>
        <v>20</v>
      </c>
      <c r="T46" s="24">
        <v>19</v>
      </c>
      <c r="U46" s="26" t="s">
        <v>9</v>
      </c>
      <c r="V46" s="25">
        <f t="shared" si="5"/>
        <v>19</v>
      </c>
      <c r="W46" s="36">
        <v>19</v>
      </c>
      <c r="X46" s="29" t="s">
        <v>9</v>
      </c>
      <c r="Y46" s="28">
        <f t="shared" si="6"/>
        <v>19</v>
      </c>
      <c r="Z46" s="27" t="str">
        <f>'[2]CALIF. II FASE'!DV46</f>
        <v>*</v>
      </c>
      <c r="AA46" s="26" t="s">
        <v>9</v>
      </c>
      <c r="AB46" s="25" t="str">
        <f t="shared" si="7"/>
        <v>*</v>
      </c>
      <c r="AC46" s="30" t="str">
        <f>'[2]CALIF. II FASE'!EL46</f>
        <v>*</v>
      </c>
      <c r="AD46" s="29" t="s">
        <v>9</v>
      </c>
      <c r="AE46" s="28" t="str">
        <f t="shared" si="8"/>
        <v>*</v>
      </c>
      <c r="AF46" s="21">
        <f t="shared" si="9"/>
        <v>19</v>
      </c>
      <c r="AG46" s="29" t="s">
        <v>9</v>
      </c>
      <c r="AH46" s="19">
        <v>7</v>
      </c>
    </row>
    <row r="47" spans="1:34" ht="12" customHeight="1" x14ac:dyDescent="0.25">
      <c r="A47" s="8">
        <v>35</v>
      </c>
      <c r="B47" s="160" t="s">
        <v>138</v>
      </c>
      <c r="C47" s="161"/>
      <c r="D47" s="161"/>
      <c r="E47" s="30">
        <v>17</v>
      </c>
      <c r="F47" s="29" t="s">
        <v>9</v>
      </c>
      <c r="G47" s="28">
        <f t="shared" si="0"/>
        <v>17</v>
      </c>
      <c r="H47" s="27">
        <v>16</v>
      </c>
      <c r="I47" s="26" t="s">
        <v>9</v>
      </c>
      <c r="J47" s="25">
        <f t="shared" si="1"/>
        <v>16</v>
      </c>
      <c r="K47" s="30">
        <v>7</v>
      </c>
      <c r="L47" s="29" t="s">
        <v>9</v>
      </c>
      <c r="M47" s="28">
        <f t="shared" si="2"/>
        <v>7</v>
      </c>
      <c r="N47" s="24">
        <v>14</v>
      </c>
      <c r="O47" s="26" t="s">
        <v>9</v>
      </c>
      <c r="P47" s="23">
        <f t="shared" si="3"/>
        <v>14</v>
      </c>
      <c r="Q47" s="22">
        <v>15</v>
      </c>
      <c r="R47" s="29" t="s">
        <v>9</v>
      </c>
      <c r="S47" s="28">
        <f t="shared" si="4"/>
        <v>15</v>
      </c>
      <c r="T47" s="24">
        <v>16</v>
      </c>
      <c r="U47" s="26" t="s">
        <v>9</v>
      </c>
      <c r="V47" s="25">
        <f t="shared" si="5"/>
        <v>16</v>
      </c>
      <c r="W47" s="36">
        <v>17</v>
      </c>
      <c r="X47" s="29" t="s">
        <v>9</v>
      </c>
      <c r="Y47" s="28">
        <f t="shared" si="6"/>
        <v>17</v>
      </c>
      <c r="Z47" s="27" t="str">
        <f>'[2]CALIF. II FASE'!DV47</f>
        <v>*</v>
      </c>
      <c r="AA47" s="26" t="s">
        <v>9</v>
      </c>
      <c r="AB47" s="25" t="str">
        <f t="shared" si="7"/>
        <v>*</v>
      </c>
      <c r="AC47" s="30" t="str">
        <f>'[2]CALIF. II FASE'!EL47</f>
        <v>*</v>
      </c>
      <c r="AD47" s="29" t="s">
        <v>9</v>
      </c>
      <c r="AE47" s="28" t="str">
        <f t="shared" si="8"/>
        <v>*</v>
      </c>
      <c r="AF47" s="21">
        <f t="shared" si="9"/>
        <v>14.571428571428571</v>
      </c>
      <c r="AG47" s="29" t="s">
        <v>9</v>
      </c>
      <c r="AH47" s="19">
        <v>7</v>
      </c>
    </row>
    <row r="48" spans="1:34" ht="12" customHeight="1" x14ac:dyDescent="0.25">
      <c r="A48" s="8">
        <v>36</v>
      </c>
      <c r="B48" s="160" t="s">
        <v>139</v>
      </c>
      <c r="C48" s="161"/>
      <c r="D48" s="161"/>
      <c r="E48" s="30">
        <v>19</v>
      </c>
      <c r="F48" s="29" t="s">
        <v>9</v>
      </c>
      <c r="G48" s="28">
        <f t="shared" si="0"/>
        <v>19</v>
      </c>
      <c r="H48" s="27">
        <v>20</v>
      </c>
      <c r="I48" s="26" t="s">
        <v>9</v>
      </c>
      <c r="J48" s="25">
        <f t="shared" si="1"/>
        <v>20</v>
      </c>
      <c r="K48" s="30">
        <v>20</v>
      </c>
      <c r="L48" s="29" t="s">
        <v>9</v>
      </c>
      <c r="M48" s="28">
        <f t="shared" si="2"/>
        <v>20</v>
      </c>
      <c r="N48" s="24">
        <v>18</v>
      </c>
      <c r="O48" s="26">
        <v>1</v>
      </c>
      <c r="P48" s="23">
        <f t="shared" si="3"/>
        <v>19</v>
      </c>
      <c r="Q48" s="22">
        <v>18</v>
      </c>
      <c r="R48" s="29">
        <v>1</v>
      </c>
      <c r="S48" s="28">
        <f t="shared" si="4"/>
        <v>19</v>
      </c>
      <c r="T48" s="24">
        <v>19</v>
      </c>
      <c r="U48" s="26" t="s">
        <v>9</v>
      </c>
      <c r="V48" s="25">
        <f t="shared" si="5"/>
        <v>19</v>
      </c>
      <c r="W48" s="36">
        <v>19</v>
      </c>
      <c r="X48" s="29" t="s">
        <v>9</v>
      </c>
      <c r="Y48" s="28">
        <f t="shared" si="6"/>
        <v>19</v>
      </c>
      <c r="Z48" s="27" t="str">
        <f>'[2]CALIF. II FASE'!DV48</f>
        <v>*</v>
      </c>
      <c r="AA48" s="26" t="s">
        <v>9</v>
      </c>
      <c r="AB48" s="25" t="str">
        <f t="shared" si="7"/>
        <v>*</v>
      </c>
      <c r="AC48" s="30" t="str">
        <f>'[2]CALIF. II FASE'!EL48</f>
        <v>*</v>
      </c>
      <c r="AD48" s="29" t="s">
        <v>9</v>
      </c>
      <c r="AE48" s="28" t="str">
        <f t="shared" si="8"/>
        <v>*</v>
      </c>
      <c r="AF48" s="21">
        <f t="shared" si="9"/>
        <v>19.285714285714285</v>
      </c>
      <c r="AG48" s="29" t="s">
        <v>9</v>
      </c>
      <c r="AH48" s="19">
        <v>7</v>
      </c>
    </row>
    <row r="49" spans="1:34" ht="12" customHeight="1" x14ac:dyDescent="0.25">
      <c r="A49" s="8">
        <v>37</v>
      </c>
      <c r="B49" s="160" t="s">
        <v>140</v>
      </c>
      <c r="C49" s="161"/>
      <c r="D49" s="161"/>
      <c r="E49" s="30">
        <v>20</v>
      </c>
      <c r="F49" s="29" t="s">
        <v>9</v>
      </c>
      <c r="G49" s="28">
        <f t="shared" si="0"/>
        <v>20</v>
      </c>
      <c r="H49" s="27">
        <v>20</v>
      </c>
      <c r="I49" s="26" t="s">
        <v>9</v>
      </c>
      <c r="J49" s="25">
        <f t="shared" si="1"/>
        <v>20</v>
      </c>
      <c r="K49" s="30">
        <v>20</v>
      </c>
      <c r="L49" s="29" t="s">
        <v>9</v>
      </c>
      <c r="M49" s="28">
        <f t="shared" si="2"/>
        <v>20</v>
      </c>
      <c r="N49" s="24">
        <v>19</v>
      </c>
      <c r="O49" s="26" t="s">
        <v>9</v>
      </c>
      <c r="P49" s="23">
        <f t="shared" si="3"/>
        <v>19</v>
      </c>
      <c r="Q49" s="22">
        <v>19</v>
      </c>
      <c r="R49" s="29">
        <v>1</v>
      </c>
      <c r="S49" s="28">
        <f t="shared" si="4"/>
        <v>20</v>
      </c>
      <c r="T49" s="24">
        <v>20</v>
      </c>
      <c r="U49" s="26" t="s">
        <v>9</v>
      </c>
      <c r="V49" s="25">
        <f t="shared" si="5"/>
        <v>20</v>
      </c>
      <c r="W49" s="36">
        <v>19</v>
      </c>
      <c r="X49" s="29">
        <v>1</v>
      </c>
      <c r="Y49" s="28">
        <f t="shared" si="6"/>
        <v>20</v>
      </c>
      <c r="Z49" s="27" t="str">
        <f>'[2]CALIF. II FASE'!DV49</f>
        <v>*</v>
      </c>
      <c r="AA49" s="26" t="s">
        <v>9</v>
      </c>
      <c r="AB49" s="25" t="str">
        <f t="shared" si="7"/>
        <v>*</v>
      </c>
      <c r="AC49" s="30" t="str">
        <f>'[2]CALIF. II FASE'!EL49</f>
        <v>*</v>
      </c>
      <c r="AD49" s="29" t="s">
        <v>9</v>
      </c>
      <c r="AE49" s="28" t="str">
        <f t="shared" si="8"/>
        <v>*</v>
      </c>
      <c r="AF49" s="21">
        <f t="shared" si="9"/>
        <v>19.857142857142858</v>
      </c>
      <c r="AG49" s="29" t="s">
        <v>9</v>
      </c>
      <c r="AH49" s="19">
        <v>7</v>
      </c>
    </row>
    <row r="50" spans="1:34" ht="12" customHeight="1" x14ac:dyDescent="0.25">
      <c r="A50" s="8">
        <v>38</v>
      </c>
      <c r="B50" s="160" t="s">
        <v>141</v>
      </c>
      <c r="C50" s="161"/>
      <c r="D50" s="161"/>
      <c r="E50" s="30">
        <v>18</v>
      </c>
      <c r="F50" s="29" t="s">
        <v>9</v>
      </c>
      <c r="G50" s="28">
        <f t="shared" si="0"/>
        <v>18</v>
      </c>
      <c r="H50" s="27">
        <v>13</v>
      </c>
      <c r="I50" s="26" t="s">
        <v>9</v>
      </c>
      <c r="J50" s="25">
        <f t="shared" si="1"/>
        <v>13</v>
      </c>
      <c r="K50" s="30">
        <v>5</v>
      </c>
      <c r="L50" s="29" t="s">
        <v>9</v>
      </c>
      <c r="M50" s="28">
        <f t="shared" si="2"/>
        <v>5</v>
      </c>
      <c r="N50" s="24">
        <v>18</v>
      </c>
      <c r="O50" s="26" t="s">
        <v>9</v>
      </c>
      <c r="P50" s="23">
        <f t="shared" si="3"/>
        <v>18</v>
      </c>
      <c r="Q50" s="22">
        <v>1</v>
      </c>
      <c r="R50" s="29" t="s">
        <v>9</v>
      </c>
      <c r="S50" s="28">
        <f t="shared" si="4"/>
        <v>1</v>
      </c>
      <c r="T50" s="24">
        <v>12</v>
      </c>
      <c r="U50" s="26" t="s">
        <v>9</v>
      </c>
      <c r="V50" s="25">
        <f t="shared" si="5"/>
        <v>12</v>
      </c>
      <c r="W50" s="36">
        <v>18</v>
      </c>
      <c r="X50" s="29" t="s">
        <v>9</v>
      </c>
      <c r="Y50" s="28">
        <f t="shared" si="6"/>
        <v>18</v>
      </c>
      <c r="Z50" s="27" t="str">
        <f>'[2]CALIF. II FASE'!DV50</f>
        <v>*</v>
      </c>
      <c r="AA50" s="26" t="s">
        <v>9</v>
      </c>
      <c r="AB50" s="25" t="str">
        <f t="shared" si="7"/>
        <v>*</v>
      </c>
      <c r="AC50" s="30" t="str">
        <f>'[2]CALIF. II FASE'!EL50</f>
        <v>*</v>
      </c>
      <c r="AD50" s="29" t="s">
        <v>9</v>
      </c>
      <c r="AE50" s="28" t="str">
        <f t="shared" si="8"/>
        <v>*</v>
      </c>
      <c r="AF50" s="21">
        <f t="shared" si="9"/>
        <v>12.142857142857142</v>
      </c>
      <c r="AG50" s="29" t="s">
        <v>9</v>
      </c>
      <c r="AH50" s="19">
        <v>7</v>
      </c>
    </row>
    <row r="51" spans="1:34" ht="12" customHeight="1" x14ac:dyDescent="0.25">
      <c r="A51" s="8">
        <v>39</v>
      </c>
      <c r="B51" s="160" t="s">
        <v>142</v>
      </c>
      <c r="C51" s="161"/>
      <c r="D51" s="161"/>
      <c r="E51" s="30">
        <v>19</v>
      </c>
      <c r="F51" s="29">
        <v>1</v>
      </c>
      <c r="G51" s="28">
        <f t="shared" si="0"/>
        <v>20</v>
      </c>
      <c r="H51" s="27">
        <v>20</v>
      </c>
      <c r="I51" s="26" t="s">
        <v>9</v>
      </c>
      <c r="J51" s="25">
        <f t="shared" si="1"/>
        <v>20</v>
      </c>
      <c r="K51" s="30">
        <v>20</v>
      </c>
      <c r="L51" s="29" t="s">
        <v>9</v>
      </c>
      <c r="M51" s="28">
        <f t="shared" si="2"/>
        <v>20</v>
      </c>
      <c r="N51" s="24">
        <v>18</v>
      </c>
      <c r="O51" s="26">
        <v>2</v>
      </c>
      <c r="P51" s="23">
        <f t="shared" si="3"/>
        <v>20</v>
      </c>
      <c r="Q51" s="22">
        <v>20</v>
      </c>
      <c r="R51" s="29" t="s">
        <v>9</v>
      </c>
      <c r="S51" s="28">
        <f t="shared" si="4"/>
        <v>20</v>
      </c>
      <c r="T51" s="24">
        <v>20</v>
      </c>
      <c r="U51" s="26" t="s">
        <v>9</v>
      </c>
      <c r="V51" s="25">
        <f t="shared" si="5"/>
        <v>20</v>
      </c>
      <c r="W51" s="36">
        <v>19</v>
      </c>
      <c r="X51" s="29">
        <v>1</v>
      </c>
      <c r="Y51" s="28">
        <f t="shared" si="6"/>
        <v>20</v>
      </c>
      <c r="Z51" s="27" t="str">
        <f>'[2]CALIF. II FASE'!DV51</f>
        <v>*</v>
      </c>
      <c r="AA51" s="26" t="s">
        <v>9</v>
      </c>
      <c r="AB51" s="25" t="str">
        <f t="shared" si="7"/>
        <v>*</v>
      </c>
      <c r="AC51" s="30" t="str">
        <f>'[2]CALIF. II FASE'!EL51</f>
        <v>*</v>
      </c>
      <c r="AD51" s="29" t="s">
        <v>9</v>
      </c>
      <c r="AE51" s="28" t="str">
        <f t="shared" si="8"/>
        <v>*</v>
      </c>
      <c r="AF51" s="21">
        <f t="shared" si="9"/>
        <v>20</v>
      </c>
      <c r="AG51" s="29" t="s">
        <v>9</v>
      </c>
      <c r="AH51" s="19">
        <v>7</v>
      </c>
    </row>
    <row r="52" spans="1:34" ht="14.25" customHeight="1" thickBot="1" x14ac:dyDescent="0.3">
      <c r="A52" s="12"/>
      <c r="B52" s="3"/>
      <c r="C52" s="3"/>
      <c r="D52" s="3"/>
      <c r="E52" s="13"/>
      <c r="F52" s="13"/>
      <c r="G52" s="14">
        <f>AVERAGE(G13:G51)</f>
        <v>17.948717948717949</v>
      </c>
      <c r="H52" s="15"/>
      <c r="I52" s="15"/>
      <c r="J52" s="14">
        <f>AVERAGE(J13:J51)</f>
        <v>18.512820512820515</v>
      </c>
      <c r="K52" s="15"/>
      <c r="L52" s="15"/>
      <c r="M52" s="14">
        <f>AVERAGE(M13:M51)</f>
        <v>17.820512820512821</v>
      </c>
      <c r="N52" s="15"/>
      <c r="O52" s="15"/>
      <c r="P52" s="14">
        <f>AVERAGE(P13:P51)</f>
        <v>17.846153846153847</v>
      </c>
      <c r="Q52" s="15"/>
      <c r="R52" s="15"/>
      <c r="S52" s="14">
        <f>AVERAGE(S13:S51)</f>
        <v>17.435897435897434</v>
      </c>
      <c r="T52" s="15"/>
      <c r="U52" s="15"/>
      <c r="V52" s="14">
        <f>AVERAGE(V13:V51)</f>
        <v>18.692307692307693</v>
      </c>
      <c r="W52" s="15"/>
      <c r="X52" s="15"/>
      <c r="Y52" s="14">
        <f>AVERAGE(Y13:Y51)</f>
        <v>18.76923076923077</v>
      </c>
      <c r="Z52" s="15"/>
      <c r="AA52" s="15"/>
      <c r="AB52" s="16"/>
      <c r="AC52" s="16"/>
      <c r="AD52" s="16"/>
      <c r="AE52" s="18"/>
      <c r="AF52" s="14">
        <f>AVERAGE(AF13:AF51)</f>
        <v>18.14652014652015</v>
      </c>
      <c r="AG52" s="3"/>
      <c r="AH52" s="3"/>
    </row>
    <row r="53" spans="1:34" ht="13.5" customHeight="1" thickTop="1" x14ac:dyDescent="0.25"/>
    <row r="54" spans="1:34" ht="12.75" customHeight="1" x14ac:dyDescent="0.25"/>
    <row r="55" spans="1:34" ht="12.75" customHeight="1" x14ac:dyDescent="0.25"/>
    <row r="56" spans="1:34" ht="12.75" customHeight="1" x14ac:dyDescent="0.25"/>
    <row r="57" spans="1:34" ht="12.75" customHeight="1" x14ac:dyDescent="0.25"/>
    <row r="58" spans="1:34" ht="12.75" customHeight="1" x14ac:dyDescent="0.25"/>
    <row r="59" spans="1:34" ht="12.75" customHeight="1" x14ac:dyDescent="0.25"/>
    <row r="60" spans="1:34" ht="12.75" customHeight="1" x14ac:dyDescent="0.25"/>
    <row r="61" spans="1:34" ht="12.75" customHeight="1" x14ac:dyDescent="0.25"/>
    <row r="62" spans="1:34" ht="12.75" customHeight="1" x14ac:dyDescent="0.25"/>
    <row r="63" spans="1:34" ht="12.75" customHeight="1" x14ac:dyDescent="0.25"/>
    <row r="64" spans="1:3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</sheetData>
  <mergeCells count="99">
    <mergeCell ref="AC5:AE6"/>
    <mergeCell ref="Z4:AB4"/>
    <mergeCell ref="AC4:AE4"/>
    <mergeCell ref="E5:G6"/>
    <mergeCell ref="H5:J6"/>
    <mergeCell ref="K5:M6"/>
    <mergeCell ref="N5:P6"/>
    <mergeCell ref="Q5:S6"/>
    <mergeCell ref="T5:V6"/>
    <mergeCell ref="W5:Y6"/>
    <mergeCell ref="E4:G4"/>
    <mergeCell ref="H4:J4"/>
    <mergeCell ref="K4:M4"/>
    <mergeCell ref="N4:P4"/>
    <mergeCell ref="Q4:S4"/>
    <mergeCell ref="T4:V4"/>
    <mergeCell ref="Z5:AB6"/>
    <mergeCell ref="N7:P7"/>
    <mergeCell ref="Q7:S7"/>
    <mergeCell ref="T7:V7"/>
    <mergeCell ref="W7:Y7"/>
    <mergeCell ref="W4:Y4"/>
    <mergeCell ref="H8:H12"/>
    <mergeCell ref="I8:I12"/>
    <mergeCell ref="J8:J12"/>
    <mergeCell ref="K8:K12"/>
    <mergeCell ref="W8:W12"/>
    <mergeCell ref="L8:L12"/>
    <mergeCell ref="M8:M12"/>
    <mergeCell ref="E7:G7"/>
    <mergeCell ref="H7:J7"/>
    <mergeCell ref="K7:M7"/>
    <mergeCell ref="AH8:AH12"/>
    <mergeCell ref="B12:D12"/>
    <mergeCell ref="X8:X12"/>
    <mergeCell ref="Y8:Y12"/>
    <mergeCell ref="Z8:Z12"/>
    <mergeCell ref="AA8:AA12"/>
    <mergeCell ref="AB8:AB12"/>
    <mergeCell ref="AC8:AC12"/>
    <mergeCell ref="R8:R12"/>
    <mergeCell ref="S8:S12"/>
    <mergeCell ref="T8:T12"/>
    <mergeCell ref="U8:U12"/>
    <mergeCell ref="V8:V12"/>
    <mergeCell ref="B20:D20"/>
    <mergeCell ref="AD8:AD12"/>
    <mergeCell ref="AE8:AE12"/>
    <mergeCell ref="AF8:AF12"/>
    <mergeCell ref="AG8:AG12"/>
    <mergeCell ref="N8:N12"/>
    <mergeCell ref="O8:O12"/>
    <mergeCell ref="P8:P12"/>
    <mergeCell ref="Q8:Q12"/>
    <mergeCell ref="B7:B8"/>
    <mergeCell ref="C7:D8"/>
    <mergeCell ref="Z7:AB7"/>
    <mergeCell ref="AC7:AE7"/>
    <mergeCell ref="E8:E12"/>
    <mergeCell ref="F8:F12"/>
    <mergeCell ref="G8:G12"/>
    <mergeCell ref="B13:D13"/>
    <mergeCell ref="B16:D16"/>
    <mergeCell ref="B17:D17"/>
    <mergeCell ref="B18:D18"/>
    <mergeCell ref="B19:D19"/>
    <mergeCell ref="B32:D32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4:D34"/>
    <mergeCell ref="B35:D35"/>
    <mergeCell ref="B36:D36"/>
    <mergeCell ref="B37:D37"/>
    <mergeCell ref="B38:D38"/>
    <mergeCell ref="B51:D51"/>
    <mergeCell ref="B14:D14"/>
    <mergeCell ref="B15:D15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33:D33"/>
  </mergeCells>
  <conditionalFormatting sqref="S13:S51">
    <cfRule type="cellIs" dxfId="86" priority="18" operator="lessThan">
      <formula>10</formula>
    </cfRule>
  </conditionalFormatting>
  <conditionalFormatting sqref="T13:T51">
    <cfRule type="cellIs" dxfId="85" priority="11" operator="lessThan">
      <formula>10</formula>
    </cfRule>
    <cfRule type="cellIs" dxfId="84" priority="12" operator="lessThan">
      <formula>10</formula>
    </cfRule>
  </conditionalFormatting>
  <conditionalFormatting sqref="P13:P51">
    <cfRule type="cellIs" dxfId="83" priority="14" operator="lessThan">
      <formula>10</formula>
    </cfRule>
  </conditionalFormatting>
  <conditionalFormatting sqref="AB13:AB51">
    <cfRule type="cellIs" dxfId="82" priority="13" operator="lessThan">
      <formula>10</formula>
    </cfRule>
  </conditionalFormatting>
  <conditionalFormatting sqref="N13:N51">
    <cfRule type="cellIs" dxfId="81" priority="9" operator="lessThan">
      <formula>10</formula>
    </cfRule>
    <cfRule type="cellIs" dxfId="80" priority="10" operator="lessThan">
      <formula>10</formula>
    </cfRule>
  </conditionalFormatting>
  <conditionalFormatting sqref="V13:V51">
    <cfRule type="cellIs" dxfId="79" priority="16" operator="lessThan">
      <formula>10</formula>
    </cfRule>
  </conditionalFormatting>
  <conditionalFormatting sqref="W13:W51">
    <cfRule type="cellIs" dxfId="78" priority="5" operator="lessThan">
      <formula>10</formula>
    </cfRule>
    <cfRule type="cellIs" dxfId="77" priority="6" operator="lessThan">
      <formula>10</formula>
    </cfRule>
    <cfRule type="cellIs" dxfId="76" priority="7" operator="lessThan">
      <formula>10</formula>
    </cfRule>
  </conditionalFormatting>
  <conditionalFormatting sqref="Q13:Q51">
    <cfRule type="cellIs" dxfId="75" priority="2" operator="lessThan">
      <formula>10</formula>
    </cfRule>
    <cfRule type="cellIs" dxfId="74" priority="3" operator="lessThan">
      <formula>10</formula>
    </cfRule>
    <cfRule type="cellIs" dxfId="73" priority="4" operator="lessThan">
      <formula>10</formula>
    </cfRule>
  </conditionalFormatting>
  <conditionalFormatting sqref="AE13:AE51">
    <cfRule type="cellIs" dxfId="72" priority="8" operator="lessThan">
      <formula>10</formula>
    </cfRule>
  </conditionalFormatting>
  <conditionalFormatting sqref="M13:M51">
    <cfRule type="cellIs" dxfId="71" priority="1" operator="lessThan">
      <formula>10</formula>
    </cfRule>
  </conditionalFormatting>
  <conditionalFormatting sqref="Y13:Y51">
    <cfRule type="cellIs" dxfId="70" priority="15" operator="lessThan">
      <formula>10</formula>
    </cfRule>
  </conditionalFormatting>
  <conditionalFormatting sqref="G13:G51 J13:J51">
    <cfRule type="cellIs" dxfId="69" priority="17" operator="lessThan">
      <formula>10</formula>
    </cfRule>
  </conditionalFormatting>
  <dataValidations count="3">
    <dataValidation type="decimal" allowBlank="1" showInputMessage="1" showErrorMessage="1" prompt=" -  -  -  - " sqref="O13:O51 L13:L51 I13:I51 F13:F51 AD13:AD51 AA13:AA51 X13:X51 U13:U51 R13:R51">
      <formula1>1</formula1>
      <formula2>2</formula2>
    </dataValidation>
    <dataValidation type="decimal" allowBlank="1" showInputMessage="1" showErrorMessage="1" prompt=" -  -  -  - " sqref="W13:W51 T13:T51 Q13:Q51 N13:N51">
      <formula1>1</formula1>
      <formula2>20</formula2>
    </dataValidation>
    <dataValidation type="decimal" allowBlank="1" showInputMessage="1" showErrorMessage="1" prompt=" -  -  -  - " sqref="AG13:AH51">
      <formula1>1</formula1>
      <formula2>7</formula2>
    </dataValidation>
  </dataValidations>
  <pageMargins left="0.70866141732283472" right="0.70866141732283472" top="0.74803149606299213" bottom="0.74803149606299213" header="0.31496062992125984" footer="0.31496062992125984"/>
  <pageSetup paperSize="5" scale="85" fitToWidth="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  <outlinePr summaryBelow="0" summaryRight="0"/>
    <pageSetUpPr autoPageBreaks="0"/>
  </sheetPr>
  <dimension ref="A1:AH250"/>
  <sheetViews>
    <sheetView zoomScale="80" zoomScaleNormal="80" zoomScaleSheetLayoutView="100" workbookViewId="0">
      <selection activeCell="AI14" sqref="AI14"/>
    </sheetView>
  </sheetViews>
  <sheetFormatPr baseColWidth="10" defaultColWidth="14.88671875" defaultRowHeight="15" customHeight="1" x14ac:dyDescent="0.25"/>
  <cols>
    <col min="1" max="1" width="3.33203125" customWidth="1"/>
    <col min="2" max="3" width="10.6640625" customWidth="1"/>
    <col min="4" max="4" width="15.44140625" customWidth="1"/>
    <col min="5" max="31" width="4.6640625" customWidth="1"/>
    <col min="32" max="32" width="6.44140625" customWidth="1"/>
    <col min="33" max="34" width="4.6640625" customWidth="1"/>
  </cols>
  <sheetData>
    <row r="1" spans="1:34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4" ht="12" customHeight="1" x14ac:dyDescent="0.25">
      <c r="A2" s="1" t="str">
        <f>[3]DATOS!A1</f>
        <v>REPÚBLICA BOLIVARIANA DE VENEZUELA</v>
      </c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3"/>
    </row>
    <row r="3" spans="1:34" ht="12" customHeight="1" thickBot="1" x14ac:dyDescent="0.3">
      <c r="A3" s="1" t="str">
        <f>[3]DATOS!A2</f>
        <v>MINISTERIO DEL PODER POPULAR  PARA LA EDUCACIÓN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3"/>
    </row>
    <row r="4" spans="1:34" ht="12" customHeight="1" thickTop="1" thickBot="1" x14ac:dyDescent="0.3">
      <c r="A4" s="1" t="str">
        <f>[3]DATOS!A3</f>
        <v>PETRÓLEOS DE VENEZUELA S.A.- RECURSOS HUMANOS</v>
      </c>
      <c r="B4" s="2"/>
      <c r="C4" s="1"/>
      <c r="D4" s="1"/>
      <c r="E4" s="191">
        <v>1</v>
      </c>
      <c r="F4" s="177"/>
      <c r="G4" s="178"/>
      <c r="H4" s="191">
        <v>2</v>
      </c>
      <c r="I4" s="177"/>
      <c r="J4" s="178"/>
      <c r="K4" s="191">
        <v>3</v>
      </c>
      <c r="L4" s="177"/>
      <c r="M4" s="178"/>
      <c r="N4" s="191">
        <v>4</v>
      </c>
      <c r="O4" s="177"/>
      <c r="P4" s="178"/>
      <c r="Q4" s="191">
        <v>5</v>
      </c>
      <c r="R4" s="177"/>
      <c r="S4" s="178"/>
      <c r="T4" s="191">
        <v>6</v>
      </c>
      <c r="U4" s="177"/>
      <c r="V4" s="178"/>
      <c r="W4" s="191">
        <v>7</v>
      </c>
      <c r="X4" s="177"/>
      <c r="Y4" s="178"/>
      <c r="Z4" s="191">
        <v>8</v>
      </c>
      <c r="AA4" s="177"/>
      <c r="AB4" s="178"/>
      <c r="AC4" s="191">
        <v>9</v>
      </c>
      <c r="AD4" s="177"/>
      <c r="AE4" s="178"/>
      <c r="AF4" s="3"/>
    </row>
    <row r="5" spans="1:34" ht="12" customHeight="1" thickTop="1" x14ac:dyDescent="0.25">
      <c r="A5" s="1" t="str">
        <f>[3]DATOS!A4</f>
        <v>UE SANTA BÁRBARA.</v>
      </c>
      <c r="B5" s="2"/>
      <c r="C5" s="1"/>
      <c r="D5" s="1"/>
      <c r="E5" s="190" t="s">
        <v>60</v>
      </c>
      <c r="F5" s="174"/>
      <c r="G5" s="166"/>
      <c r="H5" s="185" t="s">
        <v>57</v>
      </c>
      <c r="I5" s="186"/>
      <c r="J5" s="166"/>
      <c r="K5" s="190" t="s">
        <v>144</v>
      </c>
      <c r="L5" s="174"/>
      <c r="M5" s="166"/>
      <c r="N5" s="185" t="s">
        <v>59</v>
      </c>
      <c r="O5" s="186"/>
      <c r="P5" s="166"/>
      <c r="Q5" s="190" t="s">
        <v>445</v>
      </c>
      <c r="R5" s="174"/>
      <c r="S5" s="166"/>
      <c r="T5" s="185" t="s">
        <v>103</v>
      </c>
      <c r="U5" s="186"/>
      <c r="V5" s="166"/>
      <c r="W5" s="190" t="s">
        <v>62</v>
      </c>
      <c r="X5" s="174"/>
      <c r="Y5" s="166"/>
      <c r="Z5" s="190" t="s">
        <v>60</v>
      </c>
      <c r="AA5" s="174"/>
      <c r="AB5" s="166"/>
      <c r="AC5" s="190" t="s">
        <v>60</v>
      </c>
      <c r="AD5" s="174"/>
      <c r="AE5" s="166"/>
      <c r="AF5" s="3"/>
    </row>
    <row r="6" spans="1:34" ht="12" customHeight="1" thickBot="1" x14ac:dyDescent="0.3">
      <c r="A6" s="1" t="str">
        <f>[3]DATOS!A5</f>
        <v>EL TEJERO, ESTADO MONAGAS</v>
      </c>
      <c r="B6" s="2"/>
      <c r="C6" s="1"/>
      <c r="D6" s="1"/>
      <c r="E6" s="187"/>
      <c r="F6" s="188"/>
      <c r="G6" s="189"/>
      <c r="H6" s="187"/>
      <c r="I6" s="188"/>
      <c r="J6" s="189"/>
      <c r="K6" s="187"/>
      <c r="L6" s="188"/>
      <c r="M6" s="189"/>
      <c r="N6" s="187"/>
      <c r="O6" s="188"/>
      <c r="P6" s="189"/>
      <c r="Q6" s="187"/>
      <c r="R6" s="188"/>
      <c r="S6" s="189"/>
      <c r="T6" s="187"/>
      <c r="U6" s="188"/>
      <c r="V6" s="189"/>
      <c r="W6" s="187"/>
      <c r="X6" s="188"/>
      <c r="Y6" s="189"/>
      <c r="Z6" s="187"/>
      <c r="AA6" s="188"/>
      <c r="AB6" s="189"/>
      <c r="AC6" s="187"/>
      <c r="AD6" s="188"/>
      <c r="AE6" s="189"/>
      <c r="AF6" s="3"/>
    </row>
    <row r="7" spans="1:34" ht="26.25" customHeight="1" thickTop="1" thickBot="1" x14ac:dyDescent="0.3">
      <c r="A7" s="1"/>
      <c r="B7" s="173" t="str">
        <f>[3]NOMINA!A10</f>
        <v>AÑO ESCOLAR 2024-2025</v>
      </c>
      <c r="C7" s="175" t="str">
        <f>[3]NOMINA!A11</f>
        <v>2DO AÑO  SECCIÓN "B"</v>
      </c>
      <c r="D7" s="166"/>
      <c r="E7" s="181" t="s">
        <v>146</v>
      </c>
      <c r="F7" s="177"/>
      <c r="G7" s="178"/>
      <c r="H7" s="176" t="s">
        <v>147</v>
      </c>
      <c r="I7" s="177"/>
      <c r="J7" s="178"/>
      <c r="K7" s="181" t="s">
        <v>148</v>
      </c>
      <c r="L7" s="177"/>
      <c r="M7" s="178"/>
      <c r="N7" s="183" t="s">
        <v>149</v>
      </c>
      <c r="O7" s="177"/>
      <c r="P7" s="178"/>
      <c r="Q7" s="181" t="s">
        <v>150</v>
      </c>
      <c r="R7" s="177"/>
      <c r="S7" s="178"/>
      <c r="T7" s="176" t="s">
        <v>151</v>
      </c>
      <c r="U7" s="177"/>
      <c r="V7" s="178"/>
      <c r="W7" s="184" t="s">
        <v>152</v>
      </c>
      <c r="X7" s="177"/>
      <c r="Y7" s="178"/>
      <c r="Z7" s="176" t="s">
        <v>153</v>
      </c>
      <c r="AA7" s="177"/>
      <c r="AB7" s="178"/>
      <c r="AC7" s="193" t="s">
        <v>154</v>
      </c>
      <c r="AD7" s="177"/>
      <c r="AE7" s="178"/>
      <c r="AF7" s="3"/>
    </row>
    <row r="8" spans="1:34" ht="9.75" customHeight="1" thickTop="1" x14ac:dyDescent="0.25">
      <c r="A8" s="1"/>
      <c r="B8" s="174"/>
      <c r="C8" s="174"/>
      <c r="D8" s="166"/>
      <c r="E8" s="164" t="s">
        <v>0</v>
      </c>
      <c r="F8" s="162" t="s">
        <v>1</v>
      </c>
      <c r="G8" s="164" t="s">
        <v>2</v>
      </c>
      <c r="H8" s="171" t="s">
        <v>0</v>
      </c>
      <c r="I8" s="172" t="s">
        <v>1</v>
      </c>
      <c r="J8" s="171" t="s">
        <v>2</v>
      </c>
      <c r="K8" s="164" t="s">
        <v>0</v>
      </c>
      <c r="L8" s="162" t="s">
        <v>1</v>
      </c>
      <c r="M8" s="164" t="s">
        <v>2</v>
      </c>
      <c r="N8" s="171" t="s">
        <v>0</v>
      </c>
      <c r="O8" s="172" t="s">
        <v>1</v>
      </c>
      <c r="P8" s="171" t="s">
        <v>2</v>
      </c>
      <c r="Q8" s="164" t="s">
        <v>0</v>
      </c>
      <c r="R8" s="162" t="s">
        <v>1</v>
      </c>
      <c r="S8" s="164" t="s">
        <v>2</v>
      </c>
      <c r="T8" s="171" t="s">
        <v>0</v>
      </c>
      <c r="U8" s="172" t="s">
        <v>1</v>
      </c>
      <c r="V8" s="179" t="s">
        <v>2</v>
      </c>
      <c r="W8" s="164" t="s">
        <v>0</v>
      </c>
      <c r="X8" s="162" t="s">
        <v>1</v>
      </c>
      <c r="Y8" s="164" t="s">
        <v>2</v>
      </c>
      <c r="Z8" s="171" t="s">
        <v>0</v>
      </c>
      <c r="AA8" s="172" t="s">
        <v>1</v>
      </c>
      <c r="AB8" s="171" t="s">
        <v>2</v>
      </c>
      <c r="AC8" s="164" t="s">
        <v>0</v>
      </c>
      <c r="AD8" s="162" t="s">
        <v>1</v>
      </c>
      <c r="AE8" s="164" t="s">
        <v>2</v>
      </c>
      <c r="AF8" s="165" t="s">
        <v>3</v>
      </c>
      <c r="AG8" s="164" t="s">
        <v>4</v>
      </c>
      <c r="AH8" s="167" t="s">
        <v>5</v>
      </c>
    </row>
    <row r="9" spans="1:34" ht="9.75" customHeight="1" x14ac:dyDescent="0.25">
      <c r="A9" s="1"/>
      <c r="B9" s="4" t="s">
        <v>10</v>
      </c>
      <c r="C9" s="5" t="str">
        <f>[3]DOCENTES!C25</f>
        <v>Enero-Abril</v>
      </c>
      <c r="D9" s="1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80"/>
      <c r="W9" s="163"/>
      <c r="X9" s="163"/>
      <c r="Y9" s="163"/>
      <c r="Z9" s="163"/>
      <c r="AA9" s="163"/>
      <c r="AB9" s="163"/>
      <c r="AC9" s="163"/>
      <c r="AD9" s="163"/>
      <c r="AE9" s="163"/>
      <c r="AF9" s="166"/>
      <c r="AG9" s="163"/>
      <c r="AH9" s="163"/>
    </row>
    <row r="10" spans="1:34" ht="9.75" customHeight="1" x14ac:dyDescent="0.25">
      <c r="A10" s="1"/>
      <c r="B10" s="2" t="str">
        <f>[3]NOMINA!A12</f>
        <v>DOCENTE GUÍA  YESENIA LÓPEZ</v>
      </c>
      <c r="C10" s="5"/>
      <c r="D10" s="1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80"/>
      <c r="W10" s="163"/>
      <c r="X10" s="163"/>
      <c r="Y10" s="163"/>
      <c r="Z10" s="163"/>
      <c r="AA10" s="163"/>
      <c r="AB10" s="163"/>
      <c r="AC10" s="163"/>
      <c r="AD10" s="163"/>
      <c r="AE10" s="163"/>
      <c r="AF10" s="166"/>
      <c r="AG10" s="163"/>
      <c r="AH10" s="163"/>
    </row>
    <row r="11" spans="1:34" ht="9.75" customHeight="1" thickBot="1" x14ac:dyDescent="0.3">
      <c r="A11" s="1"/>
      <c r="B11" s="6" t="s">
        <v>6</v>
      </c>
      <c r="C11" s="1"/>
      <c r="D11" s="1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80"/>
      <c r="W11" s="163"/>
      <c r="X11" s="163"/>
      <c r="Y11" s="163"/>
      <c r="Z11" s="163"/>
      <c r="AA11" s="163"/>
      <c r="AB11" s="163"/>
      <c r="AC11" s="163"/>
      <c r="AD11" s="163"/>
      <c r="AE11" s="163"/>
      <c r="AF11" s="166"/>
      <c r="AG11" s="163"/>
      <c r="AH11" s="163"/>
    </row>
    <row r="12" spans="1:34" ht="17.25" customHeight="1" thickTop="1" thickBot="1" x14ac:dyDescent="0.3">
      <c r="A12" s="7" t="s">
        <v>7</v>
      </c>
      <c r="B12" s="168" t="s">
        <v>8</v>
      </c>
      <c r="C12" s="169"/>
      <c r="D12" s="170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87"/>
      <c r="W12" s="192"/>
      <c r="X12" s="192"/>
      <c r="Y12" s="192"/>
      <c r="Z12" s="192"/>
      <c r="AA12" s="192"/>
      <c r="AB12" s="192"/>
      <c r="AC12" s="192"/>
      <c r="AD12" s="192"/>
      <c r="AE12" s="192"/>
      <c r="AF12" s="189"/>
      <c r="AG12" s="192"/>
      <c r="AH12" s="192"/>
    </row>
    <row r="13" spans="1:34" ht="12" customHeight="1" thickTop="1" x14ac:dyDescent="0.25">
      <c r="A13" s="8">
        <v>1</v>
      </c>
      <c r="B13" s="160" t="s">
        <v>155</v>
      </c>
      <c r="C13" s="161"/>
      <c r="D13" s="161"/>
      <c r="E13" s="30">
        <v>20</v>
      </c>
      <c r="F13" s="29" t="s">
        <v>9</v>
      </c>
      <c r="G13" s="28">
        <f t="shared" ref="G13:G49" si="0">SUM(E13:F13)</f>
        <v>20</v>
      </c>
      <c r="H13" s="27">
        <v>20</v>
      </c>
      <c r="I13" s="26" t="s">
        <v>9</v>
      </c>
      <c r="J13" s="25">
        <f t="shared" ref="J13:J49" si="1">SUM(H13:I13)</f>
        <v>20</v>
      </c>
      <c r="K13" s="30">
        <v>20</v>
      </c>
      <c r="L13" s="29" t="s">
        <v>9</v>
      </c>
      <c r="M13" s="28">
        <f t="shared" ref="M13:M49" si="2">SUM(K13:L13)</f>
        <v>20</v>
      </c>
      <c r="N13" s="24">
        <v>20</v>
      </c>
      <c r="O13" s="26" t="s">
        <v>9</v>
      </c>
      <c r="P13" s="23">
        <f t="shared" ref="P13:P49" si="3">SUM(N13,O13)</f>
        <v>20</v>
      </c>
      <c r="Q13" s="37">
        <v>19</v>
      </c>
      <c r="R13" s="29">
        <v>1</v>
      </c>
      <c r="S13" s="28">
        <f t="shared" ref="S13:S49" si="4">SUM(Q13:R13)</f>
        <v>20</v>
      </c>
      <c r="T13" s="38">
        <v>20</v>
      </c>
      <c r="U13" s="26" t="s">
        <v>9</v>
      </c>
      <c r="V13" s="25">
        <f t="shared" ref="V13:V49" si="5">SUM(T13:U13)</f>
        <v>20</v>
      </c>
      <c r="W13" s="22">
        <v>20</v>
      </c>
      <c r="X13" s="29" t="s">
        <v>9</v>
      </c>
      <c r="Y13" s="28">
        <f t="shared" ref="Y13:Y49" si="6">SUM(W13:X13)</f>
        <v>20</v>
      </c>
      <c r="Z13" s="27" t="str">
        <f>'[3]CALIF. II FASE'!DV13</f>
        <v>*</v>
      </c>
      <c r="AA13" s="26" t="s">
        <v>9</v>
      </c>
      <c r="AB13" s="25" t="str">
        <f t="shared" ref="AB13:AB49" si="7">Z13</f>
        <v>*</v>
      </c>
      <c r="AC13" s="30" t="str">
        <f>'[3]CALIF. II FASE'!EL13</f>
        <v>*</v>
      </c>
      <c r="AD13" s="29" t="s">
        <v>9</v>
      </c>
      <c r="AE13" s="28" t="str">
        <f t="shared" ref="AE13:AE49" si="8">AC13</f>
        <v>*</v>
      </c>
      <c r="AF13" s="21">
        <f>AVERAGE(G13,J13,M13,P13,S13,V13,Y13)</f>
        <v>20</v>
      </c>
      <c r="AG13" s="29" t="s">
        <v>9</v>
      </c>
      <c r="AH13" s="20">
        <v>7</v>
      </c>
    </row>
    <row r="14" spans="1:34" ht="12" customHeight="1" x14ac:dyDescent="0.25">
      <c r="A14" s="8">
        <v>2</v>
      </c>
      <c r="B14" s="160" t="s">
        <v>156</v>
      </c>
      <c r="C14" s="161"/>
      <c r="D14" s="161"/>
      <c r="E14" s="30">
        <v>17</v>
      </c>
      <c r="F14" s="29" t="s">
        <v>9</v>
      </c>
      <c r="G14" s="28">
        <f t="shared" si="0"/>
        <v>17</v>
      </c>
      <c r="H14" s="27">
        <v>16</v>
      </c>
      <c r="I14" s="26" t="s">
        <v>9</v>
      </c>
      <c r="J14" s="25">
        <f t="shared" si="1"/>
        <v>16</v>
      </c>
      <c r="K14" s="30">
        <v>16</v>
      </c>
      <c r="L14" s="29" t="s">
        <v>9</v>
      </c>
      <c r="M14" s="28">
        <f t="shared" si="2"/>
        <v>16</v>
      </c>
      <c r="N14" s="24">
        <v>17</v>
      </c>
      <c r="O14" s="26" t="s">
        <v>9</v>
      </c>
      <c r="P14" s="23">
        <f t="shared" si="3"/>
        <v>17</v>
      </c>
      <c r="Q14" s="37">
        <v>14</v>
      </c>
      <c r="R14" s="29">
        <v>2</v>
      </c>
      <c r="S14" s="28">
        <f t="shared" si="4"/>
        <v>16</v>
      </c>
      <c r="T14" s="38">
        <v>19</v>
      </c>
      <c r="U14" s="26" t="s">
        <v>9</v>
      </c>
      <c r="V14" s="25">
        <f t="shared" si="5"/>
        <v>19</v>
      </c>
      <c r="W14" s="22">
        <v>20</v>
      </c>
      <c r="X14" s="29" t="s">
        <v>9</v>
      </c>
      <c r="Y14" s="28">
        <f t="shared" si="6"/>
        <v>20</v>
      </c>
      <c r="Z14" s="27" t="str">
        <f>'[3]CALIF. II FASE'!DV14</f>
        <v>*</v>
      </c>
      <c r="AA14" s="26" t="s">
        <v>9</v>
      </c>
      <c r="AB14" s="25" t="str">
        <f t="shared" si="7"/>
        <v>*</v>
      </c>
      <c r="AC14" s="30" t="str">
        <f>'[3]CALIF. II FASE'!EL14</f>
        <v>*</v>
      </c>
      <c r="AD14" s="29" t="s">
        <v>9</v>
      </c>
      <c r="AE14" s="28" t="str">
        <f t="shared" si="8"/>
        <v>*</v>
      </c>
      <c r="AF14" s="21">
        <f t="shared" ref="AF14:AF49" si="9">AVERAGE(G14,J14,M14,P14,S14,V14,Y14)</f>
        <v>17.285714285714285</v>
      </c>
      <c r="AG14" s="29" t="s">
        <v>9</v>
      </c>
      <c r="AH14" s="19">
        <v>7</v>
      </c>
    </row>
    <row r="15" spans="1:34" ht="12" customHeight="1" x14ac:dyDescent="0.25">
      <c r="A15" s="8">
        <v>3</v>
      </c>
      <c r="B15" s="160" t="s">
        <v>157</v>
      </c>
      <c r="C15" s="161"/>
      <c r="D15" s="161"/>
      <c r="E15" s="30">
        <v>17</v>
      </c>
      <c r="F15" s="29" t="s">
        <v>9</v>
      </c>
      <c r="G15" s="28">
        <f t="shared" si="0"/>
        <v>17</v>
      </c>
      <c r="H15" s="27">
        <v>19</v>
      </c>
      <c r="I15" s="26" t="s">
        <v>9</v>
      </c>
      <c r="J15" s="25">
        <f t="shared" si="1"/>
        <v>19</v>
      </c>
      <c r="K15" s="30">
        <v>12</v>
      </c>
      <c r="L15" s="29" t="s">
        <v>9</v>
      </c>
      <c r="M15" s="28">
        <f t="shared" si="2"/>
        <v>12</v>
      </c>
      <c r="N15" s="24">
        <v>7</v>
      </c>
      <c r="O15" s="26" t="s">
        <v>9</v>
      </c>
      <c r="P15" s="23">
        <f t="shared" si="3"/>
        <v>7</v>
      </c>
      <c r="Q15" s="37">
        <v>2</v>
      </c>
      <c r="R15" s="29" t="s">
        <v>9</v>
      </c>
      <c r="S15" s="28">
        <f t="shared" si="4"/>
        <v>2</v>
      </c>
      <c r="T15" s="38">
        <v>12</v>
      </c>
      <c r="U15" s="26" t="s">
        <v>9</v>
      </c>
      <c r="V15" s="25">
        <f t="shared" si="5"/>
        <v>12</v>
      </c>
      <c r="W15" s="22">
        <v>20</v>
      </c>
      <c r="X15" s="29" t="s">
        <v>9</v>
      </c>
      <c r="Y15" s="28">
        <f t="shared" si="6"/>
        <v>20</v>
      </c>
      <c r="Z15" s="27" t="str">
        <f>'[3]CALIF. II FASE'!DV15</f>
        <v>*</v>
      </c>
      <c r="AA15" s="26" t="s">
        <v>9</v>
      </c>
      <c r="AB15" s="25" t="str">
        <f t="shared" si="7"/>
        <v>*</v>
      </c>
      <c r="AC15" s="30" t="str">
        <f>'[3]CALIF. II FASE'!EL15</f>
        <v>*</v>
      </c>
      <c r="AD15" s="29" t="s">
        <v>9</v>
      </c>
      <c r="AE15" s="28" t="str">
        <f t="shared" si="8"/>
        <v>*</v>
      </c>
      <c r="AF15" s="21">
        <f t="shared" si="9"/>
        <v>12.714285714285714</v>
      </c>
      <c r="AG15" s="29" t="s">
        <v>9</v>
      </c>
      <c r="AH15" s="19">
        <v>7</v>
      </c>
    </row>
    <row r="16" spans="1:34" ht="12" customHeight="1" x14ac:dyDescent="0.25">
      <c r="A16" s="8">
        <v>4</v>
      </c>
      <c r="B16" s="160" t="s">
        <v>158</v>
      </c>
      <c r="C16" s="161"/>
      <c r="D16" s="161"/>
      <c r="E16" s="30">
        <v>19</v>
      </c>
      <c r="F16" s="29" t="s">
        <v>9</v>
      </c>
      <c r="G16" s="28">
        <f t="shared" si="0"/>
        <v>19</v>
      </c>
      <c r="H16" s="27">
        <v>17</v>
      </c>
      <c r="I16" s="26" t="s">
        <v>9</v>
      </c>
      <c r="J16" s="25">
        <f t="shared" si="1"/>
        <v>17</v>
      </c>
      <c r="K16" s="30">
        <v>15</v>
      </c>
      <c r="L16" s="29" t="s">
        <v>9</v>
      </c>
      <c r="M16" s="28">
        <f t="shared" si="2"/>
        <v>15</v>
      </c>
      <c r="N16" s="24">
        <v>15</v>
      </c>
      <c r="O16" s="26">
        <v>1</v>
      </c>
      <c r="P16" s="23">
        <f t="shared" si="3"/>
        <v>16</v>
      </c>
      <c r="Q16" s="37">
        <v>15</v>
      </c>
      <c r="R16" s="29">
        <v>1</v>
      </c>
      <c r="S16" s="28">
        <f t="shared" si="4"/>
        <v>16</v>
      </c>
      <c r="T16" s="38">
        <v>20</v>
      </c>
      <c r="U16" s="26" t="s">
        <v>9</v>
      </c>
      <c r="V16" s="25">
        <f t="shared" si="5"/>
        <v>20</v>
      </c>
      <c r="W16" s="22">
        <v>20</v>
      </c>
      <c r="X16" s="29" t="s">
        <v>9</v>
      </c>
      <c r="Y16" s="28">
        <f t="shared" si="6"/>
        <v>20</v>
      </c>
      <c r="Z16" s="27" t="str">
        <f>'[3]CALIF. II FASE'!DV16</f>
        <v>*</v>
      </c>
      <c r="AA16" s="26" t="s">
        <v>9</v>
      </c>
      <c r="AB16" s="25" t="str">
        <f t="shared" si="7"/>
        <v>*</v>
      </c>
      <c r="AC16" s="30" t="str">
        <f>'[3]CALIF. II FASE'!EL16</f>
        <v>*</v>
      </c>
      <c r="AD16" s="29" t="s">
        <v>9</v>
      </c>
      <c r="AE16" s="28" t="str">
        <f t="shared" si="8"/>
        <v>*</v>
      </c>
      <c r="AF16" s="21">
        <f t="shared" si="9"/>
        <v>17.571428571428573</v>
      </c>
      <c r="AG16" s="29" t="s">
        <v>9</v>
      </c>
      <c r="AH16" s="19">
        <v>7</v>
      </c>
    </row>
    <row r="17" spans="1:34" ht="12" customHeight="1" x14ac:dyDescent="0.25">
      <c r="A17" s="8">
        <v>5</v>
      </c>
      <c r="B17" s="160" t="s">
        <v>159</v>
      </c>
      <c r="C17" s="161"/>
      <c r="D17" s="161"/>
      <c r="E17" s="30">
        <v>17</v>
      </c>
      <c r="F17" s="29" t="s">
        <v>9</v>
      </c>
      <c r="G17" s="28">
        <f t="shared" si="0"/>
        <v>17</v>
      </c>
      <c r="H17" s="27">
        <v>20</v>
      </c>
      <c r="I17" s="26" t="s">
        <v>9</v>
      </c>
      <c r="J17" s="25">
        <f t="shared" si="1"/>
        <v>20</v>
      </c>
      <c r="K17" s="30">
        <v>18</v>
      </c>
      <c r="L17" s="29" t="s">
        <v>9</v>
      </c>
      <c r="M17" s="28">
        <f t="shared" si="2"/>
        <v>18</v>
      </c>
      <c r="N17" s="24">
        <v>17</v>
      </c>
      <c r="O17" s="26">
        <v>1</v>
      </c>
      <c r="P17" s="23">
        <f t="shared" si="3"/>
        <v>18</v>
      </c>
      <c r="Q17" s="37">
        <v>17</v>
      </c>
      <c r="R17" s="29">
        <v>1</v>
      </c>
      <c r="S17" s="28">
        <f t="shared" si="4"/>
        <v>18</v>
      </c>
      <c r="T17" s="38">
        <v>20</v>
      </c>
      <c r="U17" s="26" t="s">
        <v>9</v>
      </c>
      <c r="V17" s="25">
        <f t="shared" si="5"/>
        <v>20</v>
      </c>
      <c r="W17" s="22">
        <v>20</v>
      </c>
      <c r="X17" s="29" t="s">
        <v>9</v>
      </c>
      <c r="Y17" s="28">
        <f t="shared" si="6"/>
        <v>20</v>
      </c>
      <c r="Z17" s="27" t="str">
        <f>'[3]CALIF. II FASE'!DV17</f>
        <v>*</v>
      </c>
      <c r="AA17" s="26" t="s">
        <v>9</v>
      </c>
      <c r="AB17" s="25" t="str">
        <f t="shared" si="7"/>
        <v>*</v>
      </c>
      <c r="AC17" s="30" t="str">
        <f>'[3]CALIF. II FASE'!EL17</f>
        <v>*</v>
      </c>
      <c r="AD17" s="29" t="s">
        <v>9</v>
      </c>
      <c r="AE17" s="28" t="str">
        <f t="shared" si="8"/>
        <v>*</v>
      </c>
      <c r="AF17" s="21">
        <f t="shared" si="9"/>
        <v>18.714285714285715</v>
      </c>
      <c r="AG17" s="29" t="s">
        <v>9</v>
      </c>
      <c r="AH17" s="19">
        <v>7</v>
      </c>
    </row>
    <row r="18" spans="1:34" ht="12" customHeight="1" x14ac:dyDescent="0.25">
      <c r="A18" s="8">
        <v>6</v>
      </c>
      <c r="B18" s="160" t="s">
        <v>160</v>
      </c>
      <c r="C18" s="161"/>
      <c r="D18" s="161"/>
      <c r="E18" s="30">
        <v>19</v>
      </c>
      <c r="F18" s="29" t="s">
        <v>9</v>
      </c>
      <c r="G18" s="28">
        <f t="shared" si="0"/>
        <v>19</v>
      </c>
      <c r="H18" s="27">
        <v>19</v>
      </c>
      <c r="I18" s="26" t="s">
        <v>9</v>
      </c>
      <c r="J18" s="25">
        <f t="shared" si="1"/>
        <v>19</v>
      </c>
      <c r="K18" s="30">
        <v>19</v>
      </c>
      <c r="L18" s="29" t="s">
        <v>9</v>
      </c>
      <c r="M18" s="28">
        <f t="shared" si="2"/>
        <v>19</v>
      </c>
      <c r="N18" s="24">
        <v>18</v>
      </c>
      <c r="O18" s="26">
        <v>1</v>
      </c>
      <c r="P18" s="23">
        <f t="shared" si="3"/>
        <v>19</v>
      </c>
      <c r="Q18" s="37">
        <v>18</v>
      </c>
      <c r="R18" s="29">
        <v>1</v>
      </c>
      <c r="S18" s="28">
        <f t="shared" si="4"/>
        <v>19</v>
      </c>
      <c r="T18" s="38">
        <v>20</v>
      </c>
      <c r="U18" s="26" t="s">
        <v>9</v>
      </c>
      <c r="V18" s="25">
        <f t="shared" si="5"/>
        <v>20</v>
      </c>
      <c r="W18" s="22">
        <v>20</v>
      </c>
      <c r="X18" s="29" t="s">
        <v>9</v>
      </c>
      <c r="Y18" s="28">
        <f t="shared" si="6"/>
        <v>20</v>
      </c>
      <c r="Z18" s="27" t="str">
        <f>'[3]CALIF. II FASE'!DV18</f>
        <v>*</v>
      </c>
      <c r="AA18" s="26" t="s">
        <v>9</v>
      </c>
      <c r="AB18" s="25" t="str">
        <f t="shared" si="7"/>
        <v>*</v>
      </c>
      <c r="AC18" s="30" t="str">
        <f>'[3]CALIF. II FASE'!EL18</f>
        <v>*</v>
      </c>
      <c r="AD18" s="29" t="s">
        <v>9</v>
      </c>
      <c r="AE18" s="28" t="str">
        <f t="shared" si="8"/>
        <v>*</v>
      </c>
      <c r="AF18" s="21">
        <f t="shared" si="9"/>
        <v>19.285714285714285</v>
      </c>
      <c r="AG18" s="29" t="s">
        <v>9</v>
      </c>
      <c r="AH18" s="19">
        <v>7</v>
      </c>
    </row>
    <row r="19" spans="1:34" ht="12" customHeight="1" x14ac:dyDescent="0.25">
      <c r="A19" s="8">
        <v>7</v>
      </c>
      <c r="B19" s="160" t="s">
        <v>161</v>
      </c>
      <c r="C19" s="161"/>
      <c r="D19" s="161"/>
      <c r="E19" s="30">
        <v>19</v>
      </c>
      <c r="F19" s="29" t="s">
        <v>9</v>
      </c>
      <c r="G19" s="28">
        <f t="shared" si="0"/>
        <v>19</v>
      </c>
      <c r="H19" s="27">
        <v>20</v>
      </c>
      <c r="I19" s="26" t="s">
        <v>9</v>
      </c>
      <c r="J19" s="25">
        <f t="shared" si="1"/>
        <v>20</v>
      </c>
      <c r="K19" s="30">
        <v>19</v>
      </c>
      <c r="L19" s="29" t="s">
        <v>9</v>
      </c>
      <c r="M19" s="28">
        <f t="shared" si="2"/>
        <v>19</v>
      </c>
      <c r="N19" s="24">
        <v>16</v>
      </c>
      <c r="O19" s="26">
        <v>2</v>
      </c>
      <c r="P19" s="23">
        <f t="shared" si="3"/>
        <v>18</v>
      </c>
      <c r="Q19" s="37">
        <v>19</v>
      </c>
      <c r="R19" s="29" t="s">
        <v>9</v>
      </c>
      <c r="S19" s="28">
        <f t="shared" si="4"/>
        <v>19</v>
      </c>
      <c r="T19" s="38">
        <v>20</v>
      </c>
      <c r="U19" s="26" t="s">
        <v>9</v>
      </c>
      <c r="V19" s="25">
        <f t="shared" si="5"/>
        <v>20</v>
      </c>
      <c r="W19" s="22">
        <v>20</v>
      </c>
      <c r="X19" s="29" t="s">
        <v>9</v>
      </c>
      <c r="Y19" s="28">
        <f t="shared" si="6"/>
        <v>20</v>
      </c>
      <c r="Z19" s="27" t="str">
        <f>'[3]CALIF. II FASE'!DV19</f>
        <v>*</v>
      </c>
      <c r="AA19" s="26" t="s">
        <v>9</v>
      </c>
      <c r="AB19" s="25" t="str">
        <f t="shared" si="7"/>
        <v>*</v>
      </c>
      <c r="AC19" s="30" t="str">
        <f>'[3]CALIF. II FASE'!EL19</f>
        <v>*</v>
      </c>
      <c r="AD19" s="29" t="s">
        <v>9</v>
      </c>
      <c r="AE19" s="28" t="str">
        <f t="shared" si="8"/>
        <v>*</v>
      </c>
      <c r="AF19" s="21">
        <f t="shared" si="9"/>
        <v>19.285714285714285</v>
      </c>
      <c r="AG19" s="29" t="s">
        <v>9</v>
      </c>
      <c r="AH19" s="19">
        <v>7</v>
      </c>
    </row>
    <row r="20" spans="1:34" ht="12" customHeight="1" x14ac:dyDescent="0.25">
      <c r="A20" s="8">
        <v>8</v>
      </c>
      <c r="B20" s="160" t="s">
        <v>162</v>
      </c>
      <c r="C20" s="161"/>
      <c r="D20" s="161"/>
      <c r="E20" s="30">
        <v>17</v>
      </c>
      <c r="F20" s="29" t="s">
        <v>9</v>
      </c>
      <c r="G20" s="28">
        <f t="shared" si="0"/>
        <v>17</v>
      </c>
      <c r="H20" s="27">
        <v>17</v>
      </c>
      <c r="I20" s="26" t="s">
        <v>9</v>
      </c>
      <c r="J20" s="25">
        <f t="shared" si="1"/>
        <v>17</v>
      </c>
      <c r="K20" s="30">
        <v>15</v>
      </c>
      <c r="L20" s="29">
        <v>1</v>
      </c>
      <c r="M20" s="28">
        <f t="shared" si="2"/>
        <v>16</v>
      </c>
      <c r="N20" s="24">
        <v>17</v>
      </c>
      <c r="O20" s="26" t="s">
        <v>9</v>
      </c>
      <c r="P20" s="23">
        <f t="shared" si="3"/>
        <v>17</v>
      </c>
      <c r="Q20" s="37">
        <v>15</v>
      </c>
      <c r="R20" s="29">
        <v>1</v>
      </c>
      <c r="S20" s="28">
        <f t="shared" si="4"/>
        <v>16</v>
      </c>
      <c r="T20" s="38">
        <v>18</v>
      </c>
      <c r="U20" s="26" t="s">
        <v>9</v>
      </c>
      <c r="V20" s="25">
        <f t="shared" si="5"/>
        <v>18</v>
      </c>
      <c r="W20" s="22">
        <v>20</v>
      </c>
      <c r="X20" s="29" t="s">
        <v>9</v>
      </c>
      <c r="Y20" s="28">
        <f t="shared" si="6"/>
        <v>20</v>
      </c>
      <c r="Z20" s="27" t="str">
        <f>'[3]CALIF. II FASE'!DV20</f>
        <v>*</v>
      </c>
      <c r="AA20" s="26" t="s">
        <v>9</v>
      </c>
      <c r="AB20" s="25" t="str">
        <f t="shared" si="7"/>
        <v>*</v>
      </c>
      <c r="AC20" s="30" t="str">
        <f>'[3]CALIF. II FASE'!EL20</f>
        <v>*</v>
      </c>
      <c r="AD20" s="29" t="s">
        <v>9</v>
      </c>
      <c r="AE20" s="28" t="str">
        <f t="shared" si="8"/>
        <v>*</v>
      </c>
      <c r="AF20" s="21">
        <f t="shared" si="9"/>
        <v>17.285714285714285</v>
      </c>
      <c r="AG20" s="29" t="s">
        <v>9</v>
      </c>
      <c r="AH20" s="19">
        <v>7</v>
      </c>
    </row>
    <row r="21" spans="1:34" ht="12" customHeight="1" x14ac:dyDescent="0.25">
      <c r="A21" s="8">
        <v>9</v>
      </c>
      <c r="B21" s="160" t="s">
        <v>163</v>
      </c>
      <c r="C21" s="161"/>
      <c r="D21" s="161"/>
      <c r="E21" s="30">
        <v>16</v>
      </c>
      <c r="F21" s="29" t="s">
        <v>9</v>
      </c>
      <c r="G21" s="28">
        <f t="shared" si="0"/>
        <v>16</v>
      </c>
      <c r="H21" s="27">
        <v>17</v>
      </c>
      <c r="I21" s="26" t="s">
        <v>9</v>
      </c>
      <c r="J21" s="25">
        <f t="shared" si="1"/>
        <v>17</v>
      </c>
      <c r="K21" s="30">
        <v>17</v>
      </c>
      <c r="L21" s="29" t="s">
        <v>9</v>
      </c>
      <c r="M21" s="28">
        <f t="shared" si="2"/>
        <v>17</v>
      </c>
      <c r="N21" s="24">
        <v>7</v>
      </c>
      <c r="O21" s="26" t="s">
        <v>9</v>
      </c>
      <c r="P21" s="23">
        <f t="shared" si="3"/>
        <v>7</v>
      </c>
      <c r="Q21" s="37">
        <v>13</v>
      </c>
      <c r="R21" s="29" t="s">
        <v>9</v>
      </c>
      <c r="S21" s="28">
        <f t="shared" si="4"/>
        <v>13</v>
      </c>
      <c r="T21" s="38">
        <v>18</v>
      </c>
      <c r="U21" s="26" t="s">
        <v>9</v>
      </c>
      <c r="V21" s="25">
        <f t="shared" si="5"/>
        <v>18</v>
      </c>
      <c r="W21" s="22">
        <v>20</v>
      </c>
      <c r="X21" s="29" t="s">
        <v>9</v>
      </c>
      <c r="Y21" s="28">
        <f t="shared" si="6"/>
        <v>20</v>
      </c>
      <c r="Z21" s="27" t="str">
        <f>'[3]CALIF. II FASE'!DV21</f>
        <v>*</v>
      </c>
      <c r="AA21" s="26" t="s">
        <v>9</v>
      </c>
      <c r="AB21" s="25" t="str">
        <f t="shared" si="7"/>
        <v>*</v>
      </c>
      <c r="AC21" s="30" t="str">
        <f>'[3]CALIF. II FASE'!EL21</f>
        <v>*</v>
      </c>
      <c r="AD21" s="29" t="s">
        <v>9</v>
      </c>
      <c r="AE21" s="28" t="str">
        <f t="shared" si="8"/>
        <v>*</v>
      </c>
      <c r="AF21" s="21">
        <f t="shared" si="9"/>
        <v>15.428571428571429</v>
      </c>
      <c r="AG21" s="29" t="s">
        <v>9</v>
      </c>
      <c r="AH21" s="19">
        <v>7</v>
      </c>
    </row>
    <row r="22" spans="1:34" ht="12" customHeight="1" x14ac:dyDescent="0.25">
      <c r="A22" s="8">
        <v>10</v>
      </c>
      <c r="B22" s="160" t="s">
        <v>164</v>
      </c>
      <c r="C22" s="161"/>
      <c r="D22" s="161"/>
      <c r="E22" s="30">
        <v>19</v>
      </c>
      <c r="F22" s="29" t="s">
        <v>9</v>
      </c>
      <c r="G22" s="28">
        <f t="shared" si="0"/>
        <v>19</v>
      </c>
      <c r="H22" s="27">
        <v>20</v>
      </c>
      <c r="I22" s="26" t="s">
        <v>9</v>
      </c>
      <c r="J22" s="25">
        <f t="shared" si="1"/>
        <v>20</v>
      </c>
      <c r="K22" s="30">
        <v>20</v>
      </c>
      <c r="L22" s="29" t="s">
        <v>9</v>
      </c>
      <c r="M22" s="28">
        <f t="shared" si="2"/>
        <v>20</v>
      </c>
      <c r="N22" s="24">
        <v>17</v>
      </c>
      <c r="O22" s="26">
        <v>2</v>
      </c>
      <c r="P22" s="23">
        <f t="shared" si="3"/>
        <v>19</v>
      </c>
      <c r="Q22" s="37">
        <v>19</v>
      </c>
      <c r="R22" s="29" t="s">
        <v>9</v>
      </c>
      <c r="S22" s="28">
        <f t="shared" si="4"/>
        <v>19</v>
      </c>
      <c r="T22" s="38">
        <v>20</v>
      </c>
      <c r="U22" s="26" t="s">
        <v>9</v>
      </c>
      <c r="V22" s="25">
        <f t="shared" si="5"/>
        <v>20</v>
      </c>
      <c r="W22" s="22">
        <v>20</v>
      </c>
      <c r="X22" s="29" t="s">
        <v>9</v>
      </c>
      <c r="Y22" s="28">
        <f t="shared" si="6"/>
        <v>20</v>
      </c>
      <c r="Z22" s="27" t="str">
        <f>'[3]CALIF. II FASE'!DV22</f>
        <v>*</v>
      </c>
      <c r="AA22" s="26" t="s">
        <v>9</v>
      </c>
      <c r="AB22" s="25" t="str">
        <f t="shared" si="7"/>
        <v>*</v>
      </c>
      <c r="AC22" s="30" t="str">
        <f>'[3]CALIF. II FASE'!EL22</f>
        <v>*</v>
      </c>
      <c r="AD22" s="29" t="s">
        <v>9</v>
      </c>
      <c r="AE22" s="28" t="str">
        <f t="shared" si="8"/>
        <v>*</v>
      </c>
      <c r="AF22" s="21">
        <f t="shared" si="9"/>
        <v>19.571428571428573</v>
      </c>
      <c r="AG22" s="29" t="s">
        <v>9</v>
      </c>
      <c r="AH22" s="19">
        <v>7</v>
      </c>
    </row>
    <row r="23" spans="1:34" ht="12" customHeight="1" x14ac:dyDescent="0.25">
      <c r="A23" s="8">
        <v>11</v>
      </c>
      <c r="B23" s="160" t="s">
        <v>165</v>
      </c>
      <c r="C23" s="161"/>
      <c r="D23" s="161"/>
      <c r="E23" s="30">
        <v>18</v>
      </c>
      <c r="F23" s="29" t="s">
        <v>9</v>
      </c>
      <c r="G23" s="28">
        <f t="shared" si="0"/>
        <v>18</v>
      </c>
      <c r="H23" s="27">
        <v>16</v>
      </c>
      <c r="I23" s="26">
        <v>1</v>
      </c>
      <c r="J23" s="25">
        <f t="shared" si="1"/>
        <v>17</v>
      </c>
      <c r="K23" s="30">
        <v>19</v>
      </c>
      <c r="L23" s="29" t="s">
        <v>9</v>
      </c>
      <c r="M23" s="28">
        <f t="shared" si="2"/>
        <v>19</v>
      </c>
      <c r="N23" s="24">
        <v>17</v>
      </c>
      <c r="O23" s="26" t="s">
        <v>9</v>
      </c>
      <c r="P23" s="23">
        <f t="shared" si="3"/>
        <v>17</v>
      </c>
      <c r="Q23" s="37">
        <v>16</v>
      </c>
      <c r="R23" s="29">
        <v>1</v>
      </c>
      <c r="S23" s="28">
        <f t="shared" si="4"/>
        <v>17</v>
      </c>
      <c r="T23" s="38">
        <v>19</v>
      </c>
      <c r="U23" s="26" t="s">
        <v>9</v>
      </c>
      <c r="V23" s="25">
        <f t="shared" si="5"/>
        <v>19</v>
      </c>
      <c r="W23" s="22">
        <v>20</v>
      </c>
      <c r="X23" s="29" t="s">
        <v>9</v>
      </c>
      <c r="Y23" s="28">
        <f t="shared" si="6"/>
        <v>20</v>
      </c>
      <c r="Z23" s="27" t="str">
        <f>'[3]CALIF. II FASE'!DV23</f>
        <v>*</v>
      </c>
      <c r="AA23" s="26" t="s">
        <v>9</v>
      </c>
      <c r="AB23" s="25" t="str">
        <f t="shared" si="7"/>
        <v>*</v>
      </c>
      <c r="AC23" s="30" t="str">
        <f>'[3]CALIF. II FASE'!EL23</f>
        <v>*</v>
      </c>
      <c r="AD23" s="29" t="s">
        <v>9</v>
      </c>
      <c r="AE23" s="28" t="str">
        <f t="shared" si="8"/>
        <v>*</v>
      </c>
      <c r="AF23" s="21">
        <f t="shared" si="9"/>
        <v>18.142857142857142</v>
      </c>
      <c r="AG23" s="29" t="s">
        <v>9</v>
      </c>
      <c r="AH23" s="19">
        <v>7</v>
      </c>
    </row>
    <row r="24" spans="1:34" ht="12" customHeight="1" x14ac:dyDescent="0.25">
      <c r="A24" s="8">
        <v>12</v>
      </c>
      <c r="B24" s="160" t="s">
        <v>166</v>
      </c>
      <c r="C24" s="161"/>
      <c r="D24" s="161"/>
      <c r="E24" s="30">
        <v>19</v>
      </c>
      <c r="F24" s="29">
        <v>1</v>
      </c>
      <c r="G24" s="28">
        <f t="shared" si="0"/>
        <v>20</v>
      </c>
      <c r="H24" s="27">
        <v>19</v>
      </c>
      <c r="I24" s="26">
        <v>1</v>
      </c>
      <c r="J24" s="25">
        <f t="shared" si="1"/>
        <v>20</v>
      </c>
      <c r="K24" s="30">
        <v>19</v>
      </c>
      <c r="L24" s="29" t="s">
        <v>9</v>
      </c>
      <c r="M24" s="28">
        <f t="shared" si="2"/>
        <v>19</v>
      </c>
      <c r="N24" s="24">
        <v>19</v>
      </c>
      <c r="O24" s="26" t="s">
        <v>9</v>
      </c>
      <c r="P24" s="23">
        <f t="shared" si="3"/>
        <v>19</v>
      </c>
      <c r="Q24" s="37">
        <v>18</v>
      </c>
      <c r="R24" s="29">
        <v>2</v>
      </c>
      <c r="S24" s="28">
        <f t="shared" si="4"/>
        <v>20</v>
      </c>
      <c r="T24" s="38">
        <v>20</v>
      </c>
      <c r="U24" s="26" t="s">
        <v>9</v>
      </c>
      <c r="V24" s="25">
        <f t="shared" si="5"/>
        <v>20</v>
      </c>
      <c r="W24" s="22">
        <v>20</v>
      </c>
      <c r="X24" s="29" t="s">
        <v>9</v>
      </c>
      <c r="Y24" s="28">
        <f t="shared" si="6"/>
        <v>20</v>
      </c>
      <c r="Z24" s="27" t="str">
        <f>'[3]CALIF. II FASE'!DV24</f>
        <v>*</v>
      </c>
      <c r="AA24" s="26" t="s">
        <v>9</v>
      </c>
      <c r="AB24" s="25" t="str">
        <f t="shared" si="7"/>
        <v>*</v>
      </c>
      <c r="AC24" s="30" t="str">
        <f>'[3]CALIF. II FASE'!EL24</f>
        <v>*</v>
      </c>
      <c r="AD24" s="29" t="s">
        <v>9</v>
      </c>
      <c r="AE24" s="28" t="str">
        <f t="shared" si="8"/>
        <v>*</v>
      </c>
      <c r="AF24" s="21">
        <f t="shared" si="9"/>
        <v>19.714285714285715</v>
      </c>
      <c r="AG24" s="29" t="s">
        <v>9</v>
      </c>
      <c r="AH24" s="19">
        <v>7</v>
      </c>
    </row>
    <row r="25" spans="1:34" ht="12" customHeight="1" x14ac:dyDescent="0.25">
      <c r="A25" s="8">
        <v>13</v>
      </c>
      <c r="B25" s="160" t="s">
        <v>167</v>
      </c>
      <c r="C25" s="161"/>
      <c r="D25" s="161"/>
      <c r="E25" s="30">
        <v>4</v>
      </c>
      <c r="F25" s="29" t="s">
        <v>9</v>
      </c>
      <c r="G25" s="28">
        <f t="shared" si="0"/>
        <v>4</v>
      </c>
      <c r="H25" s="27">
        <v>11</v>
      </c>
      <c r="I25" s="26" t="s">
        <v>9</v>
      </c>
      <c r="J25" s="25">
        <f t="shared" si="1"/>
        <v>11</v>
      </c>
      <c r="K25" s="30">
        <v>4</v>
      </c>
      <c r="L25" s="29" t="s">
        <v>9</v>
      </c>
      <c r="M25" s="28">
        <f t="shared" si="2"/>
        <v>4</v>
      </c>
      <c r="N25" s="24">
        <v>5</v>
      </c>
      <c r="O25" s="26" t="s">
        <v>9</v>
      </c>
      <c r="P25" s="23">
        <f t="shared" si="3"/>
        <v>5</v>
      </c>
      <c r="Q25" s="37">
        <v>14</v>
      </c>
      <c r="R25" s="29" t="s">
        <v>9</v>
      </c>
      <c r="S25" s="28">
        <f t="shared" si="4"/>
        <v>14</v>
      </c>
      <c r="T25" s="38">
        <v>14</v>
      </c>
      <c r="U25" s="26" t="s">
        <v>9</v>
      </c>
      <c r="V25" s="25">
        <f t="shared" si="5"/>
        <v>14</v>
      </c>
      <c r="W25" s="22">
        <v>20</v>
      </c>
      <c r="X25" s="29" t="s">
        <v>9</v>
      </c>
      <c r="Y25" s="28">
        <f t="shared" si="6"/>
        <v>20</v>
      </c>
      <c r="Z25" s="27" t="str">
        <f>'[3]CALIF. II FASE'!DV25</f>
        <v>*</v>
      </c>
      <c r="AA25" s="26" t="s">
        <v>9</v>
      </c>
      <c r="AB25" s="25" t="str">
        <f t="shared" si="7"/>
        <v>*</v>
      </c>
      <c r="AC25" s="30" t="str">
        <f>'[3]CALIF. II FASE'!EL25</f>
        <v>*</v>
      </c>
      <c r="AD25" s="29" t="s">
        <v>9</v>
      </c>
      <c r="AE25" s="28" t="str">
        <f t="shared" si="8"/>
        <v>*</v>
      </c>
      <c r="AF25" s="21">
        <f t="shared" si="9"/>
        <v>10.285714285714286</v>
      </c>
      <c r="AG25" s="29" t="s">
        <v>9</v>
      </c>
      <c r="AH25" s="19">
        <v>7</v>
      </c>
    </row>
    <row r="26" spans="1:34" ht="12" customHeight="1" x14ac:dyDescent="0.25">
      <c r="A26" s="8">
        <v>14</v>
      </c>
      <c r="B26" s="160" t="s">
        <v>168</v>
      </c>
      <c r="C26" s="161"/>
      <c r="D26" s="161"/>
      <c r="E26" s="30">
        <v>20</v>
      </c>
      <c r="F26" s="29" t="s">
        <v>9</v>
      </c>
      <c r="G26" s="28">
        <f t="shared" si="0"/>
        <v>20</v>
      </c>
      <c r="H26" s="27">
        <v>19</v>
      </c>
      <c r="I26" s="26" t="s">
        <v>9</v>
      </c>
      <c r="J26" s="25">
        <f t="shared" si="1"/>
        <v>19</v>
      </c>
      <c r="K26" s="30">
        <v>18</v>
      </c>
      <c r="L26" s="29" t="s">
        <v>9</v>
      </c>
      <c r="M26" s="28">
        <f t="shared" si="2"/>
        <v>18</v>
      </c>
      <c r="N26" s="24">
        <v>17</v>
      </c>
      <c r="O26" s="26">
        <v>1</v>
      </c>
      <c r="P26" s="23">
        <f t="shared" si="3"/>
        <v>18</v>
      </c>
      <c r="Q26" s="37">
        <v>17</v>
      </c>
      <c r="R26" s="29">
        <v>1</v>
      </c>
      <c r="S26" s="28">
        <f t="shared" si="4"/>
        <v>18</v>
      </c>
      <c r="T26" s="38">
        <v>19</v>
      </c>
      <c r="U26" s="26" t="s">
        <v>9</v>
      </c>
      <c r="V26" s="25">
        <f t="shared" si="5"/>
        <v>19</v>
      </c>
      <c r="W26" s="22">
        <v>20</v>
      </c>
      <c r="X26" s="29" t="s">
        <v>9</v>
      </c>
      <c r="Y26" s="28">
        <f t="shared" si="6"/>
        <v>20</v>
      </c>
      <c r="Z26" s="27" t="str">
        <f>'[3]CALIF. II FASE'!DV26</f>
        <v>*</v>
      </c>
      <c r="AA26" s="26" t="s">
        <v>9</v>
      </c>
      <c r="AB26" s="25" t="str">
        <f t="shared" si="7"/>
        <v>*</v>
      </c>
      <c r="AC26" s="30" t="str">
        <f>'[3]CALIF. II FASE'!EL26</f>
        <v>*</v>
      </c>
      <c r="AD26" s="29" t="s">
        <v>9</v>
      </c>
      <c r="AE26" s="28" t="str">
        <f t="shared" si="8"/>
        <v>*</v>
      </c>
      <c r="AF26" s="21">
        <f t="shared" si="9"/>
        <v>18.857142857142858</v>
      </c>
      <c r="AG26" s="29" t="s">
        <v>9</v>
      </c>
      <c r="AH26" s="19">
        <v>7</v>
      </c>
    </row>
    <row r="27" spans="1:34" ht="12" customHeight="1" x14ac:dyDescent="0.25">
      <c r="A27" s="8">
        <v>15</v>
      </c>
      <c r="B27" s="160" t="s">
        <v>169</v>
      </c>
      <c r="C27" s="161"/>
      <c r="D27" s="161"/>
      <c r="E27" s="30">
        <v>20</v>
      </c>
      <c r="F27" s="29" t="s">
        <v>9</v>
      </c>
      <c r="G27" s="28">
        <f t="shared" si="0"/>
        <v>20</v>
      </c>
      <c r="H27" s="27">
        <v>20</v>
      </c>
      <c r="I27" s="26" t="s">
        <v>9</v>
      </c>
      <c r="J27" s="25">
        <f t="shared" si="1"/>
        <v>20</v>
      </c>
      <c r="K27" s="30">
        <v>20</v>
      </c>
      <c r="L27" s="29" t="s">
        <v>9</v>
      </c>
      <c r="M27" s="28">
        <f t="shared" si="2"/>
        <v>20</v>
      </c>
      <c r="N27" s="24">
        <v>16</v>
      </c>
      <c r="O27" s="26">
        <v>2</v>
      </c>
      <c r="P27" s="23">
        <f t="shared" si="3"/>
        <v>18</v>
      </c>
      <c r="Q27" s="37">
        <v>19</v>
      </c>
      <c r="R27" s="29">
        <v>1</v>
      </c>
      <c r="S27" s="28">
        <f t="shared" si="4"/>
        <v>20</v>
      </c>
      <c r="T27" s="38">
        <v>20</v>
      </c>
      <c r="U27" s="26" t="s">
        <v>9</v>
      </c>
      <c r="V27" s="25">
        <f t="shared" si="5"/>
        <v>20</v>
      </c>
      <c r="W27" s="22">
        <v>20</v>
      </c>
      <c r="X27" s="29" t="s">
        <v>9</v>
      </c>
      <c r="Y27" s="28">
        <f t="shared" si="6"/>
        <v>20</v>
      </c>
      <c r="Z27" s="27" t="str">
        <f>'[3]CALIF. II FASE'!DV27</f>
        <v>*</v>
      </c>
      <c r="AA27" s="26" t="s">
        <v>9</v>
      </c>
      <c r="AB27" s="25" t="str">
        <f t="shared" si="7"/>
        <v>*</v>
      </c>
      <c r="AC27" s="30" t="str">
        <f>'[3]CALIF. II FASE'!EL27</f>
        <v>*</v>
      </c>
      <c r="AD27" s="29" t="s">
        <v>9</v>
      </c>
      <c r="AE27" s="28" t="str">
        <f t="shared" si="8"/>
        <v>*</v>
      </c>
      <c r="AF27" s="21">
        <f t="shared" si="9"/>
        <v>19.714285714285715</v>
      </c>
      <c r="AG27" s="29" t="s">
        <v>9</v>
      </c>
      <c r="AH27" s="19">
        <v>7</v>
      </c>
    </row>
    <row r="28" spans="1:34" ht="12" customHeight="1" x14ac:dyDescent="0.25">
      <c r="A28" s="8">
        <v>16</v>
      </c>
      <c r="B28" s="160" t="s">
        <v>170</v>
      </c>
      <c r="C28" s="161"/>
      <c r="D28" s="161"/>
      <c r="E28" s="30">
        <v>4</v>
      </c>
      <c r="F28" s="29" t="s">
        <v>9</v>
      </c>
      <c r="G28" s="28">
        <f t="shared" si="0"/>
        <v>4</v>
      </c>
      <c r="H28" s="27">
        <v>13</v>
      </c>
      <c r="I28" s="26" t="s">
        <v>9</v>
      </c>
      <c r="J28" s="25">
        <f t="shared" si="1"/>
        <v>13</v>
      </c>
      <c r="K28" s="30">
        <v>11</v>
      </c>
      <c r="L28" s="29" t="s">
        <v>9</v>
      </c>
      <c r="M28" s="28">
        <f t="shared" si="2"/>
        <v>11</v>
      </c>
      <c r="N28" s="24">
        <v>12</v>
      </c>
      <c r="O28" s="26" t="s">
        <v>9</v>
      </c>
      <c r="P28" s="23">
        <f t="shared" si="3"/>
        <v>12</v>
      </c>
      <c r="Q28" s="37">
        <v>11</v>
      </c>
      <c r="R28" s="29" t="s">
        <v>9</v>
      </c>
      <c r="S28" s="28">
        <f t="shared" si="4"/>
        <v>11</v>
      </c>
      <c r="T28" s="38">
        <v>9</v>
      </c>
      <c r="U28" s="26" t="s">
        <v>9</v>
      </c>
      <c r="V28" s="25">
        <f t="shared" si="5"/>
        <v>9</v>
      </c>
      <c r="W28" s="22">
        <v>20</v>
      </c>
      <c r="X28" s="29" t="s">
        <v>9</v>
      </c>
      <c r="Y28" s="28">
        <f t="shared" si="6"/>
        <v>20</v>
      </c>
      <c r="Z28" s="27" t="str">
        <f>'[3]CALIF. II FASE'!DV28</f>
        <v>*</v>
      </c>
      <c r="AA28" s="26" t="s">
        <v>9</v>
      </c>
      <c r="AB28" s="25" t="str">
        <f t="shared" si="7"/>
        <v>*</v>
      </c>
      <c r="AC28" s="30" t="str">
        <f>'[3]CALIF. II FASE'!EL28</f>
        <v>*</v>
      </c>
      <c r="AD28" s="29" t="s">
        <v>9</v>
      </c>
      <c r="AE28" s="28" t="str">
        <f t="shared" si="8"/>
        <v>*</v>
      </c>
      <c r="AF28" s="21">
        <f t="shared" si="9"/>
        <v>11.428571428571429</v>
      </c>
      <c r="AG28" s="29" t="s">
        <v>9</v>
      </c>
      <c r="AH28" s="19">
        <v>7</v>
      </c>
    </row>
    <row r="29" spans="1:34" ht="12" customHeight="1" x14ac:dyDescent="0.25">
      <c r="A29" s="8">
        <v>17</v>
      </c>
      <c r="B29" s="160" t="s">
        <v>171</v>
      </c>
      <c r="C29" s="161"/>
      <c r="D29" s="161"/>
      <c r="E29" s="30">
        <v>19</v>
      </c>
      <c r="F29" s="29" t="s">
        <v>9</v>
      </c>
      <c r="G29" s="28">
        <f t="shared" si="0"/>
        <v>19</v>
      </c>
      <c r="H29" s="27">
        <v>19</v>
      </c>
      <c r="I29" s="26" t="s">
        <v>9</v>
      </c>
      <c r="J29" s="25">
        <f t="shared" si="1"/>
        <v>19</v>
      </c>
      <c r="K29" s="30">
        <v>19</v>
      </c>
      <c r="L29" s="29" t="s">
        <v>9</v>
      </c>
      <c r="M29" s="28">
        <f t="shared" si="2"/>
        <v>19</v>
      </c>
      <c r="N29" s="24">
        <v>18</v>
      </c>
      <c r="O29" s="26">
        <v>2</v>
      </c>
      <c r="P29" s="23">
        <f t="shared" si="3"/>
        <v>20</v>
      </c>
      <c r="Q29" s="37">
        <v>18</v>
      </c>
      <c r="R29" s="29">
        <v>2</v>
      </c>
      <c r="S29" s="28">
        <f t="shared" si="4"/>
        <v>20</v>
      </c>
      <c r="T29" s="38">
        <v>20</v>
      </c>
      <c r="U29" s="26" t="s">
        <v>9</v>
      </c>
      <c r="V29" s="25">
        <f t="shared" si="5"/>
        <v>20</v>
      </c>
      <c r="W29" s="22">
        <v>20</v>
      </c>
      <c r="X29" s="29" t="s">
        <v>9</v>
      </c>
      <c r="Y29" s="28">
        <f t="shared" si="6"/>
        <v>20</v>
      </c>
      <c r="Z29" s="27" t="str">
        <f>'[3]CALIF. II FASE'!DV29</f>
        <v>*</v>
      </c>
      <c r="AA29" s="26" t="s">
        <v>9</v>
      </c>
      <c r="AB29" s="25" t="str">
        <f t="shared" si="7"/>
        <v>*</v>
      </c>
      <c r="AC29" s="30" t="str">
        <f>'[3]CALIF. II FASE'!EL29</f>
        <v>*</v>
      </c>
      <c r="AD29" s="29" t="s">
        <v>9</v>
      </c>
      <c r="AE29" s="28" t="str">
        <f t="shared" si="8"/>
        <v>*</v>
      </c>
      <c r="AF29" s="21">
        <f t="shared" si="9"/>
        <v>19.571428571428573</v>
      </c>
      <c r="AG29" s="29" t="s">
        <v>9</v>
      </c>
      <c r="AH29" s="19">
        <v>7</v>
      </c>
    </row>
    <row r="30" spans="1:34" ht="12" customHeight="1" x14ac:dyDescent="0.25">
      <c r="A30" s="8">
        <v>18</v>
      </c>
      <c r="B30" s="160" t="s">
        <v>172</v>
      </c>
      <c r="C30" s="161"/>
      <c r="D30" s="161"/>
      <c r="E30" s="30">
        <v>4</v>
      </c>
      <c r="F30" s="29" t="s">
        <v>9</v>
      </c>
      <c r="G30" s="28">
        <f t="shared" si="0"/>
        <v>4</v>
      </c>
      <c r="H30" s="27">
        <v>12</v>
      </c>
      <c r="I30" s="26" t="s">
        <v>9</v>
      </c>
      <c r="J30" s="25">
        <f t="shared" si="1"/>
        <v>12</v>
      </c>
      <c r="K30" s="30">
        <v>11</v>
      </c>
      <c r="L30" s="29" t="s">
        <v>9</v>
      </c>
      <c r="M30" s="28">
        <f t="shared" si="2"/>
        <v>11</v>
      </c>
      <c r="N30" s="24">
        <v>12</v>
      </c>
      <c r="O30" s="26" t="s">
        <v>9</v>
      </c>
      <c r="P30" s="23">
        <f t="shared" si="3"/>
        <v>12</v>
      </c>
      <c r="Q30" s="37">
        <v>11</v>
      </c>
      <c r="R30" s="29" t="s">
        <v>9</v>
      </c>
      <c r="S30" s="28">
        <f t="shared" si="4"/>
        <v>11</v>
      </c>
      <c r="T30" s="38">
        <v>9</v>
      </c>
      <c r="U30" s="26" t="s">
        <v>9</v>
      </c>
      <c r="V30" s="25">
        <f t="shared" si="5"/>
        <v>9</v>
      </c>
      <c r="W30" s="22">
        <v>20</v>
      </c>
      <c r="X30" s="29" t="s">
        <v>9</v>
      </c>
      <c r="Y30" s="28">
        <f t="shared" si="6"/>
        <v>20</v>
      </c>
      <c r="Z30" s="27" t="str">
        <f>'[3]CALIF. II FASE'!DV30</f>
        <v>*</v>
      </c>
      <c r="AA30" s="26" t="s">
        <v>9</v>
      </c>
      <c r="AB30" s="25" t="str">
        <f t="shared" si="7"/>
        <v>*</v>
      </c>
      <c r="AC30" s="30" t="str">
        <f>'[3]CALIF. II FASE'!EL30</f>
        <v>*</v>
      </c>
      <c r="AD30" s="29" t="s">
        <v>9</v>
      </c>
      <c r="AE30" s="28" t="str">
        <f t="shared" si="8"/>
        <v>*</v>
      </c>
      <c r="AF30" s="21">
        <f t="shared" si="9"/>
        <v>11.285714285714286</v>
      </c>
      <c r="AG30" s="29" t="s">
        <v>9</v>
      </c>
      <c r="AH30" s="19">
        <v>7</v>
      </c>
    </row>
    <row r="31" spans="1:34" ht="12" customHeight="1" x14ac:dyDescent="0.25">
      <c r="A31" s="8">
        <v>19</v>
      </c>
      <c r="B31" s="160" t="s">
        <v>173</v>
      </c>
      <c r="C31" s="161"/>
      <c r="D31" s="161"/>
      <c r="E31" s="30">
        <v>19</v>
      </c>
      <c r="F31" s="29">
        <v>1</v>
      </c>
      <c r="G31" s="28">
        <f t="shared" si="0"/>
        <v>20</v>
      </c>
      <c r="H31" s="27">
        <v>20</v>
      </c>
      <c r="I31" s="26" t="s">
        <v>9</v>
      </c>
      <c r="J31" s="25">
        <f t="shared" si="1"/>
        <v>20</v>
      </c>
      <c r="K31" s="30">
        <v>19</v>
      </c>
      <c r="L31" s="29">
        <v>1</v>
      </c>
      <c r="M31" s="28">
        <f t="shared" si="2"/>
        <v>20</v>
      </c>
      <c r="N31" s="24">
        <v>19</v>
      </c>
      <c r="O31" s="26">
        <v>1</v>
      </c>
      <c r="P31" s="23">
        <f t="shared" si="3"/>
        <v>20</v>
      </c>
      <c r="Q31" s="37">
        <v>20</v>
      </c>
      <c r="R31" s="29" t="s">
        <v>9</v>
      </c>
      <c r="S31" s="28">
        <f t="shared" si="4"/>
        <v>20</v>
      </c>
      <c r="T31" s="38">
        <v>20</v>
      </c>
      <c r="U31" s="26" t="s">
        <v>9</v>
      </c>
      <c r="V31" s="25">
        <f t="shared" si="5"/>
        <v>20</v>
      </c>
      <c r="W31" s="22">
        <v>20</v>
      </c>
      <c r="X31" s="29" t="s">
        <v>9</v>
      </c>
      <c r="Y31" s="28">
        <f t="shared" si="6"/>
        <v>20</v>
      </c>
      <c r="Z31" s="27" t="str">
        <f>'[3]CALIF. II FASE'!DV31</f>
        <v>*</v>
      </c>
      <c r="AA31" s="26" t="s">
        <v>9</v>
      </c>
      <c r="AB31" s="25" t="str">
        <f t="shared" si="7"/>
        <v>*</v>
      </c>
      <c r="AC31" s="30" t="str">
        <f>'[3]CALIF. II FASE'!EL31</f>
        <v>*</v>
      </c>
      <c r="AD31" s="29" t="s">
        <v>9</v>
      </c>
      <c r="AE31" s="28" t="str">
        <f t="shared" si="8"/>
        <v>*</v>
      </c>
      <c r="AF31" s="21">
        <f t="shared" si="9"/>
        <v>20</v>
      </c>
      <c r="AG31" s="29" t="s">
        <v>9</v>
      </c>
      <c r="AH31" s="19">
        <v>7</v>
      </c>
    </row>
    <row r="32" spans="1:34" ht="12" customHeight="1" x14ac:dyDescent="0.25">
      <c r="A32" s="8">
        <v>20</v>
      </c>
      <c r="B32" s="160" t="s">
        <v>174</v>
      </c>
      <c r="C32" s="161"/>
      <c r="D32" s="161"/>
      <c r="E32" s="30">
        <v>20</v>
      </c>
      <c r="F32" s="29" t="s">
        <v>9</v>
      </c>
      <c r="G32" s="28">
        <f t="shared" si="0"/>
        <v>20</v>
      </c>
      <c r="H32" s="27">
        <v>19</v>
      </c>
      <c r="I32" s="26">
        <v>2</v>
      </c>
      <c r="J32" s="25">
        <f t="shared" si="1"/>
        <v>21</v>
      </c>
      <c r="K32" s="30">
        <v>19</v>
      </c>
      <c r="L32" s="29">
        <v>1</v>
      </c>
      <c r="M32" s="28">
        <f t="shared" si="2"/>
        <v>20</v>
      </c>
      <c r="N32" s="24">
        <v>18</v>
      </c>
      <c r="O32" s="26">
        <v>2</v>
      </c>
      <c r="P32" s="23">
        <f t="shared" si="3"/>
        <v>20</v>
      </c>
      <c r="Q32" s="37">
        <v>19</v>
      </c>
      <c r="R32" s="29" t="s">
        <v>9</v>
      </c>
      <c r="S32" s="28">
        <f t="shared" si="4"/>
        <v>19</v>
      </c>
      <c r="T32" s="38">
        <v>19</v>
      </c>
      <c r="U32" s="26" t="s">
        <v>9</v>
      </c>
      <c r="V32" s="25">
        <f t="shared" si="5"/>
        <v>19</v>
      </c>
      <c r="W32" s="22">
        <v>20</v>
      </c>
      <c r="X32" s="29" t="s">
        <v>9</v>
      </c>
      <c r="Y32" s="28">
        <f t="shared" si="6"/>
        <v>20</v>
      </c>
      <c r="Z32" s="27" t="str">
        <f>'[3]CALIF. II FASE'!DV32</f>
        <v>*</v>
      </c>
      <c r="AA32" s="26" t="s">
        <v>9</v>
      </c>
      <c r="AB32" s="25" t="str">
        <f t="shared" si="7"/>
        <v>*</v>
      </c>
      <c r="AC32" s="30" t="str">
        <f>'[3]CALIF. II FASE'!EL32</f>
        <v>*</v>
      </c>
      <c r="AD32" s="29" t="s">
        <v>9</v>
      </c>
      <c r="AE32" s="28" t="str">
        <f t="shared" si="8"/>
        <v>*</v>
      </c>
      <c r="AF32" s="21">
        <f t="shared" si="9"/>
        <v>19.857142857142858</v>
      </c>
      <c r="AG32" s="29" t="s">
        <v>9</v>
      </c>
      <c r="AH32" s="19">
        <v>7</v>
      </c>
    </row>
    <row r="33" spans="1:34" ht="12" customHeight="1" x14ac:dyDescent="0.25">
      <c r="A33" s="8">
        <v>21</v>
      </c>
      <c r="B33" s="160" t="s">
        <v>175</v>
      </c>
      <c r="C33" s="161"/>
      <c r="D33" s="161"/>
      <c r="E33" s="30">
        <v>19</v>
      </c>
      <c r="F33" s="29">
        <v>1</v>
      </c>
      <c r="G33" s="28">
        <f t="shared" si="0"/>
        <v>20</v>
      </c>
      <c r="H33" s="27">
        <v>20</v>
      </c>
      <c r="I33" s="26" t="s">
        <v>9</v>
      </c>
      <c r="J33" s="25">
        <f t="shared" si="1"/>
        <v>20</v>
      </c>
      <c r="K33" s="30">
        <v>20</v>
      </c>
      <c r="L33" s="29" t="s">
        <v>9</v>
      </c>
      <c r="M33" s="28">
        <f t="shared" si="2"/>
        <v>20</v>
      </c>
      <c r="N33" s="24">
        <v>19</v>
      </c>
      <c r="O33" s="26">
        <v>1</v>
      </c>
      <c r="P33" s="23">
        <f t="shared" si="3"/>
        <v>20</v>
      </c>
      <c r="Q33" s="37">
        <v>19</v>
      </c>
      <c r="R33" s="29">
        <v>1</v>
      </c>
      <c r="S33" s="28">
        <f t="shared" si="4"/>
        <v>20</v>
      </c>
      <c r="T33" s="38">
        <v>20</v>
      </c>
      <c r="U33" s="26" t="s">
        <v>9</v>
      </c>
      <c r="V33" s="25">
        <f t="shared" si="5"/>
        <v>20</v>
      </c>
      <c r="W33" s="22">
        <v>20</v>
      </c>
      <c r="X33" s="29" t="s">
        <v>9</v>
      </c>
      <c r="Y33" s="28">
        <f t="shared" si="6"/>
        <v>20</v>
      </c>
      <c r="Z33" s="27" t="str">
        <f>'[3]CALIF. II FASE'!DV33</f>
        <v>*</v>
      </c>
      <c r="AA33" s="26" t="s">
        <v>9</v>
      </c>
      <c r="AB33" s="25" t="str">
        <f t="shared" si="7"/>
        <v>*</v>
      </c>
      <c r="AC33" s="30" t="str">
        <f>'[3]CALIF. II FASE'!EL33</f>
        <v>*</v>
      </c>
      <c r="AD33" s="29" t="s">
        <v>9</v>
      </c>
      <c r="AE33" s="28" t="str">
        <f t="shared" si="8"/>
        <v>*</v>
      </c>
      <c r="AF33" s="21">
        <f t="shared" si="9"/>
        <v>20</v>
      </c>
      <c r="AG33" s="29" t="s">
        <v>9</v>
      </c>
      <c r="AH33" s="19">
        <v>7</v>
      </c>
    </row>
    <row r="34" spans="1:34" ht="12" customHeight="1" x14ac:dyDescent="0.25">
      <c r="A34" s="8">
        <v>22</v>
      </c>
      <c r="B34" s="160" t="s">
        <v>176</v>
      </c>
      <c r="C34" s="161"/>
      <c r="D34" s="161"/>
      <c r="E34" s="30">
        <v>19</v>
      </c>
      <c r="F34" s="29">
        <v>1</v>
      </c>
      <c r="G34" s="28">
        <f t="shared" si="0"/>
        <v>20</v>
      </c>
      <c r="H34" s="27">
        <v>20</v>
      </c>
      <c r="I34" s="26" t="s">
        <v>9</v>
      </c>
      <c r="J34" s="25">
        <f t="shared" si="1"/>
        <v>20</v>
      </c>
      <c r="K34" s="30">
        <v>20</v>
      </c>
      <c r="L34" s="29" t="s">
        <v>9</v>
      </c>
      <c r="M34" s="28">
        <f t="shared" si="2"/>
        <v>20</v>
      </c>
      <c r="N34" s="24">
        <v>17</v>
      </c>
      <c r="O34" s="26">
        <v>2</v>
      </c>
      <c r="P34" s="23">
        <f t="shared" si="3"/>
        <v>19</v>
      </c>
      <c r="Q34" s="37">
        <v>19</v>
      </c>
      <c r="R34" s="29">
        <v>1</v>
      </c>
      <c r="S34" s="28">
        <f t="shared" si="4"/>
        <v>20</v>
      </c>
      <c r="T34" s="38">
        <v>20</v>
      </c>
      <c r="U34" s="26" t="s">
        <v>9</v>
      </c>
      <c r="V34" s="25">
        <f t="shared" si="5"/>
        <v>20</v>
      </c>
      <c r="W34" s="22">
        <v>20</v>
      </c>
      <c r="X34" s="29" t="s">
        <v>9</v>
      </c>
      <c r="Y34" s="28">
        <f t="shared" si="6"/>
        <v>20</v>
      </c>
      <c r="Z34" s="27" t="str">
        <f>'[3]CALIF. II FASE'!DV34</f>
        <v>*</v>
      </c>
      <c r="AA34" s="26" t="s">
        <v>9</v>
      </c>
      <c r="AB34" s="25" t="str">
        <f t="shared" si="7"/>
        <v>*</v>
      </c>
      <c r="AC34" s="30" t="str">
        <f>'[3]CALIF. II FASE'!EL34</f>
        <v>*</v>
      </c>
      <c r="AD34" s="29" t="s">
        <v>9</v>
      </c>
      <c r="AE34" s="28" t="str">
        <f t="shared" si="8"/>
        <v>*</v>
      </c>
      <c r="AF34" s="21">
        <f t="shared" si="9"/>
        <v>19.857142857142858</v>
      </c>
      <c r="AG34" s="29" t="s">
        <v>9</v>
      </c>
      <c r="AH34" s="19">
        <v>7</v>
      </c>
    </row>
    <row r="35" spans="1:34" ht="12" customHeight="1" x14ac:dyDescent="0.25">
      <c r="A35" s="8">
        <v>23</v>
      </c>
      <c r="B35" s="160" t="s">
        <v>177</v>
      </c>
      <c r="C35" s="161"/>
      <c r="D35" s="161"/>
      <c r="E35" s="30">
        <v>19</v>
      </c>
      <c r="F35" s="29">
        <v>1</v>
      </c>
      <c r="G35" s="28">
        <f t="shared" si="0"/>
        <v>20</v>
      </c>
      <c r="H35" s="27">
        <v>20</v>
      </c>
      <c r="I35" s="26" t="s">
        <v>9</v>
      </c>
      <c r="J35" s="25">
        <f t="shared" si="1"/>
        <v>20</v>
      </c>
      <c r="K35" s="30">
        <v>20</v>
      </c>
      <c r="L35" s="29" t="s">
        <v>9</v>
      </c>
      <c r="M35" s="28">
        <f t="shared" si="2"/>
        <v>20</v>
      </c>
      <c r="N35" s="24">
        <v>17</v>
      </c>
      <c r="O35" s="26">
        <v>2</v>
      </c>
      <c r="P35" s="23">
        <f t="shared" si="3"/>
        <v>19</v>
      </c>
      <c r="Q35" s="37">
        <v>19</v>
      </c>
      <c r="R35" s="29">
        <v>1</v>
      </c>
      <c r="S35" s="28">
        <f t="shared" si="4"/>
        <v>20</v>
      </c>
      <c r="T35" s="38">
        <v>20</v>
      </c>
      <c r="U35" s="26" t="s">
        <v>9</v>
      </c>
      <c r="V35" s="25">
        <f t="shared" si="5"/>
        <v>20</v>
      </c>
      <c r="W35" s="22">
        <v>20</v>
      </c>
      <c r="X35" s="29" t="s">
        <v>9</v>
      </c>
      <c r="Y35" s="28">
        <f t="shared" si="6"/>
        <v>20</v>
      </c>
      <c r="Z35" s="27" t="str">
        <f>'[3]CALIF. II FASE'!DV35</f>
        <v>*</v>
      </c>
      <c r="AA35" s="26" t="s">
        <v>9</v>
      </c>
      <c r="AB35" s="25" t="str">
        <f t="shared" si="7"/>
        <v>*</v>
      </c>
      <c r="AC35" s="30" t="str">
        <f>'[3]CALIF. II FASE'!EL35</f>
        <v>*</v>
      </c>
      <c r="AD35" s="29" t="s">
        <v>9</v>
      </c>
      <c r="AE35" s="28" t="str">
        <f t="shared" si="8"/>
        <v>*</v>
      </c>
      <c r="AF35" s="21">
        <f t="shared" si="9"/>
        <v>19.857142857142858</v>
      </c>
      <c r="AG35" s="29" t="s">
        <v>9</v>
      </c>
      <c r="AH35" s="19">
        <v>7</v>
      </c>
    </row>
    <row r="36" spans="1:34" ht="12" customHeight="1" x14ac:dyDescent="0.25">
      <c r="A36" s="8">
        <v>24</v>
      </c>
      <c r="B36" s="160" t="s">
        <v>178</v>
      </c>
      <c r="C36" s="161"/>
      <c r="D36" s="161"/>
      <c r="E36" s="30">
        <v>18</v>
      </c>
      <c r="F36" s="29">
        <v>2</v>
      </c>
      <c r="G36" s="28">
        <f t="shared" si="0"/>
        <v>20</v>
      </c>
      <c r="H36" s="27">
        <v>20</v>
      </c>
      <c r="I36" s="26" t="s">
        <v>9</v>
      </c>
      <c r="J36" s="25">
        <f t="shared" si="1"/>
        <v>20</v>
      </c>
      <c r="K36" s="30">
        <v>20</v>
      </c>
      <c r="L36" s="29" t="s">
        <v>9</v>
      </c>
      <c r="M36" s="28">
        <f t="shared" si="2"/>
        <v>20</v>
      </c>
      <c r="N36" s="24">
        <v>19</v>
      </c>
      <c r="O36" s="26">
        <v>1</v>
      </c>
      <c r="P36" s="23">
        <f t="shared" si="3"/>
        <v>20</v>
      </c>
      <c r="Q36" s="37">
        <v>20</v>
      </c>
      <c r="R36" s="29" t="s">
        <v>9</v>
      </c>
      <c r="S36" s="28">
        <f t="shared" si="4"/>
        <v>20</v>
      </c>
      <c r="T36" s="38">
        <v>20</v>
      </c>
      <c r="U36" s="26" t="s">
        <v>9</v>
      </c>
      <c r="V36" s="25">
        <f t="shared" si="5"/>
        <v>20</v>
      </c>
      <c r="W36" s="22">
        <v>20</v>
      </c>
      <c r="X36" s="29" t="s">
        <v>9</v>
      </c>
      <c r="Y36" s="28">
        <f t="shared" si="6"/>
        <v>20</v>
      </c>
      <c r="Z36" s="27" t="str">
        <f>'[3]CALIF. II FASE'!DV36</f>
        <v>*</v>
      </c>
      <c r="AA36" s="26" t="s">
        <v>9</v>
      </c>
      <c r="AB36" s="25" t="str">
        <f t="shared" si="7"/>
        <v>*</v>
      </c>
      <c r="AC36" s="30" t="str">
        <f>'[3]CALIF. II FASE'!EL36</f>
        <v>*</v>
      </c>
      <c r="AD36" s="29" t="s">
        <v>9</v>
      </c>
      <c r="AE36" s="28" t="str">
        <f t="shared" si="8"/>
        <v>*</v>
      </c>
      <c r="AF36" s="21">
        <f t="shared" si="9"/>
        <v>20</v>
      </c>
      <c r="AG36" s="29" t="s">
        <v>9</v>
      </c>
      <c r="AH36" s="19">
        <v>7</v>
      </c>
    </row>
    <row r="37" spans="1:34" ht="12" customHeight="1" x14ac:dyDescent="0.25">
      <c r="A37" s="8">
        <v>25</v>
      </c>
      <c r="B37" s="160" t="s">
        <v>179</v>
      </c>
      <c r="C37" s="161"/>
      <c r="D37" s="161"/>
      <c r="E37" s="30">
        <v>17</v>
      </c>
      <c r="F37" s="29" t="s">
        <v>9</v>
      </c>
      <c r="G37" s="28">
        <f t="shared" si="0"/>
        <v>17</v>
      </c>
      <c r="H37" s="27">
        <v>17</v>
      </c>
      <c r="I37" s="26" t="s">
        <v>9</v>
      </c>
      <c r="J37" s="25">
        <f t="shared" si="1"/>
        <v>17</v>
      </c>
      <c r="K37" s="30">
        <v>17</v>
      </c>
      <c r="L37" s="29" t="s">
        <v>9</v>
      </c>
      <c r="M37" s="28">
        <f t="shared" si="2"/>
        <v>17</v>
      </c>
      <c r="N37" s="24">
        <v>17</v>
      </c>
      <c r="O37" s="26">
        <v>2</v>
      </c>
      <c r="P37" s="23">
        <f t="shared" si="3"/>
        <v>19</v>
      </c>
      <c r="Q37" s="37">
        <v>15</v>
      </c>
      <c r="R37" s="29">
        <v>2</v>
      </c>
      <c r="S37" s="28">
        <f t="shared" si="4"/>
        <v>17</v>
      </c>
      <c r="T37" s="38">
        <v>16</v>
      </c>
      <c r="U37" s="26" t="s">
        <v>9</v>
      </c>
      <c r="V37" s="25">
        <f t="shared" si="5"/>
        <v>16</v>
      </c>
      <c r="W37" s="22">
        <v>20</v>
      </c>
      <c r="X37" s="29" t="s">
        <v>9</v>
      </c>
      <c r="Y37" s="28">
        <f t="shared" si="6"/>
        <v>20</v>
      </c>
      <c r="Z37" s="27" t="str">
        <f>'[3]CALIF. II FASE'!DV37</f>
        <v>*</v>
      </c>
      <c r="AA37" s="26" t="s">
        <v>9</v>
      </c>
      <c r="AB37" s="25" t="str">
        <f t="shared" si="7"/>
        <v>*</v>
      </c>
      <c r="AC37" s="30" t="str">
        <f>'[3]CALIF. II FASE'!EL37</f>
        <v>*</v>
      </c>
      <c r="AD37" s="29" t="s">
        <v>9</v>
      </c>
      <c r="AE37" s="28" t="str">
        <f t="shared" si="8"/>
        <v>*</v>
      </c>
      <c r="AF37" s="21">
        <f t="shared" si="9"/>
        <v>17.571428571428573</v>
      </c>
      <c r="AG37" s="29" t="s">
        <v>9</v>
      </c>
      <c r="AH37" s="19">
        <v>7</v>
      </c>
    </row>
    <row r="38" spans="1:34" ht="12" customHeight="1" x14ac:dyDescent="0.25">
      <c r="A38" s="8">
        <v>26</v>
      </c>
      <c r="B38" s="160" t="s">
        <v>180</v>
      </c>
      <c r="C38" s="161"/>
      <c r="D38" s="161"/>
      <c r="E38" s="30">
        <v>18</v>
      </c>
      <c r="F38" s="29" t="s">
        <v>9</v>
      </c>
      <c r="G38" s="28">
        <f t="shared" si="0"/>
        <v>18</v>
      </c>
      <c r="H38" s="27">
        <v>20</v>
      </c>
      <c r="I38" s="26" t="s">
        <v>9</v>
      </c>
      <c r="J38" s="25">
        <f t="shared" si="1"/>
        <v>20</v>
      </c>
      <c r="K38" s="30">
        <v>19</v>
      </c>
      <c r="L38" s="29" t="s">
        <v>9</v>
      </c>
      <c r="M38" s="28">
        <f t="shared" si="2"/>
        <v>19</v>
      </c>
      <c r="N38" s="24">
        <v>16</v>
      </c>
      <c r="O38" s="26" t="s">
        <v>9</v>
      </c>
      <c r="P38" s="23">
        <f t="shared" si="3"/>
        <v>16</v>
      </c>
      <c r="Q38" s="37">
        <v>13</v>
      </c>
      <c r="R38" s="29">
        <v>2</v>
      </c>
      <c r="S38" s="28">
        <f t="shared" si="4"/>
        <v>15</v>
      </c>
      <c r="T38" s="38">
        <v>19</v>
      </c>
      <c r="U38" s="26" t="s">
        <v>9</v>
      </c>
      <c r="V38" s="25">
        <f t="shared" si="5"/>
        <v>19</v>
      </c>
      <c r="W38" s="22">
        <v>20</v>
      </c>
      <c r="X38" s="29" t="s">
        <v>9</v>
      </c>
      <c r="Y38" s="28">
        <f t="shared" si="6"/>
        <v>20</v>
      </c>
      <c r="Z38" s="27" t="str">
        <f>'[3]CALIF. II FASE'!DV38</f>
        <v>*</v>
      </c>
      <c r="AA38" s="26" t="s">
        <v>9</v>
      </c>
      <c r="AB38" s="25" t="str">
        <f t="shared" si="7"/>
        <v>*</v>
      </c>
      <c r="AC38" s="30" t="str">
        <f>'[3]CALIF. II FASE'!EL38</f>
        <v>*</v>
      </c>
      <c r="AD38" s="29" t="s">
        <v>9</v>
      </c>
      <c r="AE38" s="28" t="str">
        <f t="shared" si="8"/>
        <v>*</v>
      </c>
      <c r="AF38" s="21">
        <f t="shared" si="9"/>
        <v>18.142857142857142</v>
      </c>
      <c r="AG38" s="29" t="s">
        <v>9</v>
      </c>
      <c r="AH38" s="19">
        <v>7</v>
      </c>
    </row>
    <row r="39" spans="1:34" ht="12" customHeight="1" x14ac:dyDescent="0.25">
      <c r="A39" s="8">
        <v>27</v>
      </c>
      <c r="B39" s="160" t="s">
        <v>181</v>
      </c>
      <c r="C39" s="161"/>
      <c r="D39" s="161"/>
      <c r="E39" s="30">
        <v>18</v>
      </c>
      <c r="F39" s="29" t="s">
        <v>9</v>
      </c>
      <c r="G39" s="28">
        <f t="shared" si="0"/>
        <v>18</v>
      </c>
      <c r="H39" s="27">
        <v>18</v>
      </c>
      <c r="I39" s="26" t="s">
        <v>9</v>
      </c>
      <c r="J39" s="25">
        <f t="shared" si="1"/>
        <v>18</v>
      </c>
      <c r="K39" s="30">
        <v>17</v>
      </c>
      <c r="L39" s="29">
        <v>1</v>
      </c>
      <c r="M39" s="28">
        <f t="shared" si="2"/>
        <v>18</v>
      </c>
      <c r="N39" s="24">
        <v>17</v>
      </c>
      <c r="O39" s="26">
        <v>2</v>
      </c>
      <c r="P39" s="23">
        <f t="shared" si="3"/>
        <v>19</v>
      </c>
      <c r="Q39" s="37">
        <v>15</v>
      </c>
      <c r="R39" s="29">
        <v>1</v>
      </c>
      <c r="S39" s="28">
        <f t="shared" si="4"/>
        <v>16</v>
      </c>
      <c r="T39" s="38">
        <v>19</v>
      </c>
      <c r="U39" s="26" t="s">
        <v>9</v>
      </c>
      <c r="V39" s="25">
        <f t="shared" si="5"/>
        <v>19</v>
      </c>
      <c r="W39" s="22">
        <v>20</v>
      </c>
      <c r="X39" s="29" t="s">
        <v>9</v>
      </c>
      <c r="Y39" s="28">
        <f t="shared" si="6"/>
        <v>20</v>
      </c>
      <c r="Z39" s="27" t="str">
        <f>'[3]CALIF. II FASE'!DV39</f>
        <v>*</v>
      </c>
      <c r="AA39" s="26" t="s">
        <v>9</v>
      </c>
      <c r="AB39" s="25" t="str">
        <f t="shared" si="7"/>
        <v>*</v>
      </c>
      <c r="AC39" s="30" t="str">
        <f>'[3]CALIF. II FASE'!EL39</f>
        <v>*</v>
      </c>
      <c r="AD39" s="29" t="s">
        <v>9</v>
      </c>
      <c r="AE39" s="28" t="str">
        <f t="shared" si="8"/>
        <v>*</v>
      </c>
      <c r="AF39" s="21">
        <f t="shared" si="9"/>
        <v>18.285714285714285</v>
      </c>
      <c r="AG39" s="29" t="s">
        <v>9</v>
      </c>
      <c r="AH39" s="19">
        <v>7</v>
      </c>
    </row>
    <row r="40" spans="1:34" ht="12" customHeight="1" x14ac:dyDescent="0.25">
      <c r="A40" s="8">
        <v>28</v>
      </c>
      <c r="B40" s="160" t="s">
        <v>182</v>
      </c>
      <c r="C40" s="161"/>
      <c r="D40" s="161"/>
      <c r="E40" s="30">
        <v>5</v>
      </c>
      <c r="F40" s="29" t="s">
        <v>9</v>
      </c>
      <c r="G40" s="28">
        <f t="shared" si="0"/>
        <v>5</v>
      </c>
      <c r="H40" s="27">
        <v>1</v>
      </c>
      <c r="I40" s="26" t="s">
        <v>9</v>
      </c>
      <c r="J40" s="25">
        <f t="shared" si="1"/>
        <v>1</v>
      </c>
      <c r="K40" s="30">
        <v>1</v>
      </c>
      <c r="L40" s="29" t="s">
        <v>9</v>
      </c>
      <c r="M40" s="28">
        <f t="shared" si="2"/>
        <v>1</v>
      </c>
      <c r="N40" s="24">
        <v>6</v>
      </c>
      <c r="O40" s="26" t="s">
        <v>9</v>
      </c>
      <c r="P40" s="23">
        <f t="shared" si="3"/>
        <v>6</v>
      </c>
      <c r="Q40" s="37">
        <v>1</v>
      </c>
      <c r="R40" s="29" t="s">
        <v>9</v>
      </c>
      <c r="S40" s="28">
        <f t="shared" si="4"/>
        <v>1</v>
      </c>
      <c r="T40" s="38">
        <v>1</v>
      </c>
      <c r="U40" s="26" t="s">
        <v>9</v>
      </c>
      <c r="V40" s="25">
        <f t="shared" si="5"/>
        <v>1</v>
      </c>
      <c r="W40" s="22">
        <v>20</v>
      </c>
      <c r="X40" s="29" t="s">
        <v>9</v>
      </c>
      <c r="Y40" s="28">
        <f t="shared" si="6"/>
        <v>20</v>
      </c>
      <c r="Z40" s="27" t="str">
        <f>'[3]CALIF. II FASE'!DV40</f>
        <v>*</v>
      </c>
      <c r="AA40" s="26" t="s">
        <v>9</v>
      </c>
      <c r="AB40" s="25" t="str">
        <f t="shared" si="7"/>
        <v>*</v>
      </c>
      <c r="AC40" s="30" t="str">
        <f>'[3]CALIF. II FASE'!EL40</f>
        <v>*</v>
      </c>
      <c r="AD40" s="29" t="s">
        <v>9</v>
      </c>
      <c r="AE40" s="28" t="str">
        <f t="shared" si="8"/>
        <v>*</v>
      </c>
      <c r="AF40" s="21">
        <f t="shared" si="9"/>
        <v>5</v>
      </c>
      <c r="AG40" s="29" t="s">
        <v>9</v>
      </c>
      <c r="AH40" s="19">
        <v>7</v>
      </c>
    </row>
    <row r="41" spans="1:34" ht="12" customHeight="1" x14ac:dyDescent="0.25">
      <c r="A41" s="8">
        <v>29</v>
      </c>
      <c r="B41" s="160" t="s">
        <v>183</v>
      </c>
      <c r="C41" s="161"/>
      <c r="D41" s="161"/>
      <c r="E41" s="30">
        <v>19</v>
      </c>
      <c r="F41" s="29">
        <v>1</v>
      </c>
      <c r="G41" s="28">
        <f t="shared" si="0"/>
        <v>20</v>
      </c>
      <c r="H41" s="27">
        <v>20</v>
      </c>
      <c r="I41" s="26" t="s">
        <v>9</v>
      </c>
      <c r="J41" s="25">
        <f t="shared" si="1"/>
        <v>20</v>
      </c>
      <c r="K41" s="30">
        <v>20</v>
      </c>
      <c r="L41" s="29" t="s">
        <v>9</v>
      </c>
      <c r="M41" s="28">
        <f t="shared" si="2"/>
        <v>20</v>
      </c>
      <c r="N41" s="24">
        <v>19</v>
      </c>
      <c r="O41" s="26">
        <v>1</v>
      </c>
      <c r="P41" s="23">
        <f t="shared" si="3"/>
        <v>20</v>
      </c>
      <c r="Q41" s="37">
        <v>19</v>
      </c>
      <c r="R41" s="29">
        <v>1</v>
      </c>
      <c r="S41" s="28">
        <f t="shared" si="4"/>
        <v>20</v>
      </c>
      <c r="T41" s="38">
        <v>20</v>
      </c>
      <c r="U41" s="26" t="s">
        <v>9</v>
      </c>
      <c r="V41" s="25">
        <f t="shared" si="5"/>
        <v>20</v>
      </c>
      <c r="W41" s="22">
        <v>20</v>
      </c>
      <c r="X41" s="29" t="s">
        <v>9</v>
      </c>
      <c r="Y41" s="28">
        <f t="shared" si="6"/>
        <v>20</v>
      </c>
      <c r="Z41" s="27" t="str">
        <f>'[3]CALIF. II FASE'!DV41</f>
        <v>*</v>
      </c>
      <c r="AA41" s="26" t="s">
        <v>9</v>
      </c>
      <c r="AB41" s="25" t="str">
        <f t="shared" si="7"/>
        <v>*</v>
      </c>
      <c r="AC41" s="30" t="str">
        <f>'[3]CALIF. II FASE'!EL41</f>
        <v>*</v>
      </c>
      <c r="AD41" s="29" t="s">
        <v>9</v>
      </c>
      <c r="AE41" s="28" t="str">
        <f t="shared" si="8"/>
        <v>*</v>
      </c>
      <c r="AF41" s="21">
        <f t="shared" si="9"/>
        <v>20</v>
      </c>
      <c r="AG41" s="29" t="s">
        <v>9</v>
      </c>
      <c r="AH41" s="19">
        <v>7</v>
      </c>
    </row>
    <row r="42" spans="1:34" ht="12" customHeight="1" x14ac:dyDescent="0.25">
      <c r="A42" s="8">
        <v>30</v>
      </c>
      <c r="B42" s="160" t="s">
        <v>184</v>
      </c>
      <c r="C42" s="161"/>
      <c r="D42" s="161"/>
      <c r="E42" s="30">
        <v>19</v>
      </c>
      <c r="F42" s="29" t="s">
        <v>9</v>
      </c>
      <c r="G42" s="28">
        <f t="shared" si="0"/>
        <v>19</v>
      </c>
      <c r="H42" s="27">
        <v>18</v>
      </c>
      <c r="I42" s="26">
        <v>1</v>
      </c>
      <c r="J42" s="25">
        <f t="shared" si="1"/>
        <v>19</v>
      </c>
      <c r="K42" s="30">
        <v>19</v>
      </c>
      <c r="L42" s="29" t="s">
        <v>9</v>
      </c>
      <c r="M42" s="28">
        <f t="shared" si="2"/>
        <v>19</v>
      </c>
      <c r="N42" s="24">
        <v>17</v>
      </c>
      <c r="O42" s="26">
        <v>2</v>
      </c>
      <c r="P42" s="23">
        <f t="shared" si="3"/>
        <v>19</v>
      </c>
      <c r="Q42" s="37">
        <v>18</v>
      </c>
      <c r="R42" s="29">
        <v>1</v>
      </c>
      <c r="S42" s="28">
        <f t="shared" si="4"/>
        <v>19</v>
      </c>
      <c r="T42" s="38">
        <v>20</v>
      </c>
      <c r="U42" s="26" t="s">
        <v>9</v>
      </c>
      <c r="V42" s="25">
        <f t="shared" si="5"/>
        <v>20</v>
      </c>
      <c r="W42" s="22">
        <v>20</v>
      </c>
      <c r="X42" s="29" t="s">
        <v>9</v>
      </c>
      <c r="Y42" s="28">
        <f t="shared" si="6"/>
        <v>20</v>
      </c>
      <c r="Z42" s="27" t="str">
        <f>'[3]CALIF. II FASE'!DV42</f>
        <v>*</v>
      </c>
      <c r="AA42" s="26" t="s">
        <v>9</v>
      </c>
      <c r="AB42" s="25" t="str">
        <f t="shared" si="7"/>
        <v>*</v>
      </c>
      <c r="AC42" s="30" t="str">
        <f>'[3]CALIF. II FASE'!EL42</f>
        <v>*</v>
      </c>
      <c r="AD42" s="29" t="s">
        <v>9</v>
      </c>
      <c r="AE42" s="28" t="str">
        <f t="shared" si="8"/>
        <v>*</v>
      </c>
      <c r="AF42" s="21">
        <f t="shared" si="9"/>
        <v>19.285714285714285</v>
      </c>
      <c r="AG42" s="29" t="s">
        <v>9</v>
      </c>
      <c r="AH42" s="19">
        <v>7</v>
      </c>
    </row>
    <row r="43" spans="1:34" ht="12" customHeight="1" x14ac:dyDescent="0.25">
      <c r="A43" s="8">
        <v>31</v>
      </c>
      <c r="B43" s="160" t="s">
        <v>185</v>
      </c>
      <c r="C43" s="161"/>
      <c r="D43" s="161"/>
      <c r="E43" s="30">
        <v>19</v>
      </c>
      <c r="F43" s="29" t="s">
        <v>9</v>
      </c>
      <c r="G43" s="28">
        <f t="shared" si="0"/>
        <v>19</v>
      </c>
      <c r="H43" s="27">
        <v>19</v>
      </c>
      <c r="I43" s="26">
        <v>1</v>
      </c>
      <c r="J43" s="25">
        <f t="shared" si="1"/>
        <v>20</v>
      </c>
      <c r="K43" s="30">
        <v>19</v>
      </c>
      <c r="L43" s="29" t="s">
        <v>9</v>
      </c>
      <c r="M43" s="28">
        <f t="shared" si="2"/>
        <v>19</v>
      </c>
      <c r="N43" s="24">
        <v>17</v>
      </c>
      <c r="O43" s="26">
        <v>2</v>
      </c>
      <c r="P43" s="23">
        <f t="shared" si="3"/>
        <v>19</v>
      </c>
      <c r="Q43" s="37">
        <v>18</v>
      </c>
      <c r="R43" s="29">
        <v>1</v>
      </c>
      <c r="S43" s="28">
        <f t="shared" si="4"/>
        <v>19</v>
      </c>
      <c r="T43" s="38">
        <v>20</v>
      </c>
      <c r="U43" s="26" t="s">
        <v>9</v>
      </c>
      <c r="V43" s="25">
        <f t="shared" si="5"/>
        <v>20</v>
      </c>
      <c r="W43" s="22">
        <v>20</v>
      </c>
      <c r="X43" s="29" t="s">
        <v>9</v>
      </c>
      <c r="Y43" s="28">
        <f t="shared" si="6"/>
        <v>20</v>
      </c>
      <c r="Z43" s="27" t="str">
        <f>'[3]CALIF. II FASE'!DV43</f>
        <v>*</v>
      </c>
      <c r="AA43" s="26" t="s">
        <v>9</v>
      </c>
      <c r="AB43" s="25" t="str">
        <f t="shared" si="7"/>
        <v>*</v>
      </c>
      <c r="AC43" s="30" t="str">
        <f>'[3]CALIF. II FASE'!EL43</f>
        <v>*</v>
      </c>
      <c r="AD43" s="29" t="s">
        <v>9</v>
      </c>
      <c r="AE43" s="28" t="str">
        <f t="shared" si="8"/>
        <v>*</v>
      </c>
      <c r="AF43" s="21">
        <f t="shared" si="9"/>
        <v>19.428571428571427</v>
      </c>
      <c r="AG43" s="29" t="s">
        <v>9</v>
      </c>
      <c r="AH43" s="19">
        <v>7</v>
      </c>
    </row>
    <row r="44" spans="1:34" ht="12" customHeight="1" x14ac:dyDescent="0.25">
      <c r="A44" s="8">
        <v>32</v>
      </c>
      <c r="B44" s="160" t="s">
        <v>186</v>
      </c>
      <c r="C44" s="161"/>
      <c r="D44" s="161"/>
      <c r="E44" s="30">
        <v>18</v>
      </c>
      <c r="F44" s="29" t="s">
        <v>9</v>
      </c>
      <c r="G44" s="28">
        <f t="shared" si="0"/>
        <v>18</v>
      </c>
      <c r="H44" s="27">
        <v>17</v>
      </c>
      <c r="I44" s="26" t="s">
        <v>9</v>
      </c>
      <c r="J44" s="25">
        <f t="shared" si="1"/>
        <v>17</v>
      </c>
      <c r="K44" s="30">
        <v>17</v>
      </c>
      <c r="L44" s="29" t="s">
        <v>9</v>
      </c>
      <c r="M44" s="28">
        <f t="shared" si="2"/>
        <v>17</v>
      </c>
      <c r="N44" s="24">
        <v>16</v>
      </c>
      <c r="O44" s="26" t="s">
        <v>9</v>
      </c>
      <c r="P44" s="23">
        <f t="shared" si="3"/>
        <v>16</v>
      </c>
      <c r="Q44" s="37">
        <v>8</v>
      </c>
      <c r="R44" s="29" t="s">
        <v>9</v>
      </c>
      <c r="S44" s="28">
        <f t="shared" si="4"/>
        <v>8</v>
      </c>
      <c r="T44" s="38">
        <v>17</v>
      </c>
      <c r="U44" s="26" t="s">
        <v>9</v>
      </c>
      <c r="V44" s="25">
        <f t="shared" si="5"/>
        <v>17</v>
      </c>
      <c r="W44" s="22">
        <v>20</v>
      </c>
      <c r="X44" s="29" t="s">
        <v>9</v>
      </c>
      <c r="Y44" s="28">
        <f t="shared" si="6"/>
        <v>20</v>
      </c>
      <c r="Z44" s="27" t="str">
        <f>'[3]CALIF. II FASE'!DV44</f>
        <v>*</v>
      </c>
      <c r="AA44" s="26" t="s">
        <v>9</v>
      </c>
      <c r="AB44" s="25" t="str">
        <f t="shared" si="7"/>
        <v>*</v>
      </c>
      <c r="AC44" s="30" t="str">
        <f>'[3]CALIF. II FASE'!EL44</f>
        <v>*</v>
      </c>
      <c r="AD44" s="29" t="s">
        <v>9</v>
      </c>
      <c r="AE44" s="28" t="str">
        <f t="shared" si="8"/>
        <v>*</v>
      </c>
      <c r="AF44" s="21">
        <f t="shared" si="9"/>
        <v>16.142857142857142</v>
      </c>
      <c r="AG44" s="29" t="s">
        <v>9</v>
      </c>
      <c r="AH44" s="19">
        <v>7</v>
      </c>
    </row>
    <row r="45" spans="1:34" ht="12" customHeight="1" x14ac:dyDescent="0.25">
      <c r="A45" s="8">
        <v>33</v>
      </c>
      <c r="B45" s="160" t="s">
        <v>187</v>
      </c>
      <c r="C45" s="161"/>
      <c r="D45" s="161"/>
      <c r="E45" s="30">
        <v>19</v>
      </c>
      <c r="F45" s="29">
        <v>1</v>
      </c>
      <c r="G45" s="28">
        <f t="shared" si="0"/>
        <v>20</v>
      </c>
      <c r="H45" s="27">
        <v>20</v>
      </c>
      <c r="I45" s="26" t="s">
        <v>9</v>
      </c>
      <c r="J45" s="25">
        <f t="shared" si="1"/>
        <v>20</v>
      </c>
      <c r="K45" s="30">
        <v>20</v>
      </c>
      <c r="L45" s="29" t="s">
        <v>9</v>
      </c>
      <c r="M45" s="28">
        <f t="shared" si="2"/>
        <v>20</v>
      </c>
      <c r="N45" s="24">
        <v>18</v>
      </c>
      <c r="O45" s="26">
        <v>2</v>
      </c>
      <c r="P45" s="23">
        <f t="shared" si="3"/>
        <v>20</v>
      </c>
      <c r="Q45" s="37">
        <v>20</v>
      </c>
      <c r="R45" s="29" t="s">
        <v>9</v>
      </c>
      <c r="S45" s="28">
        <f t="shared" si="4"/>
        <v>20</v>
      </c>
      <c r="T45" s="38">
        <v>20</v>
      </c>
      <c r="U45" s="26" t="s">
        <v>9</v>
      </c>
      <c r="V45" s="25">
        <f t="shared" si="5"/>
        <v>20</v>
      </c>
      <c r="W45" s="22">
        <v>20</v>
      </c>
      <c r="X45" s="29" t="s">
        <v>9</v>
      </c>
      <c r="Y45" s="28">
        <f t="shared" si="6"/>
        <v>20</v>
      </c>
      <c r="Z45" s="27" t="str">
        <f>'[3]CALIF. II FASE'!DV45</f>
        <v>*</v>
      </c>
      <c r="AA45" s="26" t="s">
        <v>9</v>
      </c>
      <c r="AB45" s="25" t="str">
        <f t="shared" si="7"/>
        <v>*</v>
      </c>
      <c r="AC45" s="30" t="str">
        <f>'[3]CALIF. II FASE'!EL45</f>
        <v>*</v>
      </c>
      <c r="AD45" s="29" t="s">
        <v>9</v>
      </c>
      <c r="AE45" s="28" t="str">
        <f t="shared" si="8"/>
        <v>*</v>
      </c>
      <c r="AF45" s="21">
        <f t="shared" si="9"/>
        <v>20</v>
      </c>
      <c r="AG45" s="29" t="s">
        <v>9</v>
      </c>
      <c r="AH45" s="19">
        <v>7</v>
      </c>
    </row>
    <row r="46" spans="1:34" ht="12" customHeight="1" x14ac:dyDescent="0.25">
      <c r="A46" s="8">
        <v>34</v>
      </c>
      <c r="B46" s="160" t="s">
        <v>188</v>
      </c>
      <c r="C46" s="161"/>
      <c r="D46" s="161"/>
      <c r="E46" s="30">
        <v>19</v>
      </c>
      <c r="F46" s="29" t="s">
        <v>9</v>
      </c>
      <c r="G46" s="28">
        <f t="shared" si="0"/>
        <v>19</v>
      </c>
      <c r="H46" s="27">
        <v>20</v>
      </c>
      <c r="I46" s="26" t="s">
        <v>9</v>
      </c>
      <c r="J46" s="25">
        <f t="shared" si="1"/>
        <v>20</v>
      </c>
      <c r="K46" s="30">
        <v>19</v>
      </c>
      <c r="L46" s="29" t="s">
        <v>9</v>
      </c>
      <c r="M46" s="28">
        <f t="shared" si="2"/>
        <v>19</v>
      </c>
      <c r="N46" s="24">
        <v>16</v>
      </c>
      <c r="O46" s="26" t="s">
        <v>9</v>
      </c>
      <c r="P46" s="23">
        <f t="shared" si="3"/>
        <v>16</v>
      </c>
      <c r="Q46" s="37">
        <v>15</v>
      </c>
      <c r="R46" s="29">
        <v>2</v>
      </c>
      <c r="S46" s="28">
        <f t="shared" si="4"/>
        <v>17</v>
      </c>
      <c r="T46" s="38">
        <v>20</v>
      </c>
      <c r="U46" s="26" t="s">
        <v>9</v>
      </c>
      <c r="V46" s="25">
        <f t="shared" si="5"/>
        <v>20</v>
      </c>
      <c r="W46" s="22">
        <v>20</v>
      </c>
      <c r="X46" s="29" t="s">
        <v>9</v>
      </c>
      <c r="Y46" s="28">
        <f t="shared" si="6"/>
        <v>20</v>
      </c>
      <c r="Z46" s="27" t="str">
        <f>'[3]CALIF. II FASE'!DV46</f>
        <v>*</v>
      </c>
      <c r="AA46" s="26" t="s">
        <v>9</v>
      </c>
      <c r="AB46" s="25" t="str">
        <f t="shared" si="7"/>
        <v>*</v>
      </c>
      <c r="AC46" s="30" t="str">
        <f>'[3]CALIF. II FASE'!EL46</f>
        <v>*</v>
      </c>
      <c r="AD46" s="29" t="s">
        <v>9</v>
      </c>
      <c r="AE46" s="28" t="str">
        <f t="shared" si="8"/>
        <v>*</v>
      </c>
      <c r="AF46" s="21">
        <f t="shared" si="9"/>
        <v>18.714285714285715</v>
      </c>
      <c r="AG46" s="29" t="s">
        <v>9</v>
      </c>
      <c r="AH46" s="19">
        <v>7</v>
      </c>
    </row>
    <row r="47" spans="1:34" ht="12" customHeight="1" x14ac:dyDescent="0.25">
      <c r="A47" s="8">
        <v>35</v>
      </c>
      <c r="B47" s="160" t="s">
        <v>189</v>
      </c>
      <c r="C47" s="161"/>
      <c r="D47" s="161"/>
      <c r="E47" s="30">
        <v>18</v>
      </c>
      <c r="F47" s="29">
        <v>1</v>
      </c>
      <c r="G47" s="28">
        <f t="shared" si="0"/>
        <v>19</v>
      </c>
      <c r="H47" s="27">
        <v>19</v>
      </c>
      <c r="I47" s="26" t="s">
        <v>9</v>
      </c>
      <c r="J47" s="25">
        <f t="shared" si="1"/>
        <v>19</v>
      </c>
      <c r="K47" s="30">
        <v>19</v>
      </c>
      <c r="L47" s="29" t="s">
        <v>9</v>
      </c>
      <c r="M47" s="28">
        <f t="shared" si="2"/>
        <v>19</v>
      </c>
      <c r="N47" s="24">
        <v>18</v>
      </c>
      <c r="O47" s="26">
        <v>1</v>
      </c>
      <c r="P47" s="23">
        <f t="shared" si="3"/>
        <v>19</v>
      </c>
      <c r="Q47" s="37">
        <v>16</v>
      </c>
      <c r="R47" s="29">
        <v>2</v>
      </c>
      <c r="S47" s="28">
        <f t="shared" si="4"/>
        <v>18</v>
      </c>
      <c r="T47" s="38">
        <v>20</v>
      </c>
      <c r="U47" s="26" t="s">
        <v>9</v>
      </c>
      <c r="V47" s="25">
        <f t="shared" si="5"/>
        <v>20</v>
      </c>
      <c r="W47" s="22">
        <v>20</v>
      </c>
      <c r="X47" s="29" t="s">
        <v>9</v>
      </c>
      <c r="Y47" s="28">
        <f t="shared" si="6"/>
        <v>20</v>
      </c>
      <c r="Z47" s="27" t="str">
        <f>'[3]CALIF. II FASE'!DV47</f>
        <v>*</v>
      </c>
      <c r="AA47" s="26" t="s">
        <v>9</v>
      </c>
      <c r="AB47" s="25" t="str">
        <f t="shared" si="7"/>
        <v>*</v>
      </c>
      <c r="AC47" s="30" t="str">
        <f>'[3]CALIF. II FASE'!EL47</f>
        <v>*</v>
      </c>
      <c r="AD47" s="29" t="s">
        <v>9</v>
      </c>
      <c r="AE47" s="28" t="str">
        <f t="shared" si="8"/>
        <v>*</v>
      </c>
      <c r="AF47" s="21">
        <f t="shared" si="9"/>
        <v>19.142857142857142</v>
      </c>
      <c r="AG47" s="29" t="s">
        <v>9</v>
      </c>
      <c r="AH47" s="19">
        <v>7</v>
      </c>
    </row>
    <row r="48" spans="1:34" ht="12" customHeight="1" x14ac:dyDescent="0.25">
      <c r="A48" s="8">
        <v>36</v>
      </c>
      <c r="B48" s="160" t="s">
        <v>190</v>
      </c>
      <c r="C48" s="161"/>
      <c r="D48" s="161"/>
      <c r="E48" s="30">
        <v>19</v>
      </c>
      <c r="F48" s="29">
        <v>1</v>
      </c>
      <c r="G48" s="28">
        <f t="shared" si="0"/>
        <v>20</v>
      </c>
      <c r="H48" s="27">
        <v>20</v>
      </c>
      <c r="I48" s="26" t="s">
        <v>9</v>
      </c>
      <c r="J48" s="25">
        <f t="shared" si="1"/>
        <v>20</v>
      </c>
      <c r="K48" s="30">
        <v>20</v>
      </c>
      <c r="L48" s="29" t="s">
        <v>9</v>
      </c>
      <c r="M48" s="28">
        <f t="shared" si="2"/>
        <v>20</v>
      </c>
      <c r="N48" s="24">
        <v>18</v>
      </c>
      <c r="O48" s="26">
        <v>1</v>
      </c>
      <c r="P48" s="23">
        <f t="shared" si="3"/>
        <v>19</v>
      </c>
      <c r="Q48" s="37">
        <v>18</v>
      </c>
      <c r="R48" s="29">
        <v>2</v>
      </c>
      <c r="S48" s="28">
        <f t="shared" si="4"/>
        <v>20</v>
      </c>
      <c r="T48" s="38">
        <v>20</v>
      </c>
      <c r="U48" s="26" t="s">
        <v>9</v>
      </c>
      <c r="V48" s="25">
        <f t="shared" si="5"/>
        <v>20</v>
      </c>
      <c r="W48" s="22">
        <v>20</v>
      </c>
      <c r="X48" s="29" t="s">
        <v>9</v>
      </c>
      <c r="Y48" s="28">
        <f t="shared" si="6"/>
        <v>20</v>
      </c>
      <c r="Z48" s="27" t="str">
        <f>'[3]CALIF. II FASE'!DV48</f>
        <v>*</v>
      </c>
      <c r="AA48" s="26" t="s">
        <v>9</v>
      </c>
      <c r="AB48" s="25" t="str">
        <f t="shared" si="7"/>
        <v>*</v>
      </c>
      <c r="AC48" s="30" t="str">
        <f>'[3]CALIF. II FASE'!EL48</f>
        <v>*</v>
      </c>
      <c r="AD48" s="29" t="s">
        <v>9</v>
      </c>
      <c r="AE48" s="28" t="str">
        <f t="shared" si="8"/>
        <v>*</v>
      </c>
      <c r="AF48" s="21">
        <f t="shared" si="9"/>
        <v>19.857142857142858</v>
      </c>
      <c r="AG48" s="29" t="s">
        <v>9</v>
      </c>
      <c r="AH48" s="19">
        <v>7</v>
      </c>
    </row>
    <row r="49" spans="1:34" ht="12" customHeight="1" x14ac:dyDescent="0.25">
      <c r="A49" s="8">
        <v>37</v>
      </c>
      <c r="B49" s="160" t="s">
        <v>191</v>
      </c>
      <c r="C49" s="161"/>
      <c r="D49" s="161"/>
      <c r="E49" s="30">
        <v>18</v>
      </c>
      <c r="F49" s="29" t="s">
        <v>9</v>
      </c>
      <c r="G49" s="28">
        <f t="shared" si="0"/>
        <v>18</v>
      </c>
      <c r="H49" s="27">
        <v>18</v>
      </c>
      <c r="I49" s="26" t="s">
        <v>9</v>
      </c>
      <c r="J49" s="25">
        <f t="shared" si="1"/>
        <v>18</v>
      </c>
      <c r="K49" s="30">
        <v>11</v>
      </c>
      <c r="L49" s="29">
        <v>2</v>
      </c>
      <c r="M49" s="28">
        <f t="shared" si="2"/>
        <v>13</v>
      </c>
      <c r="N49" s="24">
        <v>16</v>
      </c>
      <c r="O49" s="26" t="s">
        <v>9</v>
      </c>
      <c r="P49" s="23">
        <f t="shared" si="3"/>
        <v>16</v>
      </c>
      <c r="Q49" s="37">
        <v>16</v>
      </c>
      <c r="R49" s="29" t="s">
        <v>9</v>
      </c>
      <c r="S49" s="28">
        <f t="shared" si="4"/>
        <v>16</v>
      </c>
      <c r="T49" s="38">
        <v>15</v>
      </c>
      <c r="U49" s="26">
        <v>2</v>
      </c>
      <c r="V49" s="25">
        <f t="shared" si="5"/>
        <v>17</v>
      </c>
      <c r="W49" s="22">
        <v>20</v>
      </c>
      <c r="X49" s="29" t="s">
        <v>9</v>
      </c>
      <c r="Y49" s="28">
        <f t="shared" si="6"/>
        <v>20</v>
      </c>
      <c r="Z49" s="27" t="str">
        <f>'[3]CALIF. II FASE'!DV49</f>
        <v>*</v>
      </c>
      <c r="AA49" s="26" t="s">
        <v>9</v>
      </c>
      <c r="AB49" s="25" t="str">
        <f t="shared" si="7"/>
        <v>*</v>
      </c>
      <c r="AC49" s="30" t="str">
        <f>'[3]CALIF. II FASE'!EL49</f>
        <v>*</v>
      </c>
      <c r="AD49" s="29" t="s">
        <v>9</v>
      </c>
      <c r="AE49" s="28" t="str">
        <f t="shared" si="8"/>
        <v>*</v>
      </c>
      <c r="AF49" s="21">
        <f t="shared" si="9"/>
        <v>16.857142857142858</v>
      </c>
      <c r="AG49" s="29" t="s">
        <v>9</v>
      </c>
      <c r="AH49" s="19">
        <v>7</v>
      </c>
    </row>
    <row r="50" spans="1:34" ht="14.25" customHeight="1" thickBot="1" x14ac:dyDescent="0.3">
      <c r="A50" s="12"/>
      <c r="B50" s="3"/>
      <c r="C50" s="3"/>
      <c r="D50" s="3"/>
      <c r="E50" s="13"/>
      <c r="F50" s="13"/>
      <c r="G50" s="14">
        <f>AVERAGE(G13:G49)</f>
        <v>17.27027027027027</v>
      </c>
      <c r="H50" s="15"/>
      <c r="I50" s="15"/>
      <c r="J50" s="14">
        <f>AVERAGE(J13:J49)</f>
        <v>18</v>
      </c>
      <c r="K50" s="15"/>
      <c r="L50" s="15"/>
      <c r="M50" s="14">
        <f>AVERAGE(M13:M49)</f>
        <v>17.135135135135137</v>
      </c>
      <c r="N50" s="15"/>
      <c r="O50" s="15"/>
      <c r="P50" s="14">
        <f>AVERAGE(P13:P49)</f>
        <v>16.783783783783782</v>
      </c>
      <c r="Q50" s="15"/>
      <c r="R50" s="15"/>
      <c r="S50" s="14">
        <f>AVERAGE(S13:S49)</f>
        <v>16.594594594594593</v>
      </c>
      <c r="T50" s="15"/>
      <c r="U50" s="15"/>
      <c r="V50" s="14">
        <f>AVERAGE(V13:V49)</f>
        <v>17.972972972972972</v>
      </c>
      <c r="W50" s="15"/>
      <c r="X50" s="15"/>
      <c r="Y50" s="14">
        <f>AVERAGE(Y13:Y49)</f>
        <v>20</v>
      </c>
      <c r="Z50" s="15"/>
      <c r="AA50" s="15"/>
      <c r="AB50" s="16"/>
      <c r="AC50" s="16"/>
      <c r="AD50" s="16"/>
      <c r="AE50" s="18"/>
      <c r="AF50" s="14">
        <f>AVERAGE(AF13:AF49)</f>
        <v>17.679536679536675</v>
      </c>
      <c r="AG50" s="3"/>
      <c r="AH50" s="3"/>
    </row>
    <row r="51" spans="1:34" ht="13.5" customHeight="1" thickTop="1" x14ac:dyDescent="0.25"/>
    <row r="52" spans="1:34" ht="12.75" customHeight="1" x14ac:dyDescent="0.25"/>
    <row r="53" spans="1:34" ht="12.75" customHeight="1" x14ac:dyDescent="0.25"/>
    <row r="54" spans="1:34" ht="12.75" customHeight="1" x14ac:dyDescent="0.25"/>
    <row r="55" spans="1:34" ht="12.75" customHeight="1" x14ac:dyDescent="0.25"/>
    <row r="56" spans="1:34" ht="12.75" customHeight="1" x14ac:dyDescent="0.25"/>
    <row r="57" spans="1:34" ht="12.75" customHeight="1" x14ac:dyDescent="0.25"/>
    <row r="58" spans="1:34" ht="12.75" customHeight="1" x14ac:dyDescent="0.25"/>
    <row r="59" spans="1:34" ht="12.75" customHeight="1" x14ac:dyDescent="0.25"/>
    <row r="60" spans="1:34" ht="12.75" customHeight="1" x14ac:dyDescent="0.25"/>
    <row r="61" spans="1:34" ht="12.75" customHeight="1" x14ac:dyDescent="0.25"/>
    <row r="62" spans="1:34" ht="12.75" customHeight="1" x14ac:dyDescent="0.25"/>
    <row r="63" spans="1:34" ht="12.75" customHeight="1" x14ac:dyDescent="0.25"/>
    <row r="64" spans="1:3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</sheetData>
  <mergeCells count="97">
    <mergeCell ref="AC5:AE6"/>
    <mergeCell ref="Z4:AB4"/>
    <mergeCell ref="AC4:AE4"/>
    <mergeCell ref="E5:G6"/>
    <mergeCell ref="H5:J6"/>
    <mergeCell ref="K5:M6"/>
    <mergeCell ref="N5:P6"/>
    <mergeCell ref="Q5:S6"/>
    <mergeCell ref="T5:V6"/>
    <mergeCell ref="W5:Y6"/>
    <mergeCell ref="E4:G4"/>
    <mergeCell ref="H4:J4"/>
    <mergeCell ref="K4:M4"/>
    <mergeCell ref="N4:P4"/>
    <mergeCell ref="Q4:S4"/>
    <mergeCell ref="T4:V4"/>
    <mergeCell ref="Z5:AB6"/>
    <mergeCell ref="N7:P7"/>
    <mergeCell ref="Q7:S7"/>
    <mergeCell ref="T7:V7"/>
    <mergeCell ref="W7:Y7"/>
    <mergeCell ref="W4:Y4"/>
    <mergeCell ref="H8:H12"/>
    <mergeCell ref="I8:I12"/>
    <mergeCell ref="J8:J12"/>
    <mergeCell ref="K8:K12"/>
    <mergeCell ref="W8:W12"/>
    <mergeCell ref="L8:L12"/>
    <mergeCell ref="M8:M12"/>
    <mergeCell ref="AH8:AH12"/>
    <mergeCell ref="B12:D12"/>
    <mergeCell ref="X8:X12"/>
    <mergeCell ref="Y8:Y12"/>
    <mergeCell ref="Z8:Z12"/>
    <mergeCell ref="AA8:AA12"/>
    <mergeCell ref="AB8:AB12"/>
    <mergeCell ref="AC8:AC12"/>
    <mergeCell ref="R8:R12"/>
    <mergeCell ref="S8:S12"/>
    <mergeCell ref="T8:T12"/>
    <mergeCell ref="U8:U12"/>
    <mergeCell ref="V8:V12"/>
    <mergeCell ref="B7:B8"/>
    <mergeCell ref="C7:D8"/>
    <mergeCell ref="Z7:AB7"/>
    <mergeCell ref="AC7:AE7"/>
    <mergeCell ref="E8:E12"/>
    <mergeCell ref="F8:F12"/>
    <mergeCell ref="G8:G12"/>
    <mergeCell ref="E7:G7"/>
    <mergeCell ref="H7:J7"/>
    <mergeCell ref="K7:M7"/>
    <mergeCell ref="AD8:AD12"/>
    <mergeCell ref="AE8:AE12"/>
    <mergeCell ref="AF8:AF12"/>
    <mergeCell ref="AG8:AG12"/>
    <mergeCell ref="N8:N12"/>
    <mergeCell ref="O8:O12"/>
    <mergeCell ref="P8:P12"/>
    <mergeCell ref="Q8:Q12"/>
    <mergeCell ref="B26:D26"/>
    <mergeCell ref="B13:D13"/>
    <mergeCell ref="B16:D16"/>
    <mergeCell ref="B17:D17"/>
    <mergeCell ref="B18:D18"/>
    <mergeCell ref="B19:D19"/>
    <mergeCell ref="B14:D14"/>
    <mergeCell ref="B15:D15"/>
    <mergeCell ref="B20:D20"/>
    <mergeCell ref="B21:D21"/>
    <mergeCell ref="B22:D22"/>
    <mergeCell ref="B23:D23"/>
    <mergeCell ref="B24:D24"/>
    <mergeCell ref="B25:D25"/>
    <mergeCell ref="B48:D48"/>
    <mergeCell ref="B49:D49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8:D38"/>
    <mergeCell ref="B27:D27"/>
    <mergeCell ref="B28:D28"/>
    <mergeCell ref="B29:D29"/>
    <mergeCell ref="B30:D30"/>
    <mergeCell ref="B31:D31"/>
    <mergeCell ref="B33:D33"/>
    <mergeCell ref="B34:D34"/>
    <mergeCell ref="B35:D35"/>
    <mergeCell ref="B36:D36"/>
    <mergeCell ref="B37:D37"/>
    <mergeCell ref="B32:D32"/>
  </mergeCells>
  <conditionalFormatting sqref="S13:S49">
    <cfRule type="cellIs" dxfId="68" priority="18" operator="lessThan">
      <formula>10</formula>
    </cfRule>
  </conditionalFormatting>
  <conditionalFormatting sqref="T13:T49">
    <cfRule type="cellIs" dxfId="67" priority="11" operator="lessThan">
      <formula>10</formula>
    </cfRule>
    <cfRule type="cellIs" dxfId="66" priority="12" operator="lessThan">
      <formula>10</formula>
    </cfRule>
  </conditionalFormatting>
  <conditionalFormatting sqref="P13:P49">
    <cfRule type="cellIs" dxfId="65" priority="14" operator="lessThan">
      <formula>10</formula>
    </cfRule>
  </conditionalFormatting>
  <conditionalFormatting sqref="AB13:AB49">
    <cfRule type="cellIs" dxfId="64" priority="13" operator="lessThan">
      <formula>10</formula>
    </cfRule>
  </conditionalFormatting>
  <conditionalFormatting sqref="N13:N49">
    <cfRule type="cellIs" dxfId="63" priority="9" operator="lessThan">
      <formula>10</formula>
    </cfRule>
    <cfRule type="cellIs" dxfId="62" priority="10" operator="lessThan">
      <formula>10</formula>
    </cfRule>
  </conditionalFormatting>
  <conditionalFormatting sqref="V13:V49">
    <cfRule type="cellIs" dxfId="61" priority="16" operator="lessThan">
      <formula>10</formula>
    </cfRule>
  </conditionalFormatting>
  <conditionalFormatting sqref="W13:W49">
    <cfRule type="cellIs" dxfId="60" priority="5" operator="lessThan">
      <formula>10</formula>
    </cfRule>
    <cfRule type="cellIs" dxfId="59" priority="6" operator="lessThan">
      <formula>10</formula>
    </cfRule>
    <cfRule type="cellIs" dxfId="58" priority="7" operator="lessThan">
      <formula>10</formula>
    </cfRule>
  </conditionalFormatting>
  <conditionalFormatting sqref="Q13:Q49">
    <cfRule type="cellIs" dxfId="57" priority="2" operator="lessThan">
      <formula>10</formula>
    </cfRule>
    <cfRule type="cellIs" dxfId="56" priority="3" operator="lessThan">
      <formula>10</formula>
    </cfRule>
    <cfRule type="cellIs" dxfId="55" priority="4" operator="lessThan">
      <formula>10</formula>
    </cfRule>
  </conditionalFormatting>
  <conditionalFormatting sqref="AE13:AE49">
    <cfRule type="cellIs" dxfId="54" priority="8" operator="lessThan">
      <formula>10</formula>
    </cfRule>
  </conditionalFormatting>
  <conditionalFormatting sqref="M13:M49">
    <cfRule type="cellIs" dxfId="53" priority="1" operator="lessThan">
      <formula>10</formula>
    </cfRule>
  </conditionalFormatting>
  <conditionalFormatting sqref="Y13:Y49">
    <cfRule type="cellIs" dxfId="52" priority="15" operator="lessThan">
      <formula>10</formula>
    </cfRule>
  </conditionalFormatting>
  <conditionalFormatting sqref="G13:G49 J13:J49">
    <cfRule type="cellIs" dxfId="51" priority="17" operator="lessThan">
      <formula>10</formula>
    </cfRule>
  </conditionalFormatting>
  <dataValidations count="3">
    <dataValidation type="decimal" allowBlank="1" showInputMessage="1" showErrorMessage="1" prompt=" -  -  -  - " sqref="O13:O49 L13:L49 I13:I49 R13:R49 AD13:AD49 AA13:AA49 X13:X49 U13:U49 F13:F49">
      <formula1>1</formula1>
      <formula2>2</formula2>
    </dataValidation>
    <dataValidation type="decimal" allowBlank="1" showInputMessage="1" showErrorMessage="1" prompt=" -  -  -  - " sqref="N13:N49 T13:T49 Q13:Q49 W13:W49">
      <formula1>1</formula1>
      <formula2>20</formula2>
    </dataValidation>
    <dataValidation type="decimal" allowBlank="1" showInputMessage="1" showErrorMessage="1" prompt=" -  -  -  - " sqref="AG13:AH49">
      <formula1>1</formula1>
      <formula2>7</formula2>
    </dataValidation>
  </dataValidations>
  <pageMargins left="0.70866141732283472" right="0.70866141732283472" top="0.74803149606299213" bottom="0.74803149606299213" header="0.31496062992125984" footer="0.31496062992125984"/>
  <pageSetup paperSize="5" scale="85" fitToWidth="0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51"/>
  <sheetViews>
    <sheetView topLeftCell="A11" zoomScale="80" zoomScaleNormal="80" workbookViewId="0">
      <selection activeCell="B49" sqref="B13:D49"/>
    </sheetView>
  </sheetViews>
  <sheetFormatPr baseColWidth="10" defaultRowHeight="13.2" x14ac:dyDescent="0.25"/>
  <cols>
    <col min="1" max="1" width="3.33203125" style="32" customWidth="1"/>
    <col min="2" max="4" width="10.6640625" style="32" customWidth="1"/>
    <col min="5" max="34" width="4.6640625" style="32" customWidth="1"/>
    <col min="35" max="35" width="6.44140625" style="32" customWidth="1"/>
    <col min="36" max="37" width="4.6640625" style="32" customWidth="1"/>
    <col min="38" max="16384" width="11.5546875" style="32"/>
  </cols>
  <sheetData>
    <row r="1" spans="1:37" ht="9.6" customHeigh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spans="1:37" ht="12" customHeight="1" x14ac:dyDescent="0.25">
      <c r="A2" s="33" t="s">
        <v>12</v>
      </c>
      <c r="B2" s="34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1"/>
    </row>
    <row r="3" spans="1:37" ht="12" customHeight="1" thickBot="1" x14ac:dyDescent="0.3">
      <c r="A3" s="33" t="s">
        <v>13</v>
      </c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1"/>
    </row>
    <row r="4" spans="1:37" ht="12" customHeight="1" thickTop="1" thickBot="1" x14ac:dyDescent="0.3">
      <c r="A4" s="33" t="s">
        <v>14</v>
      </c>
      <c r="B4" s="34"/>
      <c r="C4" s="33"/>
      <c r="D4" s="33"/>
      <c r="E4" s="228">
        <v>1</v>
      </c>
      <c r="F4" s="228"/>
      <c r="G4" s="228"/>
      <c r="H4" s="219">
        <v>2</v>
      </c>
      <c r="I4" s="219"/>
      <c r="J4" s="219"/>
      <c r="K4" s="228">
        <v>3</v>
      </c>
      <c r="L4" s="228"/>
      <c r="M4" s="228"/>
      <c r="N4" s="219">
        <v>4</v>
      </c>
      <c r="O4" s="219"/>
      <c r="P4" s="219"/>
      <c r="Q4" s="228">
        <v>5</v>
      </c>
      <c r="R4" s="228"/>
      <c r="S4" s="228"/>
      <c r="T4" s="219">
        <v>6</v>
      </c>
      <c r="U4" s="219"/>
      <c r="V4" s="219"/>
      <c r="W4" s="228">
        <v>7</v>
      </c>
      <c r="X4" s="228"/>
      <c r="Y4" s="228"/>
      <c r="Z4" s="219">
        <v>8</v>
      </c>
      <c r="AA4" s="219"/>
      <c r="AB4" s="219"/>
      <c r="AC4" s="228">
        <v>9</v>
      </c>
      <c r="AD4" s="228"/>
      <c r="AE4" s="228"/>
      <c r="AF4" s="219">
        <v>10</v>
      </c>
      <c r="AG4" s="219"/>
      <c r="AH4" s="219"/>
      <c r="AI4" s="31"/>
    </row>
    <row r="5" spans="1:37" ht="12" customHeight="1" thickTop="1" thickBot="1" x14ac:dyDescent="0.3">
      <c r="A5" s="33" t="s">
        <v>15</v>
      </c>
      <c r="B5" s="34"/>
      <c r="C5" s="33"/>
      <c r="D5" s="33"/>
      <c r="E5" s="216" t="s">
        <v>194</v>
      </c>
      <c r="F5" s="216"/>
      <c r="G5" s="216"/>
      <c r="H5" s="218" t="s">
        <v>195</v>
      </c>
      <c r="I5" s="218"/>
      <c r="J5" s="218"/>
      <c r="K5" s="216" t="s">
        <v>196</v>
      </c>
      <c r="L5" s="216"/>
      <c r="M5" s="216"/>
      <c r="N5" s="218" t="s">
        <v>197</v>
      </c>
      <c r="O5" s="218"/>
      <c r="P5" s="218"/>
      <c r="Q5" s="216" t="s">
        <v>198</v>
      </c>
      <c r="R5" s="216"/>
      <c r="S5" s="216"/>
      <c r="T5" s="218" t="s">
        <v>199</v>
      </c>
      <c r="U5" s="218"/>
      <c r="V5" s="218"/>
      <c r="W5" s="216" t="s">
        <v>446</v>
      </c>
      <c r="X5" s="216"/>
      <c r="Y5" s="216"/>
      <c r="Z5" s="218" t="s">
        <v>201</v>
      </c>
      <c r="AA5" s="218"/>
      <c r="AB5" s="218"/>
      <c r="AC5" s="216" t="s">
        <v>198</v>
      </c>
      <c r="AD5" s="216"/>
      <c r="AE5" s="216"/>
      <c r="AF5" s="218" t="s">
        <v>198</v>
      </c>
      <c r="AG5" s="218"/>
      <c r="AH5" s="218"/>
      <c r="AI5" s="31"/>
    </row>
    <row r="6" spans="1:37" ht="12" customHeight="1" thickTop="1" thickBot="1" x14ac:dyDescent="0.3">
      <c r="A6" s="33" t="s">
        <v>16</v>
      </c>
      <c r="B6" s="34"/>
      <c r="C6" s="33"/>
      <c r="D6" s="33"/>
      <c r="E6" s="217"/>
      <c r="F6" s="217"/>
      <c r="G6" s="217"/>
      <c r="H6" s="219"/>
      <c r="I6" s="219"/>
      <c r="J6" s="219"/>
      <c r="K6" s="217"/>
      <c r="L6" s="217"/>
      <c r="M6" s="217"/>
      <c r="N6" s="219"/>
      <c r="O6" s="219"/>
      <c r="P6" s="219"/>
      <c r="Q6" s="217"/>
      <c r="R6" s="217"/>
      <c r="S6" s="217"/>
      <c r="T6" s="219"/>
      <c r="U6" s="219"/>
      <c r="V6" s="219"/>
      <c r="W6" s="217"/>
      <c r="X6" s="217"/>
      <c r="Y6" s="217"/>
      <c r="Z6" s="219"/>
      <c r="AA6" s="219"/>
      <c r="AB6" s="219"/>
      <c r="AC6" s="217"/>
      <c r="AD6" s="217"/>
      <c r="AE6" s="217"/>
      <c r="AF6" s="219"/>
      <c r="AG6" s="219"/>
      <c r="AH6" s="219"/>
      <c r="AI6" s="31"/>
    </row>
    <row r="7" spans="1:37" ht="26.25" customHeight="1" thickTop="1" thickBot="1" x14ac:dyDescent="0.3">
      <c r="A7" s="33"/>
      <c r="B7" s="222" t="s">
        <v>17</v>
      </c>
      <c r="C7" s="223" t="s">
        <v>207</v>
      </c>
      <c r="D7" s="224"/>
      <c r="E7" s="220" t="s">
        <v>146</v>
      </c>
      <c r="F7" s="220"/>
      <c r="G7" s="220"/>
      <c r="H7" s="225" t="s">
        <v>147</v>
      </c>
      <c r="I7" s="226"/>
      <c r="J7" s="227"/>
      <c r="K7" s="220" t="s">
        <v>148</v>
      </c>
      <c r="L7" s="220"/>
      <c r="M7" s="220"/>
      <c r="N7" s="213" t="s">
        <v>149</v>
      </c>
      <c r="O7" s="213"/>
      <c r="P7" s="213"/>
      <c r="Q7" s="220" t="s">
        <v>203</v>
      </c>
      <c r="R7" s="220"/>
      <c r="S7" s="220"/>
      <c r="T7" s="221" t="s">
        <v>204</v>
      </c>
      <c r="U7" s="221"/>
      <c r="V7" s="221"/>
      <c r="W7" s="214" t="s">
        <v>205</v>
      </c>
      <c r="X7" s="214"/>
      <c r="Y7" s="214"/>
      <c r="Z7" s="213" t="s">
        <v>152</v>
      </c>
      <c r="AA7" s="213"/>
      <c r="AB7" s="213"/>
      <c r="AC7" s="214" t="s">
        <v>153</v>
      </c>
      <c r="AD7" s="214"/>
      <c r="AE7" s="214" t="s">
        <v>192</v>
      </c>
      <c r="AF7" s="215" t="s">
        <v>154</v>
      </c>
      <c r="AG7" s="215"/>
      <c r="AH7" s="215"/>
      <c r="AI7" s="31"/>
    </row>
    <row r="8" spans="1:37" ht="9.9" customHeight="1" thickTop="1" thickBot="1" x14ac:dyDescent="0.3">
      <c r="A8" s="33"/>
      <c r="B8" s="222"/>
      <c r="C8" s="223"/>
      <c r="D8" s="224"/>
      <c r="E8" s="196" t="s">
        <v>0</v>
      </c>
      <c r="F8" s="197" t="s">
        <v>1</v>
      </c>
      <c r="G8" s="196" t="s">
        <v>2</v>
      </c>
      <c r="H8" s="210" t="s">
        <v>0</v>
      </c>
      <c r="I8" s="211" t="s">
        <v>1</v>
      </c>
      <c r="J8" s="210" t="s">
        <v>2</v>
      </c>
      <c r="K8" s="196" t="s">
        <v>0</v>
      </c>
      <c r="L8" s="197" t="s">
        <v>1</v>
      </c>
      <c r="M8" s="196" t="s">
        <v>2</v>
      </c>
      <c r="N8" s="210" t="s">
        <v>0</v>
      </c>
      <c r="O8" s="211" t="s">
        <v>1</v>
      </c>
      <c r="P8" s="210" t="s">
        <v>2</v>
      </c>
      <c r="Q8" s="196" t="s">
        <v>0</v>
      </c>
      <c r="R8" s="197" t="s">
        <v>1</v>
      </c>
      <c r="S8" s="196" t="s">
        <v>2</v>
      </c>
      <c r="T8" s="210" t="s">
        <v>0</v>
      </c>
      <c r="U8" s="211" t="s">
        <v>1</v>
      </c>
      <c r="V8" s="212" t="s">
        <v>2</v>
      </c>
      <c r="W8" s="196" t="s">
        <v>0</v>
      </c>
      <c r="X8" s="197" t="s">
        <v>1</v>
      </c>
      <c r="Y8" s="196" t="s">
        <v>2</v>
      </c>
      <c r="Z8" s="210" t="s">
        <v>0</v>
      </c>
      <c r="AA8" s="211" t="s">
        <v>1</v>
      </c>
      <c r="AB8" s="210" t="s">
        <v>2</v>
      </c>
      <c r="AC8" s="196" t="s">
        <v>0</v>
      </c>
      <c r="AD8" s="197" t="s">
        <v>1</v>
      </c>
      <c r="AE8" s="196" t="s">
        <v>193</v>
      </c>
      <c r="AF8" s="210" t="s">
        <v>0</v>
      </c>
      <c r="AG8" s="211" t="s">
        <v>1</v>
      </c>
      <c r="AH8" s="210" t="s">
        <v>2</v>
      </c>
      <c r="AI8" s="198" t="s">
        <v>3</v>
      </c>
      <c r="AJ8" s="201" t="s">
        <v>4</v>
      </c>
      <c r="AK8" s="204" t="s">
        <v>5</v>
      </c>
    </row>
    <row r="9" spans="1:37" ht="9.9" customHeight="1" thickTop="1" thickBot="1" x14ac:dyDescent="0.3">
      <c r="A9" s="33"/>
      <c r="B9" s="39" t="s">
        <v>10</v>
      </c>
      <c r="C9" s="40" t="s">
        <v>206</v>
      </c>
      <c r="D9" s="33"/>
      <c r="E9" s="196"/>
      <c r="F9" s="197"/>
      <c r="G9" s="196"/>
      <c r="H9" s="210"/>
      <c r="I9" s="211"/>
      <c r="J9" s="210"/>
      <c r="K9" s="196"/>
      <c r="L9" s="197"/>
      <c r="M9" s="196"/>
      <c r="N9" s="210"/>
      <c r="O9" s="211"/>
      <c r="P9" s="210"/>
      <c r="Q9" s="196"/>
      <c r="R9" s="197"/>
      <c r="S9" s="196"/>
      <c r="T9" s="210"/>
      <c r="U9" s="211"/>
      <c r="V9" s="212"/>
      <c r="W9" s="196"/>
      <c r="X9" s="197"/>
      <c r="Y9" s="196"/>
      <c r="Z9" s="210"/>
      <c r="AA9" s="211"/>
      <c r="AB9" s="210"/>
      <c r="AC9" s="196"/>
      <c r="AD9" s="197"/>
      <c r="AE9" s="196"/>
      <c r="AF9" s="210"/>
      <c r="AG9" s="211"/>
      <c r="AH9" s="210"/>
      <c r="AI9" s="199"/>
      <c r="AJ9" s="202"/>
      <c r="AK9" s="205"/>
    </row>
    <row r="10" spans="1:37" ht="9.9" customHeight="1" thickTop="1" thickBot="1" x14ac:dyDescent="0.3">
      <c r="A10" s="33"/>
      <c r="B10" s="34" t="s">
        <v>208</v>
      </c>
      <c r="C10" s="40"/>
      <c r="D10" s="33"/>
      <c r="E10" s="196"/>
      <c r="F10" s="197"/>
      <c r="G10" s="196"/>
      <c r="H10" s="210"/>
      <c r="I10" s="211"/>
      <c r="J10" s="210"/>
      <c r="K10" s="196"/>
      <c r="L10" s="197"/>
      <c r="M10" s="196"/>
      <c r="N10" s="210"/>
      <c r="O10" s="211"/>
      <c r="P10" s="210"/>
      <c r="Q10" s="196"/>
      <c r="R10" s="197"/>
      <c r="S10" s="196"/>
      <c r="T10" s="210"/>
      <c r="U10" s="211"/>
      <c r="V10" s="212"/>
      <c r="W10" s="196"/>
      <c r="X10" s="197"/>
      <c r="Y10" s="196"/>
      <c r="Z10" s="210"/>
      <c r="AA10" s="211"/>
      <c r="AB10" s="210"/>
      <c r="AC10" s="196"/>
      <c r="AD10" s="197"/>
      <c r="AE10" s="196"/>
      <c r="AF10" s="210"/>
      <c r="AG10" s="211"/>
      <c r="AH10" s="210"/>
      <c r="AI10" s="199"/>
      <c r="AJ10" s="202"/>
      <c r="AK10" s="205"/>
    </row>
    <row r="11" spans="1:37" ht="9.9" customHeight="1" thickTop="1" thickBot="1" x14ac:dyDescent="0.3">
      <c r="A11" s="33"/>
      <c r="B11" s="41" t="s">
        <v>6</v>
      </c>
      <c r="C11" s="33"/>
      <c r="D11" s="33"/>
      <c r="E11" s="196"/>
      <c r="F11" s="197"/>
      <c r="G11" s="196"/>
      <c r="H11" s="210"/>
      <c r="I11" s="211"/>
      <c r="J11" s="210"/>
      <c r="K11" s="196"/>
      <c r="L11" s="197"/>
      <c r="M11" s="196"/>
      <c r="N11" s="210"/>
      <c r="O11" s="211"/>
      <c r="P11" s="210"/>
      <c r="Q11" s="196"/>
      <c r="R11" s="197"/>
      <c r="S11" s="196"/>
      <c r="T11" s="210"/>
      <c r="U11" s="211"/>
      <c r="V11" s="212"/>
      <c r="W11" s="196"/>
      <c r="X11" s="197"/>
      <c r="Y11" s="196"/>
      <c r="Z11" s="210"/>
      <c r="AA11" s="211"/>
      <c r="AB11" s="210"/>
      <c r="AC11" s="196"/>
      <c r="AD11" s="197"/>
      <c r="AE11" s="196"/>
      <c r="AF11" s="210"/>
      <c r="AG11" s="211"/>
      <c r="AH11" s="210"/>
      <c r="AI11" s="199"/>
      <c r="AJ11" s="202"/>
      <c r="AK11" s="205"/>
    </row>
    <row r="12" spans="1:37" ht="17.25" customHeight="1" thickTop="1" thickBot="1" x14ac:dyDescent="0.3">
      <c r="A12" s="42" t="s">
        <v>7</v>
      </c>
      <c r="B12" s="207" t="s">
        <v>8</v>
      </c>
      <c r="C12" s="208"/>
      <c r="D12" s="209"/>
      <c r="E12" s="196"/>
      <c r="F12" s="197"/>
      <c r="G12" s="196"/>
      <c r="H12" s="210"/>
      <c r="I12" s="211"/>
      <c r="J12" s="210"/>
      <c r="K12" s="196"/>
      <c r="L12" s="197"/>
      <c r="M12" s="196"/>
      <c r="N12" s="210"/>
      <c r="O12" s="211"/>
      <c r="P12" s="210"/>
      <c r="Q12" s="196"/>
      <c r="R12" s="197"/>
      <c r="S12" s="196"/>
      <c r="T12" s="210"/>
      <c r="U12" s="211"/>
      <c r="V12" s="212"/>
      <c r="W12" s="196"/>
      <c r="X12" s="197"/>
      <c r="Y12" s="196"/>
      <c r="Z12" s="210"/>
      <c r="AA12" s="211"/>
      <c r="AB12" s="210"/>
      <c r="AC12" s="196"/>
      <c r="AD12" s="197"/>
      <c r="AE12" s="196"/>
      <c r="AF12" s="210"/>
      <c r="AG12" s="211"/>
      <c r="AH12" s="210"/>
      <c r="AI12" s="200"/>
      <c r="AJ12" s="203"/>
      <c r="AK12" s="206"/>
    </row>
    <row r="13" spans="1:37" ht="12" customHeight="1" thickTop="1" thickBot="1" x14ac:dyDescent="0.3">
      <c r="A13" s="43">
        <v>1</v>
      </c>
      <c r="B13" s="194" t="s">
        <v>210</v>
      </c>
      <c r="C13" s="195"/>
      <c r="D13" s="195"/>
      <c r="E13" s="73">
        <v>19</v>
      </c>
      <c r="F13" s="45" t="s">
        <v>9</v>
      </c>
      <c r="G13" s="46">
        <f>SUM(E13:F13)</f>
        <v>19</v>
      </c>
      <c r="H13" s="47">
        <v>19</v>
      </c>
      <c r="I13" s="48">
        <v>1</v>
      </c>
      <c r="J13" s="49">
        <f>SUM(H13:I13)</f>
        <v>20</v>
      </c>
      <c r="K13" s="50">
        <v>19</v>
      </c>
      <c r="L13" s="51">
        <v>1</v>
      </c>
      <c r="M13" s="46">
        <f>SUM(K13:L13)</f>
        <v>20</v>
      </c>
      <c r="N13" s="52">
        <v>19</v>
      </c>
      <c r="O13" s="48" t="s">
        <v>9</v>
      </c>
      <c r="P13" s="49">
        <f>SUM(N13:O13)</f>
        <v>19</v>
      </c>
      <c r="Q13" s="53">
        <v>20</v>
      </c>
      <c r="R13" s="54" t="s">
        <v>9</v>
      </c>
      <c r="S13" s="46">
        <f>SUM(Q13:R13)</f>
        <v>20</v>
      </c>
      <c r="T13" s="52">
        <v>19</v>
      </c>
      <c r="U13" s="55" t="s">
        <v>9</v>
      </c>
      <c r="V13" s="49">
        <f>SUM(T13:U13)</f>
        <v>19</v>
      </c>
      <c r="W13" s="56">
        <v>20</v>
      </c>
      <c r="X13" s="54" t="s">
        <v>9</v>
      </c>
      <c r="Y13" s="46">
        <f>SUM(W13:X13)</f>
        <v>20</v>
      </c>
      <c r="Z13" s="47">
        <v>20</v>
      </c>
      <c r="AA13" s="57" t="s">
        <v>9</v>
      </c>
      <c r="AB13" s="49">
        <f>SUM(Z13:AA13)</f>
        <v>20</v>
      </c>
      <c r="AC13" s="56" t="s">
        <v>449</v>
      </c>
      <c r="AD13" s="54" t="s">
        <v>9</v>
      </c>
      <c r="AE13" s="46" t="s">
        <v>449</v>
      </c>
      <c r="AF13" s="52" t="str">
        <f>'[4]CALIF. II FASE'!FB13</f>
        <v>*</v>
      </c>
      <c r="AG13" s="57" t="s">
        <v>9</v>
      </c>
      <c r="AH13" s="49" t="str">
        <f>AF13</f>
        <v>*</v>
      </c>
      <c r="AI13" s="58">
        <f>AVERAGE(G13,J13,M13,P13,S13,V13,Y13,AB13)</f>
        <v>19.625</v>
      </c>
      <c r="AJ13" s="51" t="s">
        <v>9</v>
      </c>
      <c r="AK13" s="59">
        <v>8</v>
      </c>
    </row>
    <row r="14" spans="1:37" ht="12" customHeight="1" thickTop="1" thickBot="1" x14ac:dyDescent="0.3">
      <c r="A14" s="43">
        <v>2</v>
      </c>
      <c r="B14" s="194" t="s">
        <v>211</v>
      </c>
      <c r="C14" s="195"/>
      <c r="D14" s="195"/>
      <c r="E14" s="73">
        <v>14</v>
      </c>
      <c r="F14" s="45">
        <v>1</v>
      </c>
      <c r="G14" s="60">
        <f t="shared" ref="G14:G49" si="0">SUM(E14:F14)</f>
        <v>15</v>
      </c>
      <c r="H14" s="61">
        <v>17</v>
      </c>
      <c r="I14" s="48" t="s">
        <v>9</v>
      </c>
      <c r="J14" s="49">
        <f t="shared" ref="J14:J49" si="1">SUM(H14:I14)</f>
        <v>17</v>
      </c>
      <c r="K14" s="50">
        <v>19</v>
      </c>
      <c r="L14" s="51" t="s">
        <v>9</v>
      </c>
      <c r="M14" s="46">
        <f t="shared" ref="M14:M49" si="2">SUM(K14:L14)</f>
        <v>19</v>
      </c>
      <c r="N14" s="62">
        <v>14</v>
      </c>
      <c r="O14" s="48">
        <v>1</v>
      </c>
      <c r="P14" s="49">
        <f t="shared" ref="P14:P49" si="3">SUM(N14:O14)</f>
        <v>15</v>
      </c>
      <c r="Q14" s="50">
        <v>18</v>
      </c>
      <c r="R14" s="54" t="s">
        <v>9</v>
      </c>
      <c r="S14" s="60">
        <f t="shared" ref="S14:S49" si="4">SUM(Q14:R14)</f>
        <v>18</v>
      </c>
      <c r="T14" s="62">
        <v>18</v>
      </c>
      <c r="U14" s="55" t="s">
        <v>9</v>
      </c>
      <c r="V14" s="63">
        <f t="shared" ref="V14:V49" si="5">SUM(T14:U14)</f>
        <v>18</v>
      </c>
      <c r="W14" s="64">
        <v>16</v>
      </c>
      <c r="X14" s="45" t="s">
        <v>9</v>
      </c>
      <c r="Y14" s="60">
        <f t="shared" ref="Y14:Y49" si="6">SUM(W14:X14)</f>
        <v>16</v>
      </c>
      <c r="Z14" s="47">
        <v>20</v>
      </c>
      <c r="AA14" s="48" t="s">
        <v>9</v>
      </c>
      <c r="AB14" s="63">
        <f t="shared" ref="AB14:AB49" si="7">SUM(Z14:AA14)</f>
        <v>20</v>
      </c>
      <c r="AC14" s="64" t="s">
        <v>449</v>
      </c>
      <c r="AD14" s="45" t="s">
        <v>9</v>
      </c>
      <c r="AE14" s="60" t="s">
        <v>449</v>
      </c>
      <c r="AF14" s="62" t="str">
        <f>'[4]CALIF. II FASE'!FB14</f>
        <v>*</v>
      </c>
      <c r="AG14" s="48" t="s">
        <v>9</v>
      </c>
      <c r="AH14" s="63" t="str">
        <f t="shared" ref="AH14:AH49" si="8">AF14</f>
        <v>*</v>
      </c>
      <c r="AI14" s="58">
        <f t="shared" ref="AI14:AI49" si="9">AVERAGE(G14,J14,M14,P14,S14,V14,Y14,AB14)</f>
        <v>17.25</v>
      </c>
      <c r="AJ14" s="51" t="s">
        <v>9</v>
      </c>
      <c r="AK14" s="59">
        <v>8</v>
      </c>
    </row>
    <row r="15" spans="1:37" ht="12" customHeight="1" thickTop="1" thickBot="1" x14ac:dyDescent="0.3">
      <c r="A15" s="43">
        <v>3</v>
      </c>
      <c r="B15" s="194" t="s">
        <v>212</v>
      </c>
      <c r="C15" s="195"/>
      <c r="D15" s="195"/>
      <c r="E15" s="73">
        <v>20</v>
      </c>
      <c r="F15" s="45" t="s">
        <v>9</v>
      </c>
      <c r="G15" s="60">
        <f t="shared" si="0"/>
        <v>20</v>
      </c>
      <c r="H15" s="61">
        <v>17</v>
      </c>
      <c r="I15" s="48" t="s">
        <v>9</v>
      </c>
      <c r="J15" s="49">
        <f t="shared" si="1"/>
        <v>17</v>
      </c>
      <c r="K15" s="50">
        <v>14</v>
      </c>
      <c r="L15" s="51">
        <v>2</v>
      </c>
      <c r="M15" s="46">
        <f t="shared" si="2"/>
        <v>16</v>
      </c>
      <c r="N15" s="62">
        <v>15</v>
      </c>
      <c r="O15" s="48" t="s">
        <v>9</v>
      </c>
      <c r="P15" s="49">
        <f t="shared" si="3"/>
        <v>15</v>
      </c>
      <c r="Q15" s="50">
        <v>17</v>
      </c>
      <c r="R15" s="54" t="s">
        <v>9</v>
      </c>
      <c r="S15" s="60">
        <f t="shared" si="4"/>
        <v>17</v>
      </c>
      <c r="T15" s="62">
        <v>19</v>
      </c>
      <c r="U15" s="55" t="s">
        <v>9</v>
      </c>
      <c r="V15" s="63">
        <f t="shared" si="5"/>
        <v>19</v>
      </c>
      <c r="W15" s="64">
        <v>19</v>
      </c>
      <c r="X15" s="45" t="s">
        <v>9</v>
      </c>
      <c r="Y15" s="60">
        <f t="shared" si="6"/>
        <v>19</v>
      </c>
      <c r="Z15" s="47">
        <v>20</v>
      </c>
      <c r="AA15" s="48" t="s">
        <v>9</v>
      </c>
      <c r="AB15" s="63">
        <f t="shared" si="7"/>
        <v>20</v>
      </c>
      <c r="AC15" s="64" t="s">
        <v>450</v>
      </c>
      <c r="AD15" s="45" t="s">
        <v>9</v>
      </c>
      <c r="AE15" s="60" t="s">
        <v>449</v>
      </c>
      <c r="AF15" s="62" t="str">
        <f>'[4]CALIF. II FASE'!FB15</f>
        <v>*</v>
      </c>
      <c r="AG15" s="48" t="s">
        <v>9</v>
      </c>
      <c r="AH15" s="63" t="str">
        <f t="shared" si="8"/>
        <v>*</v>
      </c>
      <c r="AI15" s="58">
        <f t="shared" si="9"/>
        <v>17.875</v>
      </c>
      <c r="AJ15" s="51" t="s">
        <v>9</v>
      </c>
      <c r="AK15" s="59">
        <v>8</v>
      </c>
    </row>
    <row r="16" spans="1:37" ht="12" customHeight="1" thickTop="1" thickBot="1" x14ac:dyDescent="0.3">
      <c r="A16" s="43">
        <v>4</v>
      </c>
      <c r="B16" s="194" t="s">
        <v>213</v>
      </c>
      <c r="C16" s="195"/>
      <c r="D16" s="195"/>
      <c r="E16" s="73">
        <v>8</v>
      </c>
      <c r="F16" s="45" t="s">
        <v>9</v>
      </c>
      <c r="G16" s="60">
        <f t="shared" si="0"/>
        <v>8</v>
      </c>
      <c r="H16" s="61">
        <v>13</v>
      </c>
      <c r="I16" s="48" t="s">
        <v>9</v>
      </c>
      <c r="J16" s="49">
        <f t="shared" si="1"/>
        <v>13</v>
      </c>
      <c r="K16" s="50">
        <v>8</v>
      </c>
      <c r="L16" s="51" t="s">
        <v>9</v>
      </c>
      <c r="M16" s="46">
        <f t="shared" si="2"/>
        <v>8</v>
      </c>
      <c r="N16" s="62">
        <v>16</v>
      </c>
      <c r="O16" s="48" t="s">
        <v>9</v>
      </c>
      <c r="P16" s="49">
        <f t="shared" si="3"/>
        <v>16</v>
      </c>
      <c r="Q16" s="50">
        <v>10</v>
      </c>
      <c r="R16" s="54" t="s">
        <v>9</v>
      </c>
      <c r="S16" s="60">
        <f t="shared" si="4"/>
        <v>10</v>
      </c>
      <c r="T16" s="62">
        <v>10</v>
      </c>
      <c r="U16" s="55" t="s">
        <v>9</v>
      </c>
      <c r="V16" s="63">
        <f t="shared" si="5"/>
        <v>10</v>
      </c>
      <c r="W16" s="64">
        <v>7</v>
      </c>
      <c r="X16" s="45" t="s">
        <v>9</v>
      </c>
      <c r="Y16" s="60">
        <f t="shared" si="6"/>
        <v>7</v>
      </c>
      <c r="Z16" s="47">
        <v>20</v>
      </c>
      <c r="AA16" s="48" t="s">
        <v>9</v>
      </c>
      <c r="AB16" s="63">
        <f t="shared" si="7"/>
        <v>20</v>
      </c>
      <c r="AC16" s="64" t="s">
        <v>449</v>
      </c>
      <c r="AD16" s="45" t="s">
        <v>9</v>
      </c>
      <c r="AE16" s="60" t="s">
        <v>450</v>
      </c>
      <c r="AF16" s="62" t="str">
        <f>'[4]CALIF. II FASE'!FB16</f>
        <v>*</v>
      </c>
      <c r="AG16" s="48" t="s">
        <v>9</v>
      </c>
      <c r="AH16" s="63" t="str">
        <f t="shared" si="8"/>
        <v>*</v>
      </c>
      <c r="AI16" s="58">
        <f t="shared" si="9"/>
        <v>11.5</v>
      </c>
      <c r="AJ16" s="51" t="s">
        <v>9</v>
      </c>
      <c r="AK16" s="59">
        <v>8</v>
      </c>
    </row>
    <row r="17" spans="1:37" ht="12" customHeight="1" thickTop="1" thickBot="1" x14ac:dyDescent="0.3">
      <c r="A17" s="43">
        <v>5</v>
      </c>
      <c r="B17" s="194" t="s">
        <v>214</v>
      </c>
      <c r="C17" s="195"/>
      <c r="D17" s="195"/>
      <c r="E17" s="73">
        <v>20</v>
      </c>
      <c r="F17" s="45" t="s">
        <v>9</v>
      </c>
      <c r="G17" s="60">
        <f t="shared" si="0"/>
        <v>20</v>
      </c>
      <c r="H17" s="61">
        <v>19</v>
      </c>
      <c r="I17" s="48" t="s">
        <v>9</v>
      </c>
      <c r="J17" s="49">
        <f t="shared" si="1"/>
        <v>19</v>
      </c>
      <c r="K17" s="50">
        <v>19</v>
      </c>
      <c r="L17" s="51" t="s">
        <v>9</v>
      </c>
      <c r="M17" s="46">
        <f t="shared" si="2"/>
        <v>19</v>
      </c>
      <c r="N17" s="62">
        <v>18</v>
      </c>
      <c r="O17" s="48">
        <v>1</v>
      </c>
      <c r="P17" s="49">
        <f t="shared" si="3"/>
        <v>19</v>
      </c>
      <c r="Q17" s="50">
        <v>19</v>
      </c>
      <c r="R17" s="54" t="s">
        <v>9</v>
      </c>
      <c r="S17" s="60">
        <f t="shared" si="4"/>
        <v>19</v>
      </c>
      <c r="T17" s="62">
        <v>18</v>
      </c>
      <c r="U17" s="55">
        <v>1</v>
      </c>
      <c r="V17" s="63">
        <f t="shared" si="5"/>
        <v>19</v>
      </c>
      <c r="W17" s="64">
        <v>19</v>
      </c>
      <c r="X17" s="45" t="s">
        <v>9</v>
      </c>
      <c r="Y17" s="60">
        <f t="shared" si="6"/>
        <v>19</v>
      </c>
      <c r="Z17" s="47">
        <v>20</v>
      </c>
      <c r="AA17" s="48" t="s">
        <v>9</v>
      </c>
      <c r="AB17" s="63">
        <f t="shared" si="7"/>
        <v>20</v>
      </c>
      <c r="AC17" s="64" t="s">
        <v>449</v>
      </c>
      <c r="AD17" s="45" t="s">
        <v>9</v>
      </c>
      <c r="AE17" s="60" t="s">
        <v>449</v>
      </c>
      <c r="AF17" s="62" t="str">
        <f>'[4]CALIF. II FASE'!FB17</f>
        <v>*</v>
      </c>
      <c r="AG17" s="48" t="s">
        <v>9</v>
      </c>
      <c r="AH17" s="63" t="str">
        <f t="shared" si="8"/>
        <v>*</v>
      </c>
      <c r="AI17" s="58">
        <f t="shared" si="9"/>
        <v>19.25</v>
      </c>
      <c r="AJ17" s="51" t="s">
        <v>9</v>
      </c>
      <c r="AK17" s="59">
        <v>8</v>
      </c>
    </row>
    <row r="18" spans="1:37" ht="12" customHeight="1" thickTop="1" thickBot="1" x14ac:dyDescent="0.3">
      <c r="A18" s="43">
        <v>6</v>
      </c>
      <c r="B18" s="194" t="s">
        <v>215</v>
      </c>
      <c r="C18" s="195"/>
      <c r="D18" s="195"/>
      <c r="E18" s="73">
        <v>20</v>
      </c>
      <c r="F18" s="45" t="s">
        <v>9</v>
      </c>
      <c r="G18" s="60">
        <f t="shared" si="0"/>
        <v>20</v>
      </c>
      <c r="H18" s="61">
        <v>20</v>
      </c>
      <c r="I18" s="48" t="s">
        <v>9</v>
      </c>
      <c r="J18" s="49">
        <f t="shared" si="1"/>
        <v>20</v>
      </c>
      <c r="K18" s="50">
        <v>19</v>
      </c>
      <c r="L18" s="51" t="s">
        <v>9</v>
      </c>
      <c r="M18" s="46">
        <f t="shared" si="2"/>
        <v>19</v>
      </c>
      <c r="N18" s="62">
        <v>19</v>
      </c>
      <c r="O18" s="48">
        <v>1</v>
      </c>
      <c r="P18" s="49">
        <f t="shared" si="3"/>
        <v>20</v>
      </c>
      <c r="Q18" s="50">
        <v>20</v>
      </c>
      <c r="R18" s="54" t="s">
        <v>9</v>
      </c>
      <c r="S18" s="60">
        <f t="shared" si="4"/>
        <v>20</v>
      </c>
      <c r="T18" s="62">
        <v>19</v>
      </c>
      <c r="U18" s="55" t="s">
        <v>9</v>
      </c>
      <c r="V18" s="63">
        <f t="shared" si="5"/>
        <v>19</v>
      </c>
      <c r="W18" s="64">
        <v>18</v>
      </c>
      <c r="X18" s="45">
        <v>2</v>
      </c>
      <c r="Y18" s="60">
        <f t="shared" si="6"/>
        <v>20</v>
      </c>
      <c r="Z18" s="47">
        <v>20</v>
      </c>
      <c r="AA18" s="48" t="s">
        <v>9</v>
      </c>
      <c r="AB18" s="63">
        <f t="shared" si="7"/>
        <v>20</v>
      </c>
      <c r="AC18" s="64" t="s">
        <v>449</v>
      </c>
      <c r="AD18" s="45" t="s">
        <v>9</v>
      </c>
      <c r="AE18" s="60" t="s">
        <v>449</v>
      </c>
      <c r="AF18" s="62" t="str">
        <f>'[4]CALIF. II FASE'!FB18</f>
        <v>*</v>
      </c>
      <c r="AG18" s="48" t="s">
        <v>9</v>
      </c>
      <c r="AH18" s="63" t="str">
        <f t="shared" si="8"/>
        <v>*</v>
      </c>
      <c r="AI18" s="58">
        <f t="shared" si="9"/>
        <v>19.75</v>
      </c>
      <c r="AJ18" s="51" t="s">
        <v>9</v>
      </c>
      <c r="AK18" s="59">
        <v>8</v>
      </c>
    </row>
    <row r="19" spans="1:37" ht="12" customHeight="1" thickTop="1" thickBot="1" x14ac:dyDescent="0.3">
      <c r="A19" s="43">
        <v>7</v>
      </c>
      <c r="B19" s="194" t="s">
        <v>216</v>
      </c>
      <c r="C19" s="195"/>
      <c r="D19" s="195"/>
      <c r="E19" s="73">
        <v>19</v>
      </c>
      <c r="F19" s="45" t="s">
        <v>9</v>
      </c>
      <c r="G19" s="60">
        <f t="shared" si="0"/>
        <v>19</v>
      </c>
      <c r="H19" s="61">
        <v>19</v>
      </c>
      <c r="I19" s="48" t="s">
        <v>9</v>
      </c>
      <c r="J19" s="49">
        <f t="shared" si="1"/>
        <v>19</v>
      </c>
      <c r="K19" s="50">
        <v>20</v>
      </c>
      <c r="L19" s="51" t="s">
        <v>9</v>
      </c>
      <c r="M19" s="46">
        <f t="shared" si="2"/>
        <v>20</v>
      </c>
      <c r="N19" s="62">
        <v>18</v>
      </c>
      <c r="O19" s="48">
        <v>2</v>
      </c>
      <c r="P19" s="49">
        <f t="shared" si="3"/>
        <v>20</v>
      </c>
      <c r="Q19" s="50">
        <v>20</v>
      </c>
      <c r="R19" s="54" t="s">
        <v>9</v>
      </c>
      <c r="S19" s="60">
        <f t="shared" si="4"/>
        <v>20</v>
      </c>
      <c r="T19" s="62">
        <v>19</v>
      </c>
      <c r="U19" s="55" t="s">
        <v>9</v>
      </c>
      <c r="V19" s="63">
        <f t="shared" si="5"/>
        <v>19</v>
      </c>
      <c r="W19" s="64">
        <v>20</v>
      </c>
      <c r="X19" s="45" t="s">
        <v>9</v>
      </c>
      <c r="Y19" s="60">
        <f t="shared" si="6"/>
        <v>20</v>
      </c>
      <c r="Z19" s="47">
        <v>20</v>
      </c>
      <c r="AA19" s="48" t="s">
        <v>9</v>
      </c>
      <c r="AB19" s="63">
        <f t="shared" si="7"/>
        <v>20</v>
      </c>
      <c r="AC19" s="64" t="s">
        <v>450</v>
      </c>
      <c r="AD19" s="45" t="s">
        <v>9</v>
      </c>
      <c r="AE19" s="60" t="s">
        <v>449</v>
      </c>
      <c r="AF19" s="62" t="str">
        <f>'[4]CALIF. II FASE'!FB19</f>
        <v>*</v>
      </c>
      <c r="AG19" s="48" t="s">
        <v>9</v>
      </c>
      <c r="AH19" s="63" t="str">
        <f t="shared" si="8"/>
        <v>*</v>
      </c>
      <c r="AI19" s="58">
        <f t="shared" si="9"/>
        <v>19.625</v>
      </c>
      <c r="AJ19" s="51" t="s">
        <v>9</v>
      </c>
      <c r="AK19" s="59">
        <v>8</v>
      </c>
    </row>
    <row r="20" spans="1:37" ht="12" customHeight="1" thickTop="1" thickBot="1" x14ac:dyDescent="0.3">
      <c r="A20" s="43">
        <v>8</v>
      </c>
      <c r="B20" s="194" t="s">
        <v>217</v>
      </c>
      <c r="C20" s="195"/>
      <c r="D20" s="195"/>
      <c r="E20" s="73">
        <v>12</v>
      </c>
      <c r="F20" s="45" t="s">
        <v>9</v>
      </c>
      <c r="G20" s="60">
        <f t="shared" si="0"/>
        <v>12</v>
      </c>
      <c r="H20" s="61">
        <v>16</v>
      </c>
      <c r="I20" s="48" t="s">
        <v>9</v>
      </c>
      <c r="J20" s="49">
        <f t="shared" si="1"/>
        <v>16</v>
      </c>
      <c r="K20" s="50">
        <v>14</v>
      </c>
      <c r="L20" s="51" t="s">
        <v>9</v>
      </c>
      <c r="M20" s="46">
        <f t="shared" si="2"/>
        <v>14</v>
      </c>
      <c r="N20" s="62">
        <v>17</v>
      </c>
      <c r="O20" s="48" t="s">
        <v>9</v>
      </c>
      <c r="P20" s="49">
        <f t="shared" si="3"/>
        <v>17</v>
      </c>
      <c r="Q20" s="50">
        <v>17</v>
      </c>
      <c r="R20" s="54" t="s">
        <v>9</v>
      </c>
      <c r="S20" s="60">
        <f t="shared" si="4"/>
        <v>17</v>
      </c>
      <c r="T20" s="62">
        <v>1</v>
      </c>
      <c r="U20" s="55" t="s">
        <v>9</v>
      </c>
      <c r="V20" s="63">
        <f t="shared" si="5"/>
        <v>1</v>
      </c>
      <c r="W20" s="64">
        <v>9</v>
      </c>
      <c r="X20" s="45" t="s">
        <v>9</v>
      </c>
      <c r="Y20" s="60">
        <f t="shared" si="6"/>
        <v>9</v>
      </c>
      <c r="Z20" s="47">
        <v>20</v>
      </c>
      <c r="AA20" s="48" t="s">
        <v>9</v>
      </c>
      <c r="AB20" s="63">
        <f t="shared" si="7"/>
        <v>20</v>
      </c>
      <c r="AC20" s="64" t="s">
        <v>449</v>
      </c>
      <c r="AD20" s="45" t="s">
        <v>9</v>
      </c>
      <c r="AE20" s="60" t="s">
        <v>450</v>
      </c>
      <c r="AF20" s="62" t="str">
        <f>'[4]CALIF. II FASE'!FB20</f>
        <v>*</v>
      </c>
      <c r="AG20" s="48" t="s">
        <v>9</v>
      </c>
      <c r="AH20" s="63" t="str">
        <f t="shared" si="8"/>
        <v>*</v>
      </c>
      <c r="AI20" s="58">
        <f t="shared" si="9"/>
        <v>13.25</v>
      </c>
      <c r="AJ20" s="51" t="s">
        <v>9</v>
      </c>
      <c r="AK20" s="59">
        <v>8</v>
      </c>
    </row>
    <row r="21" spans="1:37" ht="12" customHeight="1" thickTop="1" thickBot="1" x14ac:dyDescent="0.3">
      <c r="A21" s="43">
        <v>9</v>
      </c>
      <c r="B21" s="194" t="s">
        <v>218</v>
      </c>
      <c r="C21" s="195"/>
      <c r="D21" s="195"/>
      <c r="E21" s="73">
        <v>16</v>
      </c>
      <c r="F21" s="45">
        <v>2</v>
      </c>
      <c r="G21" s="60">
        <f t="shared" si="0"/>
        <v>18</v>
      </c>
      <c r="H21" s="61">
        <v>17</v>
      </c>
      <c r="I21" s="48" t="s">
        <v>9</v>
      </c>
      <c r="J21" s="49">
        <f t="shared" si="1"/>
        <v>17</v>
      </c>
      <c r="K21" s="50">
        <v>19</v>
      </c>
      <c r="L21" s="51" t="s">
        <v>9</v>
      </c>
      <c r="M21" s="46">
        <f t="shared" si="2"/>
        <v>19</v>
      </c>
      <c r="N21" s="62">
        <v>19</v>
      </c>
      <c r="O21" s="48" t="s">
        <v>9</v>
      </c>
      <c r="P21" s="49">
        <f t="shared" si="3"/>
        <v>19</v>
      </c>
      <c r="Q21" s="50">
        <v>19</v>
      </c>
      <c r="R21" s="54" t="s">
        <v>9</v>
      </c>
      <c r="S21" s="60">
        <f t="shared" si="4"/>
        <v>19</v>
      </c>
      <c r="T21" s="62">
        <v>19</v>
      </c>
      <c r="U21" s="55" t="s">
        <v>9</v>
      </c>
      <c r="V21" s="63">
        <f t="shared" si="5"/>
        <v>19</v>
      </c>
      <c r="W21" s="64">
        <v>19</v>
      </c>
      <c r="X21" s="45" t="s">
        <v>9</v>
      </c>
      <c r="Y21" s="60">
        <f t="shared" si="6"/>
        <v>19</v>
      </c>
      <c r="Z21" s="47">
        <v>20</v>
      </c>
      <c r="AA21" s="48" t="s">
        <v>9</v>
      </c>
      <c r="AB21" s="63">
        <f t="shared" si="7"/>
        <v>20</v>
      </c>
      <c r="AC21" s="64" t="s">
        <v>449</v>
      </c>
      <c r="AD21" s="45" t="s">
        <v>9</v>
      </c>
      <c r="AE21" s="60" t="s">
        <v>449</v>
      </c>
      <c r="AF21" s="62" t="str">
        <f>'[4]CALIF. II FASE'!FB21</f>
        <v>*</v>
      </c>
      <c r="AG21" s="48" t="s">
        <v>9</v>
      </c>
      <c r="AH21" s="63" t="str">
        <f t="shared" si="8"/>
        <v>*</v>
      </c>
      <c r="AI21" s="58">
        <f t="shared" si="9"/>
        <v>18.75</v>
      </c>
      <c r="AJ21" s="51" t="s">
        <v>9</v>
      </c>
      <c r="AK21" s="59">
        <v>8</v>
      </c>
    </row>
    <row r="22" spans="1:37" ht="12" customHeight="1" thickTop="1" thickBot="1" x14ac:dyDescent="0.3">
      <c r="A22" s="43">
        <v>10</v>
      </c>
      <c r="B22" s="194" t="s">
        <v>219</v>
      </c>
      <c r="C22" s="195"/>
      <c r="D22" s="195"/>
      <c r="E22" s="73">
        <v>19</v>
      </c>
      <c r="F22" s="45" t="s">
        <v>9</v>
      </c>
      <c r="G22" s="60">
        <f t="shared" si="0"/>
        <v>19</v>
      </c>
      <c r="H22" s="61">
        <v>15</v>
      </c>
      <c r="I22" s="48">
        <v>2</v>
      </c>
      <c r="J22" s="49">
        <f t="shared" si="1"/>
        <v>17</v>
      </c>
      <c r="K22" s="50">
        <v>19</v>
      </c>
      <c r="L22" s="51" t="s">
        <v>9</v>
      </c>
      <c r="M22" s="46">
        <f t="shared" si="2"/>
        <v>19</v>
      </c>
      <c r="N22" s="62">
        <v>17</v>
      </c>
      <c r="O22" s="48" t="s">
        <v>9</v>
      </c>
      <c r="P22" s="49">
        <f t="shared" si="3"/>
        <v>17</v>
      </c>
      <c r="Q22" s="50">
        <v>19</v>
      </c>
      <c r="R22" s="54" t="s">
        <v>9</v>
      </c>
      <c r="S22" s="60">
        <f t="shared" si="4"/>
        <v>19</v>
      </c>
      <c r="T22" s="62">
        <v>18</v>
      </c>
      <c r="U22" s="55" t="s">
        <v>9</v>
      </c>
      <c r="V22" s="63">
        <f t="shared" si="5"/>
        <v>18</v>
      </c>
      <c r="W22" s="64">
        <v>20</v>
      </c>
      <c r="X22" s="45" t="s">
        <v>9</v>
      </c>
      <c r="Y22" s="60">
        <f t="shared" si="6"/>
        <v>20</v>
      </c>
      <c r="Z22" s="47">
        <v>20</v>
      </c>
      <c r="AA22" s="48" t="s">
        <v>9</v>
      </c>
      <c r="AB22" s="63">
        <f t="shared" si="7"/>
        <v>20</v>
      </c>
      <c r="AC22" s="64" t="s">
        <v>449</v>
      </c>
      <c r="AD22" s="45" t="s">
        <v>9</v>
      </c>
      <c r="AE22" s="60" t="s">
        <v>449</v>
      </c>
      <c r="AF22" s="62" t="str">
        <f>'[4]CALIF. II FASE'!FB22</f>
        <v>*</v>
      </c>
      <c r="AG22" s="48" t="s">
        <v>9</v>
      </c>
      <c r="AH22" s="63" t="str">
        <f t="shared" si="8"/>
        <v>*</v>
      </c>
      <c r="AI22" s="58">
        <f t="shared" si="9"/>
        <v>18.625</v>
      </c>
      <c r="AJ22" s="51" t="s">
        <v>9</v>
      </c>
      <c r="AK22" s="59">
        <v>8</v>
      </c>
    </row>
    <row r="23" spans="1:37" ht="12" customHeight="1" thickTop="1" thickBot="1" x14ac:dyDescent="0.3">
      <c r="A23" s="43">
        <v>11</v>
      </c>
      <c r="B23" s="194" t="s">
        <v>220</v>
      </c>
      <c r="C23" s="195"/>
      <c r="D23" s="195"/>
      <c r="E23" s="73">
        <v>12</v>
      </c>
      <c r="F23" s="45">
        <v>2</v>
      </c>
      <c r="G23" s="60">
        <f t="shared" si="0"/>
        <v>14</v>
      </c>
      <c r="H23" s="61">
        <v>16</v>
      </c>
      <c r="I23" s="48" t="s">
        <v>9</v>
      </c>
      <c r="J23" s="49">
        <f t="shared" si="1"/>
        <v>16</v>
      </c>
      <c r="K23" s="50">
        <v>15</v>
      </c>
      <c r="L23" s="51" t="s">
        <v>9</v>
      </c>
      <c r="M23" s="46">
        <f t="shared" si="2"/>
        <v>15</v>
      </c>
      <c r="N23" s="62">
        <v>16</v>
      </c>
      <c r="O23" s="48" t="s">
        <v>9</v>
      </c>
      <c r="P23" s="49">
        <f t="shared" si="3"/>
        <v>16</v>
      </c>
      <c r="Q23" s="50">
        <v>18</v>
      </c>
      <c r="R23" s="54" t="s">
        <v>9</v>
      </c>
      <c r="S23" s="60">
        <f t="shared" si="4"/>
        <v>18</v>
      </c>
      <c r="T23" s="62">
        <v>16</v>
      </c>
      <c r="U23" s="55" t="s">
        <v>9</v>
      </c>
      <c r="V23" s="63">
        <f t="shared" si="5"/>
        <v>16</v>
      </c>
      <c r="W23" s="64">
        <v>17</v>
      </c>
      <c r="X23" s="45" t="s">
        <v>9</v>
      </c>
      <c r="Y23" s="60">
        <f t="shared" si="6"/>
        <v>17</v>
      </c>
      <c r="Z23" s="47">
        <v>20</v>
      </c>
      <c r="AA23" s="48" t="s">
        <v>9</v>
      </c>
      <c r="AB23" s="63">
        <f t="shared" si="7"/>
        <v>20</v>
      </c>
      <c r="AC23" s="64" t="s">
        <v>449</v>
      </c>
      <c r="AD23" s="45" t="s">
        <v>9</v>
      </c>
      <c r="AE23" s="60" t="s">
        <v>449</v>
      </c>
      <c r="AF23" s="62" t="str">
        <f>'[4]CALIF. II FASE'!FB23</f>
        <v>*</v>
      </c>
      <c r="AG23" s="48" t="s">
        <v>9</v>
      </c>
      <c r="AH23" s="63" t="str">
        <f t="shared" si="8"/>
        <v>*</v>
      </c>
      <c r="AI23" s="58">
        <f t="shared" si="9"/>
        <v>16.5</v>
      </c>
      <c r="AJ23" s="51" t="s">
        <v>9</v>
      </c>
      <c r="AK23" s="59">
        <v>8</v>
      </c>
    </row>
    <row r="24" spans="1:37" ht="12" customHeight="1" thickTop="1" thickBot="1" x14ac:dyDescent="0.3">
      <c r="A24" s="43">
        <v>12</v>
      </c>
      <c r="B24" s="194" t="s">
        <v>221</v>
      </c>
      <c r="C24" s="195"/>
      <c r="D24" s="195"/>
      <c r="E24" s="73">
        <v>8</v>
      </c>
      <c r="F24" s="45" t="s">
        <v>9</v>
      </c>
      <c r="G24" s="60">
        <f t="shared" si="0"/>
        <v>8</v>
      </c>
      <c r="H24" s="61">
        <v>5</v>
      </c>
      <c r="I24" s="48" t="s">
        <v>9</v>
      </c>
      <c r="J24" s="49">
        <f t="shared" si="1"/>
        <v>5</v>
      </c>
      <c r="K24" s="50">
        <v>3</v>
      </c>
      <c r="L24" s="51" t="s">
        <v>9</v>
      </c>
      <c r="M24" s="46">
        <f t="shared" si="2"/>
        <v>3</v>
      </c>
      <c r="N24" s="62">
        <v>6</v>
      </c>
      <c r="O24" s="48" t="s">
        <v>9</v>
      </c>
      <c r="P24" s="49">
        <f t="shared" si="3"/>
        <v>6</v>
      </c>
      <c r="Q24" s="50">
        <v>7</v>
      </c>
      <c r="R24" s="54" t="s">
        <v>9</v>
      </c>
      <c r="S24" s="60">
        <f t="shared" si="4"/>
        <v>7</v>
      </c>
      <c r="T24" s="62">
        <v>2</v>
      </c>
      <c r="U24" s="55" t="s">
        <v>9</v>
      </c>
      <c r="V24" s="63">
        <f t="shared" si="5"/>
        <v>2</v>
      </c>
      <c r="W24" s="64">
        <v>6</v>
      </c>
      <c r="X24" s="45" t="s">
        <v>9</v>
      </c>
      <c r="Y24" s="60">
        <f t="shared" si="6"/>
        <v>6</v>
      </c>
      <c r="Z24" s="47">
        <v>20</v>
      </c>
      <c r="AA24" s="48" t="s">
        <v>9</v>
      </c>
      <c r="AB24" s="63">
        <f t="shared" si="7"/>
        <v>20</v>
      </c>
      <c r="AC24" s="64" t="s">
        <v>449</v>
      </c>
      <c r="AD24" s="45" t="s">
        <v>9</v>
      </c>
      <c r="AE24" s="60" t="s">
        <v>449</v>
      </c>
      <c r="AF24" s="62" t="str">
        <f>'[4]CALIF. II FASE'!FB24</f>
        <v>*</v>
      </c>
      <c r="AG24" s="48" t="s">
        <v>9</v>
      </c>
      <c r="AH24" s="63" t="str">
        <f t="shared" si="8"/>
        <v>*</v>
      </c>
      <c r="AI24" s="58">
        <f t="shared" si="9"/>
        <v>7.125</v>
      </c>
      <c r="AJ24" s="51" t="s">
        <v>9</v>
      </c>
      <c r="AK24" s="59">
        <v>8</v>
      </c>
    </row>
    <row r="25" spans="1:37" ht="12" customHeight="1" thickTop="1" thickBot="1" x14ac:dyDescent="0.3">
      <c r="A25" s="43">
        <v>13</v>
      </c>
      <c r="B25" s="194" t="s">
        <v>222</v>
      </c>
      <c r="C25" s="195"/>
      <c r="D25" s="195"/>
      <c r="E25" s="73">
        <v>19</v>
      </c>
      <c r="F25" s="45" t="s">
        <v>9</v>
      </c>
      <c r="G25" s="60">
        <f t="shared" si="0"/>
        <v>19</v>
      </c>
      <c r="H25" s="61">
        <v>18</v>
      </c>
      <c r="I25" s="48" t="s">
        <v>9</v>
      </c>
      <c r="J25" s="49">
        <f t="shared" si="1"/>
        <v>18</v>
      </c>
      <c r="K25" s="50">
        <v>20</v>
      </c>
      <c r="L25" s="51" t="s">
        <v>9</v>
      </c>
      <c r="M25" s="46">
        <f t="shared" si="2"/>
        <v>20</v>
      </c>
      <c r="N25" s="62">
        <v>17</v>
      </c>
      <c r="O25" s="48">
        <v>2</v>
      </c>
      <c r="P25" s="49">
        <f t="shared" si="3"/>
        <v>19</v>
      </c>
      <c r="Q25" s="50">
        <v>19</v>
      </c>
      <c r="R25" s="54" t="s">
        <v>9</v>
      </c>
      <c r="S25" s="60">
        <f t="shared" si="4"/>
        <v>19</v>
      </c>
      <c r="T25" s="62">
        <v>20</v>
      </c>
      <c r="U25" s="55" t="s">
        <v>9</v>
      </c>
      <c r="V25" s="63">
        <f t="shared" si="5"/>
        <v>20</v>
      </c>
      <c r="W25" s="64">
        <v>19</v>
      </c>
      <c r="X25" s="45" t="s">
        <v>9</v>
      </c>
      <c r="Y25" s="60">
        <f t="shared" si="6"/>
        <v>19</v>
      </c>
      <c r="Z25" s="47">
        <v>20</v>
      </c>
      <c r="AA25" s="48" t="s">
        <v>9</v>
      </c>
      <c r="AB25" s="63">
        <f t="shared" si="7"/>
        <v>20</v>
      </c>
      <c r="AC25" s="64" t="s">
        <v>449</v>
      </c>
      <c r="AD25" s="45" t="s">
        <v>9</v>
      </c>
      <c r="AE25" s="60" t="s">
        <v>449</v>
      </c>
      <c r="AF25" s="62" t="str">
        <f>'[4]CALIF. II FASE'!FB25</f>
        <v>*</v>
      </c>
      <c r="AG25" s="48" t="s">
        <v>9</v>
      </c>
      <c r="AH25" s="63" t="str">
        <f t="shared" si="8"/>
        <v>*</v>
      </c>
      <c r="AI25" s="58">
        <f t="shared" si="9"/>
        <v>19.25</v>
      </c>
      <c r="AJ25" s="51" t="s">
        <v>9</v>
      </c>
      <c r="AK25" s="59">
        <v>8</v>
      </c>
    </row>
    <row r="26" spans="1:37" ht="12" customHeight="1" thickTop="1" thickBot="1" x14ac:dyDescent="0.3">
      <c r="A26" s="43">
        <v>14</v>
      </c>
      <c r="B26" s="194" t="s">
        <v>223</v>
      </c>
      <c r="C26" s="195"/>
      <c r="D26" s="195"/>
      <c r="E26" s="73">
        <v>18</v>
      </c>
      <c r="F26" s="45" t="s">
        <v>9</v>
      </c>
      <c r="G26" s="60">
        <f t="shared" si="0"/>
        <v>18</v>
      </c>
      <c r="H26" s="61">
        <v>18</v>
      </c>
      <c r="I26" s="48" t="s">
        <v>9</v>
      </c>
      <c r="J26" s="49">
        <f t="shared" si="1"/>
        <v>18</v>
      </c>
      <c r="K26" s="50">
        <v>12</v>
      </c>
      <c r="L26" s="51">
        <v>2</v>
      </c>
      <c r="M26" s="46">
        <f t="shared" si="2"/>
        <v>14</v>
      </c>
      <c r="N26" s="62">
        <v>17</v>
      </c>
      <c r="O26" s="48" t="s">
        <v>9</v>
      </c>
      <c r="P26" s="49">
        <f t="shared" si="3"/>
        <v>17</v>
      </c>
      <c r="Q26" s="50">
        <v>15</v>
      </c>
      <c r="R26" s="54" t="s">
        <v>9</v>
      </c>
      <c r="S26" s="60">
        <f t="shared" si="4"/>
        <v>15</v>
      </c>
      <c r="T26" s="62">
        <v>18</v>
      </c>
      <c r="U26" s="55" t="s">
        <v>9</v>
      </c>
      <c r="V26" s="63">
        <f t="shared" si="5"/>
        <v>18</v>
      </c>
      <c r="W26" s="64">
        <v>20</v>
      </c>
      <c r="X26" s="45" t="s">
        <v>9</v>
      </c>
      <c r="Y26" s="60">
        <f t="shared" si="6"/>
        <v>20</v>
      </c>
      <c r="Z26" s="47">
        <v>20</v>
      </c>
      <c r="AA26" s="48" t="s">
        <v>9</v>
      </c>
      <c r="AB26" s="63">
        <f t="shared" si="7"/>
        <v>20</v>
      </c>
      <c r="AC26" s="64" t="s">
        <v>449</v>
      </c>
      <c r="AD26" s="45" t="s">
        <v>9</v>
      </c>
      <c r="AE26" s="60" t="s">
        <v>449</v>
      </c>
      <c r="AF26" s="62" t="str">
        <f>'[4]CALIF. II FASE'!FB26</f>
        <v>*</v>
      </c>
      <c r="AG26" s="48" t="s">
        <v>9</v>
      </c>
      <c r="AH26" s="63" t="str">
        <f t="shared" si="8"/>
        <v>*</v>
      </c>
      <c r="AI26" s="58">
        <f t="shared" si="9"/>
        <v>17.5</v>
      </c>
      <c r="AJ26" s="51" t="s">
        <v>9</v>
      </c>
      <c r="AK26" s="59">
        <v>8</v>
      </c>
    </row>
    <row r="27" spans="1:37" ht="12" customHeight="1" thickTop="1" thickBot="1" x14ac:dyDescent="0.3">
      <c r="A27" s="43">
        <v>15</v>
      </c>
      <c r="B27" s="194" t="s">
        <v>224</v>
      </c>
      <c r="C27" s="195"/>
      <c r="D27" s="195"/>
      <c r="E27" s="73">
        <v>20</v>
      </c>
      <c r="F27" s="45" t="s">
        <v>9</v>
      </c>
      <c r="G27" s="60">
        <f t="shared" si="0"/>
        <v>20</v>
      </c>
      <c r="H27" s="61">
        <v>20</v>
      </c>
      <c r="I27" s="48" t="s">
        <v>9</v>
      </c>
      <c r="J27" s="49">
        <f t="shared" si="1"/>
        <v>20</v>
      </c>
      <c r="K27" s="50">
        <v>20</v>
      </c>
      <c r="L27" s="51" t="s">
        <v>9</v>
      </c>
      <c r="M27" s="46">
        <f t="shared" si="2"/>
        <v>20</v>
      </c>
      <c r="N27" s="62">
        <v>20</v>
      </c>
      <c r="O27" s="48" t="s">
        <v>9</v>
      </c>
      <c r="P27" s="49">
        <f t="shared" si="3"/>
        <v>20</v>
      </c>
      <c r="Q27" s="50">
        <v>20</v>
      </c>
      <c r="R27" s="54" t="s">
        <v>9</v>
      </c>
      <c r="S27" s="60">
        <f t="shared" si="4"/>
        <v>20</v>
      </c>
      <c r="T27" s="62">
        <v>20</v>
      </c>
      <c r="U27" s="55" t="s">
        <v>9</v>
      </c>
      <c r="V27" s="63">
        <f t="shared" si="5"/>
        <v>20</v>
      </c>
      <c r="W27" s="64">
        <v>20</v>
      </c>
      <c r="X27" s="45" t="s">
        <v>9</v>
      </c>
      <c r="Y27" s="60">
        <f t="shared" si="6"/>
        <v>20</v>
      </c>
      <c r="Z27" s="47">
        <v>20</v>
      </c>
      <c r="AA27" s="48" t="s">
        <v>9</v>
      </c>
      <c r="AB27" s="63">
        <f t="shared" si="7"/>
        <v>20</v>
      </c>
      <c r="AC27" s="64" t="s">
        <v>449</v>
      </c>
      <c r="AD27" s="45" t="s">
        <v>9</v>
      </c>
      <c r="AE27" s="60" t="s">
        <v>449</v>
      </c>
      <c r="AF27" s="62" t="str">
        <f>'[4]CALIF. II FASE'!FB27</f>
        <v>*</v>
      </c>
      <c r="AG27" s="48" t="s">
        <v>9</v>
      </c>
      <c r="AH27" s="63" t="str">
        <f t="shared" si="8"/>
        <v>*</v>
      </c>
      <c r="AI27" s="58">
        <f t="shared" si="9"/>
        <v>20</v>
      </c>
      <c r="AJ27" s="51" t="s">
        <v>9</v>
      </c>
      <c r="AK27" s="59">
        <v>8</v>
      </c>
    </row>
    <row r="28" spans="1:37" ht="12" customHeight="1" thickTop="1" thickBot="1" x14ac:dyDescent="0.3">
      <c r="A28" s="43">
        <v>16</v>
      </c>
      <c r="B28" s="194" t="s">
        <v>225</v>
      </c>
      <c r="C28" s="195"/>
      <c r="D28" s="195"/>
      <c r="E28" s="73">
        <v>13</v>
      </c>
      <c r="F28" s="45" t="s">
        <v>9</v>
      </c>
      <c r="G28" s="60">
        <f t="shared" si="0"/>
        <v>13</v>
      </c>
      <c r="H28" s="61">
        <v>17</v>
      </c>
      <c r="I28" s="48" t="s">
        <v>9</v>
      </c>
      <c r="J28" s="49">
        <f t="shared" si="1"/>
        <v>17</v>
      </c>
      <c r="K28" s="50">
        <v>13</v>
      </c>
      <c r="L28" s="51" t="s">
        <v>9</v>
      </c>
      <c r="M28" s="46">
        <f t="shared" si="2"/>
        <v>13</v>
      </c>
      <c r="N28" s="62">
        <v>15</v>
      </c>
      <c r="O28" s="48" t="s">
        <v>9</v>
      </c>
      <c r="P28" s="49">
        <f t="shared" si="3"/>
        <v>15</v>
      </c>
      <c r="Q28" s="50">
        <v>15</v>
      </c>
      <c r="R28" s="54" t="s">
        <v>9</v>
      </c>
      <c r="S28" s="60">
        <f t="shared" si="4"/>
        <v>15</v>
      </c>
      <c r="T28" s="62">
        <v>10</v>
      </c>
      <c r="U28" s="55">
        <v>2</v>
      </c>
      <c r="V28" s="63">
        <f t="shared" si="5"/>
        <v>12</v>
      </c>
      <c r="W28" s="64">
        <v>16</v>
      </c>
      <c r="X28" s="45" t="s">
        <v>9</v>
      </c>
      <c r="Y28" s="60">
        <f t="shared" si="6"/>
        <v>16</v>
      </c>
      <c r="Z28" s="47">
        <v>20</v>
      </c>
      <c r="AA28" s="48" t="s">
        <v>9</v>
      </c>
      <c r="AB28" s="63">
        <f t="shared" si="7"/>
        <v>20</v>
      </c>
      <c r="AC28" s="64" t="s">
        <v>449</v>
      </c>
      <c r="AD28" s="45" t="s">
        <v>9</v>
      </c>
      <c r="AE28" s="60" t="s">
        <v>449</v>
      </c>
      <c r="AF28" s="62" t="str">
        <f>'[4]CALIF. II FASE'!FB28</f>
        <v>*</v>
      </c>
      <c r="AG28" s="48" t="s">
        <v>9</v>
      </c>
      <c r="AH28" s="63" t="str">
        <f t="shared" si="8"/>
        <v>*</v>
      </c>
      <c r="AI28" s="58">
        <f t="shared" si="9"/>
        <v>15.125</v>
      </c>
      <c r="AJ28" s="51" t="s">
        <v>9</v>
      </c>
      <c r="AK28" s="59">
        <v>8</v>
      </c>
    </row>
    <row r="29" spans="1:37" ht="12" customHeight="1" thickTop="1" thickBot="1" x14ac:dyDescent="0.3">
      <c r="A29" s="43">
        <v>17</v>
      </c>
      <c r="B29" s="194" t="s">
        <v>226</v>
      </c>
      <c r="C29" s="195"/>
      <c r="D29" s="195"/>
      <c r="E29" s="73">
        <v>20</v>
      </c>
      <c r="F29" s="45" t="s">
        <v>9</v>
      </c>
      <c r="G29" s="60">
        <f t="shared" si="0"/>
        <v>20</v>
      </c>
      <c r="H29" s="61">
        <v>19</v>
      </c>
      <c r="I29" s="48" t="s">
        <v>9</v>
      </c>
      <c r="J29" s="49">
        <f t="shared" si="1"/>
        <v>19</v>
      </c>
      <c r="K29" s="50">
        <v>20</v>
      </c>
      <c r="L29" s="51" t="s">
        <v>9</v>
      </c>
      <c r="M29" s="46">
        <f t="shared" si="2"/>
        <v>20</v>
      </c>
      <c r="N29" s="62">
        <v>18</v>
      </c>
      <c r="O29" s="48">
        <v>2</v>
      </c>
      <c r="P29" s="49">
        <f t="shared" si="3"/>
        <v>20</v>
      </c>
      <c r="Q29" s="50">
        <v>20</v>
      </c>
      <c r="R29" s="54" t="s">
        <v>9</v>
      </c>
      <c r="S29" s="60">
        <f t="shared" si="4"/>
        <v>20</v>
      </c>
      <c r="T29" s="62">
        <v>19</v>
      </c>
      <c r="U29" s="55" t="s">
        <v>9</v>
      </c>
      <c r="V29" s="63">
        <f t="shared" si="5"/>
        <v>19</v>
      </c>
      <c r="W29" s="64">
        <v>20</v>
      </c>
      <c r="X29" s="45" t="s">
        <v>9</v>
      </c>
      <c r="Y29" s="60">
        <f t="shared" si="6"/>
        <v>20</v>
      </c>
      <c r="Z29" s="47">
        <v>20</v>
      </c>
      <c r="AA29" s="48" t="s">
        <v>9</v>
      </c>
      <c r="AB29" s="63">
        <f t="shared" si="7"/>
        <v>20</v>
      </c>
      <c r="AC29" s="64" t="s">
        <v>449</v>
      </c>
      <c r="AD29" s="45" t="s">
        <v>9</v>
      </c>
      <c r="AE29" s="60" t="s">
        <v>449</v>
      </c>
      <c r="AF29" s="62" t="str">
        <f>'[4]CALIF. II FASE'!FB29</f>
        <v>*</v>
      </c>
      <c r="AG29" s="48" t="s">
        <v>9</v>
      </c>
      <c r="AH29" s="63" t="str">
        <f t="shared" si="8"/>
        <v>*</v>
      </c>
      <c r="AI29" s="58">
        <f t="shared" si="9"/>
        <v>19.75</v>
      </c>
      <c r="AJ29" s="51" t="s">
        <v>9</v>
      </c>
      <c r="AK29" s="59">
        <v>8</v>
      </c>
    </row>
    <row r="30" spans="1:37" ht="12" customHeight="1" thickTop="1" thickBot="1" x14ac:dyDescent="0.3">
      <c r="A30" s="43">
        <v>18</v>
      </c>
      <c r="B30" s="194" t="s">
        <v>227</v>
      </c>
      <c r="C30" s="195"/>
      <c r="D30" s="195"/>
      <c r="E30" s="73">
        <v>20</v>
      </c>
      <c r="F30" s="45" t="s">
        <v>9</v>
      </c>
      <c r="G30" s="60">
        <f t="shared" si="0"/>
        <v>20</v>
      </c>
      <c r="H30" s="61">
        <v>19</v>
      </c>
      <c r="I30" s="48" t="s">
        <v>9</v>
      </c>
      <c r="J30" s="49">
        <f t="shared" si="1"/>
        <v>19</v>
      </c>
      <c r="K30" s="50">
        <v>20</v>
      </c>
      <c r="L30" s="51" t="s">
        <v>9</v>
      </c>
      <c r="M30" s="46">
        <f t="shared" si="2"/>
        <v>20</v>
      </c>
      <c r="N30" s="62">
        <v>18</v>
      </c>
      <c r="O30" s="48">
        <v>2</v>
      </c>
      <c r="P30" s="49">
        <f t="shared" si="3"/>
        <v>20</v>
      </c>
      <c r="Q30" s="50">
        <v>20</v>
      </c>
      <c r="R30" s="54" t="s">
        <v>9</v>
      </c>
      <c r="S30" s="60">
        <f t="shared" si="4"/>
        <v>20</v>
      </c>
      <c r="T30" s="62">
        <v>19</v>
      </c>
      <c r="U30" s="55" t="s">
        <v>9</v>
      </c>
      <c r="V30" s="63">
        <f t="shared" si="5"/>
        <v>19</v>
      </c>
      <c r="W30" s="64">
        <v>20</v>
      </c>
      <c r="X30" s="45" t="s">
        <v>9</v>
      </c>
      <c r="Y30" s="60">
        <f t="shared" si="6"/>
        <v>20</v>
      </c>
      <c r="Z30" s="47">
        <v>20</v>
      </c>
      <c r="AA30" s="48" t="s">
        <v>9</v>
      </c>
      <c r="AB30" s="63">
        <f t="shared" si="7"/>
        <v>20</v>
      </c>
      <c r="AC30" s="64" t="s">
        <v>449</v>
      </c>
      <c r="AD30" s="45" t="s">
        <v>9</v>
      </c>
      <c r="AE30" s="60" t="s">
        <v>449</v>
      </c>
      <c r="AF30" s="62" t="str">
        <f>'[4]CALIF. II FASE'!FB30</f>
        <v>*</v>
      </c>
      <c r="AG30" s="48" t="s">
        <v>9</v>
      </c>
      <c r="AH30" s="63" t="str">
        <f t="shared" si="8"/>
        <v>*</v>
      </c>
      <c r="AI30" s="58">
        <f t="shared" si="9"/>
        <v>19.75</v>
      </c>
      <c r="AJ30" s="51" t="s">
        <v>9</v>
      </c>
      <c r="AK30" s="59">
        <v>8</v>
      </c>
    </row>
    <row r="31" spans="1:37" ht="12" customHeight="1" thickTop="1" thickBot="1" x14ac:dyDescent="0.3">
      <c r="A31" s="43">
        <v>19</v>
      </c>
      <c r="B31" s="194" t="s">
        <v>228</v>
      </c>
      <c r="C31" s="195"/>
      <c r="D31" s="195"/>
      <c r="E31" s="73">
        <v>20</v>
      </c>
      <c r="F31" s="45" t="s">
        <v>9</v>
      </c>
      <c r="G31" s="60">
        <f t="shared" si="0"/>
        <v>20</v>
      </c>
      <c r="H31" s="61">
        <v>19</v>
      </c>
      <c r="I31" s="48" t="s">
        <v>9</v>
      </c>
      <c r="J31" s="49">
        <f t="shared" si="1"/>
        <v>19</v>
      </c>
      <c r="K31" s="50">
        <v>19</v>
      </c>
      <c r="L31" s="51" t="s">
        <v>9</v>
      </c>
      <c r="M31" s="46">
        <f t="shared" si="2"/>
        <v>19</v>
      </c>
      <c r="N31" s="62">
        <v>18</v>
      </c>
      <c r="O31" s="48">
        <v>1</v>
      </c>
      <c r="P31" s="49">
        <f t="shared" si="3"/>
        <v>19</v>
      </c>
      <c r="Q31" s="50">
        <v>20</v>
      </c>
      <c r="R31" s="54" t="s">
        <v>9</v>
      </c>
      <c r="S31" s="60">
        <f t="shared" si="4"/>
        <v>20</v>
      </c>
      <c r="T31" s="62">
        <v>19</v>
      </c>
      <c r="U31" s="55" t="s">
        <v>9</v>
      </c>
      <c r="V31" s="63">
        <f t="shared" si="5"/>
        <v>19</v>
      </c>
      <c r="W31" s="64">
        <v>18</v>
      </c>
      <c r="X31" s="45">
        <v>1</v>
      </c>
      <c r="Y31" s="60">
        <f t="shared" si="6"/>
        <v>19</v>
      </c>
      <c r="Z31" s="47">
        <v>20</v>
      </c>
      <c r="AA31" s="48" t="s">
        <v>9</v>
      </c>
      <c r="AB31" s="63">
        <f t="shared" si="7"/>
        <v>20</v>
      </c>
      <c r="AC31" s="64" t="s">
        <v>450</v>
      </c>
      <c r="AD31" s="45" t="s">
        <v>9</v>
      </c>
      <c r="AE31" s="60" t="s">
        <v>449</v>
      </c>
      <c r="AF31" s="62" t="str">
        <f>'[4]CALIF. II FASE'!FB31</f>
        <v>*</v>
      </c>
      <c r="AG31" s="48" t="s">
        <v>9</v>
      </c>
      <c r="AH31" s="63" t="str">
        <f t="shared" si="8"/>
        <v>*</v>
      </c>
      <c r="AI31" s="58">
        <f t="shared" si="9"/>
        <v>19.375</v>
      </c>
      <c r="AJ31" s="51" t="s">
        <v>9</v>
      </c>
      <c r="AK31" s="59">
        <v>8</v>
      </c>
    </row>
    <row r="32" spans="1:37" ht="12" customHeight="1" thickTop="1" thickBot="1" x14ac:dyDescent="0.3">
      <c r="A32" s="43">
        <v>20</v>
      </c>
      <c r="B32" s="194" t="s">
        <v>229</v>
      </c>
      <c r="C32" s="195"/>
      <c r="D32" s="195"/>
      <c r="E32" s="73">
        <v>14</v>
      </c>
      <c r="F32" s="45" t="s">
        <v>9</v>
      </c>
      <c r="G32" s="60">
        <f t="shared" si="0"/>
        <v>14</v>
      </c>
      <c r="H32" s="61">
        <v>19</v>
      </c>
      <c r="I32" s="48" t="s">
        <v>9</v>
      </c>
      <c r="J32" s="49">
        <f t="shared" si="1"/>
        <v>19</v>
      </c>
      <c r="K32" s="50">
        <v>6</v>
      </c>
      <c r="L32" s="51" t="s">
        <v>9</v>
      </c>
      <c r="M32" s="46">
        <f t="shared" si="2"/>
        <v>6</v>
      </c>
      <c r="N32" s="62">
        <v>6</v>
      </c>
      <c r="O32" s="48" t="s">
        <v>9</v>
      </c>
      <c r="P32" s="49">
        <f t="shared" si="3"/>
        <v>6</v>
      </c>
      <c r="Q32" s="50">
        <v>16</v>
      </c>
      <c r="R32" s="54" t="s">
        <v>9</v>
      </c>
      <c r="S32" s="60">
        <f t="shared" si="4"/>
        <v>16</v>
      </c>
      <c r="T32" s="62">
        <v>6</v>
      </c>
      <c r="U32" s="55" t="s">
        <v>9</v>
      </c>
      <c r="V32" s="63">
        <f t="shared" si="5"/>
        <v>6</v>
      </c>
      <c r="W32" s="64">
        <v>9</v>
      </c>
      <c r="X32" s="45" t="s">
        <v>9</v>
      </c>
      <c r="Y32" s="60">
        <f t="shared" si="6"/>
        <v>9</v>
      </c>
      <c r="Z32" s="47">
        <v>20</v>
      </c>
      <c r="AA32" s="48" t="s">
        <v>9</v>
      </c>
      <c r="AB32" s="63">
        <f t="shared" si="7"/>
        <v>20</v>
      </c>
      <c r="AC32" s="64" t="s">
        <v>451</v>
      </c>
      <c r="AD32" s="45" t="s">
        <v>9</v>
      </c>
      <c r="AE32" s="60" t="s">
        <v>450</v>
      </c>
      <c r="AF32" s="62" t="str">
        <f>'[4]CALIF. II FASE'!FB32</f>
        <v>*</v>
      </c>
      <c r="AG32" s="48" t="s">
        <v>9</v>
      </c>
      <c r="AH32" s="63" t="str">
        <f t="shared" si="8"/>
        <v>*</v>
      </c>
      <c r="AI32" s="58">
        <f t="shared" si="9"/>
        <v>12</v>
      </c>
      <c r="AJ32" s="51" t="s">
        <v>9</v>
      </c>
      <c r="AK32" s="59">
        <v>8</v>
      </c>
    </row>
    <row r="33" spans="1:37" ht="12" customHeight="1" thickTop="1" thickBot="1" x14ac:dyDescent="0.3">
      <c r="A33" s="43">
        <v>21</v>
      </c>
      <c r="B33" s="194" t="s">
        <v>230</v>
      </c>
      <c r="C33" s="195"/>
      <c r="D33" s="195"/>
      <c r="E33" s="73">
        <v>14</v>
      </c>
      <c r="F33" s="45" t="s">
        <v>9</v>
      </c>
      <c r="G33" s="60">
        <f t="shared" si="0"/>
        <v>14</v>
      </c>
      <c r="H33" s="61">
        <v>18</v>
      </c>
      <c r="I33" s="48" t="s">
        <v>9</v>
      </c>
      <c r="J33" s="49">
        <f t="shared" si="1"/>
        <v>18</v>
      </c>
      <c r="K33" s="50">
        <v>6</v>
      </c>
      <c r="L33" s="51" t="s">
        <v>9</v>
      </c>
      <c r="M33" s="46">
        <f t="shared" si="2"/>
        <v>6</v>
      </c>
      <c r="N33" s="62">
        <v>16</v>
      </c>
      <c r="O33" s="48" t="s">
        <v>9</v>
      </c>
      <c r="P33" s="49">
        <f t="shared" si="3"/>
        <v>16</v>
      </c>
      <c r="Q33" s="50">
        <v>19</v>
      </c>
      <c r="R33" s="54" t="s">
        <v>9</v>
      </c>
      <c r="S33" s="60">
        <f t="shared" si="4"/>
        <v>19</v>
      </c>
      <c r="T33" s="62">
        <v>19</v>
      </c>
      <c r="U33" s="55" t="s">
        <v>9</v>
      </c>
      <c r="V33" s="63">
        <f t="shared" si="5"/>
        <v>19</v>
      </c>
      <c r="W33" s="64">
        <v>16</v>
      </c>
      <c r="X33" s="45" t="s">
        <v>9</v>
      </c>
      <c r="Y33" s="60">
        <f t="shared" si="6"/>
        <v>16</v>
      </c>
      <c r="Z33" s="47">
        <v>20</v>
      </c>
      <c r="AA33" s="48" t="s">
        <v>9</v>
      </c>
      <c r="AB33" s="63">
        <f t="shared" si="7"/>
        <v>20</v>
      </c>
      <c r="AC33" s="64" t="s">
        <v>449</v>
      </c>
      <c r="AD33" s="45" t="s">
        <v>9</v>
      </c>
      <c r="AE33" s="60" t="s">
        <v>451</v>
      </c>
      <c r="AF33" s="62" t="str">
        <f>'[4]CALIF. II FASE'!FB33</f>
        <v>*</v>
      </c>
      <c r="AG33" s="48" t="s">
        <v>9</v>
      </c>
      <c r="AH33" s="63" t="str">
        <f t="shared" si="8"/>
        <v>*</v>
      </c>
      <c r="AI33" s="58">
        <f t="shared" si="9"/>
        <v>16</v>
      </c>
      <c r="AJ33" s="51" t="s">
        <v>9</v>
      </c>
      <c r="AK33" s="59">
        <v>8</v>
      </c>
    </row>
    <row r="34" spans="1:37" ht="12" customHeight="1" thickTop="1" thickBot="1" x14ac:dyDescent="0.3">
      <c r="A34" s="43">
        <v>22</v>
      </c>
      <c r="B34" s="194" t="s">
        <v>231</v>
      </c>
      <c r="C34" s="195"/>
      <c r="D34" s="195"/>
      <c r="E34" s="73">
        <v>20</v>
      </c>
      <c r="F34" s="45" t="s">
        <v>9</v>
      </c>
      <c r="G34" s="60">
        <f t="shared" si="0"/>
        <v>20</v>
      </c>
      <c r="H34" s="61">
        <v>19</v>
      </c>
      <c r="I34" s="48">
        <v>1</v>
      </c>
      <c r="J34" s="49">
        <f t="shared" si="1"/>
        <v>20</v>
      </c>
      <c r="K34" s="50">
        <v>20</v>
      </c>
      <c r="L34" s="51" t="s">
        <v>9</v>
      </c>
      <c r="M34" s="46">
        <f t="shared" si="2"/>
        <v>20</v>
      </c>
      <c r="N34" s="62">
        <v>20</v>
      </c>
      <c r="O34" s="48" t="s">
        <v>9</v>
      </c>
      <c r="P34" s="49">
        <f t="shared" si="3"/>
        <v>20</v>
      </c>
      <c r="Q34" s="50">
        <v>20</v>
      </c>
      <c r="R34" s="54" t="s">
        <v>9</v>
      </c>
      <c r="S34" s="60">
        <f t="shared" si="4"/>
        <v>20</v>
      </c>
      <c r="T34" s="62">
        <v>20</v>
      </c>
      <c r="U34" s="55" t="s">
        <v>9</v>
      </c>
      <c r="V34" s="63">
        <f t="shared" si="5"/>
        <v>20</v>
      </c>
      <c r="W34" s="64">
        <v>19</v>
      </c>
      <c r="X34" s="45">
        <v>1</v>
      </c>
      <c r="Y34" s="60">
        <f t="shared" si="6"/>
        <v>20</v>
      </c>
      <c r="Z34" s="47">
        <v>20</v>
      </c>
      <c r="AA34" s="48" t="s">
        <v>9</v>
      </c>
      <c r="AB34" s="63">
        <f t="shared" si="7"/>
        <v>20</v>
      </c>
      <c r="AC34" s="64" t="s">
        <v>449</v>
      </c>
      <c r="AD34" s="45" t="s">
        <v>9</v>
      </c>
      <c r="AE34" s="60" t="s">
        <v>449</v>
      </c>
      <c r="AF34" s="62" t="str">
        <f>'[4]CALIF. II FASE'!FB34</f>
        <v>*</v>
      </c>
      <c r="AG34" s="48" t="s">
        <v>9</v>
      </c>
      <c r="AH34" s="63" t="str">
        <f t="shared" si="8"/>
        <v>*</v>
      </c>
      <c r="AI34" s="58">
        <f t="shared" si="9"/>
        <v>20</v>
      </c>
      <c r="AJ34" s="51" t="s">
        <v>9</v>
      </c>
      <c r="AK34" s="59">
        <v>8</v>
      </c>
    </row>
    <row r="35" spans="1:37" ht="12" customHeight="1" thickTop="1" thickBot="1" x14ac:dyDescent="0.3">
      <c r="A35" s="43">
        <v>23</v>
      </c>
      <c r="B35" s="194" t="s">
        <v>232</v>
      </c>
      <c r="C35" s="195"/>
      <c r="D35" s="195"/>
      <c r="E35" s="73">
        <v>16</v>
      </c>
      <c r="F35" s="45">
        <v>2</v>
      </c>
      <c r="G35" s="60">
        <f t="shared" si="0"/>
        <v>18</v>
      </c>
      <c r="H35" s="61">
        <v>18</v>
      </c>
      <c r="I35" s="48" t="s">
        <v>9</v>
      </c>
      <c r="J35" s="49">
        <f t="shared" si="1"/>
        <v>18</v>
      </c>
      <c r="K35" s="50">
        <v>19</v>
      </c>
      <c r="L35" s="51" t="s">
        <v>9</v>
      </c>
      <c r="M35" s="46">
        <f t="shared" si="2"/>
        <v>19</v>
      </c>
      <c r="N35" s="62">
        <v>18</v>
      </c>
      <c r="O35" s="48" t="s">
        <v>9</v>
      </c>
      <c r="P35" s="49">
        <f t="shared" si="3"/>
        <v>18</v>
      </c>
      <c r="Q35" s="50">
        <v>18</v>
      </c>
      <c r="R35" s="54" t="s">
        <v>9</v>
      </c>
      <c r="S35" s="60">
        <f t="shared" si="4"/>
        <v>18</v>
      </c>
      <c r="T35" s="62">
        <v>18</v>
      </c>
      <c r="U35" s="55" t="s">
        <v>9</v>
      </c>
      <c r="V35" s="63">
        <f t="shared" si="5"/>
        <v>18</v>
      </c>
      <c r="W35" s="64">
        <v>20</v>
      </c>
      <c r="X35" s="45" t="s">
        <v>9</v>
      </c>
      <c r="Y35" s="60">
        <f t="shared" si="6"/>
        <v>20</v>
      </c>
      <c r="Z35" s="47">
        <v>20</v>
      </c>
      <c r="AA35" s="48" t="s">
        <v>9</v>
      </c>
      <c r="AB35" s="63">
        <f t="shared" si="7"/>
        <v>20</v>
      </c>
      <c r="AC35" s="64" t="s">
        <v>449</v>
      </c>
      <c r="AD35" s="45" t="s">
        <v>9</v>
      </c>
      <c r="AE35" s="60" t="s">
        <v>449</v>
      </c>
      <c r="AF35" s="62" t="str">
        <f>'[4]CALIF. II FASE'!FB35</f>
        <v>*</v>
      </c>
      <c r="AG35" s="48" t="s">
        <v>9</v>
      </c>
      <c r="AH35" s="63" t="str">
        <f t="shared" si="8"/>
        <v>*</v>
      </c>
      <c r="AI35" s="58">
        <f t="shared" si="9"/>
        <v>18.625</v>
      </c>
      <c r="AJ35" s="51" t="s">
        <v>9</v>
      </c>
      <c r="AK35" s="59">
        <v>8</v>
      </c>
    </row>
    <row r="36" spans="1:37" ht="12" customHeight="1" thickTop="1" thickBot="1" x14ac:dyDescent="0.3">
      <c r="A36" s="43">
        <v>24</v>
      </c>
      <c r="B36" s="194" t="s">
        <v>233</v>
      </c>
      <c r="C36" s="195"/>
      <c r="D36" s="195"/>
      <c r="E36" s="73">
        <v>19</v>
      </c>
      <c r="F36" s="45" t="s">
        <v>9</v>
      </c>
      <c r="G36" s="60">
        <f t="shared" si="0"/>
        <v>19</v>
      </c>
      <c r="H36" s="61">
        <v>19</v>
      </c>
      <c r="I36" s="48" t="s">
        <v>9</v>
      </c>
      <c r="J36" s="49">
        <f t="shared" si="1"/>
        <v>19</v>
      </c>
      <c r="K36" s="50">
        <v>19</v>
      </c>
      <c r="L36" s="51" t="s">
        <v>9</v>
      </c>
      <c r="M36" s="46">
        <f t="shared" si="2"/>
        <v>19</v>
      </c>
      <c r="N36" s="62">
        <v>17</v>
      </c>
      <c r="O36" s="48">
        <v>2</v>
      </c>
      <c r="P36" s="49">
        <f t="shared" si="3"/>
        <v>19</v>
      </c>
      <c r="Q36" s="50">
        <v>18</v>
      </c>
      <c r="R36" s="54" t="s">
        <v>9</v>
      </c>
      <c r="S36" s="60">
        <f t="shared" si="4"/>
        <v>18</v>
      </c>
      <c r="T36" s="62">
        <v>20</v>
      </c>
      <c r="U36" s="55" t="s">
        <v>9</v>
      </c>
      <c r="V36" s="63">
        <f t="shared" si="5"/>
        <v>20</v>
      </c>
      <c r="W36" s="64">
        <v>20</v>
      </c>
      <c r="X36" s="45" t="s">
        <v>9</v>
      </c>
      <c r="Y36" s="60">
        <f t="shared" si="6"/>
        <v>20</v>
      </c>
      <c r="Z36" s="47">
        <v>20</v>
      </c>
      <c r="AA36" s="48" t="s">
        <v>9</v>
      </c>
      <c r="AB36" s="63">
        <f t="shared" si="7"/>
        <v>20</v>
      </c>
      <c r="AC36" s="64" t="s">
        <v>449</v>
      </c>
      <c r="AD36" s="45" t="s">
        <v>9</v>
      </c>
      <c r="AE36" s="60" t="s">
        <v>449</v>
      </c>
      <c r="AF36" s="62" t="str">
        <f>'[4]CALIF. II FASE'!FB36</f>
        <v>*</v>
      </c>
      <c r="AG36" s="48" t="s">
        <v>9</v>
      </c>
      <c r="AH36" s="63" t="str">
        <f t="shared" si="8"/>
        <v>*</v>
      </c>
      <c r="AI36" s="58">
        <f t="shared" si="9"/>
        <v>19.25</v>
      </c>
      <c r="AJ36" s="51" t="s">
        <v>9</v>
      </c>
      <c r="AK36" s="59">
        <v>8</v>
      </c>
    </row>
    <row r="37" spans="1:37" ht="12" customHeight="1" thickTop="1" thickBot="1" x14ac:dyDescent="0.3">
      <c r="A37" s="43">
        <v>25</v>
      </c>
      <c r="B37" s="194" t="s">
        <v>234</v>
      </c>
      <c r="C37" s="195"/>
      <c r="D37" s="195"/>
      <c r="E37" s="73">
        <v>20</v>
      </c>
      <c r="F37" s="45" t="s">
        <v>9</v>
      </c>
      <c r="G37" s="60">
        <f t="shared" si="0"/>
        <v>20</v>
      </c>
      <c r="H37" s="61">
        <v>17</v>
      </c>
      <c r="I37" s="48">
        <v>1</v>
      </c>
      <c r="J37" s="49">
        <f t="shared" si="1"/>
        <v>18</v>
      </c>
      <c r="K37" s="50">
        <v>20</v>
      </c>
      <c r="L37" s="51" t="s">
        <v>9</v>
      </c>
      <c r="M37" s="46">
        <f t="shared" si="2"/>
        <v>20</v>
      </c>
      <c r="N37" s="62">
        <v>17</v>
      </c>
      <c r="O37" s="48">
        <v>1</v>
      </c>
      <c r="P37" s="49">
        <f t="shared" si="3"/>
        <v>18</v>
      </c>
      <c r="Q37" s="50">
        <v>20</v>
      </c>
      <c r="R37" s="54" t="s">
        <v>9</v>
      </c>
      <c r="S37" s="60">
        <f t="shared" si="4"/>
        <v>20</v>
      </c>
      <c r="T37" s="62">
        <v>20</v>
      </c>
      <c r="U37" s="55" t="s">
        <v>9</v>
      </c>
      <c r="V37" s="63">
        <f t="shared" si="5"/>
        <v>20</v>
      </c>
      <c r="W37" s="64">
        <v>19</v>
      </c>
      <c r="X37" s="45" t="s">
        <v>9</v>
      </c>
      <c r="Y37" s="60">
        <f t="shared" si="6"/>
        <v>19</v>
      </c>
      <c r="Z37" s="47">
        <v>20</v>
      </c>
      <c r="AA37" s="48" t="s">
        <v>9</v>
      </c>
      <c r="AB37" s="63">
        <f t="shared" si="7"/>
        <v>20</v>
      </c>
      <c r="AC37" s="64" t="s">
        <v>451</v>
      </c>
      <c r="AD37" s="45" t="s">
        <v>9</v>
      </c>
      <c r="AE37" s="60" t="s">
        <v>449</v>
      </c>
      <c r="AF37" s="62" t="str">
        <f>'[4]CALIF. II FASE'!FB37</f>
        <v>*</v>
      </c>
      <c r="AG37" s="48" t="s">
        <v>9</v>
      </c>
      <c r="AH37" s="63" t="str">
        <f t="shared" si="8"/>
        <v>*</v>
      </c>
      <c r="AI37" s="58">
        <f t="shared" si="9"/>
        <v>19.375</v>
      </c>
      <c r="AJ37" s="51" t="s">
        <v>9</v>
      </c>
      <c r="AK37" s="59">
        <v>8</v>
      </c>
    </row>
    <row r="38" spans="1:37" ht="12" customHeight="1" thickTop="1" thickBot="1" x14ac:dyDescent="0.3">
      <c r="A38" s="43">
        <v>26</v>
      </c>
      <c r="B38" s="194" t="s">
        <v>235</v>
      </c>
      <c r="C38" s="195"/>
      <c r="D38" s="195"/>
      <c r="E38" s="73">
        <v>17</v>
      </c>
      <c r="F38" s="45" t="s">
        <v>9</v>
      </c>
      <c r="G38" s="60">
        <f t="shared" si="0"/>
        <v>17</v>
      </c>
      <c r="H38" s="61">
        <v>10</v>
      </c>
      <c r="I38" s="48" t="s">
        <v>9</v>
      </c>
      <c r="J38" s="49">
        <f t="shared" si="1"/>
        <v>10</v>
      </c>
      <c r="K38" s="50">
        <v>9</v>
      </c>
      <c r="L38" s="51">
        <v>1</v>
      </c>
      <c r="M38" s="46">
        <f t="shared" si="2"/>
        <v>10</v>
      </c>
      <c r="N38" s="62">
        <v>12</v>
      </c>
      <c r="O38" s="48">
        <v>2</v>
      </c>
      <c r="P38" s="49">
        <f t="shared" si="3"/>
        <v>14</v>
      </c>
      <c r="Q38" s="50">
        <v>12</v>
      </c>
      <c r="R38" s="54" t="s">
        <v>9</v>
      </c>
      <c r="S38" s="60">
        <f t="shared" si="4"/>
        <v>12</v>
      </c>
      <c r="T38" s="62">
        <v>15</v>
      </c>
      <c r="U38" s="55" t="s">
        <v>9</v>
      </c>
      <c r="V38" s="63">
        <f t="shared" si="5"/>
        <v>15</v>
      </c>
      <c r="W38" s="64">
        <v>16</v>
      </c>
      <c r="X38" s="45" t="s">
        <v>9</v>
      </c>
      <c r="Y38" s="60">
        <f t="shared" si="6"/>
        <v>16</v>
      </c>
      <c r="Z38" s="47">
        <v>20</v>
      </c>
      <c r="AA38" s="48" t="s">
        <v>9</v>
      </c>
      <c r="AB38" s="63">
        <f t="shared" si="7"/>
        <v>20</v>
      </c>
      <c r="AC38" s="64" t="s">
        <v>451</v>
      </c>
      <c r="AD38" s="45" t="s">
        <v>9</v>
      </c>
      <c r="AE38" s="60" t="s">
        <v>451</v>
      </c>
      <c r="AF38" s="62" t="str">
        <f>'[4]CALIF. II FASE'!FB38</f>
        <v>*</v>
      </c>
      <c r="AG38" s="48" t="s">
        <v>9</v>
      </c>
      <c r="AH38" s="63" t="str">
        <f t="shared" si="8"/>
        <v>*</v>
      </c>
      <c r="AI38" s="58">
        <f t="shared" si="9"/>
        <v>14.25</v>
      </c>
      <c r="AJ38" s="51" t="s">
        <v>9</v>
      </c>
      <c r="AK38" s="59">
        <v>8</v>
      </c>
    </row>
    <row r="39" spans="1:37" ht="12" customHeight="1" thickTop="1" thickBot="1" x14ac:dyDescent="0.3">
      <c r="A39" s="43">
        <v>27</v>
      </c>
      <c r="B39" s="194" t="s">
        <v>236</v>
      </c>
      <c r="C39" s="195"/>
      <c r="D39" s="195"/>
      <c r="E39" s="73">
        <v>13</v>
      </c>
      <c r="F39" s="45" t="s">
        <v>9</v>
      </c>
      <c r="G39" s="60">
        <f t="shared" si="0"/>
        <v>13</v>
      </c>
      <c r="H39" s="61">
        <v>13</v>
      </c>
      <c r="I39" s="48" t="s">
        <v>9</v>
      </c>
      <c r="J39" s="49">
        <f t="shared" si="1"/>
        <v>13</v>
      </c>
      <c r="K39" s="50">
        <v>8</v>
      </c>
      <c r="L39" s="51" t="s">
        <v>9</v>
      </c>
      <c r="M39" s="46">
        <f t="shared" si="2"/>
        <v>8</v>
      </c>
      <c r="N39" s="62">
        <v>10</v>
      </c>
      <c r="O39" s="48" t="s">
        <v>9</v>
      </c>
      <c r="P39" s="49">
        <f t="shared" si="3"/>
        <v>10</v>
      </c>
      <c r="Q39" s="50">
        <v>13</v>
      </c>
      <c r="R39" s="54" t="s">
        <v>9</v>
      </c>
      <c r="S39" s="60">
        <f t="shared" si="4"/>
        <v>13</v>
      </c>
      <c r="T39" s="62">
        <v>1</v>
      </c>
      <c r="U39" s="55" t="s">
        <v>9</v>
      </c>
      <c r="V39" s="63">
        <f t="shared" si="5"/>
        <v>1</v>
      </c>
      <c r="W39" s="64">
        <v>10</v>
      </c>
      <c r="X39" s="45" t="s">
        <v>9</v>
      </c>
      <c r="Y39" s="60">
        <f t="shared" si="6"/>
        <v>10</v>
      </c>
      <c r="Z39" s="47">
        <v>20</v>
      </c>
      <c r="AA39" s="48" t="s">
        <v>9</v>
      </c>
      <c r="AB39" s="63">
        <f t="shared" si="7"/>
        <v>20</v>
      </c>
      <c r="AC39" s="64" t="s">
        <v>449</v>
      </c>
      <c r="AD39" s="45" t="s">
        <v>9</v>
      </c>
      <c r="AE39" s="60" t="s">
        <v>451</v>
      </c>
      <c r="AF39" s="62" t="str">
        <f>'[4]CALIF. II FASE'!FB39</f>
        <v>*</v>
      </c>
      <c r="AG39" s="48" t="s">
        <v>9</v>
      </c>
      <c r="AH39" s="63" t="str">
        <f t="shared" si="8"/>
        <v>*</v>
      </c>
      <c r="AI39" s="58">
        <f t="shared" si="9"/>
        <v>11</v>
      </c>
      <c r="AJ39" s="51" t="s">
        <v>9</v>
      </c>
      <c r="AK39" s="59">
        <v>8</v>
      </c>
    </row>
    <row r="40" spans="1:37" ht="12" customHeight="1" thickTop="1" thickBot="1" x14ac:dyDescent="0.3">
      <c r="A40" s="43">
        <v>28</v>
      </c>
      <c r="B40" s="194" t="s">
        <v>237</v>
      </c>
      <c r="C40" s="195"/>
      <c r="D40" s="195"/>
      <c r="E40" s="73">
        <v>20</v>
      </c>
      <c r="F40" s="45" t="s">
        <v>9</v>
      </c>
      <c r="G40" s="60">
        <f t="shared" si="0"/>
        <v>20</v>
      </c>
      <c r="H40" s="61">
        <v>20</v>
      </c>
      <c r="I40" s="48" t="s">
        <v>9</v>
      </c>
      <c r="J40" s="49">
        <f t="shared" si="1"/>
        <v>20</v>
      </c>
      <c r="K40" s="50">
        <v>19</v>
      </c>
      <c r="L40" s="51">
        <v>1</v>
      </c>
      <c r="M40" s="46">
        <f t="shared" si="2"/>
        <v>20</v>
      </c>
      <c r="N40" s="62">
        <v>20</v>
      </c>
      <c r="O40" s="48" t="s">
        <v>9</v>
      </c>
      <c r="P40" s="49">
        <f t="shared" si="3"/>
        <v>20</v>
      </c>
      <c r="Q40" s="50">
        <v>19</v>
      </c>
      <c r="R40" s="54">
        <v>1</v>
      </c>
      <c r="S40" s="60">
        <f t="shared" si="4"/>
        <v>20</v>
      </c>
      <c r="T40" s="62">
        <v>20</v>
      </c>
      <c r="U40" s="55" t="s">
        <v>9</v>
      </c>
      <c r="V40" s="63">
        <f t="shared" si="5"/>
        <v>20</v>
      </c>
      <c r="W40" s="64">
        <v>20</v>
      </c>
      <c r="X40" s="45" t="s">
        <v>9</v>
      </c>
      <c r="Y40" s="60">
        <f t="shared" si="6"/>
        <v>20</v>
      </c>
      <c r="Z40" s="47">
        <v>20</v>
      </c>
      <c r="AA40" s="48" t="s">
        <v>9</v>
      </c>
      <c r="AB40" s="63">
        <f t="shared" si="7"/>
        <v>20</v>
      </c>
      <c r="AC40" s="64" t="s">
        <v>451</v>
      </c>
      <c r="AD40" s="45" t="s">
        <v>9</v>
      </c>
      <c r="AE40" s="60" t="s">
        <v>449</v>
      </c>
      <c r="AF40" s="62" t="str">
        <f>'[4]CALIF. II FASE'!FB40</f>
        <v>*</v>
      </c>
      <c r="AG40" s="48" t="s">
        <v>9</v>
      </c>
      <c r="AH40" s="63" t="str">
        <f t="shared" si="8"/>
        <v>*</v>
      </c>
      <c r="AI40" s="58">
        <f t="shared" si="9"/>
        <v>20</v>
      </c>
      <c r="AJ40" s="51" t="s">
        <v>9</v>
      </c>
      <c r="AK40" s="59">
        <v>8</v>
      </c>
    </row>
    <row r="41" spans="1:37" ht="12" customHeight="1" thickTop="1" thickBot="1" x14ac:dyDescent="0.3">
      <c r="A41" s="43">
        <v>29</v>
      </c>
      <c r="B41" s="194" t="s">
        <v>238</v>
      </c>
      <c r="C41" s="195"/>
      <c r="D41" s="195"/>
      <c r="E41" s="73">
        <v>12</v>
      </c>
      <c r="F41" s="45" t="s">
        <v>9</v>
      </c>
      <c r="G41" s="60">
        <f t="shared" si="0"/>
        <v>12</v>
      </c>
      <c r="H41" s="61">
        <v>5</v>
      </c>
      <c r="I41" s="48" t="s">
        <v>9</v>
      </c>
      <c r="J41" s="49">
        <f t="shared" si="1"/>
        <v>5</v>
      </c>
      <c r="K41" s="50">
        <v>13</v>
      </c>
      <c r="L41" s="51" t="s">
        <v>9</v>
      </c>
      <c r="M41" s="46">
        <f t="shared" si="2"/>
        <v>13</v>
      </c>
      <c r="N41" s="62">
        <v>10</v>
      </c>
      <c r="O41" s="48" t="s">
        <v>9</v>
      </c>
      <c r="P41" s="49">
        <f t="shared" si="3"/>
        <v>10</v>
      </c>
      <c r="Q41" s="50">
        <v>12</v>
      </c>
      <c r="R41" s="54" t="s">
        <v>9</v>
      </c>
      <c r="S41" s="60">
        <f t="shared" si="4"/>
        <v>12</v>
      </c>
      <c r="T41" s="62">
        <v>18</v>
      </c>
      <c r="U41" s="55" t="s">
        <v>9</v>
      </c>
      <c r="V41" s="63">
        <f t="shared" si="5"/>
        <v>18</v>
      </c>
      <c r="W41" s="64">
        <v>14</v>
      </c>
      <c r="X41" s="45" t="s">
        <v>9</v>
      </c>
      <c r="Y41" s="60">
        <f t="shared" si="6"/>
        <v>14</v>
      </c>
      <c r="Z41" s="47">
        <v>20</v>
      </c>
      <c r="AA41" s="48" t="s">
        <v>9</v>
      </c>
      <c r="AB41" s="63">
        <f t="shared" si="7"/>
        <v>20</v>
      </c>
      <c r="AC41" s="64" t="s">
        <v>450</v>
      </c>
      <c r="AD41" s="45" t="s">
        <v>9</v>
      </c>
      <c r="AE41" s="60" t="s">
        <v>451</v>
      </c>
      <c r="AF41" s="62" t="str">
        <f>'[4]CALIF. II FASE'!FB41</f>
        <v>*</v>
      </c>
      <c r="AG41" s="48" t="s">
        <v>9</v>
      </c>
      <c r="AH41" s="63" t="str">
        <f t="shared" si="8"/>
        <v>*</v>
      </c>
      <c r="AI41" s="58">
        <f t="shared" si="9"/>
        <v>13</v>
      </c>
      <c r="AJ41" s="51" t="s">
        <v>9</v>
      </c>
      <c r="AK41" s="59">
        <v>8</v>
      </c>
    </row>
    <row r="42" spans="1:37" ht="12" customHeight="1" thickTop="1" thickBot="1" x14ac:dyDescent="0.3">
      <c r="A42" s="43">
        <v>30</v>
      </c>
      <c r="B42" s="194" t="s">
        <v>239</v>
      </c>
      <c r="C42" s="195"/>
      <c r="D42" s="195"/>
      <c r="E42" s="73">
        <v>15</v>
      </c>
      <c r="F42" s="45" t="s">
        <v>9</v>
      </c>
      <c r="G42" s="60">
        <f t="shared" si="0"/>
        <v>15</v>
      </c>
      <c r="H42" s="61">
        <v>13</v>
      </c>
      <c r="I42" s="48" t="s">
        <v>9</v>
      </c>
      <c r="J42" s="49">
        <f t="shared" si="1"/>
        <v>13</v>
      </c>
      <c r="K42" s="50">
        <v>5</v>
      </c>
      <c r="L42" s="51" t="s">
        <v>9</v>
      </c>
      <c r="M42" s="46">
        <f t="shared" si="2"/>
        <v>5</v>
      </c>
      <c r="N42" s="62">
        <v>18</v>
      </c>
      <c r="O42" s="48" t="s">
        <v>9</v>
      </c>
      <c r="P42" s="49">
        <f t="shared" si="3"/>
        <v>18</v>
      </c>
      <c r="Q42" s="50">
        <v>11</v>
      </c>
      <c r="R42" s="54" t="s">
        <v>9</v>
      </c>
      <c r="S42" s="60">
        <f t="shared" si="4"/>
        <v>11</v>
      </c>
      <c r="T42" s="62">
        <v>8</v>
      </c>
      <c r="U42" s="55" t="s">
        <v>9</v>
      </c>
      <c r="V42" s="63">
        <f t="shared" si="5"/>
        <v>8</v>
      </c>
      <c r="W42" s="64">
        <v>6</v>
      </c>
      <c r="X42" s="45" t="s">
        <v>9</v>
      </c>
      <c r="Y42" s="60">
        <f t="shared" si="6"/>
        <v>6</v>
      </c>
      <c r="Z42" s="47">
        <v>20</v>
      </c>
      <c r="AA42" s="48" t="s">
        <v>9</v>
      </c>
      <c r="AB42" s="63">
        <f t="shared" si="7"/>
        <v>20</v>
      </c>
      <c r="AC42" s="64" t="s">
        <v>449</v>
      </c>
      <c r="AD42" s="45" t="s">
        <v>9</v>
      </c>
      <c r="AE42" s="60" t="s">
        <v>450</v>
      </c>
      <c r="AF42" s="62" t="str">
        <f>'[4]CALIF. II FASE'!FB42</f>
        <v>*</v>
      </c>
      <c r="AG42" s="48" t="s">
        <v>9</v>
      </c>
      <c r="AH42" s="63" t="str">
        <f t="shared" si="8"/>
        <v>*</v>
      </c>
      <c r="AI42" s="58">
        <f t="shared" si="9"/>
        <v>12</v>
      </c>
      <c r="AJ42" s="51" t="s">
        <v>9</v>
      </c>
      <c r="AK42" s="59">
        <v>8</v>
      </c>
    </row>
    <row r="43" spans="1:37" ht="12" customHeight="1" thickTop="1" thickBot="1" x14ac:dyDescent="0.3">
      <c r="A43" s="43">
        <v>31</v>
      </c>
      <c r="B43" s="194" t="s">
        <v>240</v>
      </c>
      <c r="C43" s="195"/>
      <c r="D43" s="195"/>
      <c r="E43" s="73">
        <v>19</v>
      </c>
      <c r="F43" s="45" t="s">
        <v>9</v>
      </c>
      <c r="G43" s="60">
        <f t="shared" si="0"/>
        <v>19</v>
      </c>
      <c r="H43" s="61">
        <v>18</v>
      </c>
      <c r="I43" s="48" t="s">
        <v>9</v>
      </c>
      <c r="J43" s="49">
        <f t="shared" si="1"/>
        <v>18</v>
      </c>
      <c r="K43" s="50">
        <v>13</v>
      </c>
      <c r="L43" s="51">
        <v>2</v>
      </c>
      <c r="M43" s="46">
        <f t="shared" si="2"/>
        <v>15</v>
      </c>
      <c r="N43" s="62">
        <v>14</v>
      </c>
      <c r="O43" s="48" t="s">
        <v>9</v>
      </c>
      <c r="P43" s="49">
        <f t="shared" si="3"/>
        <v>14</v>
      </c>
      <c r="Q43" s="50">
        <v>18</v>
      </c>
      <c r="R43" s="54" t="s">
        <v>9</v>
      </c>
      <c r="S43" s="60">
        <f t="shared" si="4"/>
        <v>18</v>
      </c>
      <c r="T43" s="62">
        <v>18</v>
      </c>
      <c r="U43" s="55" t="s">
        <v>9</v>
      </c>
      <c r="V43" s="63">
        <f t="shared" si="5"/>
        <v>18</v>
      </c>
      <c r="W43" s="64">
        <v>18</v>
      </c>
      <c r="X43" s="45" t="s">
        <v>9</v>
      </c>
      <c r="Y43" s="60">
        <f t="shared" si="6"/>
        <v>18</v>
      </c>
      <c r="Z43" s="47">
        <v>20</v>
      </c>
      <c r="AA43" s="48" t="s">
        <v>9</v>
      </c>
      <c r="AB43" s="63">
        <f t="shared" si="7"/>
        <v>20</v>
      </c>
      <c r="AC43" s="64" t="s">
        <v>451</v>
      </c>
      <c r="AD43" s="45" t="s">
        <v>9</v>
      </c>
      <c r="AE43" s="60" t="s">
        <v>449</v>
      </c>
      <c r="AF43" s="62" t="str">
        <f>'[4]CALIF. II FASE'!FB43</f>
        <v>*</v>
      </c>
      <c r="AG43" s="48" t="s">
        <v>9</v>
      </c>
      <c r="AH43" s="63" t="str">
        <f t="shared" si="8"/>
        <v>*</v>
      </c>
      <c r="AI43" s="58">
        <f t="shared" si="9"/>
        <v>17.5</v>
      </c>
      <c r="AJ43" s="51" t="s">
        <v>9</v>
      </c>
      <c r="AK43" s="59">
        <v>8</v>
      </c>
    </row>
    <row r="44" spans="1:37" ht="12" customHeight="1" thickTop="1" thickBot="1" x14ac:dyDescent="0.3">
      <c r="A44" s="43">
        <v>32</v>
      </c>
      <c r="B44" s="194" t="s">
        <v>241</v>
      </c>
      <c r="C44" s="195"/>
      <c r="D44" s="195"/>
      <c r="E44" s="73">
        <v>13</v>
      </c>
      <c r="F44" s="45" t="s">
        <v>9</v>
      </c>
      <c r="G44" s="60">
        <f t="shared" si="0"/>
        <v>13</v>
      </c>
      <c r="H44" s="61">
        <v>11</v>
      </c>
      <c r="I44" s="48" t="s">
        <v>9</v>
      </c>
      <c r="J44" s="49">
        <f t="shared" si="1"/>
        <v>11</v>
      </c>
      <c r="K44" s="50">
        <v>10</v>
      </c>
      <c r="L44" s="51" t="s">
        <v>9</v>
      </c>
      <c r="M44" s="46">
        <f t="shared" si="2"/>
        <v>10</v>
      </c>
      <c r="N44" s="62">
        <v>12</v>
      </c>
      <c r="O44" s="48" t="s">
        <v>9</v>
      </c>
      <c r="P44" s="49">
        <f t="shared" si="3"/>
        <v>12</v>
      </c>
      <c r="Q44" s="50">
        <v>15</v>
      </c>
      <c r="R44" s="54" t="s">
        <v>9</v>
      </c>
      <c r="S44" s="60">
        <f t="shared" si="4"/>
        <v>15</v>
      </c>
      <c r="T44" s="62">
        <v>19</v>
      </c>
      <c r="U44" s="55" t="s">
        <v>9</v>
      </c>
      <c r="V44" s="63">
        <f t="shared" si="5"/>
        <v>19</v>
      </c>
      <c r="W44" s="64">
        <v>9</v>
      </c>
      <c r="X44" s="45">
        <v>1</v>
      </c>
      <c r="Y44" s="60">
        <f t="shared" si="6"/>
        <v>10</v>
      </c>
      <c r="Z44" s="47">
        <v>20</v>
      </c>
      <c r="AA44" s="48" t="s">
        <v>9</v>
      </c>
      <c r="AB44" s="63">
        <f t="shared" si="7"/>
        <v>20</v>
      </c>
      <c r="AC44" s="64" t="s">
        <v>449</v>
      </c>
      <c r="AD44" s="45" t="s">
        <v>9</v>
      </c>
      <c r="AE44" s="60" t="s">
        <v>451</v>
      </c>
      <c r="AF44" s="62" t="str">
        <f>'[4]CALIF. II FASE'!FB44</f>
        <v>*</v>
      </c>
      <c r="AG44" s="48" t="s">
        <v>9</v>
      </c>
      <c r="AH44" s="63" t="str">
        <f t="shared" si="8"/>
        <v>*</v>
      </c>
      <c r="AI44" s="58">
        <f t="shared" si="9"/>
        <v>13.75</v>
      </c>
      <c r="AJ44" s="51" t="s">
        <v>9</v>
      </c>
      <c r="AK44" s="59">
        <v>8</v>
      </c>
    </row>
    <row r="45" spans="1:37" ht="12" customHeight="1" thickTop="1" thickBot="1" x14ac:dyDescent="0.3">
      <c r="A45" s="43">
        <v>33</v>
      </c>
      <c r="B45" s="194" t="s">
        <v>242</v>
      </c>
      <c r="C45" s="195"/>
      <c r="D45" s="195"/>
      <c r="E45" s="73">
        <v>20</v>
      </c>
      <c r="F45" s="45" t="s">
        <v>9</v>
      </c>
      <c r="G45" s="60">
        <f t="shared" si="0"/>
        <v>20</v>
      </c>
      <c r="H45" s="61">
        <v>20</v>
      </c>
      <c r="I45" s="48" t="s">
        <v>9</v>
      </c>
      <c r="J45" s="49">
        <f t="shared" si="1"/>
        <v>20</v>
      </c>
      <c r="K45" s="50">
        <v>19</v>
      </c>
      <c r="L45" s="51" t="s">
        <v>9</v>
      </c>
      <c r="M45" s="46">
        <f t="shared" si="2"/>
        <v>19</v>
      </c>
      <c r="N45" s="62">
        <v>17</v>
      </c>
      <c r="O45" s="48">
        <v>2</v>
      </c>
      <c r="P45" s="49">
        <f t="shared" si="3"/>
        <v>19</v>
      </c>
      <c r="Q45" s="50">
        <v>20</v>
      </c>
      <c r="R45" s="54" t="s">
        <v>9</v>
      </c>
      <c r="S45" s="60">
        <f t="shared" si="4"/>
        <v>20</v>
      </c>
      <c r="T45" s="62">
        <v>20</v>
      </c>
      <c r="U45" s="55" t="s">
        <v>9</v>
      </c>
      <c r="V45" s="63">
        <f t="shared" si="5"/>
        <v>20</v>
      </c>
      <c r="W45" s="64">
        <v>20</v>
      </c>
      <c r="X45" s="45" t="s">
        <v>9</v>
      </c>
      <c r="Y45" s="60">
        <f t="shared" si="6"/>
        <v>20</v>
      </c>
      <c r="Z45" s="47">
        <v>20</v>
      </c>
      <c r="AA45" s="48" t="s">
        <v>9</v>
      </c>
      <c r="AB45" s="63">
        <f t="shared" si="7"/>
        <v>20</v>
      </c>
      <c r="AC45" s="64" t="s">
        <v>450</v>
      </c>
      <c r="AD45" s="45" t="s">
        <v>9</v>
      </c>
      <c r="AE45" s="60" t="s">
        <v>449</v>
      </c>
      <c r="AF45" s="62" t="str">
        <f>'[4]CALIF. II FASE'!FB45</f>
        <v>*</v>
      </c>
      <c r="AG45" s="48" t="s">
        <v>9</v>
      </c>
      <c r="AH45" s="63" t="str">
        <f t="shared" si="8"/>
        <v>*</v>
      </c>
      <c r="AI45" s="58">
        <f t="shared" si="9"/>
        <v>19.75</v>
      </c>
      <c r="AJ45" s="51" t="s">
        <v>9</v>
      </c>
      <c r="AK45" s="59">
        <v>8</v>
      </c>
    </row>
    <row r="46" spans="1:37" ht="12" customHeight="1" thickTop="1" thickBot="1" x14ac:dyDescent="0.3">
      <c r="A46" s="43">
        <v>34</v>
      </c>
      <c r="B46" s="194" t="s">
        <v>243</v>
      </c>
      <c r="C46" s="195"/>
      <c r="D46" s="195"/>
      <c r="E46" s="73">
        <v>8</v>
      </c>
      <c r="F46" s="45" t="s">
        <v>9</v>
      </c>
      <c r="G46" s="60">
        <f t="shared" si="0"/>
        <v>8</v>
      </c>
      <c r="H46" s="61">
        <v>7</v>
      </c>
      <c r="I46" s="48" t="s">
        <v>9</v>
      </c>
      <c r="J46" s="49">
        <f t="shared" si="1"/>
        <v>7</v>
      </c>
      <c r="K46" s="50">
        <v>10</v>
      </c>
      <c r="L46" s="51" t="s">
        <v>9</v>
      </c>
      <c r="M46" s="46">
        <f t="shared" si="2"/>
        <v>10</v>
      </c>
      <c r="N46" s="62">
        <v>10</v>
      </c>
      <c r="O46" s="48" t="s">
        <v>9</v>
      </c>
      <c r="P46" s="49">
        <f t="shared" si="3"/>
        <v>10</v>
      </c>
      <c r="Q46" s="50">
        <v>16</v>
      </c>
      <c r="R46" s="54" t="s">
        <v>9</v>
      </c>
      <c r="S46" s="60">
        <f t="shared" si="4"/>
        <v>16</v>
      </c>
      <c r="T46" s="62">
        <v>8</v>
      </c>
      <c r="U46" s="55" t="s">
        <v>9</v>
      </c>
      <c r="V46" s="63">
        <f t="shared" si="5"/>
        <v>8</v>
      </c>
      <c r="W46" s="64">
        <v>16</v>
      </c>
      <c r="X46" s="45" t="s">
        <v>9</v>
      </c>
      <c r="Y46" s="60">
        <f t="shared" si="6"/>
        <v>16</v>
      </c>
      <c r="Z46" s="47">
        <v>20</v>
      </c>
      <c r="AA46" s="48" t="s">
        <v>9</v>
      </c>
      <c r="AB46" s="63">
        <f t="shared" si="7"/>
        <v>20</v>
      </c>
      <c r="AC46" s="64" t="s">
        <v>449</v>
      </c>
      <c r="AD46" s="45" t="s">
        <v>9</v>
      </c>
      <c r="AE46" s="60" t="s">
        <v>450</v>
      </c>
      <c r="AF46" s="62" t="str">
        <f>'[4]CALIF. II FASE'!FB46</f>
        <v>*</v>
      </c>
      <c r="AG46" s="48" t="s">
        <v>9</v>
      </c>
      <c r="AH46" s="63" t="str">
        <f t="shared" si="8"/>
        <v>*</v>
      </c>
      <c r="AI46" s="58">
        <f t="shared" si="9"/>
        <v>11.875</v>
      </c>
      <c r="AJ46" s="51" t="s">
        <v>9</v>
      </c>
      <c r="AK46" s="59">
        <v>8</v>
      </c>
    </row>
    <row r="47" spans="1:37" ht="12" customHeight="1" thickTop="1" thickBot="1" x14ac:dyDescent="0.3">
      <c r="A47" s="43">
        <v>35</v>
      </c>
      <c r="B47" s="194" t="s">
        <v>244</v>
      </c>
      <c r="C47" s="195"/>
      <c r="D47" s="195"/>
      <c r="E47" s="73">
        <v>20</v>
      </c>
      <c r="F47" s="45" t="s">
        <v>9</v>
      </c>
      <c r="G47" s="60">
        <f t="shared" si="0"/>
        <v>20</v>
      </c>
      <c r="H47" s="61">
        <v>19</v>
      </c>
      <c r="I47" s="48" t="s">
        <v>9</v>
      </c>
      <c r="J47" s="49">
        <f t="shared" si="1"/>
        <v>19</v>
      </c>
      <c r="K47" s="50">
        <v>19</v>
      </c>
      <c r="L47" s="51" t="s">
        <v>9</v>
      </c>
      <c r="M47" s="46">
        <f t="shared" si="2"/>
        <v>19</v>
      </c>
      <c r="N47" s="62">
        <v>18</v>
      </c>
      <c r="O47" s="48">
        <v>2</v>
      </c>
      <c r="P47" s="49">
        <f t="shared" si="3"/>
        <v>20</v>
      </c>
      <c r="Q47" s="50">
        <v>20</v>
      </c>
      <c r="R47" s="54" t="s">
        <v>9</v>
      </c>
      <c r="S47" s="60">
        <f t="shared" si="4"/>
        <v>20</v>
      </c>
      <c r="T47" s="62">
        <v>19</v>
      </c>
      <c r="U47" s="55" t="s">
        <v>9</v>
      </c>
      <c r="V47" s="63">
        <f t="shared" si="5"/>
        <v>19</v>
      </c>
      <c r="W47" s="64">
        <v>20</v>
      </c>
      <c r="X47" s="45" t="s">
        <v>9</v>
      </c>
      <c r="Y47" s="60">
        <f t="shared" si="6"/>
        <v>20</v>
      </c>
      <c r="Z47" s="47">
        <v>20</v>
      </c>
      <c r="AA47" s="48" t="s">
        <v>9</v>
      </c>
      <c r="AB47" s="63">
        <f t="shared" si="7"/>
        <v>20</v>
      </c>
      <c r="AC47" s="64" t="s">
        <v>452</v>
      </c>
      <c r="AD47" s="45" t="s">
        <v>9</v>
      </c>
      <c r="AE47" s="60" t="s">
        <v>449</v>
      </c>
      <c r="AF47" s="62" t="str">
        <f>'[4]CALIF. II FASE'!FB47</f>
        <v>*</v>
      </c>
      <c r="AG47" s="48" t="s">
        <v>9</v>
      </c>
      <c r="AH47" s="63" t="str">
        <f t="shared" si="8"/>
        <v>*</v>
      </c>
      <c r="AI47" s="58">
        <f t="shared" si="9"/>
        <v>19.625</v>
      </c>
      <c r="AJ47" s="51" t="s">
        <v>9</v>
      </c>
      <c r="AK47" s="59">
        <v>8</v>
      </c>
    </row>
    <row r="48" spans="1:37" ht="12" customHeight="1" thickTop="1" thickBot="1" x14ac:dyDescent="0.3">
      <c r="A48" s="43">
        <v>36</v>
      </c>
      <c r="B48" s="194" t="s">
        <v>245</v>
      </c>
      <c r="C48" s="195"/>
      <c r="D48" s="195"/>
      <c r="E48" s="73">
        <v>13</v>
      </c>
      <c r="F48" s="45" t="s">
        <v>9</v>
      </c>
      <c r="G48" s="60">
        <f t="shared" si="0"/>
        <v>13</v>
      </c>
      <c r="H48" s="61">
        <v>9</v>
      </c>
      <c r="I48" s="48">
        <v>1</v>
      </c>
      <c r="J48" s="49">
        <f t="shared" si="1"/>
        <v>10</v>
      </c>
      <c r="K48" s="50">
        <v>13</v>
      </c>
      <c r="L48" s="51" t="s">
        <v>9</v>
      </c>
      <c r="M48" s="46">
        <f t="shared" si="2"/>
        <v>13</v>
      </c>
      <c r="N48" s="62">
        <v>13</v>
      </c>
      <c r="O48" s="48" t="s">
        <v>9</v>
      </c>
      <c r="P48" s="49">
        <f t="shared" si="3"/>
        <v>13</v>
      </c>
      <c r="Q48" s="50">
        <v>16</v>
      </c>
      <c r="R48" s="54" t="s">
        <v>9</v>
      </c>
      <c r="S48" s="60">
        <f t="shared" si="4"/>
        <v>16</v>
      </c>
      <c r="T48" s="62">
        <v>12</v>
      </c>
      <c r="U48" s="55" t="s">
        <v>9</v>
      </c>
      <c r="V48" s="63">
        <f t="shared" si="5"/>
        <v>12</v>
      </c>
      <c r="W48" s="64">
        <v>15</v>
      </c>
      <c r="X48" s="45" t="s">
        <v>9</v>
      </c>
      <c r="Y48" s="60">
        <f t="shared" si="6"/>
        <v>15</v>
      </c>
      <c r="Z48" s="47">
        <v>20</v>
      </c>
      <c r="AA48" s="48" t="s">
        <v>9</v>
      </c>
      <c r="AB48" s="63">
        <f t="shared" si="7"/>
        <v>20</v>
      </c>
      <c r="AC48" s="64" t="s">
        <v>449</v>
      </c>
      <c r="AD48" s="45" t="s">
        <v>9</v>
      </c>
      <c r="AE48" s="60" t="s">
        <v>452</v>
      </c>
      <c r="AF48" s="62" t="str">
        <f>'[4]CALIF. II FASE'!FB48</f>
        <v>*</v>
      </c>
      <c r="AG48" s="48" t="s">
        <v>9</v>
      </c>
      <c r="AH48" s="63" t="str">
        <f t="shared" si="8"/>
        <v>*</v>
      </c>
      <c r="AI48" s="58">
        <f t="shared" si="9"/>
        <v>14</v>
      </c>
      <c r="AJ48" s="51" t="s">
        <v>9</v>
      </c>
      <c r="AK48" s="59">
        <v>8</v>
      </c>
    </row>
    <row r="49" spans="1:37" ht="12" customHeight="1" thickTop="1" thickBot="1" x14ac:dyDescent="0.3">
      <c r="A49" s="43">
        <v>37</v>
      </c>
      <c r="B49" s="194" t="s">
        <v>246</v>
      </c>
      <c r="C49" s="195"/>
      <c r="D49" s="195"/>
      <c r="E49" s="73">
        <v>15</v>
      </c>
      <c r="F49" s="45" t="s">
        <v>9</v>
      </c>
      <c r="G49" s="60">
        <f t="shared" si="0"/>
        <v>15</v>
      </c>
      <c r="H49" s="61">
        <v>16</v>
      </c>
      <c r="I49" s="48" t="s">
        <v>9</v>
      </c>
      <c r="J49" s="49">
        <f t="shared" si="1"/>
        <v>16</v>
      </c>
      <c r="K49" s="50">
        <v>14</v>
      </c>
      <c r="L49" s="51" t="s">
        <v>9</v>
      </c>
      <c r="M49" s="46">
        <f t="shared" si="2"/>
        <v>14</v>
      </c>
      <c r="N49" s="62">
        <v>13</v>
      </c>
      <c r="O49" s="48" t="s">
        <v>9</v>
      </c>
      <c r="P49" s="49">
        <f t="shared" si="3"/>
        <v>13</v>
      </c>
      <c r="Q49" s="50">
        <v>19</v>
      </c>
      <c r="R49" s="54" t="s">
        <v>9</v>
      </c>
      <c r="S49" s="60">
        <f t="shared" si="4"/>
        <v>19</v>
      </c>
      <c r="T49" s="62">
        <v>13</v>
      </c>
      <c r="U49" s="55">
        <v>1</v>
      </c>
      <c r="V49" s="63">
        <f t="shared" si="5"/>
        <v>14</v>
      </c>
      <c r="W49" s="64">
        <v>13</v>
      </c>
      <c r="X49" s="45">
        <v>1</v>
      </c>
      <c r="Y49" s="60">
        <f t="shared" si="6"/>
        <v>14</v>
      </c>
      <c r="Z49" s="47">
        <v>20</v>
      </c>
      <c r="AA49" s="48" t="s">
        <v>9</v>
      </c>
      <c r="AB49" s="63">
        <f t="shared" si="7"/>
        <v>20</v>
      </c>
      <c r="AC49" s="64" t="str">
        <f>'[4]CALIF. II FASE'!EL49</f>
        <v>*</v>
      </c>
      <c r="AD49" s="45" t="s">
        <v>9</v>
      </c>
      <c r="AE49" s="60" t="s">
        <v>449</v>
      </c>
      <c r="AF49" s="62" t="str">
        <f>'[4]CALIF. II FASE'!FB49</f>
        <v>*</v>
      </c>
      <c r="AG49" s="48" t="s">
        <v>9</v>
      </c>
      <c r="AH49" s="63" t="str">
        <f t="shared" si="8"/>
        <v>*</v>
      </c>
      <c r="AI49" s="58">
        <f t="shared" si="9"/>
        <v>15.625</v>
      </c>
      <c r="AJ49" s="51" t="s">
        <v>9</v>
      </c>
      <c r="AK49" s="59">
        <v>8</v>
      </c>
    </row>
    <row r="50" spans="1:37" ht="14.25" customHeight="1" thickTop="1" thickBot="1" x14ac:dyDescent="0.3">
      <c r="A50" s="67"/>
      <c r="B50" s="31"/>
      <c r="C50" s="31"/>
      <c r="D50" s="31"/>
      <c r="E50" s="68"/>
      <c r="F50" s="68"/>
      <c r="G50" s="69">
        <f>AVERAGE(G13:G49)</f>
        <v>16.54054054054054</v>
      </c>
      <c r="H50" s="70"/>
      <c r="I50" s="70"/>
      <c r="J50" s="69">
        <f>AVERAGE(J13:J49)</f>
        <v>16.216216216216218</v>
      </c>
      <c r="K50" s="70"/>
      <c r="L50" s="70"/>
      <c r="M50" s="69">
        <f>AVERAGE(M13:M49)</f>
        <v>15.216216216216216</v>
      </c>
      <c r="N50" s="70"/>
      <c r="O50" s="70"/>
      <c r="P50" s="69">
        <f>AVERAGE(P13:P49)</f>
        <v>16.189189189189189</v>
      </c>
      <c r="Q50" s="70"/>
      <c r="R50" s="70"/>
      <c r="S50" s="69">
        <f>AVERAGE(S13:S49)</f>
        <v>17.189189189189189</v>
      </c>
      <c r="T50" s="70"/>
      <c r="U50" s="70"/>
      <c r="V50" s="69">
        <f>AVERAGE(V13:V49)</f>
        <v>15.702702702702704</v>
      </c>
      <c r="W50" s="70"/>
      <c r="X50" s="70"/>
      <c r="Y50" s="69">
        <f>AVERAGE(Y13:Y49)</f>
        <v>16.45945945945946</v>
      </c>
      <c r="Z50" s="70"/>
      <c r="AA50" s="70"/>
      <c r="AB50" s="69">
        <f>AVERAGE(AB13:AB49)</f>
        <v>20</v>
      </c>
      <c r="AC50" s="70"/>
      <c r="AD50" s="70"/>
      <c r="AE50" s="69">
        <f>SUM(AE13:AE49)/[4]DOCENTES!F20</f>
        <v>0</v>
      </c>
      <c r="AF50" s="71"/>
      <c r="AG50" s="71"/>
      <c r="AH50" s="69">
        <f>SUM(AH13:AH49)/[4]DOCENTES!F21</f>
        <v>0</v>
      </c>
      <c r="AI50" s="69">
        <f>AVERAGE(AI13:AI49)</f>
        <v>16.689189189189189</v>
      </c>
      <c r="AJ50" s="72"/>
      <c r="AK50" s="72"/>
    </row>
    <row r="51" spans="1:37" ht="13.8" thickTop="1" x14ac:dyDescent="0.25"/>
  </sheetData>
  <mergeCells count="103">
    <mergeCell ref="W4:Y4"/>
    <mergeCell ref="Z4:AB4"/>
    <mergeCell ref="AC4:AE4"/>
    <mergeCell ref="AF4:AH4"/>
    <mergeCell ref="E5:G6"/>
    <mergeCell ref="H5:J6"/>
    <mergeCell ref="K5:M6"/>
    <mergeCell ref="N5:P6"/>
    <mergeCell ref="Q5:S6"/>
    <mergeCell ref="T5:V6"/>
    <mergeCell ref="E4:G4"/>
    <mergeCell ref="H4:J4"/>
    <mergeCell ref="K4:M4"/>
    <mergeCell ref="N4:P4"/>
    <mergeCell ref="Q4:S4"/>
    <mergeCell ref="T4:V4"/>
    <mergeCell ref="B7:B8"/>
    <mergeCell ref="C7:D8"/>
    <mergeCell ref="E7:G7"/>
    <mergeCell ref="H7:J7"/>
    <mergeCell ref="K7:M7"/>
    <mergeCell ref="N7:P7"/>
    <mergeCell ref="E8:E12"/>
    <mergeCell ref="F8:F12"/>
    <mergeCell ref="G8:G12"/>
    <mergeCell ref="H8:H12"/>
    <mergeCell ref="I8:I12"/>
    <mergeCell ref="J8:J12"/>
    <mergeCell ref="M8:M12"/>
    <mergeCell ref="N8:N12"/>
    <mergeCell ref="O8:O12"/>
    <mergeCell ref="P8:P12"/>
    <mergeCell ref="K8:K12"/>
    <mergeCell ref="L8:L12"/>
    <mergeCell ref="Z7:AB7"/>
    <mergeCell ref="AC7:AE7"/>
    <mergeCell ref="AF7:AH7"/>
    <mergeCell ref="W5:Y6"/>
    <mergeCell ref="Z5:AB6"/>
    <mergeCell ref="AC5:AE6"/>
    <mergeCell ref="AF5:AH6"/>
    <mergeCell ref="Q7:S7"/>
    <mergeCell ref="T7:V7"/>
    <mergeCell ref="W7:Y7"/>
    <mergeCell ref="Q8:Q12"/>
    <mergeCell ref="R8:R12"/>
    <mergeCell ref="AI8:AI12"/>
    <mergeCell ref="AJ8:AJ12"/>
    <mergeCell ref="AK8:AK12"/>
    <mergeCell ref="B12:D12"/>
    <mergeCell ref="B13:D13"/>
    <mergeCell ref="B14:D14"/>
    <mergeCell ref="AC8:AC12"/>
    <mergeCell ref="AD8:AD12"/>
    <mergeCell ref="AE8:AE12"/>
    <mergeCell ref="AF8:AF12"/>
    <mergeCell ref="AG8:AG12"/>
    <mergeCell ref="AH8:AH12"/>
    <mergeCell ref="W8:W12"/>
    <mergeCell ref="X8:X12"/>
    <mergeCell ref="Y8:Y12"/>
    <mergeCell ref="Z8:Z12"/>
    <mergeCell ref="AA8:AA12"/>
    <mergeCell ref="AB8:AB12"/>
    <mergeCell ref="S8:S12"/>
    <mergeCell ref="T8:T12"/>
    <mergeCell ref="U8:U12"/>
    <mergeCell ref="V8:V12"/>
    <mergeCell ref="B21:D21"/>
    <mergeCell ref="B22:D22"/>
    <mergeCell ref="B23:D23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45:D45"/>
    <mergeCell ref="B46:D46"/>
    <mergeCell ref="B47:D47"/>
    <mergeCell ref="B48:D48"/>
    <mergeCell ref="B49:D49"/>
    <mergeCell ref="B39:D39"/>
    <mergeCell ref="B40:D40"/>
    <mergeCell ref="B41:D41"/>
    <mergeCell ref="B42:D42"/>
    <mergeCell ref="B43:D43"/>
    <mergeCell ref="B44:D44"/>
  </mergeCells>
  <conditionalFormatting sqref="M13:M49">
    <cfRule type="cellIs" dxfId="50" priority="4" stopIfTrue="1" operator="lessThan">
      <formula>10</formula>
    </cfRule>
  </conditionalFormatting>
  <conditionalFormatting sqref="AH13:AH49">
    <cfRule type="cellIs" dxfId="49" priority="1" stopIfTrue="1" operator="lessThan">
      <formula>10</formula>
    </cfRule>
  </conditionalFormatting>
  <conditionalFormatting sqref="J13:J49">
    <cfRule type="cellIs" dxfId="48" priority="7" stopIfTrue="1" operator="lessThan">
      <formula>10</formula>
    </cfRule>
  </conditionalFormatting>
  <conditionalFormatting sqref="Y13:Y49">
    <cfRule type="cellIs" dxfId="47" priority="10" stopIfTrue="1" operator="lessThan">
      <formula>10</formula>
    </cfRule>
  </conditionalFormatting>
  <conditionalFormatting sqref="G13:G49">
    <cfRule type="cellIs" dxfId="46" priority="6" stopIfTrue="1" operator="lessThan">
      <formula>10</formula>
    </cfRule>
  </conditionalFormatting>
  <conditionalFormatting sqref="V13:V49">
    <cfRule type="cellIs" dxfId="45" priority="9" stopIfTrue="1" operator="lessThan">
      <formula>10</formula>
    </cfRule>
  </conditionalFormatting>
  <conditionalFormatting sqref="AE13:AE49">
    <cfRule type="cellIs" dxfId="44" priority="2" stopIfTrue="1" operator="lessThan">
      <formula>10</formula>
    </cfRule>
  </conditionalFormatting>
  <conditionalFormatting sqref="AB13:AB49">
    <cfRule type="cellIs" dxfId="43" priority="5" stopIfTrue="1" operator="lessThan">
      <formula>10</formula>
    </cfRule>
  </conditionalFormatting>
  <conditionalFormatting sqref="P13:P49">
    <cfRule type="cellIs" dxfId="42" priority="8" stopIfTrue="1" operator="lessThan">
      <formula>10</formula>
    </cfRule>
  </conditionalFormatting>
  <conditionalFormatting sqref="S13:S49">
    <cfRule type="cellIs" dxfId="41" priority="3" stopIfTrue="1" operator="lessThan">
      <formula>10</formula>
    </cfRule>
  </conditionalFormatting>
  <dataValidations count="2">
    <dataValidation type="whole" allowBlank="1" showInputMessage="1" showErrorMessage="1" sqref="U13:U49 R13:R49 O13:O49 AA13:AA49 X13:X49 F13:F49 AG13:AG49 I13:I49 AD13:AD49 L13:L49">
      <formula1>1</formula1>
      <formula2>2</formula2>
    </dataValidation>
    <dataValidation type="whole" allowBlank="1" showInputMessage="1" showErrorMessage="1" sqref="AJ13:AK49">
      <formula1>1</formula1>
      <formula2>8</formula2>
    </dataValidation>
  </dataValidations>
  <pageMargins left="0.70866141732283472" right="0.70866141732283472" top="0.74803149606299213" bottom="0.74803149606299213" header="0.31496062992125984" footer="0.31496062992125984"/>
  <pageSetup paperSize="5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51"/>
  <sheetViews>
    <sheetView workbookViewId="0">
      <selection activeCell="B13" sqref="B13:D49"/>
    </sheetView>
  </sheetViews>
  <sheetFormatPr baseColWidth="10" defaultRowHeight="13.2" x14ac:dyDescent="0.25"/>
  <cols>
    <col min="1" max="1" width="3.33203125" style="32" customWidth="1"/>
    <col min="2" max="4" width="10.6640625" style="32" customWidth="1"/>
    <col min="5" max="34" width="4.6640625" style="32" customWidth="1"/>
    <col min="35" max="35" width="6.44140625" style="32" customWidth="1"/>
    <col min="36" max="37" width="4.6640625" style="32" customWidth="1"/>
    <col min="38" max="16384" width="11.5546875" style="32"/>
  </cols>
  <sheetData>
    <row r="1" spans="1:37" ht="9.6" customHeight="1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</row>
    <row r="2" spans="1:37" ht="12" customHeight="1" x14ac:dyDescent="0.25">
      <c r="A2" s="33" t="s">
        <v>12</v>
      </c>
      <c r="B2" s="34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1"/>
    </row>
    <row r="3" spans="1:37" ht="12" customHeight="1" thickBot="1" x14ac:dyDescent="0.3">
      <c r="A3" s="33" t="s">
        <v>13</v>
      </c>
      <c r="B3" s="34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1"/>
    </row>
    <row r="4" spans="1:37" ht="12" customHeight="1" thickTop="1" thickBot="1" x14ac:dyDescent="0.3">
      <c r="A4" s="33" t="s">
        <v>14</v>
      </c>
      <c r="B4" s="34"/>
      <c r="C4" s="33"/>
      <c r="D4" s="33"/>
      <c r="E4" s="228">
        <v>1</v>
      </c>
      <c r="F4" s="228"/>
      <c r="G4" s="228"/>
      <c r="H4" s="219">
        <v>2</v>
      </c>
      <c r="I4" s="219"/>
      <c r="J4" s="219"/>
      <c r="K4" s="228">
        <v>3</v>
      </c>
      <c r="L4" s="228"/>
      <c r="M4" s="228"/>
      <c r="N4" s="219">
        <v>4</v>
      </c>
      <c r="O4" s="219"/>
      <c r="P4" s="219"/>
      <c r="Q4" s="228">
        <v>5</v>
      </c>
      <c r="R4" s="228"/>
      <c r="S4" s="228"/>
      <c r="T4" s="219">
        <v>6</v>
      </c>
      <c r="U4" s="219"/>
      <c r="V4" s="219"/>
      <c r="W4" s="228">
        <v>7</v>
      </c>
      <c r="X4" s="228"/>
      <c r="Y4" s="228"/>
      <c r="Z4" s="219">
        <v>8</v>
      </c>
      <c r="AA4" s="219"/>
      <c r="AB4" s="219"/>
      <c r="AC4" s="228">
        <v>9</v>
      </c>
      <c r="AD4" s="228"/>
      <c r="AE4" s="228"/>
      <c r="AF4" s="219">
        <v>10</v>
      </c>
      <c r="AG4" s="219"/>
      <c r="AH4" s="219"/>
      <c r="AI4" s="31"/>
    </row>
    <row r="5" spans="1:37" ht="12" customHeight="1" thickTop="1" thickBot="1" x14ac:dyDescent="0.3">
      <c r="A5" s="33" t="s">
        <v>15</v>
      </c>
      <c r="B5" s="34"/>
      <c r="C5" s="33"/>
      <c r="D5" s="33"/>
      <c r="E5" s="216" t="s">
        <v>194</v>
      </c>
      <c r="F5" s="216"/>
      <c r="G5" s="216"/>
      <c r="H5" s="218" t="s">
        <v>195</v>
      </c>
      <c r="I5" s="218"/>
      <c r="J5" s="218"/>
      <c r="K5" s="216" t="s">
        <v>196</v>
      </c>
      <c r="L5" s="216"/>
      <c r="M5" s="216"/>
      <c r="N5" s="218" t="s">
        <v>197</v>
      </c>
      <c r="O5" s="218"/>
      <c r="P5" s="218"/>
      <c r="Q5" s="216" t="s">
        <v>198</v>
      </c>
      <c r="R5" s="216"/>
      <c r="S5" s="216"/>
      <c r="T5" s="218" t="s">
        <v>199</v>
      </c>
      <c r="U5" s="218"/>
      <c r="V5" s="218"/>
      <c r="W5" s="216" t="s">
        <v>200</v>
      </c>
      <c r="X5" s="216"/>
      <c r="Y5" s="216"/>
      <c r="Z5" s="218" t="s">
        <v>201</v>
      </c>
      <c r="AA5" s="218"/>
      <c r="AB5" s="218"/>
      <c r="AC5" s="216" t="s">
        <v>198</v>
      </c>
      <c r="AD5" s="216"/>
      <c r="AE5" s="216"/>
      <c r="AF5" s="218" t="s">
        <v>198</v>
      </c>
      <c r="AG5" s="218"/>
      <c r="AH5" s="218"/>
      <c r="AI5" s="31"/>
    </row>
    <row r="6" spans="1:37" ht="12" customHeight="1" thickTop="1" thickBot="1" x14ac:dyDescent="0.3">
      <c r="A6" s="33" t="s">
        <v>16</v>
      </c>
      <c r="B6" s="34"/>
      <c r="C6" s="33"/>
      <c r="D6" s="33"/>
      <c r="E6" s="217"/>
      <c r="F6" s="217"/>
      <c r="G6" s="217"/>
      <c r="H6" s="219"/>
      <c r="I6" s="219"/>
      <c r="J6" s="219"/>
      <c r="K6" s="217"/>
      <c r="L6" s="217"/>
      <c r="M6" s="217"/>
      <c r="N6" s="219"/>
      <c r="O6" s="219"/>
      <c r="P6" s="219"/>
      <c r="Q6" s="217"/>
      <c r="R6" s="217"/>
      <c r="S6" s="217"/>
      <c r="T6" s="219"/>
      <c r="U6" s="219"/>
      <c r="V6" s="219"/>
      <c r="W6" s="217"/>
      <c r="X6" s="217"/>
      <c r="Y6" s="217"/>
      <c r="Z6" s="219"/>
      <c r="AA6" s="219"/>
      <c r="AB6" s="219"/>
      <c r="AC6" s="217"/>
      <c r="AD6" s="217"/>
      <c r="AE6" s="217"/>
      <c r="AF6" s="219"/>
      <c r="AG6" s="219"/>
      <c r="AH6" s="219"/>
      <c r="AI6" s="31"/>
    </row>
    <row r="7" spans="1:37" ht="26.25" customHeight="1" thickTop="1" thickBot="1" x14ac:dyDescent="0.3">
      <c r="A7" s="33"/>
      <c r="B7" s="222" t="s">
        <v>17</v>
      </c>
      <c r="C7" s="223" t="s">
        <v>202</v>
      </c>
      <c r="D7" s="224"/>
      <c r="E7" s="220" t="s">
        <v>146</v>
      </c>
      <c r="F7" s="220"/>
      <c r="G7" s="220"/>
      <c r="H7" s="225" t="s">
        <v>147</v>
      </c>
      <c r="I7" s="226"/>
      <c r="J7" s="227"/>
      <c r="K7" s="220" t="s">
        <v>148</v>
      </c>
      <c r="L7" s="220"/>
      <c r="M7" s="220"/>
      <c r="N7" s="213" t="s">
        <v>149</v>
      </c>
      <c r="O7" s="213"/>
      <c r="P7" s="213"/>
      <c r="Q7" s="220" t="s">
        <v>203</v>
      </c>
      <c r="R7" s="220"/>
      <c r="S7" s="220"/>
      <c r="T7" s="221" t="s">
        <v>204</v>
      </c>
      <c r="U7" s="221"/>
      <c r="V7" s="221"/>
      <c r="W7" s="214" t="s">
        <v>205</v>
      </c>
      <c r="X7" s="214"/>
      <c r="Y7" s="214"/>
      <c r="Z7" s="213" t="s">
        <v>152</v>
      </c>
      <c r="AA7" s="213"/>
      <c r="AB7" s="213"/>
      <c r="AC7" s="214" t="s">
        <v>153</v>
      </c>
      <c r="AD7" s="214"/>
      <c r="AE7" s="214" t="s">
        <v>192</v>
      </c>
      <c r="AF7" s="215" t="s">
        <v>154</v>
      </c>
      <c r="AG7" s="215"/>
      <c r="AH7" s="215"/>
      <c r="AI7" s="31"/>
    </row>
    <row r="8" spans="1:37" ht="9.9" customHeight="1" thickTop="1" thickBot="1" x14ac:dyDescent="0.3">
      <c r="A8" s="33"/>
      <c r="B8" s="222"/>
      <c r="C8" s="223"/>
      <c r="D8" s="224"/>
      <c r="E8" s="196" t="s">
        <v>0</v>
      </c>
      <c r="F8" s="197" t="s">
        <v>1</v>
      </c>
      <c r="G8" s="196" t="s">
        <v>2</v>
      </c>
      <c r="H8" s="210" t="s">
        <v>0</v>
      </c>
      <c r="I8" s="211" t="s">
        <v>1</v>
      </c>
      <c r="J8" s="210" t="s">
        <v>2</v>
      </c>
      <c r="K8" s="196" t="s">
        <v>0</v>
      </c>
      <c r="L8" s="197" t="s">
        <v>1</v>
      </c>
      <c r="M8" s="196" t="s">
        <v>2</v>
      </c>
      <c r="N8" s="210" t="s">
        <v>0</v>
      </c>
      <c r="O8" s="211" t="s">
        <v>1</v>
      </c>
      <c r="P8" s="210" t="s">
        <v>2</v>
      </c>
      <c r="Q8" s="196" t="s">
        <v>0</v>
      </c>
      <c r="R8" s="197" t="s">
        <v>1</v>
      </c>
      <c r="S8" s="196" t="s">
        <v>2</v>
      </c>
      <c r="T8" s="210" t="s">
        <v>0</v>
      </c>
      <c r="U8" s="211" t="s">
        <v>1</v>
      </c>
      <c r="V8" s="212" t="s">
        <v>2</v>
      </c>
      <c r="W8" s="196" t="s">
        <v>0</v>
      </c>
      <c r="X8" s="197" t="s">
        <v>1</v>
      </c>
      <c r="Y8" s="196" t="s">
        <v>2</v>
      </c>
      <c r="Z8" s="210" t="s">
        <v>0</v>
      </c>
      <c r="AA8" s="211" t="s">
        <v>1</v>
      </c>
      <c r="AB8" s="210" t="s">
        <v>2</v>
      </c>
      <c r="AC8" s="196" t="s">
        <v>0</v>
      </c>
      <c r="AD8" s="197" t="s">
        <v>1</v>
      </c>
      <c r="AE8" s="196" t="s">
        <v>193</v>
      </c>
      <c r="AF8" s="210" t="s">
        <v>0</v>
      </c>
      <c r="AG8" s="211" t="s">
        <v>1</v>
      </c>
      <c r="AH8" s="210" t="s">
        <v>2</v>
      </c>
      <c r="AI8" s="198" t="s">
        <v>3</v>
      </c>
      <c r="AJ8" s="201" t="s">
        <v>4</v>
      </c>
      <c r="AK8" s="204" t="s">
        <v>5</v>
      </c>
    </row>
    <row r="9" spans="1:37" ht="9.9" customHeight="1" thickTop="1" thickBot="1" x14ac:dyDescent="0.3">
      <c r="A9" s="33"/>
      <c r="B9" s="39" t="s">
        <v>10</v>
      </c>
      <c r="C9" s="40" t="s">
        <v>206</v>
      </c>
      <c r="D9" s="33"/>
      <c r="E9" s="196"/>
      <c r="F9" s="197"/>
      <c r="G9" s="196"/>
      <c r="H9" s="210"/>
      <c r="I9" s="211"/>
      <c r="J9" s="210"/>
      <c r="K9" s="196"/>
      <c r="L9" s="197"/>
      <c r="M9" s="196"/>
      <c r="N9" s="210"/>
      <c r="O9" s="211"/>
      <c r="P9" s="210"/>
      <c r="Q9" s="196"/>
      <c r="R9" s="197"/>
      <c r="S9" s="196"/>
      <c r="T9" s="210"/>
      <c r="U9" s="211"/>
      <c r="V9" s="212"/>
      <c r="W9" s="196"/>
      <c r="X9" s="197"/>
      <c r="Y9" s="196"/>
      <c r="Z9" s="210"/>
      <c r="AA9" s="211"/>
      <c r="AB9" s="210"/>
      <c r="AC9" s="196"/>
      <c r="AD9" s="197"/>
      <c r="AE9" s="196"/>
      <c r="AF9" s="210"/>
      <c r="AG9" s="211"/>
      <c r="AH9" s="210"/>
      <c r="AI9" s="199"/>
      <c r="AJ9" s="202"/>
      <c r="AK9" s="205"/>
    </row>
    <row r="10" spans="1:37" ht="9.9" customHeight="1" thickTop="1" thickBot="1" x14ac:dyDescent="0.3">
      <c r="A10" s="33"/>
      <c r="B10" s="34" t="s">
        <v>209</v>
      </c>
      <c r="C10" s="40"/>
      <c r="D10" s="33"/>
      <c r="E10" s="196"/>
      <c r="F10" s="197"/>
      <c r="G10" s="196"/>
      <c r="H10" s="210"/>
      <c r="I10" s="211"/>
      <c r="J10" s="210"/>
      <c r="K10" s="196"/>
      <c r="L10" s="197"/>
      <c r="M10" s="196"/>
      <c r="N10" s="210"/>
      <c r="O10" s="211"/>
      <c r="P10" s="210"/>
      <c r="Q10" s="196"/>
      <c r="R10" s="197"/>
      <c r="S10" s="196"/>
      <c r="T10" s="210"/>
      <c r="U10" s="211"/>
      <c r="V10" s="212"/>
      <c r="W10" s="196"/>
      <c r="X10" s="197"/>
      <c r="Y10" s="196"/>
      <c r="Z10" s="210"/>
      <c r="AA10" s="211"/>
      <c r="AB10" s="210"/>
      <c r="AC10" s="196"/>
      <c r="AD10" s="197"/>
      <c r="AE10" s="196"/>
      <c r="AF10" s="210"/>
      <c r="AG10" s="211"/>
      <c r="AH10" s="210"/>
      <c r="AI10" s="199"/>
      <c r="AJ10" s="202"/>
      <c r="AK10" s="205"/>
    </row>
    <row r="11" spans="1:37" ht="9.9" customHeight="1" thickTop="1" thickBot="1" x14ac:dyDescent="0.3">
      <c r="A11" s="33"/>
      <c r="B11" s="41" t="s">
        <v>6</v>
      </c>
      <c r="C11" s="33"/>
      <c r="D11" s="33"/>
      <c r="E11" s="196"/>
      <c r="F11" s="197"/>
      <c r="G11" s="196"/>
      <c r="H11" s="210"/>
      <c r="I11" s="211"/>
      <c r="J11" s="210"/>
      <c r="K11" s="196"/>
      <c r="L11" s="197"/>
      <c r="M11" s="196"/>
      <c r="N11" s="210"/>
      <c r="O11" s="211"/>
      <c r="P11" s="210"/>
      <c r="Q11" s="196"/>
      <c r="R11" s="197"/>
      <c r="S11" s="196"/>
      <c r="T11" s="210"/>
      <c r="U11" s="211"/>
      <c r="V11" s="212"/>
      <c r="W11" s="196"/>
      <c r="X11" s="197"/>
      <c r="Y11" s="196"/>
      <c r="Z11" s="210"/>
      <c r="AA11" s="211"/>
      <c r="AB11" s="210"/>
      <c r="AC11" s="196"/>
      <c r="AD11" s="197"/>
      <c r="AE11" s="196"/>
      <c r="AF11" s="210"/>
      <c r="AG11" s="211"/>
      <c r="AH11" s="210"/>
      <c r="AI11" s="199"/>
      <c r="AJ11" s="202"/>
      <c r="AK11" s="205"/>
    </row>
    <row r="12" spans="1:37" ht="17.25" customHeight="1" thickTop="1" thickBot="1" x14ac:dyDescent="0.3">
      <c r="A12" s="42" t="s">
        <v>7</v>
      </c>
      <c r="B12" s="207" t="s">
        <v>8</v>
      </c>
      <c r="C12" s="208"/>
      <c r="D12" s="209"/>
      <c r="E12" s="196"/>
      <c r="F12" s="197"/>
      <c r="G12" s="196"/>
      <c r="H12" s="210"/>
      <c r="I12" s="211"/>
      <c r="J12" s="210"/>
      <c r="K12" s="196"/>
      <c r="L12" s="197"/>
      <c r="M12" s="196"/>
      <c r="N12" s="210"/>
      <c r="O12" s="211"/>
      <c r="P12" s="210"/>
      <c r="Q12" s="196"/>
      <c r="R12" s="197"/>
      <c r="S12" s="196"/>
      <c r="T12" s="210"/>
      <c r="U12" s="211"/>
      <c r="V12" s="212"/>
      <c r="W12" s="196"/>
      <c r="X12" s="197"/>
      <c r="Y12" s="196"/>
      <c r="Z12" s="210"/>
      <c r="AA12" s="211"/>
      <c r="AB12" s="210"/>
      <c r="AC12" s="196"/>
      <c r="AD12" s="197"/>
      <c r="AE12" s="196"/>
      <c r="AF12" s="210"/>
      <c r="AG12" s="211"/>
      <c r="AH12" s="210"/>
      <c r="AI12" s="200"/>
      <c r="AJ12" s="203"/>
      <c r="AK12" s="206"/>
    </row>
    <row r="13" spans="1:37" ht="12" customHeight="1" thickTop="1" thickBot="1" x14ac:dyDescent="0.3">
      <c r="A13" s="43">
        <v>1</v>
      </c>
      <c r="B13" s="194" t="s">
        <v>247</v>
      </c>
      <c r="C13" s="195"/>
      <c r="D13" s="195"/>
      <c r="E13" s="44">
        <v>12</v>
      </c>
      <c r="F13" s="45" t="s">
        <v>9</v>
      </c>
      <c r="G13" s="46">
        <f>SUM(E13:F13)</f>
        <v>12</v>
      </c>
      <c r="H13" s="47">
        <v>5</v>
      </c>
      <c r="I13" s="48" t="s">
        <v>9</v>
      </c>
      <c r="J13" s="49">
        <f>SUM(H13:I13)</f>
        <v>5</v>
      </c>
      <c r="K13" s="50">
        <v>10</v>
      </c>
      <c r="L13" s="51" t="s">
        <v>9</v>
      </c>
      <c r="M13" s="46">
        <f>SUM(K13:L13)</f>
        <v>10</v>
      </c>
      <c r="N13" s="52">
        <v>1</v>
      </c>
      <c r="O13" s="48" t="s">
        <v>9</v>
      </c>
      <c r="P13" s="49">
        <f>SUM(N13:O13)</f>
        <v>1</v>
      </c>
      <c r="Q13" s="53">
        <v>10</v>
      </c>
      <c r="R13" s="54" t="s">
        <v>9</v>
      </c>
      <c r="S13" s="46">
        <f>SUM(Q13:R13)</f>
        <v>10</v>
      </c>
      <c r="T13" s="52">
        <v>9</v>
      </c>
      <c r="U13" s="55" t="s">
        <v>9</v>
      </c>
      <c r="V13" s="49">
        <f>SUM(T13:U13)</f>
        <v>9</v>
      </c>
      <c r="W13" s="78">
        <v>16</v>
      </c>
      <c r="X13" s="54" t="s">
        <v>9</v>
      </c>
      <c r="Y13" s="46">
        <f>SUM(W13:X13)</f>
        <v>16</v>
      </c>
      <c r="Z13" s="47">
        <v>20</v>
      </c>
      <c r="AA13" s="57" t="s">
        <v>9</v>
      </c>
      <c r="AB13" s="49">
        <f>SUM(Z13:AA13)</f>
        <v>20</v>
      </c>
      <c r="AC13" s="56" t="str">
        <f>'[4]CALIF. II FASE'!EL13</f>
        <v>*</v>
      </c>
      <c r="AD13" s="54" t="s">
        <v>9</v>
      </c>
      <c r="AE13" s="46" t="str">
        <f>AC13</f>
        <v>*</v>
      </c>
      <c r="AF13" s="52" t="str">
        <f>'[4]CALIF. II FASE'!FB13</f>
        <v>*</v>
      </c>
      <c r="AG13" s="57" t="s">
        <v>9</v>
      </c>
      <c r="AH13" s="49" t="str">
        <f>AF13</f>
        <v>*</v>
      </c>
      <c r="AI13" s="58">
        <f>SUM(G13,J13,M13,P13,S13,V13,Y13,AB13)/AK13</f>
        <v>10.375</v>
      </c>
      <c r="AJ13" s="51" t="s">
        <v>9</v>
      </c>
      <c r="AK13" s="59">
        <v>8</v>
      </c>
    </row>
    <row r="14" spans="1:37" ht="12" customHeight="1" thickTop="1" thickBot="1" x14ac:dyDescent="0.3">
      <c r="A14" s="43">
        <v>2</v>
      </c>
      <c r="B14" s="194" t="s">
        <v>248</v>
      </c>
      <c r="C14" s="195"/>
      <c r="D14" s="195"/>
      <c r="E14" s="44">
        <v>14</v>
      </c>
      <c r="F14" s="45" t="s">
        <v>9</v>
      </c>
      <c r="G14" s="60">
        <f t="shared" ref="G14:G49" si="0">SUM(E14:F14)</f>
        <v>14</v>
      </c>
      <c r="H14" s="61">
        <v>18</v>
      </c>
      <c r="I14" s="48" t="s">
        <v>9</v>
      </c>
      <c r="J14" s="49">
        <f t="shared" ref="J14:J49" si="1">SUM(H14:I14)</f>
        <v>18</v>
      </c>
      <c r="K14" s="50">
        <v>7</v>
      </c>
      <c r="L14" s="51" t="s">
        <v>9</v>
      </c>
      <c r="M14" s="46">
        <f t="shared" ref="M14:M49" si="2">SUM(K14:L14)</f>
        <v>7</v>
      </c>
      <c r="N14" s="62">
        <v>17</v>
      </c>
      <c r="O14" s="48" t="s">
        <v>9</v>
      </c>
      <c r="P14" s="49">
        <f t="shared" ref="P14:P49" si="3">SUM(N14:O14)</f>
        <v>17</v>
      </c>
      <c r="Q14" s="50">
        <v>11</v>
      </c>
      <c r="R14" s="54" t="s">
        <v>9</v>
      </c>
      <c r="S14" s="60">
        <f t="shared" ref="S14:S49" si="4">SUM(Q14:R14)</f>
        <v>11</v>
      </c>
      <c r="T14" s="62">
        <v>16</v>
      </c>
      <c r="U14" s="55" t="s">
        <v>9</v>
      </c>
      <c r="V14" s="63">
        <f t="shared" ref="V14:V49" si="5">SUM(T14:U14)</f>
        <v>16</v>
      </c>
      <c r="W14" s="78">
        <v>17</v>
      </c>
      <c r="X14" s="45" t="s">
        <v>9</v>
      </c>
      <c r="Y14" s="60">
        <f t="shared" ref="Y14:Y49" si="6">SUM(W14:X14)</f>
        <v>17</v>
      </c>
      <c r="Z14" s="47">
        <v>20</v>
      </c>
      <c r="AA14" s="48" t="s">
        <v>9</v>
      </c>
      <c r="AB14" s="63">
        <f t="shared" ref="AB14:AB49" si="7">SUM(Z14:AA14)</f>
        <v>20</v>
      </c>
      <c r="AC14" s="64" t="str">
        <f>'[4]CALIF. II FASE'!EL14</f>
        <v>*</v>
      </c>
      <c r="AD14" s="45" t="s">
        <v>9</v>
      </c>
      <c r="AE14" s="60" t="str">
        <f t="shared" ref="AE14:AE49" si="8">AC14</f>
        <v>*</v>
      </c>
      <c r="AF14" s="62" t="str">
        <f>'[4]CALIF. II FASE'!FB14</f>
        <v>*</v>
      </c>
      <c r="AG14" s="48" t="s">
        <v>9</v>
      </c>
      <c r="AH14" s="63" t="str">
        <f t="shared" ref="AH14:AH49" si="9">AF14</f>
        <v>*</v>
      </c>
      <c r="AI14" s="65">
        <f t="shared" ref="AI14:AI49" si="10">SUM(G14,J14,M14,P14,S14,V14,Y14,AB14)/AK14</f>
        <v>15</v>
      </c>
      <c r="AJ14" s="51" t="s">
        <v>9</v>
      </c>
      <c r="AK14" s="59">
        <v>8</v>
      </c>
    </row>
    <row r="15" spans="1:37" ht="12" customHeight="1" thickTop="1" thickBot="1" x14ac:dyDescent="0.3">
      <c r="A15" s="43">
        <v>3</v>
      </c>
      <c r="B15" s="194" t="s">
        <v>249</v>
      </c>
      <c r="C15" s="195"/>
      <c r="D15" s="195"/>
      <c r="E15" s="44">
        <v>19</v>
      </c>
      <c r="F15" s="45" t="s">
        <v>9</v>
      </c>
      <c r="G15" s="60">
        <f t="shared" si="0"/>
        <v>19</v>
      </c>
      <c r="H15" s="61">
        <v>19</v>
      </c>
      <c r="I15" s="48" t="s">
        <v>9</v>
      </c>
      <c r="J15" s="49">
        <f t="shared" si="1"/>
        <v>19</v>
      </c>
      <c r="K15" s="50">
        <v>18</v>
      </c>
      <c r="L15" s="51" t="s">
        <v>9</v>
      </c>
      <c r="M15" s="46">
        <f t="shared" si="2"/>
        <v>18</v>
      </c>
      <c r="N15" s="62">
        <v>13</v>
      </c>
      <c r="O15" s="48">
        <v>2</v>
      </c>
      <c r="P15" s="49">
        <f t="shared" si="3"/>
        <v>15</v>
      </c>
      <c r="Q15" s="50">
        <v>17</v>
      </c>
      <c r="R15" s="54" t="s">
        <v>9</v>
      </c>
      <c r="S15" s="60">
        <f t="shared" si="4"/>
        <v>17</v>
      </c>
      <c r="T15" s="62">
        <v>18</v>
      </c>
      <c r="U15" s="55" t="s">
        <v>9</v>
      </c>
      <c r="V15" s="63">
        <f t="shared" si="5"/>
        <v>18</v>
      </c>
      <c r="W15" s="78">
        <v>19</v>
      </c>
      <c r="X15" s="45" t="s">
        <v>9</v>
      </c>
      <c r="Y15" s="60">
        <f t="shared" si="6"/>
        <v>19</v>
      </c>
      <c r="Z15" s="47">
        <v>20</v>
      </c>
      <c r="AA15" s="48" t="s">
        <v>9</v>
      </c>
      <c r="AB15" s="63">
        <f t="shared" si="7"/>
        <v>20</v>
      </c>
      <c r="AC15" s="64" t="str">
        <f>'[4]CALIF. II FASE'!EL15</f>
        <v>*</v>
      </c>
      <c r="AD15" s="45" t="s">
        <v>9</v>
      </c>
      <c r="AE15" s="60" t="str">
        <f t="shared" si="8"/>
        <v>*</v>
      </c>
      <c r="AF15" s="62" t="str">
        <f>'[4]CALIF. II FASE'!FB15</f>
        <v>*</v>
      </c>
      <c r="AG15" s="48" t="s">
        <v>9</v>
      </c>
      <c r="AH15" s="63" t="str">
        <f t="shared" si="9"/>
        <v>*</v>
      </c>
      <c r="AI15" s="65">
        <f t="shared" si="10"/>
        <v>18.125</v>
      </c>
      <c r="AJ15" s="51" t="s">
        <v>9</v>
      </c>
      <c r="AK15" s="59">
        <v>8</v>
      </c>
    </row>
    <row r="16" spans="1:37" ht="12" customHeight="1" thickTop="1" thickBot="1" x14ac:dyDescent="0.3">
      <c r="A16" s="43">
        <v>4</v>
      </c>
      <c r="B16" s="194" t="s">
        <v>250</v>
      </c>
      <c r="C16" s="195"/>
      <c r="D16" s="195"/>
      <c r="E16" s="44">
        <v>11</v>
      </c>
      <c r="F16" s="45" t="s">
        <v>9</v>
      </c>
      <c r="G16" s="60">
        <f t="shared" si="0"/>
        <v>11</v>
      </c>
      <c r="H16" s="61">
        <v>11</v>
      </c>
      <c r="I16" s="48" t="s">
        <v>9</v>
      </c>
      <c r="J16" s="49">
        <f t="shared" si="1"/>
        <v>11</v>
      </c>
      <c r="K16" s="50">
        <v>5</v>
      </c>
      <c r="L16" s="51" t="s">
        <v>9</v>
      </c>
      <c r="M16" s="46">
        <f t="shared" si="2"/>
        <v>5</v>
      </c>
      <c r="N16" s="62">
        <v>17</v>
      </c>
      <c r="O16" s="48" t="s">
        <v>9</v>
      </c>
      <c r="P16" s="49">
        <f t="shared" si="3"/>
        <v>17</v>
      </c>
      <c r="Q16" s="50">
        <v>10</v>
      </c>
      <c r="R16" s="54" t="s">
        <v>9</v>
      </c>
      <c r="S16" s="60">
        <f t="shared" si="4"/>
        <v>10</v>
      </c>
      <c r="T16" s="62">
        <v>5</v>
      </c>
      <c r="U16" s="55" t="s">
        <v>9</v>
      </c>
      <c r="V16" s="63">
        <f t="shared" si="5"/>
        <v>5</v>
      </c>
      <c r="W16" s="78">
        <v>5</v>
      </c>
      <c r="X16" s="45" t="s">
        <v>9</v>
      </c>
      <c r="Y16" s="60">
        <f t="shared" si="6"/>
        <v>5</v>
      </c>
      <c r="Z16" s="47">
        <v>20</v>
      </c>
      <c r="AA16" s="48" t="s">
        <v>9</v>
      </c>
      <c r="AB16" s="63">
        <f t="shared" si="7"/>
        <v>20</v>
      </c>
      <c r="AC16" s="64" t="str">
        <f>'[4]CALIF. II FASE'!EL16</f>
        <v>*</v>
      </c>
      <c r="AD16" s="45" t="s">
        <v>9</v>
      </c>
      <c r="AE16" s="60" t="str">
        <f t="shared" si="8"/>
        <v>*</v>
      </c>
      <c r="AF16" s="62" t="str">
        <f>'[4]CALIF. II FASE'!FB16</f>
        <v>*</v>
      </c>
      <c r="AG16" s="48" t="s">
        <v>9</v>
      </c>
      <c r="AH16" s="63" t="str">
        <f t="shared" si="9"/>
        <v>*</v>
      </c>
      <c r="AI16" s="65">
        <f t="shared" si="10"/>
        <v>10.5</v>
      </c>
      <c r="AJ16" s="51" t="s">
        <v>9</v>
      </c>
      <c r="AK16" s="59">
        <v>8</v>
      </c>
    </row>
    <row r="17" spans="1:37" ht="12" customHeight="1" thickTop="1" thickBot="1" x14ac:dyDescent="0.3">
      <c r="A17" s="43">
        <v>5</v>
      </c>
      <c r="B17" s="194" t="s">
        <v>251</v>
      </c>
      <c r="C17" s="195"/>
      <c r="D17" s="195"/>
      <c r="E17" s="44">
        <v>20</v>
      </c>
      <c r="F17" s="45" t="s">
        <v>9</v>
      </c>
      <c r="G17" s="60">
        <f t="shared" si="0"/>
        <v>20</v>
      </c>
      <c r="H17" s="61">
        <v>20</v>
      </c>
      <c r="I17" s="48" t="s">
        <v>9</v>
      </c>
      <c r="J17" s="49">
        <f t="shared" si="1"/>
        <v>20</v>
      </c>
      <c r="K17" s="50">
        <v>19</v>
      </c>
      <c r="L17" s="51" t="s">
        <v>9</v>
      </c>
      <c r="M17" s="46">
        <f t="shared" si="2"/>
        <v>19</v>
      </c>
      <c r="N17" s="62">
        <v>19</v>
      </c>
      <c r="O17" s="48" t="s">
        <v>9</v>
      </c>
      <c r="P17" s="49">
        <f t="shared" si="3"/>
        <v>19</v>
      </c>
      <c r="Q17" s="50">
        <v>19</v>
      </c>
      <c r="R17" s="54" t="s">
        <v>9</v>
      </c>
      <c r="S17" s="60">
        <f t="shared" si="4"/>
        <v>19</v>
      </c>
      <c r="T17" s="62">
        <v>17</v>
      </c>
      <c r="U17" s="55">
        <v>2</v>
      </c>
      <c r="V17" s="63">
        <f t="shared" si="5"/>
        <v>19</v>
      </c>
      <c r="W17" s="78">
        <v>20</v>
      </c>
      <c r="X17" s="45" t="s">
        <v>9</v>
      </c>
      <c r="Y17" s="60">
        <f t="shared" si="6"/>
        <v>20</v>
      </c>
      <c r="Z17" s="47">
        <v>20</v>
      </c>
      <c r="AA17" s="48" t="s">
        <v>9</v>
      </c>
      <c r="AB17" s="63">
        <f t="shared" si="7"/>
        <v>20</v>
      </c>
      <c r="AC17" s="64" t="str">
        <f>'[4]CALIF. II FASE'!EL17</f>
        <v>*</v>
      </c>
      <c r="AD17" s="45" t="s">
        <v>9</v>
      </c>
      <c r="AE17" s="60" t="str">
        <f t="shared" si="8"/>
        <v>*</v>
      </c>
      <c r="AF17" s="62" t="str">
        <f>'[4]CALIF. II FASE'!FB17</f>
        <v>*</v>
      </c>
      <c r="AG17" s="48" t="s">
        <v>9</v>
      </c>
      <c r="AH17" s="63" t="str">
        <f t="shared" si="9"/>
        <v>*</v>
      </c>
      <c r="AI17" s="65">
        <f t="shared" si="10"/>
        <v>19.5</v>
      </c>
      <c r="AJ17" s="51" t="s">
        <v>9</v>
      </c>
      <c r="AK17" s="59">
        <v>8</v>
      </c>
    </row>
    <row r="18" spans="1:37" ht="12" customHeight="1" thickTop="1" thickBot="1" x14ac:dyDescent="0.3">
      <c r="A18" s="43">
        <v>6</v>
      </c>
      <c r="B18" s="194" t="s">
        <v>252</v>
      </c>
      <c r="C18" s="195"/>
      <c r="D18" s="195"/>
      <c r="E18" s="44">
        <v>18</v>
      </c>
      <c r="F18" s="45" t="s">
        <v>9</v>
      </c>
      <c r="G18" s="60">
        <f t="shared" si="0"/>
        <v>18</v>
      </c>
      <c r="H18" s="61">
        <v>16</v>
      </c>
      <c r="I18" s="48">
        <v>2</v>
      </c>
      <c r="J18" s="49">
        <f t="shared" si="1"/>
        <v>18</v>
      </c>
      <c r="K18" s="50">
        <v>18</v>
      </c>
      <c r="L18" s="51" t="s">
        <v>9</v>
      </c>
      <c r="M18" s="46">
        <f t="shared" si="2"/>
        <v>18</v>
      </c>
      <c r="N18" s="62">
        <v>17</v>
      </c>
      <c r="O18" s="48" t="s">
        <v>9</v>
      </c>
      <c r="P18" s="49">
        <f t="shared" si="3"/>
        <v>17</v>
      </c>
      <c r="Q18" s="50">
        <v>17</v>
      </c>
      <c r="R18" s="54" t="s">
        <v>9</v>
      </c>
      <c r="S18" s="60">
        <f t="shared" si="4"/>
        <v>17</v>
      </c>
      <c r="T18" s="62">
        <v>19</v>
      </c>
      <c r="U18" s="55" t="s">
        <v>9</v>
      </c>
      <c r="V18" s="63">
        <f t="shared" si="5"/>
        <v>19</v>
      </c>
      <c r="W18" s="78">
        <v>19</v>
      </c>
      <c r="X18" s="45" t="s">
        <v>9</v>
      </c>
      <c r="Y18" s="60">
        <f t="shared" si="6"/>
        <v>19</v>
      </c>
      <c r="Z18" s="47">
        <v>20</v>
      </c>
      <c r="AA18" s="48" t="s">
        <v>9</v>
      </c>
      <c r="AB18" s="63">
        <f t="shared" si="7"/>
        <v>20</v>
      </c>
      <c r="AC18" s="64" t="str">
        <f>'[4]CALIF. II FASE'!EL18</f>
        <v>*</v>
      </c>
      <c r="AD18" s="45" t="s">
        <v>9</v>
      </c>
      <c r="AE18" s="60" t="str">
        <f t="shared" si="8"/>
        <v>*</v>
      </c>
      <c r="AF18" s="62" t="str">
        <f>'[4]CALIF. II FASE'!FB18</f>
        <v>*</v>
      </c>
      <c r="AG18" s="48" t="s">
        <v>9</v>
      </c>
      <c r="AH18" s="63" t="str">
        <f t="shared" si="9"/>
        <v>*</v>
      </c>
      <c r="AI18" s="65">
        <f t="shared" si="10"/>
        <v>18.25</v>
      </c>
      <c r="AJ18" s="51" t="s">
        <v>9</v>
      </c>
      <c r="AK18" s="59">
        <v>8</v>
      </c>
    </row>
    <row r="19" spans="1:37" ht="12" customHeight="1" thickTop="1" thickBot="1" x14ac:dyDescent="0.3">
      <c r="A19" s="43">
        <v>7</v>
      </c>
      <c r="B19" s="194" t="s">
        <v>253</v>
      </c>
      <c r="C19" s="195"/>
      <c r="D19" s="195"/>
      <c r="E19" s="44">
        <v>14</v>
      </c>
      <c r="F19" s="45" t="s">
        <v>9</v>
      </c>
      <c r="G19" s="60">
        <f t="shared" si="0"/>
        <v>14</v>
      </c>
      <c r="H19" s="61">
        <v>15</v>
      </c>
      <c r="I19" s="48" t="s">
        <v>9</v>
      </c>
      <c r="J19" s="49">
        <f t="shared" si="1"/>
        <v>15</v>
      </c>
      <c r="K19" s="50">
        <v>19</v>
      </c>
      <c r="L19" s="51" t="s">
        <v>9</v>
      </c>
      <c r="M19" s="46">
        <f t="shared" si="2"/>
        <v>19</v>
      </c>
      <c r="N19" s="62">
        <v>11</v>
      </c>
      <c r="O19" s="48">
        <v>2</v>
      </c>
      <c r="P19" s="49">
        <f t="shared" si="3"/>
        <v>13</v>
      </c>
      <c r="Q19" s="50">
        <v>18</v>
      </c>
      <c r="R19" s="54" t="s">
        <v>9</v>
      </c>
      <c r="S19" s="60">
        <f t="shared" si="4"/>
        <v>18</v>
      </c>
      <c r="T19" s="62">
        <v>19</v>
      </c>
      <c r="U19" s="55" t="s">
        <v>9</v>
      </c>
      <c r="V19" s="63">
        <f t="shared" si="5"/>
        <v>19</v>
      </c>
      <c r="W19" s="78">
        <v>19</v>
      </c>
      <c r="X19" s="45" t="s">
        <v>9</v>
      </c>
      <c r="Y19" s="60">
        <f t="shared" si="6"/>
        <v>19</v>
      </c>
      <c r="Z19" s="47">
        <v>20</v>
      </c>
      <c r="AA19" s="48" t="s">
        <v>9</v>
      </c>
      <c r="AB19" s="63">
        <f t="shared" si="7"/>
        <v>20</v>
      </c>
      <c r="AC19" s="64" t="str">
        <f>'[4]CALIF. II FASE'!EL19</f>
        <v>*</v>
      </c>
      <c r="AD19" s="45" t="s">
        <v>9</v>
      </c>
      <c r="AE19" s="60" t="str">
        <f t="shared" si="8"/>
        <v>*</v>
      </c>
      <c r="AF19" s="62" t="str">
        <f>'[4]CALIF. II FASE'!FB19</f>
        <v>*</v>
      </c>
      <c r="AG19" s="48" t="s">
        <v>9</v>
      </c>
      <c r="AH19" s="63" t="str">
        <f t="shared" si="9"/>
        <v>*</v>
      </c>
      <c r="AI19" s="65">
        <f t="shared" si="10"/>
        <v>17.125</v>
      </c>
      <c r="AJ19" s="51" t="s">
        <v>9</v>
      </c>
      <c r="AK19" s="59">
        <v>8</v>
      </c>
    </row>
    <row r="20" spans="1:37" ht="12" customHeight="1" thickTop="1" thickBot="1" x14ac:dyDescent="0.3">
      <c r="A20" s="43">
        <v>8</v>
      </c>
      <c r="B20" s="194" t="s">
        <v>254</v>
      </c>
      <c r="C20" s="195"/>
      <c r="D20" s="195"/>
      <c r="E20" s="44">
        <v>16</v>
      </c>
      <c r="F20" s="45" t="s">
        <v>9</v>
      </c>
      <c r="G20" s="60">
        <f t="shared" si="0"/>
        <v>16</v>
      </c>
      <c r="H20" s="61">
        <v>17</v>
      </c>
      <c r="I20" s="48" t="s">
        <v>9</v>
      </c>
      <c r="J20" s="49">
        <f t="shared" si="1"/>
        <v>17</v>
      </c>
      <c r="K20" s="50">
        <v>19</v>
      </c>
      <c r="L20" s="51" t="s">
        <v>9</v>
      </c>
      <c r="M20" s="46">
        <f t="shared" si="2"/>
        <v>19</v>
      </c>
      <c r="N20" s="62">
        <v>15</v>
      </c>
      <c r="O20" s="48">
        <v>2</v>
      </c>
      <c r="P20" s="49">
        <f t="shared" si="3"/>
        <v>17</v>
      </c>
      <c r="Q20" s="50">
        <v>18</v>
      </c>
      <c r="R20" s="54" t="s">
        <v>9</v>
      </c>
      <c r="S20" s="60">
        <f t="shared" si="4"/>
        <v>18</v>
      </c>
      <c r="T20" s="62">
        <v>18</v>
      </c>
      <c r="U20" s="55" t="s">
        <v>9</v>
      </c>
      <c r="V20" s="63">
        <f t="shared" si="5"/>
        <v>18</v>
      </c>
      <c r="W20" s="78">
        <v>19</v>
      </c>
      <c r="X20" s="45" t="s">
        <v>9</v>
      </c>
      <c r="Y20" s="60">
        <f t="shared" si="6"/>
        <v>19</v>
      </c>
      <c r="Z20" s="47">
        <v>20</v>
      </c>
      <c r="AA20" s="48" t="s">
        <v>9</v>
      </c>
      <c r="AB20" s="63">
        <f t="shared" si="7"/>
        <v>20</v>
      </c>
      <c r="AC20" s="64" t="str">
        <f>'[4]CALIF. II FASE'!EL20</f>
        <v>*</v>
      </c>
      <c r="AD20" s="45" t="s">
        <v>9</v>
      </c>
      <c r="AE20" s="60" t="str">
        <f t="shared" si="8"/>
        <v>*</v>
      </c>
      <c r="AF20" s="62" t="str">
        <f>'[4]CALIF. II FASE'!FB20</f>
        <v>*</v>
      </c>
      <c r="AG20" s="48" t="s">
        <v>9</v>
      </c>
      <c r="AH20" s="63" t="str">
        <f t="shared" si="9"/>
        <v>*</v>
      </c>
      <c r="AI20" s="65">
        <f t="shared" si="10"/>
        <v>18</v>
      </c>
      <c r="AJ20" s="51" t="s">
        <v>9</v>
      </c>
      <c r="AK20" s="59">
        <v>8</v>
      </c>
    </row>
    <row r="21" spans="1:37" ht="12" customHeight="1" thickTop="1" thickBot="1" x14ac:dyDescent="0.3">
      <c r="A21" s="43">
        <v>9</v>
      </c>
      <c r="B21" s="194" t="s">
        <v>255</v>
      </c>
      <c r="C21" s="195"/>
      <c r="D21" s="195"/>
      <c r="E21" s="44">
        <v>19</v>
      </c>
      <c r="F21" s="45" t="s">
        <v>9</v>
      </c>
      <c r="G21" s="60">
        <f t="shared" si="0"/>
        <v>19</v>
      </c>
      <c r="H21" s="61">
        <v>16</v>
      </c>
      <c r="I21" s="48">
        <v>2</v>
      </c>
      <c r="J21" s="49">
        <f t="shared" si="1"/>
        <v>18</v>
      </c>
      <c r="K21" s="50">
        <v>18</v>
      </c>
      <c r="L21" s="51" t="s">
        <v>9</v>
      </c>
      <c r="M21" s="46">
        <f t="shared" si="2"/>
        <v>18</v>
      </c>
      <c r="N21" s="62">
        <v>18</v>
      </c>
      <c r="O21" s="48" t="s">
        <v>9</v>
      </c>
      <c r="P21" s="49">
        <f t="shared" si="3"/>
        <v>18</v>
      </c>
      <c r="Q21" s="50">
        <v>17</v>
      </c>
      <c r="R21" s="54" t="s">
        <v>9</v>
      </c>
      <c r="S21" s="60">
        <f t="shared" si="4"/>
        <v>17</v>
      </c>
      <c r="T21" s="62">
        <v>19</v>
      </c>
      <c r="U21" s="55" t="s">
        <v>9</v>
      </c>
      <c r="V21" s="63">
        <f t="shared" si="5"/>
        <v>19</v>
      </c>
      <c r="W21" s="78">
        <v>20</v>
      </c>
      <c r="X21" s="45" t="s">
        <v>9</v>
      </c>
      <c r="Y21" s="60">
        <f t="shared" si="6"/>
        <v>20</v>
      </c>
      <c r="Z21" s="47">
        <v>20</v>
      </c>
      <c r="AA21" s="48" t="s">
        <v>9</v>
      </c>
      <c r="AB21" s="63">
        <f t="shared" si="7"/>
        <v>20</v>
      </c>
      <c r="AC21" s="64" t="str">
        <f>'[4]CALIF. II FASE'!EL21</f>
        <v>*</v>
      </c>
      <c r="AD21" s="45" t="s">
        <v>9</v>
      </c>
      <c r="AE21" s="60" t="str">
        <f t="shared" si="8"/>
        <v>*</v>
      </c>
      <c r="AF21" s="62" t="str">
        <f>'[4]CALIF. II FASE'!FB21</f>
        <v>*</v>
      </c>
      <c r="AG21" s="48" t="s">
        <v>9</v>
      </c>
      <c r="AH21" s="63" t="str">
        <f t="shared" si="9"/>
        <v>*</v>
      </c>
      <c r="AI21" s="65">
        <f t="shared" si="10"/>
        <v>18.625</v>
      </c>
      <c r="AJ21" s="51" t="s">
        <v>9</v>
      </c>
      <c r="AK21" s="59">
        <v>8</v>
      </c>
    </row>
    <row r="22" spans="1:37" ht="12" customHeight="1" thickTop="1" thickBot="1" x14ac:dyDescent="0.3">
      <c r="A22" s="43">
        <v>10</v>
      </c>
      <c r="B22" s="194" t="s">
        <v>256</v>
      </c>
      <c r="C22" s="195"/>
      <c r="D22" s="195"/>
      <c r="E22" s="44">
        <v>18</v>
      </c>
      <c r="F22" s="45" t="s">
        <v>9</v>
      </c>
      <c r="G22" s="60">
        <f t="shared" si="0"/>
        <v>18</v>
      </c>
      <c r="H22" s="61">
        <v>18</v>
      </c>
      <c r="I22" s="48" t="s">
        <v>9</v>
      </c>
      <c r="J22" s="49">
        <f t="shared" si="1"/>
        <v>18</v>
      </c>
      <c r="K22" s="50">
        <v>20</v>
      </c>
      <c r="L22" s="51" t="s">
        <v>9</v>
      </c>
      <c r="M22" s="46">
        <f t="shared" si="2"/>
        <v>20</v>
      </c>
      <c r="N22" s="62">
        <v>17</v>
      </c>
      <c r="O22" s="48">
        <v>2</v>
      </c>
      <c r="P22" s="49">
        <f t="shared" si="3"/>
        <v>19</v>
      </c>
      <c r="Q22" s="50">
        <v>19</v>
      </c>
      <c r="R22" s="54" t="s">
        <v>9</v>
      </c>
      <c r="S22" s="60">
        <f t="shared" si="4"/>
        <v>19</v>
      </c>
      <c r="T22" s="62">
        <v>20</v>
      </c>
      <c r="U22" s="55" t="s">
        <v>9</v>
      </c>
      <c r="V22" s="63">
        <f t="shared" si="5"/>
        <v>20</v>
      </c>
      <c r="W22" s="78">
        <v>17</v>
      </c>
      <c r="X22" s="45">
        <v>2</v>
      </c>
      <c r="Y22" s="60">
        <f t="shared" si="6"/>
        <v>19</v>
      </c>
      <c r="Z22" s="47">
        <v>20</v>
      </c>
      <c r="AA22" s="48" t="s">
        <v>9</v>
      </c>
      <c r="AB22" s="63">
        <f t="shared" si="7"/>
        <v>20</v>
      </c>
      <c r="AC22" s="64" t="str">
        <f>'[4]CALIF. II FASE'!EL22</f>
        <v>*</v>
      </c>
      <c r="AD22" s="45" t="s">
        <v>9</v>
      </c>
      <c r="AE22" s="60" t="str">
        <f t="shared" si="8"/>
        <v>*</v>
      </c>
      <c r="AF22" s="62" t="str">
        <f>'[4]CALIF. II FASE'!FB22</f>
        <v>*</v>
      </c>
      <c r="AG22" s="48" t="s">
        <v>9</v>
      </c>
      <c r="AH22" s="63" t="str">
        <f t="shared" si="9"/>
        <v>*</v>
      </c>
      <c r="AI22" s="65">
        <f t="shared" si="10"/>
        <v>19.125</v>
      </c>
      <c r="AJ22" s="51" t="s">
        <v>9</v>
      </c>
      <c r="AK22" s="59">
        <v>8</v>
      </c>
    </row>
    <row r="23" spans="1:37" ht="12" customHeight="1" thickTop="1" thickBot="1" x14ac:dyDescent="0.3">
      <c r="A23" s="43">
        <v>11</v>
      </c>
      <c r="B23" s="194" t="s">
        <v>257</v>
      </c>
      <c r="C23" s="195"/>
      <c r="D23" s="195"/>
      <c r="E23" s="44">
        <v>19</v>
      </c>
      <c r="F23" s="45" t="s">
        <v>9</v>
      </c>
      <c r="G23" s="60">
        <f t="shared" si="0"/>
        <v>19</v>
      </c>
      <c r="H23" s="61">
        <v>16</v>
      </c>
      <c r="I23" s="48">
        <v>1</v>
      </c>
      <c r="J23" s="49">
        <f t="shared" si="1"/>
        <v>17</v>
      </c>
      <c r="K23" s="50">
        <v>18</v>
      </c>
      <c r="L23" s="51" t="s">
        <v>9</v>
      </c>
      <c r="M23" s="46">
        <f t="shared" si="2"/>
        <v>18</v>
      </c>
      <c r="N23" s="62">
        <v>17</v>
      </c>
      <c r="O23" s="48" t="s">
        <v>9</v>
      </c>
      <c r="P23" s="49">
        <f t="shared" si="3"/>
        <v>17</v>
      </c>
      <c r="Q23" s="50">
        <v>16</v>
      </c>
      <c r="R23" s="54">
        <v>1</v>
      </c>
      <c r="S23" s="60">
        <f t="shared" si="4"/>
        <v>17</v>
      </c>
      <c r="T23" s="62">
        <v>19</v>
      </c>
      <c r="U23" s="55" t="s">
        <v>9</v>
      </c>
      <c r="V23" s="63">
        <f t="shared" si="5"/>
        <v>19</v>
      </c>
      <c r="W23" s="78">
        <v>19</v>
      </c>
      <c r="X23" s="45" t="s">
        <v>9</v>
      </c>
      <c r="Y23" s="60">
        <f t="shared" si="6"/>
        <v>19</v>
      </c>
      <c r="Z23" s="47">
        <v>20</v>
      </c>
      <c r="AA23" s="48" t="s">
        <v>9</v>
      </c>
      <c r="AB23" s="63">
        <f t="shared" si="7"/>
        <v>20</v>
      </c>
      <c r="AC23" s="64" t="str">
        <f>'[4]CALIF. II FASE'!EL23</f>
        <v>*</v>
      </c>
      <c r="AD23" s="45" t="s">
        <v>9</v>
      </c>
      <c r="AE23" s="60" t="str">
        <f t="shared" si="8"/>
        <v>*</v>
      </c>
      <c r="AF23" s="62" t="str">
        <f>'[4]CALIF. II FASE'!FB23</f>
        <v>*</v>
      </c>
      <c r="AG23" s="48" t="s">
        <v>9</v>
      </c>
      <c r="AH23" s="63" t="str">
        <f t="shared" si="9"/>
        <v>*</v>
      </c>
      <c r="AI23" s="65">
        <f t="shared" si="10"/>
        <v>18.25</v>
      </c>
      <c r="AJ23" s="51" t="s">
        <v>9</v>
      </c>
      <c r="AK23" s="59">
        <v>8</v>
      </c>
    </row>
    <row r="24" spans="1:37" ht="12" customHeight="1" thickTop="1" thickBot="1" x14ac:dyDescent="0.3">
      <c r="A24" s="43">
        <v>12</v>
      </c>
      <c r="B24" s="194" t="s">
        <v>258</v>
      </c>
      <c r="C24" s="195"/>
      <c r="D24" s="195"/>
      <c r="E24" s="44">
        <v>20</v>
      </c>
      <c r="F24" s="45" t="s">
        <v>9</v>
      </c>
      <c r="G24" s="60">
        <f t="shared" si="0"/>
        <v>20</v>
      </c>
      <c r="H24" s="61">
        <v>20</v>
      </c>
      <c r="I24" s="48" t="s">
        <v>9</v>
      </c>
      <c r="J24" s="49">
        <f t="shared" si="1"/>
        <v>20</v>
      </c>
      <c r="K24" s="50">
        <v>19</v>
      </c>
      <c r="L24" s="51" t="s">
        <v>9</v>
      </c>
      <c r="M24" s="46">
        <f t="shared" si="2"/>
        <v>19</v>
      </c>
      <c r="N24" s="62">
        <v>19</v>
      </c>
      <c r="O24" s="48" t="s">
        <v>9</v>
      </c>
      <c r="P24" s="49">
        <f t="shared" si="3"/>
        <v>19</v>
      </c>
      <c r="Q24" s="50">
        <v>20</v>
      </c>
      <c r="R24" s="54" t="s">
        <v>9</v>
      </c>
      <c r="S24" s="60">
        <f t="shared" si="4"/>
        <v>20</v>
      </c>
      <c r="T24" s="62">
        <v>18</v>
      </c>
      <c r="U24" s="55">
        <v>1</v>
      </c>
      <c r="V24" s="63">
        <f t="shared" si="5"/>
        <v>19</v>
      </c>
      <c r="W24" s="78">
        <v>18</v>
      </c>
      <c r="X24" s="45">
        <v>1</v>
      </c>
      <c r="Y24" s="60">
        <f t="shared" si="6"/>
        <v>19</v>
      </c>
      <c r="Z24" s="47">
        <v>20</v>
      </c>
      <c r="AA24" s="48" t="s">
        <v>9</v>
      </c>
      <c r="AB24" s="63">
        <f t="shared" si="7"/>
        <v>20</v>
      </c>
      <c r="AC24" s="64" t="str">
        <f>'[4]CALIF. II FASE'!EL24</f>
        <v>*</v>
      </c>
      <c r="AD24" s="45" t="s">
        <v>9</v>
      </c>
      <c r="AE24" s="60" t="str">
        <f t="shared" si="8"/>
        <v>*</v>
      </c>
      <c r="AF24" s="62" t="str">
        <f>'[4]CALIF. II FASE'!FB24</f>
        <v>*</v>
      </c>
      <c r="AG24" s="48" t="s">
        <v>9</v>
      </c>
      <c r="AH24" s="63" t="str">
        <f t="shared" si="9"/>
        <v>*</v>
      </c>
      <c r="AI24" s="65">
        <f t="shared" si="10"/>
        <v>19.5</v>
      </c>
      <c r="AJ24" s="51" t="s">
        <v>9</v>
      </c>
      <c r="AK24" s="59">
        <v>8</v>
      </c>
    </row>
    <row r="25" spans="1:37" ht="12" customHeight="1" thickTop="1" thickBot="1" x14ac:dyDescent="0.3">
      <c r="A25" s="43">
        <v>13</v>
      </c>
      <c r="B25" s="194" t="s">
        <v>259</v>
      </c>
      <c r="C25" s="195"/>
      <c r="D25" s="195"/>
      <c r="E25" s="44">
        <v>20</v>
      </c>
      <c r="F25" s="45" t="s">
        <v>9</v>
      </c>
      <c r="G25" s="60">
        <f t="shared" si="0"/>
        <v>20</v>
      </c>
      <c r="H25" s="61">
        <v>18</v>
      </c>
      <c r="I25" s="48">
        <v>2</v>
      </c>
      <c r="J25" s="49">
        <f t="shared" si="1"/>
        <v>20</v>
      </c>
      <c r="K25" s="50">
        <v>19</v>
      </c>
      <c r="L25" s="51" t="s">
        <v>9</v>
      </c>
      <c r="M25" s="46">
        <f t="shared" si="2"/>
        <v>19</v>
      </c>
      <c r="N25" s="62">
        <v>17</v>
      </c>
      <c r="O25" s="48">
        <v>2</v>
      </c>
      <c r="P25" s="49">
        <f t="shared" si="3"/>
        <v>19</v>
      </c>
      <c r="Q25" s="50">
        <v>20</v>
      </c>
      <c r="R25" s="54" t="s">
        <v>9</v>
      </c>
      <c r="S25" s="60">
        <f t="shared" si="4"/>
        <v>20</v>
      </c>
      <c r="T25" s="62">
        <v>19</v>
      </c>
      <c r="U25" s="55" t="s">
        <v>9</v>
      </c>
      <c r="V25" s="63">
        <f t="shared" si="5"/>
        <v>19</v>
      </c>
      <c r="W25" s="78">
        <v>19</v>
      </c>
      <c r="X25" s="45" t="s">
        <v>9</v>
      </c>
      <c r="Y25" s="60">
        <f t="shared" si="6"/>
        <v>19</v>
      </c>
      <c r="Z25" s="47">
        <v>20</v>
      </c>
      <c r="AA25" s="48" t="s">
        <v>9</v>
      </c>
      <c r="AB25" s="63">
        <f t="shared" si="7"/>
        <v>20</v>
      </c>
      <c r="AC25" s="64" t="str">
        <f>'[4]CALIF. II FASE'!EL25</f>
        <v>*</v>
      </c>
      <c r="AD25" s="45" t="s">
        <v>9</v>
      </c>
      <c r="AE25" s="60" t="str">
        <f t="shared" si="8"/>
        <v>*</v>
      </c>
      <c r="AF25" s="62" t="str">
        <f>'[4]CALIF. II FASE'!FB25</f>
        <v>*</v>
      </c>
      <c r="AG25" s="48" t="s">
        <v>9</v>
      </c>
      <c r="AH25" s="63" t="str">
        <f t="shared" si="9"/>
        <v>*</v>
      </c>
      <c r="AI25" s="65">
        <f t="shared" si="10"/>
        <v>19.5</v>
      </c>
      <c r="AJ25" s="51" t="s">
        <v>9</v>
      </c>
      <c r="AK25" s="59">
        <v>8</v>
      </c>
    </row>
    <row r="26" spans="1:37" ht="12" customHeight="1" thickTop="1" thickBot="1" x14ac:dyDescent="0.3">
      <c r="A26" s="43">
        <v>14</v>
      </c>
      <c r="B26" s="194" t="s">
        <v>260</v>
      </c>
      <c r="C26" s="195"/>
      <c r="D26" s="195"/>
      <c r="E26" s="44">
        <v>14</v>
      </c>
      <c r="F26" s="45" t="s">
        <v>9</v>
      </c>
      <c r="G26" s="60">
        <f t="shared" si="0"/>
        <v>14</v>
      </c>
      <c r="H26" s="61">
        <v>14</v>
      </c>
      <c r="I26" s="48" t="s">
        <v>9</v>
      </c>
      <c r="J26" s="49">
        <f t="shared" si="1"/>
        <v>14</v>
      </c>
      <c r="K26" s="50">
        <v>4</v>
      </c>
      <c r="L26" s="51" t="s">
        <v>9</v>
      </c>
      <c r="M26" s="46">
        <f t="shared" si="2"/>
        <v>4</v>
      </c>
      <c r="N26" s="62">
        <v>18</v>
      </c>
      <c r="O26" s="48" t="s">
        <v>9</v>
      </c>
      <c r="P26" s="49">
        <f t="shared" si="3"/>
        <v>18</v>
      </c>
      <c r="Q26" s="50">
        <v>13</v>
      </c>
      <c r="R26" s="54" t="s">
        <v>9</v>
      </c>
      <c r="S26" s="60">
        <f t="shared" si="4"/>
        <v>13</v>
      </c>
      <c r="T26" s="62">
        <v>17</v>
      </c>
      <c r="U26" s="55" t="s">
        <v>9</v>
      </c>
      <c r="V26" s="63">
        <f t="shared" si="5"/>
        <v>17</v>
      </c>
      <c r="W26" s="78">
        <v>18</v>
      </c>
      <c r="X26" s="45" t="s">
        <v>9</v>
      </c>
      <c r="Y26" s="60">
        <f t="shared" si="6"/>
        <v>18</v>
      </c>
      <c r="Z26" s="47">
        <v>20</v>
      </c>
      <c r="AA26" s="48" t="s">
        <v>9</v>
      </c>
      <c r="AB26" s="63">
        <f t="shared" si="7"/>
        <v>20</v>
      </c>
      <c r="AC26" s="64" t="str">
        <f>'[4]CALIF. II FASE'!EL26</f>
        <v>*</v>
      </c>
      <c r="AD26" s="45" t="s">
        <v>9</v>
      </c>
      <c r="AE26" s="60" t="str">
        <f t="shared" si="8"/>
        <v>*</v>
      </c>
      <c r="AF26" s="62" t="str">
        <f>'[4]CALIF. II FASE'!FB26</f>
        <v>*</v>
      </c>
      <c r="AG26" s="48" t="s">
        <v>9</v>
      </c>
      <c r="AH26" s="63" t="str">
        <f t="shared" si="9"/>
        <v>*</v>
      </c>
      <c r="AI26" s="65">
        <f t="shared" si="10"/>
        <v>14.75</v>
      </c>
      <c r="AJ26" s="51" t="s">
        <v>9</v>
      </c>
      <c r="AK26" s="59">
        <v>8</v>
      </c>
    </row>
    <row r="27" spans="1:37" ht="12" customHeight="1" thickTop="1" thickBot="1" x14ac:dyDescent="0.3">
      <c r="A27" s="43">
        <v>15</v>
      </c>
      <c r="B27" s="194" t="s">
        <v>261</v>
      </c>
      <c r="C27" s="195"/>
      <c r="D27" s="195"/>
      <c r="E27" s="44">
        <v>17</v>
      </c>
      <c r="F27" s="45" t="s">
        <v>9</v>
      </c>
      <c r="G27" s="60">
        <f t="shared" si="0"/>
        <v>17</v>
      </c>
      <c r="H27" s="61">
        <v>18</v>
      </c>
      <c r="I27" s="48" t="s">
        <v>9</v>
      </c>
      <c r="J27" s="49">
        <f t="shared" si="1"/>
        <v>18</v>
      </c>
      <c r="K27" s="50">
        <v>18</v>
      </c>
      <c r="L27" s="51" t="s">
        <v>9</v>
      </c>
      <c r="M27" s="46">
        <f t="shared" si="2"/>
        <v>18</v>
      </c>
      <c r="N27" s="62">
        <v>15</v>
      </c>
      <c r="O27" s="48">
        <v>2</v>
      </c>
      <c r="P27" s="49">
        <f t="shared" si="3"/>
        <v>17</v>
      </c>
      <c r="Q27" s="50">
        <v>18</v>
      </c>
      <c r="R27" s="54" t="s">
        <v>9</v>
      </c>
      <c r="S27" s="60">
        <f t="shared" si="4"/>
        <v>18</v>
      </c>
      <c r="T27" s="62">
        <v>17</v>
      </c>
      <c r="U27" s="55" t="s">
        <v>9</v>
      </c>
      <c r="V27" s="63">
        <f t="shared" si="5"/>
        <v>17</v>
      </c>
      <c r="W27" s="78">
        <v>19</v>
      </c>
      <c r="X27" s="45" t="s">
        <v>9</v>
      </c>
      <c r="Y27" s="60">
        <f t="shared" si="6"/>
        <v>19</v>
      </c>
      <c r="Z27" s="47">
        <v>20</v>
      </c>
      <c r="AA27" s="48" t="s">
        <v>9</v>
      </c>
      <c r="AB27" s="63">
        <f t="shared" si="7"/>
        <v>20</v>
      </c>
      <c r="AC27" s="64" t="str">
        <f>'[4]CALIF. II FASE'!EL27</f>
        <v>*</v>
      </c>
      <c r="AD27" s="45" t="s">
        <v>9</v>
      </c>
      <c r="AE27" s="60" t="str">
        <f t="shared" si="8"/>
        <v>*</v>
      </c>
      <c r="AF27" s="62" t="str">
        <f>'[4]CALIF. II FASE'!FB27</f>
        <v>*</v>
      </c>
      <c r="AG27" s="48" t="s">
        <v>9</v>
      </c>
      <c r="AH27" s="63" t="str">
        <f t="shared" si="9"/>
        <v>*</v>
      </c>
      <c r="AI27" s="65">
        <f t="shared" si="10"/>
        <v>18</v>
      </c>
      <c r="AJ27" s="51" t="s">
        <v>9</v>
      </c>
      <c r="AK27" s="59">
        <v>8</v>
      </c>
    </row>
    <row r="28" spans="1:37" ht="12" customHeight="1" thickTop="1" thickBot="1" x14ac:dyDescent="0.3">
      <c r="A28" s="43">
        <v>16</v>
      </c>
      <c r="B28" s="194" t="s">
        <v>262</v>
      </c>
      <c r="C28" s="195"/>
      <c r="D28" s="195"/>
      <c r="E28" s="44">
        <v>14</v>
      </c>
      <c r="F28" s="45">
        <v>2</v>
      </c>
      <c r="G28" s="60">
        <f t="shared" si="0"/>
        <v>16</v>
      </c>
      <c r="H28" s="61">
        <v>16</v>
      </c>
      <c r="I28" s="48">
        <v>2</v>
      </c>
      <c r="J28" s="49">
        <f t="shared" si="1"/>
        <v>18</v>
      </c>
      <c r="K28" s="50">
        <v>19</v>
      </c>
      <c r="L28" s="51" t="s">
        <v>9</v>
      </c>
      <c r="M28" s="46">
        <f t="shared" si="2"/>
        <v>19</v>
      </c>
      <c r="N28" s="62">
        <v>17</v>
      </c>
      <c r="O28" s="48" t="s">
        <v>9</v>
      </c>
      <c r="P28" s="49">
        <f t="shared" si="3"/>
        <v>17</v>
      </c>
      <c r="Q28" s="50">
        <v>19</v>
      </c>
      <c r="R28" s="54" t="s">
        <v>9</v>
      </c>
      <c r="S28" s="60">
        <f t="shared" si="4"/>
        <v>19</v>
      </c>
      <c r="T28" s="62">
        <v>19</v>
      </c>
      <c r="U28" s="55" t="s">
        <v>9</v>
      </c>
      <c r="V28" s="63">
        <f t="shared" si="5"/>
        <v>19</v>
      </c>
      <c r="W28" s="78">
        <v>17</v>
      </c>
      <c r="X28" s="45" t="s">
        <v>9</v>
      </c>
      <c r="Y28" s="60">
        <f t="shared" si="6"/>
        <v>17</v>
      </c>
      <c r="Z28" s="47">
        <v>20</v>
      </c>
      <c r="AA28" s="48" t="s">
        <v>9</v>
      </c>
      <c r="AB28" s="63">
        <f t="shared" si="7"/>
        <v>20</v>
      </c>
      <c r="AC28" s="64" t="str">
        <f>'[4]CALIF. II FASE'!EL28</f>
        <v>*</v>
      </c>
      <c r="AD28" s="45" t="s">
        <v>9</v>
      </c>
      <c r="AE28" s="60" t="str">
        <f t="shared" si="8"/>
        <v>*</v>
      </c>
      <c r="AF28" s="62" t="str">
        <f>'[4]CALIF. II FASE'!FB28</f>
        <v>*</v>
      </c>
      <c r="AG28" s="48" t="s">
        <v>9</v>
      </c>
      <c r="AH28" s="63" t="str">
        <f t="shared" si="9"/>
        <v>*</v>
      </c>
      <c r="AI28" s="65">
        <f t="shared" si="10"/>
        <v>18.125</v>
      </c>
      <c r="AJ28" s="51" t="s">
        <v>9</v>
      </c>
      <c r="AK28" s="59">
        <v>8</v>
      </c>
    </row>
    <row r="29" spans="1:37" ht="12" customHeight="1" thickTop="1" thickBot="1" x14ac:dyDescent="0.3">
      <c r="A29" s="43">
        <v>17</v>
      </c>
      <c r="B29" s="194" t="s">
        <v>263</v>
      </c>
      <c r="C29" s="195"/>
      <c r="D29" s="195"/>
      <c r="E29" s="44">
        <v>13</v>
      </c>
      <c r="F29" s="45" t="s">
        <v>9</v>
      </c>
      <c r="G29" s="60">
        <f t="shared" si="0"/>
        <v>13</v>
      </c>
      <c r="H29" s="61">
        <v>11</v>
      </c>
      <c r="I29" s="48" t="s">
        <v>9</v>
      </c>
      <c r="J29" s="49">
        <f t="shared" si="1"/>
        <v>11</v>
      </c>
      <c r="K29" s="50">
        <v>7</v>
      </c>
      <c r="L29" s="51" t="s">
        <v>9</v>
      </c>
      <c r="M29" s="46">
        <f t="shared" si="2"/>
        <v>7</v>
      </c>
      <c r="N29" s="62">
        <v>19</v>
      </c>
      <c r="O29" s="48" t="s">
        <v>9</v>
      </c>
      <c r="P29" s="49">
        <f t="shared" si="3"/>
        <v>19</v>
      </c>
      <c r="Q29" s="50">
        <v>12</v>
      </c>
      <c r="R29" s="54" t="s">
        <v>9</v>
      </c>
      <c r="S29" s="60">
        <f t="shared" si="4"/>
        <v>12</v>
      </c>
      <c r="T29" s="62">
        <v>19</v>
      </c>
      <c r="U29" s="55" t="s">
        <v>9</v>
      </c>
      <c r="V29" s="63">
        <f t="shared" si="5"/>
        <v>19</v>
      </c>
      <c r="W29" s="78">
        <v>12</v>
      </c>
      <c r="X29" s="45" t="s">
        <v>9</v>
      </c>
      <c r="Y29" s="60">
        <f t="shared" si="6"/>
        <v>12</v>
      </c>
      <c r="Z29" s="47">
        <v>20</v>
      </c>
      <c r="AA29" s="48" t="s">
        <v>9</v>
      </c>
      <c r="AB29" s="63">
        <f t="shared" si="7"/>
        <v>20</v>
      </c>
      <c r="AC29" s="64" t="str">
        <f>'[4]CALIF. II FASE'!EL29</f>
        <v>*</v>
      </c>
      <c r="AD29" s="45" t="s">
        <v>9</v>
      </c>
      <c r="AE29" s="60" t="str">
        <f t="shared" si="8"/>
        <v>*</v>
      </c>
      <c r="AF29" s="62" t="str">
        <f>'[4]CALIF. II FASE'!FB29</f>
        <v>*</v>
      </c>
      <c r="AG29" s="48" t="s">
        <v>9</v>
      </c>
      <c r="AH29" s="63" t="str">
        <f t="shared" si="9"/>
        <v>*</v>
      </c>
      <c r="AI29" s="65">
        <f t="shared" si="10"/>
        <v>14.125</v>
      </c>
      <c r="AJ29" s="51" t="s">
        <v>9</v>
      </c>
      <c r="AK29" s="59">
        <v>8</v>
      </c>
    </row>
    <row r="30" spans="1:37" ht="12" customHeight="1" thickTop="1" thickBot="1" x14ac:dyDescent="0.3">
      <c r="A30" s="43">
        <v>18</v>
      </c>
      <c r="B30" s="194" t="s">
        <v>264</v>
      </c>
      <c r="C30" s="195"/>
      <c r="D30" s="195"/>
      <c r="E30" s="44">
        <v>20</v>
      </c>
      <c r="F30" s="45" t="s">
        <v>9</v>
      </c>
      <c r="G30" s="60">
        <f t="shared" si="0"/>
        <v>20</v>
      </c>
      <c r="H30" s="61">
        <v>19</v>
      </c>
      <c r="I30" s="48" t="s">
        <v>9</v>
      </c>
      <c r="J30" s="49">
        <f t="shared" si="1"/>
        <v>19</v>
      </c>
      <c r="K30" s="50">
        <v>18</v>
      </c>
      <c r="L30" s="51" t="s">
        <v>9</v>
      </c>
      <c r="M30" s="46">
        <f t="shared" si="2"/>
        <v>18</v>
      </c>
      <c r="N30" s="62">
        <v>16</v>
      </c>
      <c r="O30" s="48">
        <v>2</v>
      </c>
      <c r="P30" s="49">
        <f t="shared" si="3"/>
        <v>18</v>
      </c>
      <c r="Q30" s="50">
        <v>19</v>
      </c>
      <c r="R30" s="54" t="s">
        <v>9</v>
      </c>
      <c r="S30" s="60">
        <f t="shared" si="4"/>
        <v>19</v>
      </c>
      <c r="T30" s="62">
        <v>19</v>
      </c>
      <c r="U30" s="55" t="s">
        <v>9</v>
      </c>
      <c r="V30" s="63">
        <f t="shared" si="5"/>
        <v>19</v>
      </c>
      <c r="W30" s="78">
        <v>19</v>
      </c>
      <c r="X30" s="45" t="s">
        <v>9</v>
      </c>
      <c r="Y30" s="60">
        <f t="shared" si="6"/>
        <v>19</v>
      </c>
      <c r="Z30" s="47">
        <v>20</v>
      </c>
      <c r="AA30" s="48" t="s">
        <v>9</v>
      </c>
      <c r="AB30" s="63">
        <f t="shared" si="7"/>
        <v>20</v>
      </c>
      <c r="AC30" s="64" t="str">
        <f>'[4]CALIF. II FASE'!EL30</f>
        <v>*</v>
      </c>
      <c r="AD30" s="45" t="s">
        <v>9</v>
      </c>
      <c r="AE30" s="60" t="str">
        <f t="shared" si="8"/>
        <v>*</v>
      </c>
      <c r="AF30" s="62" t="str">
        <f>'[4]CALIF. II FASE'!FB30</f>
        <v>*</v>
      </c>
      <c r="AG30" s="48" t="s">
        <v>9</v>
      </c>
      <c r="AH30" s="63" t="str">
        <f t="shared" si="9"/>
        <v>*</v>
      </c>
      <c r="AI30" s="65">
        <f t="shared" si="10"/>
        <v>19</v>
      </c>
      <c r="AJ30" s="51" t="s">
        <v>9</v>
      </c>
      <c r="AK30" s="59">
        <v>8</v>
      </c>
    </row>
    <row r="31" spans="1:37" ht="12" customHeight="1" thickTop="1" thickBot="1" x14ac:dyDescent="0.3">
      <c r="A31" s="43">
        <v>19</v>
      </c>
      <c r="B31" s="194" t="s">
        <v>265</v>
      </c>
      <c r="C31" s="195"/>
      <c r="D31" s="195"/>
      <c r="E31" s="44">
        <v>12</v>
      </c>
      <c r="F31" s="45">
        <v>2</v>
      </c>
      <c r="G31" s="60">
        <f t="shared" si="0"/>
        <v>14</v>
      </c>
      <c r="H31" s="61">
        <v>17</v>
      </c>
      <c r="I31" s="48" t="s">
        <v>9</v>
      </c>
      <c r="J31" s="49">
        <f t="shared" si="1"/>
        <v>17</v>
      </c>
      <c r="K31" s="50">
        <v>18</v>
      </c>
      <c r="L31" s="51" t="s">
        <v>9</v>
      </c>
      <c r="M31" s="46">
        <f t="shared" si="2"/>
        <v>18</v>
      </c>
      <c r="N31" s="62">
        <v>17</v>
      </c>
      <c r="O31" s="48" t="s">
        <v>9</v>
      </c>
      <c r="P31" s="49">
        <f t="shared" si="3"/>
        <v>17</v>
      </c>
      <c r="Q31" s="50">
        <v>19</v>
      </c>
      <c r="R31" s="54" t="s">
        <v>9</v>
      </c>
      <c r="S31" s="60">
        <f t="shared" si="4"/>
        <v>19</v>
      </c>
      <c r="T31" s="62">
        <v>17</v>
      </c>
      <c r="U31" s="55" t="s">
        <v>9</v>
      </c>
      <c r="V31" s="63">
        <f t="shared" si="5"/>
        <v>17</v>
      </c>
      <c r="W31" s="78">
        <v>17</v>
      </c>
      <c r="X31" s="45" t="s">
        <v>9</v>
      </c>
      <c r="Y31" s="60">
        <f t="shared" si="6"/>
        <v>17</v>
      </c>
      <c r="Z31" s="47">
        <v>20</v>
      </c>
      <c r="AA31" s="48" t="s">
        <v>9</v>
      </c>
      <c r="AB31" s="63">
        <f t="shared" si="7"/>
        <v>20</v>
      </c>
      <c r="AC31" s="64" t="str">
        <f>'[4]CALIF. II FASE'!EL31</f>
        <v>*</v>
      </c>
      <c r="AD31" s="45" t="s">
        <v>9</v>
      </c>
      <c r="AE31" s="60" t="str">
        <f t="shared" si="8"/>
        <v>*</v>
      </c>
      <c r="AF31" s="62" t="str">
        <f>'[4]CALIF. II FASE'!FB31</f>
        <v>*</v>
      </c>
      <c r="AG31" s="48" t="s">
        <v>9</v>
      </c>
      <c r="AH31" s="63" t="str">
        <f t="shared" si="9"/>
        <v>*</v>
      </c>
      <c r="AI31" s="65">
        <f t="shared" si="10"/>
        <v>17.375</v>
      </c>
      <c r="AJ31" s="51" t="s">
        <v>9</v>
      </c>
      <c r="AK31" s="59">
        <v>8</v>
      </c>
    </row>
    <row r="32" spans="1:37" ht="12" customHeight="1" thickTop="1" thickBot="1" x14ac:dyDescent="0.3">
      <c r="A32" s="43">
        <v>20</v>
      </c>
      <c r="B32" s="194" t="s">
        <v>266</v>
      </c>
      <c r="C32" s="195"/>
      <c r="D32" s="195"/>
      <c r="E32" s="44">
        <v>17</v>
      </c>
      <c r="F32" s="45" t="s">
        <v>9</v>
      </c>
      <c r="G32" s="60">
        <f t="shared" si="0"/>
        <v>17</v>
      </c>
      <c r="H32" s="61">
        <v>14</v>
      </c>
      <c r="I32" s="48" t="s">
        <v>9</v>
      </c>
      <c r="J32" s="49">
        <f t="shared" si="1"/>
        <v>14</v>
      </c>
      <c r="K32" s="50">
        <v>10</v>
      </c>
      <c r="L32" s="51">
        <v>2</v>
      </c>
      <c r="M32" s="46">
        <f t="shared" si="2"/>
        <v>12</v>
      </c>
      <c r="N32" s="62">
        <v>16</v>
      </c>
      <c r="O32" s="48" t="s">
        <v>9</v>
      </c>
      <c r="P32" s="49">
        <f t="shared" si="3"/>
        <v>16</v>
      </c>
      <c r="Q32" s="50">
        <v>19</v>
      </c>
      <c r="R32" s="54" t="s">
        <v>9</v>
      </c>
      <c r="S32" s="60">
        <f t="shared" si="4"/>
        <v>19</v>
      </c>
      <c r="T32" s="62">
        <v>17</v>
      </c>
      <c r="U32" s="55" t="s">
        <v>9</v>
      </c>
      <c r="V32" s="63">
        <f t="shared" si="5"/>
        <v>17</v>
      </c>
      <c r="W32" s="78">
        <v>20</v>
      </c>
      <c r="X32" s="45" t="s">
        <v>9</v>
      </c>
      <c r="Y32" s="60">
        <f t="shared" si="6"/>
        <v>20</v>
      </c>
      <c r="Z32" s="47">
        <v>20</v>
      </c>
      <c r="AA32" s="48" t="s">
        <v>9</v>
      </c>
      <c r="AB32" s="63">
        <f t="shared" si="7"/>
        <v>20</v>
      </c>
      <c r="AC32" s="64" t="str">
        <f>'[4]CALIF. II FASE'!EL32</f>
        <v>*</v>
      </c>
      <c r="AD32" s="45" t="s">
        <v>9</v>
      </c>
      <c r="AE32" s="60" t="str">
        <f t="shared" si="8"/>
        <v>*</v>
      </c>
      <c r="AF32" s="62" t="str">
        <f>'[4]CALIF. II FASE'!FB32</f>
        <v>*</v>
      </c>
      <c r="AG32" s="48" t="s">
        <v>9</v>
      </c>
      <c r="AH32" s="63" t="str">
        <f t="shared" si="9"/>
        <v>*</v>
      </c>
      <c r="AI32" s="65">
        <f t="shared" si="10"/>
        <v>16.875</v>
      </c>
      <c r="AJ32" s="51" t="s">
        <v>9</v>
      </c>
      <c r="AK32" s="59">
        <v>8</v>
      </c>
    </row>
    <row r="33" spans="1:37" ht="12" customHeight="1" thickTop="1" thickBot="1" x14ac:dyDescent="0.3">
      <c r="A33" s="43">
        <v>21</v>
      </c>
      <c r="B33" s="194" t="s">
        <v>267</v>
      </c>
      <c r="C33" s="195"/>
      <c r="D33" s="195"/>
      <c r="E33" s="44">
        <v>20</v>
      </c>
      <c r="F33" s="45" t="s">
        <v>9</v>
      </c>
      <c r="G33" s="60">
        <f t="shared" si="0"/>
        <v>20</v>
      </c>
      <c r="H33" s="61">
        <v>18</v>
      </c>
      <c r="I33" s="48" t="s">
        <v>9</v>
      </c>
      <c r="J33" s="49">
        <f t="shared" si="1"/>
        <v>18</v>
      </c>
      <c r="K33" s="50">
        <v>17</v>
      </c>
      <c r="L33" s="51" t="s">
        <v>9</v>
      </c>
      <c r="M33" s="46">
        <f t="shared" si="2"/>
        <v>17</v>
      </c>
      <c r="N33" s="62">
        <v>15</v>
      </c>
      <c r="O33" s="48">
        <v>2</v>
      </c>
      <c r="P33" s="49">
        <f t="shared" si="3"/>
        <v>17</v>
      </c>
      <c r="Q33" s="50">
        <v>19</v>
      </c>
      <c r="R33" s="54" t="s">
        <v>9</v>
      </c>
      <c r="S33" s="60">
        <f t="shared" si="4"/>
        <v>19</v>
      </c>
      <c r="T33" s="62">
        <v>17</v>
      </c>
      <c r="U33" s="55" t="s">
        <v>9</v>
      </c>
      <c r="V33" s="63">
        <f t="shared" si="5"/>
        <v>17</v>
      </c>
      <c r="W33" s="78">
        <v>19</v>
      </c>
      <c r="X33" s="45" t="s">
        <v>9</v>
      </c>
      <c r="Y33" s="60">
        <f t="shared" si="6"/>
        <v>19</v>
      </c>
      <c r="Z33" s="47">
        <v>20</v>
      </c>
      <c r="AA33" s="48" t="s">
        <v>9</v>
      </c>
      <c r="AB33" s="63">
        <f t="shared" si="7"/>
        <v>20</v>
      </c>
      <c r="AC33" s="64" t="str">
        <f>'[4]CALIF. II FASE'!EL33</f>
        <v>*</v>
      </c>
      <c r="AD33" s="45" t="s">
        <v>9</v>
      </c>
      <c r="AE33" s="60" t="str">
        <f t="shared" si="8"/>
        <v>*</v>
      </c>
      <c r="AF33" s="62" t="str">
        <f>'[4]CALIF. II FASE'!FB33</f>
        <v>*</v>
      </c>
      <c r="AG33" s="48" t="s">
        <v>9</v>
      </c>
      <c r="AH33" s="63" t="str">
        <f t="shared" si="9"/>
        <v>*</v>
      </c>
      <c r="AI33" s="65">
        <f t="shared" si="10"/>
        <v>18.375</v>
      </c>
      <c r="AJ33" s="51" t="s">
        <v>9</v>
      </c>
      <c r="AK33" s="59">
        <v>8</v>
      </c>
    </row>
    <row r="34" spans="1:37" ht="12" customHeight="1" thickTop="1" thickBot="1" x14ac:dyDescent="0.3">
      <c r="A34" s="43">
        <v>22</v>
      </c>
      <c r="B34" s="194" t="s">
        <v>268</v>
      </c>
      <c r="C34" s="195"/>
      <c r="D34" s="195"/>
      <c r="E34" s="44">
        <v>15</v>
      </c>
      <c r="F34" s="45" t="s">
        <v>9</v>
      </c>
      <c r="G34" s="60">
        <f t="shared" si="0"/>
        <v>15</v>
      </c>
      <c r="H34" s="61">
        <v>20</v>
      </c>
      <c r="I34" s="48" t="s">
        <v>9</v>
      </c>
      <c r="J34" s="49">
        <f t="shared" si="1"/>
        <v>20</v>
      </c>
      <c r="K34" s="50">
        <v>10</v>
      </c>
      <c r="L34" s="51">
        <v>2</v>
      </c>
      <c r="M34" s="46">
        <f t="shared" si="2"/>
        <v>12</v>
      </c>
      <c r="N34" s="62">
        <v>12</v>
      </c>
      <c r="O34" s="48" t="s">
        <v>9</v>
      </c>
      <c r="P34" s="49">
        <f t="shared" si="3"/>
        <v>12</v>
      </c>
      <c r="Q34" s="50">
        <v>12</v>
      </c>
      <c r="R34" s="54" t="s">
        <v>9</v>
      </c>
      <c r="S34" s="60">
        <f t="shared" si="4"/>
        <v>12</v>
      </c>
      <c r="T34" s="62">
        <v>17</v>
      </c>
      <c r="U34" s="55" t="s">
        <v>9</v>
      </c>
      <c r="V34" s="63">
        <f t="shared" si="5"/>
        <v>17</v>
      </c>
      <c r="W34" s="78">
        <v>19</v>
      </c>
      <c r="X34" s="45" t="s">
        <v>9</v>
      </c>
      <c r="Y34" s="60">
        <f t="shared" si="6"/>
        <v>19</v>
      </c>
      <c r="Z34" s="47">
        <v>20</v>
      </c>
      <c r="AA34" s="48" t="s">
        <v>9</v>
      </c>
      <c r="AB34" s="63">
        <f t="shared" si="7"/>
        <v>20</v>
      </c>
      <c r="AC34" s="64" t="str">
        <f>'[4]CALIF. II FASE'!EL34</f>
        <v>*</v>
      </c>
      <c r="AD34" s="45" t="s">
        <v>9</v>
      </c>
      <c r="AE34" s="60" t="str">
        <f t="shared" si="8"/>
        <v>*</v>
      </c>
      <c r="AF34" s="62" t="str">
        <f>'[4]CALIF. II FASE'!FB34</f>
        <v>*</v>
      </c>
      <c r="AG34" s="48" t="s">
        <v>9</v>
      </c>
      <c r="AH34" s="63" t="str">
        <f t="shared" si="9"/>
        <v>*</v>
      </c>
      <c r="AI34" s="65">
        <f t="shared" si="10"/>
        <v>15.875</v>
      </c>
      <c r="AJ34" s="51" t="s">
        <v>9</v>
      </c>
      <c r="AK34" s="59">
        <v>8</v>
      </c>
    </row>
    <row r="35" spans="1:37" ht="12" customHeight="1" thickTop="1" thickBot="1" x14ac:dyDescent="0.3">
      <c r="A35" s="43">
        <v>23</v>
      </c>
      <c r="B35" s="194" t="s">
        <v>269</v>
      </c>
      <c r="C35" s="195"/>
      <c r="D35" s="195"/>
      <c r="E35" s="44">
        <v>18</v>
      </c>
      <c r="F35" s="45" t="s">
        <v>9</v>
      </c>
      <c r="G35" s="60">
        <f t="shared" si="0"/>
        <v>18</v>
      </c>
      <c r="H35" s="61">
        <v>17</v>
      </c>
      <c r="I35" s="48">
        <v>2</v>
      </c>
      <c r="J35" s="49">
        <f t="shared" si="1"/>
        <v>19</v>
      </c>
      <c r="K35" s="50">
        <v>18</v>
      </c>
      <c r="L35" s="51" t="s">
        <v>9</v>
      </c>
      <c r="M35" s="46">
        <f t="shared" si="2"/>
        <v>18</v>
      </c>
      <c r="N35" s="62">
        <v>19</v>
      </c>
      <c r="O35" s="48" t="s">
        <v>9</v>
      </c>
      <c r="P35" s="49">
        <f t="shared" si="3"/>
        <v>19</v>
      </c>
      <c r="Q35" s="50">
        <v>18</v>
      </c>
      <c r="R35" s="54" t="s">
        <v>9</v>
      </c>
      <c r="S35" s="60">
        <f t="shared" si="4"/>
        <v>18</v>
      </c>
      <c r="T35" s="62">
        <v>20</v>
      </c>
      <c r="U35" s="55" t="s">
        <v>9</v>
      </c>
      <c r="V35" s="63">
        <f t="shared" si="5"/>
        <v>20</v>
      </c>
      <c r="W35" s="78">
        <v>17</v>
      </c>
      <c r="X35" s="45">
        <v>2</v>
      </c>
      <c r="Y35" s="60">
        <f t="shared" si="6"/>
        <v>19</v>
      </c>
      <c r="Z35" s="47">
        <v>20</v>
      </c>
      <c r="AA35" s="48" t="s">
        <v>9</v>
      </c>
      <c r="AB35" s="63">
        <f t="shared" si="7"/>
        <v>20</v>
      </c>
      <c r="AC35" s="64" t="str">
        <f>'[4]CALIF. II FASE'!EL35</f>
        <v>*</v>
      </c>
      <c r="AD35" s="45" t="s">
        <v>9</v>
      </c>
      <c r="AE35" s="60" t="str">
        <f t="shared" si="8"/>
        <v>*</v>
      </c>
      <c r="AF35" s="62" t="str">
        <f>'[4]CALIF. II FASE'!FB35</f>
        <v>*</v>
      </c>
      <c r="AG35" s="48" t="s">
        <v>9</v>
      </c>
      <c r="AH35" s="63" t="str">
        <f t="shared" si="9"/>
        <v>*</v>
      </c>
      <c r="AI35" s="65">
        <f t="shared" si="10"/>
        <v>18.875</v>
      </c>
      <c r="AJ35" s="51" t="s">
        <v>9</v>
      </c>
      <c r="AK35" s="59">
        <v>8</v>
      </c>
    </row>
    <row r="36" spans="1:37" ht="12" customHeight="1" thickTop="1" thickBot="1" x14ac:dyDescent="0.3">
      <c r="A36" s="43">
        <v>24</v>
      </c>
      <c r="B36" s="194" t="s">
        <v>270</v>
      </c>
      <c r="C36" s="195"/>
      <c r="D36" s="195"/>
      <c r="E36" s="44">
        <v>17</v>
      </c>
      <c r="F36" s="45" t="s">
        <v>9</v>
      </c>
      <c r="G36" s="60">
        <f t="shared" si="0"/>
        <v>17</v>
      </c>
      <c r="H36" s="61">
        <v>16</v>
      </c>
      <c r="I36" s="48" t="s">
        <v>9</v>
      </c>
      <c r="J36" s="49">
        <f t="shared" si="1"/>
        <v>16</v>
      </c>
      <c r="K36" s="50">
        <v>5</v>
      </c>
      <c r="L36" s="51" t="s">
        <v>9</v>
      </c>
      <c r="M36" s="46">
        <f t="shared" si="2"/>
        <v>5</v>
      </c>
      <c r="N36" s="62">
        <v>17</v>
      </c>
      <c r="O36" s="48" t="s">
        <v>9</v>
      </c>
      <c r="P36" s="49">
        <f t="shared" si="3"/>
        <v>17</v>
      </c>
      <c r="Q36" s="50">
        <v>5</v>
      </c>
      <c r="R36" s="54" t="s">
        <v>9</v>
      </c>
      <c r="S36" s="60">
        <f t="shared" si="4"/>
        <v>5</v>
      </c>
      <c r="T36" s="62">
        <v>16</v>
      </c>
      <c r="U36" s="55" t="s">
        <v>9</v>
      </c>
      <c r="V36" s="63">
        <f t="shared" si="5"/>
        <v>16</v>
      </c>
      <c r="W36" s="78">
        <v>15</v>
      </c>
      <c r="X36" s="45" t="s">
        <v>9</v>
      </c>
      <c r="Y36" s="60">
        <f t="shared" si="6"/>
        <v>15</v>
      </c>
      <c r="Z36" s="47">
        <v>20</v>
      </c>
      <c r="AA36" s="48" t="s">
        <v>9</v>
      </c>
      <c r="AB36" s="63">
        <f t="shared" si="7"/>
        <v>20</v>
      </c>
      <c r="AC36" s="64" t="str">
        <f>'[4]CALIF. II FASE'!EL36</f>
        <v>*</v>
      </c>
      <c r="AD36" s="45" t="s">
        <v>9</v>
      </c>
      <c r="AE36" s="60" t="str">
        <f t="shared" si="8"/>
        <v>*</v>
      </c>
      <c r="AF36" s="62" t="str">
        <f>'[4]CALIF. II FASE'!FB36</f>
        <v>*</v>
      </c>
      <c r="AG36" s="48" t="s">
        <v>9</v>
      </c>
      <c r="AH36" s="63" t="str">
        <f t="shared" si="9"/>
        <v>*</v>
      </c>
      <c r="AI36" s="65">
        <f t="shared" si="10"/>
        <v>13.875</v>
      </c>
      <c r="AJ36" s="51" t="s">
        <v>9</v>
      </c>
      <c r="AK36" s="59">
        <v>8</v>
      </c>
    </row>
    <row r="37" spans="1:37" ht="12" customHeight="1" thickTop="1" thickBot="1" x14ac:dyDescent="0.3">
      <c r="A37" s="43">
        <v>25</v>
      </c>
      <c r="B37" s="194" t="s">
        <v>271</v>
      </c>
      <c r="C37" s="195"/>
      <c r="D37" s="195"/>
      <c r="E37" s="44">
        <v>15</v>
      </c>
      <c r="F37" s="45" t="s">
        <v>9</v>
      </c>
      <c r="G37" s="60">
        <f t="shared" si="0"/>
        <v>15</v>
      </c>
      <c r="H37" s="61">
        <v>18</v>
      </c>
      <c r="I37" s="48" t="s">
        <v>9</v>
      </c>
      <c r="J37" s="49">
        <f t="shared" si="1"/>
        <v>18</v>
      </c>
      <c r="K37" s="50">
        <v>10</v>
      </c>
      <c r="L37" s="51">
        <v>2</v>
      </c>
      <c r="M37" s="46">
        <f t="shared" si="2"/>
        <v>12</v>
      </c>
      <c r="N37" s="62">
        <v>18</v>
      </c>
      <c r="O37" s="48" t="s">
        <v>9</v>
      </c>
      <c r="P37" s="49">
        <f t="shared" si="3"/>
        <v>18</v>
      </c>
      <c r="Q37" s="50">
        <v>19</v>
      </c>
      <c r="R37" s="54" t="s">
        <v>9</v>
      </c>
      <c r="S37" s="60">
        <f t="shared" si="4"/>
        <v>19</v>
      </c>
      <c r="T37" s="62">
        <v>13</v>
      </c>
      <c r="U37" s="55" t="s">
        <v>9</v>
      </c>
      <c r="V37" s="63">
        <f t="shared" si="5"/>
        <v>13</v>
      </c>
      <c r="W37" s="78">
        <v>17</v>
      </c>
      <c r="X37" s="45" t="s">
        <v>9</v>
      </c>
      <c r="Y37" s="60">
        <f t="shared" si="6"/>
        <v>17</v>
      </c>
      <c r="Z37" s="47">
        <v>20</v>
      </c>
      <c r="AA37" s="48" t="s">
        <v>9</v>
      </c>
      <c r="AB37" s="63">
        <f t="shared" si="7"/>
        <v>20</v>
      </c>
      <c r="AC37" s="64" t="str">
        <f>'[4]CALIF. II FASE'!EL37</f>
        <v>*</v>
      </c>
      <c r="AD37" s="45" t="s">
        <v>9</v>
      </c>
      <c r="AE37" s="60" t="str">
        <f t="shared" si="8"/>
        <v>*</v>
      </c>
      <c r="AF37" s="62" t="str">
        <f>'[4]CALIF. II FASE'!FB37</f>
        <v>*</v>
      </c>
      <c r="AG37" s="48" t="s">
        <v>9</v>
      </c>
      <c r="AH37" s="63" t="str">
        <f t="shared" si="9"/>
        <v>*</v>
      </c>
      <c r="AI37" s="65">
        <f t="shared" si="10"/>
        <v>16.5</v>
      </c>
      <c r="AJ37" s="51" t="s">
        <v>9</v>
      </c>
      <c r="AK37" s="59">
        <v>8</v>
      </c>
    </row>
    <row r="38" spans="1:37" ht="12" customHeight="1" thickTop="1" thickBot="1" x14ac:dyDescent="0.3">
      <c r="A38" s="43">
        <v>26</v>
      </c>
      <c r="B38" s="194" t="s">
        <v>272</v>
      </c>
      <c r="C38" s="195"/>
      <c r="D38" s="195"/>
      <c r="E38" s="44">
        <v>20</v>
      </c>
      <c r="F38" s="45" t="s">
        <v>9</v>
      </c>
      <c r="G38" s="60">
        <f t="shared" si="0"/>
        <v>20</v>
      </c>
      <c r="H38" s="61">
        <v>18</v>
      </c>
      <c r="I38" s="48">
        <v>1</v>
      </c>
      <c r="J38" s="49">
        <f t="shared" si="1"/>
        <v>19</v>
      </c>
      <c r="K38" s="50">
        <v>18</v>
      </c>
      <c r="L38" s="51">
        <v>1</v>
      </c>
      <c r="M38" s="46">
        <f t="shared" si="2"/>
        <v>19</v>
      </c>
      <c r="N38" s="62">
        <v>19</v>
      </c>
      <c r="O38" s="48" t="s">
        <v>9</v>
      </c>
      <c r="P38" s="49">
        <f t="shared" si="3"/>
        <v>19</v>
      </c>
      <c r="Q38" s="50">
        <v>19</v>
      </c>
      <c r="R38" s="54" t="s">
        <v>9</v>
      </c>
      <c r="S38" s="60">
        <f t="shared" si="4"/>
        <v>19</v>
      </c>
      <c r="T38" s="62">
        <v>19</v>
      </c>
      <c r="U38" s="55" t="s">
        <v>9</v>
      </c>
      <c r="V38" s="63">
        <f t="shared" si="5"/>
        <v>19</v>
      </c>
      <c r="W38" s="78">
        <v>20</v>
      </c>
      <c r="X38" s="45" t="s">
        <v>9</v>
      </c>
      <c r="Y38" s="60">
        <f t="shared" si="6"/>
        <v>20</v>
      </c>
      <c r="Z38" s="47">
        <v>20</v>
      </c>
      <c r="AA38" s="48" t="s">
        <v>9</v>
      </c>
      <c r="AB38" s="63">
        <f t="shared" si="7"/>
        <v>20</v>
      </c>
      <c r="AC38" s="64" t="str">
        <f>'[4]CALIF. II FASE'!EL38</f>
        <v>*</v>
      </c>
      <c r="AD38" s="45" t="s">
        <v>9</v>
      </c>
      <c r="AE38" s="60" t="str">
        <f t="shared" si="8"/>
        <v>*</v>
      </c>
      <c r="AF38" s="62" t="str">
        <f>'[4]CALIF. II FASE'!FB38</f>
        <v>*</v>
      </c>
      <c r="AG38" s="48" t="s">
        <v>9</v>
      </c>
      <c r="AH38" s="63" t="str">
        <f t="shared" si="9"/>
        <v>*</v>
      </c>
      <c r="AI38" s="65">
        <f t="shared" si="10"/>
        <v>19.375</v>
      </c>
      <c r="AJ38" s="51" t="s">
        <v>9</v>
      </c>
      <c r="AK38" s="59">
        <v>8</v>
      </c>
    </row>
    <row r="39" spans="1:37" ht="12" customHeight="1" thickTop="1" thickBot="1" x14ac:dyDescent="0.3">
      <c r="A39" s="43">
        <v>27</v>
      </c>
      <c r="B39" s="194" t="s">
        <v>273</v>
      </c>
      <c r="C39" s="195"/>
      <c r="D39" s="195"/>
      <c r="E39" s="44">
        <v>20</v>
      </c>
      <c r="F39" s="45" t="s">
        <v>9</v>
      </c>
      <c r="G39" s="60">
        <f t="shared" si="0"/>
        <v>20</v>
      </c>
      <c r="H39" s="61">
        <v>15</v>
      </c>
      <c r="I39" s="48" t="s">
        <v>9</v>
      </c>
      <c r="J39" s="49">
        <f t="shared" si="1"/>
        <v>15</v>
      </c>
      <c r="K39" s="50">
        <v>17</v>
      </c>
      <c r="L39" s="51" t="s">
        <v>9</v>
      </c>
      <c r="M39" s="46">
        <f t="shared" si="2"/>
        <v>17</v>
      </c>
      <c r="N39" s="62">
        <v>14</v>
      </c>
      <c r="O39" s="48">
        <v>2</v>
      </c>
      <c r="P39" s="49">
        <f t="shared" si="3"/>
        <v>16</v>
      </c>
      <c r="Q39" s="50">
        <v>18</v>
      </c>
      <c r="R39" s="54" t="s">
        <v>9</v>
      </c>
      <c r="S39" s="60">
        <f t="shared" si="4"/>
        <v>18</v>
      </c>
      <c r="T39" s="62">
        <v>18</v>
      </c>
      <c r="U39" s="55" t="s">
        <v>9</v>
      </c>
      <c r="V39" s="63">
        <f t="shared" si="5"/>
        <v>18</v>
      </c>
      <c r="W39" s="78">
        <v>17</v>
      </c>
      <c r="X39" s="45" t="s">
        <v>9</v>
      </c>
      <c r="Y39" s="60">
        <f t="shared" si="6"/>
        <v>17</v>
      </c>
      <c r="Z39" s="47">
        <v>20</v>
      </c>
      <c r="AA39" s="48" t="s">
        <v>9</v>
      </c>
      <c r="AB39" s="63">
        <f t="shared" si="7"/>
        <v>20</v>
      </c>
      <c r="AC39" s="64" t="str">
        <f>'[4]CALIF. II FASE'!EL39</f>
        <v>*</v>
      </c>
      <c r="AD39" s="45" t="s">
        <v>9</v>
      </c>
      <c r="AE39" s="60" t="str">
        <f t="shared" si="8"/>
        <v>*</v>
      </c>
      <c r="AF39" s="62" t="str">
        <f>'[4]CALIF. II FASE'!FB39</f>
        <v>*</v>
      </c>
      <c r="AG39" s="48" t="s">
        <v>9</v>
      </c>
      <c r="AH39" s="63" t="str">
        <f t="shared" si="9"/>
        <v>*</v>
      </c>
      <c r="AI39" s="65">
        <f t="shared" si="10"/>
        <v>17.625</v>
      </c>
      <c r="AJ39" s="51" t="s">
        <v>9</v>
      </c>
      <c r="AK39" s="59">
        <v>8</v>
      </c>
    </row>
    <row r="40" spans="1:37" ht="12" customHeight="1" thickTop="1" thickBot="1" x14ac:dyDescent="0.3">
      <c r="A40" s="43">
        <v>28</v>
      </c>
      <c r="B40" s="194" t="s">
        <v>274</v>
      </c>
      <c r="C40" s="195"/>
      <c r="D40" s="195"/>
      <c r="E40" s="44">
        <v>17</v>
      </c>
      <c r="F40" s="45" t="s">
        <v>9</v>
      </c>
      <c r="G40" s="60">
        <f t="shared" si="0"/>
        <v>17</v>
      </c>
      <c r="H40" s="61">
        <v>17</v>
      </c>
      <c r="I40" s="48" t="s">
        <v>9</v>
      </c>
      <c r="J40" s="49">
        <f t="shared" si="1"/>
        <v>17</v>
      </c>
      <c r="K40" s="50">
        <v>17</v>
      </c>
      <c r="L40" s="51">
        <v>1</v>
      </c>
      <c r="M40" s="46">
        <f t="shared" si="2"/>
        <v>18</v>
      </c>
      <c r="N40" s="62">
        <v>19</v>
      </c>
      <c r="O40" s="48" t="s">
        <v>9</v>
      </c>
      <c r="P40" s="49">
        <f t="shared" si="3"/>
        <v>19</v>
      </c>
      <c r="Q40" s="50">
        <v>17</v>
      </c>
      <c r="R40" s="54">
        <v>1</v>
      </c>
      <c r="S40" s="60">
        <f t="shared" si="4"/>
        <v>18</v>
      </c>
      <c r="T40" s="62">
        <v>18</v>
      </c>
      <c r="U40" s="55" t="s">
        <v>9</v>
      </c>
      <c r="V40" s="63">
        <f t="shared" si="5"/>
        <v>18</v>
      </c>
      <c r="W40" s="78">
        <v>17</v>
      </c>
      <c r="X40" s="45" t="s">
        <v>9</v>
      </c>
      <c r="Y40" s="60">
        <f t="shared" si="6"/>
        <v>17</v>
      </c>
      <c r="Z40" s="47">
        <v>20</v>
      </c>
      <c r="AA40" s="48" t="s">
        <v>9</v>
      </c>
      <c r="AB40" s="63">
        <f t="shared" si="7"/>
        <v>20</v>
      </c>
      <c r="AC40" s="64" t="str">
        <f>'[4]CALIF. II FASE'!EL40</f>
        <v>*</v>
      </c>
      <c r="AD40" s="45" t="s">
        <v>9</v>
      </c>
      <c r="AE40" s="60" t="str">
        <f t="shared" si="8"/>
        <v>*</v>
      </c>
      <c r="AF40" s="62" t="str">
        <f>'[4]CALIF. II FASE'!FB40</f>
        <v>*</v>
      </c>
      <c r="AG40" s="48" t="s">
        <v>9</v>
      </c>
      <c r="AH40" s="63" t="str">
        <f t="shared" si="9"/>
        <v>*</v>
      </c>
      <c r="AI40" s="65">
        <f t="shared" si="10"/>
        <v>18</v>
      </c>
      <c r="AJ40" s="51" t="s">
        <v>9</v>
      </c>
      <c r="AK40" s="59">
        <v>8</v>
      </c>
    </row>
    <row r="41" spans="1:37" ht="12" customHeight="1" thickTop="1" thickBot="1" x14ac:dyDescent="0.3">
      <c r="A41" s="43">
        <v>29</v>
      </c>
      <c r="B41" s="194" t="s">
        <v>275</v>
      </c>
      <c r="C41" s="195"/>
      <c r="D41" s="195"/>
      <c r="E41" s="44">
        <v>15</v>
      </c>
      <c r="F41" s="45" t="s">
        <v>9</v>
      </c>
      <c r="G41" s="60">
        <f t="shared" si="0"/>
        <v>15</v>
      </c>
      <c r="H41" s="61">
        <v>12</v>
      </c>
      <c r="I41" s="48" t="s">
        <v>9</v>
      </c>
      <c r="J41" s="49">
        <f t="shared" si="1"/>
        <v>12</v>
      </c>
      <c r="K41" s="50">
        <v>12</v>
      </c>
      <c r="L41" s="51" t="s">
        <v>9</v>
      </c>
      <c r="M41" s="46">
        <f t="shared" si="2"/>
        <v>12</v>
      </c>
      <c r="N41" s="62">
        <v>15</v>
      </c>
      <c r="O41" s="48" t="s">
        <v>9</v>
      </c>
      <c r="P41" s="49">
        <f t="shared" si="3"/>
        <v>15</v>
      </c>
      <c r="Q41" s="50">
        <v>13</v>
      </c>
      <c r="R41" s="54" t="s">
        <v>9</v>
      </c>
      <c r="S41" s="60">
        <f t="shared" si="4"/>
        <v>13</v>
      </c>
      <c r="T41" s="62">
        <v>7</v>
      </c>
      <c r="U41" s="55" t="s">
        <v>9</v>
      </c>
      <c r="V41" s="63">
        <f t="shared" si="5"/>
        <v>7</v>
      </c>
      <c r="W41" s="78">
        <v>15</v>
      </c>
      <c r="X41" s="45" t="s">
        <v>9</v>
      </c>
      <c r="Y41" s="60">
        <f t="shared" si="6"/>
        <v>15</v>
      </c>
      <c r="Z41" s="47">
        <v>20</v>
      </c>
      <c r="AA41" s="48" t="s">
        <v>9</v>
      </c>
      <c r="AB41" s="63">
        <f t="shared" si="7"/>
        <v>20</v>
      </c>
      <c r="AC41" s="64" t="str">
        <f>'[4]CALIF. II FASE'!EL41</f>
        <v>*</v>
      </c>
      <c r="AD41" s="45" t="s">
        <v>9</v>
      </c>
      <c r="AE41" s="60" t="str">
        <f t="shared" si="8"/>
        <v>*</v>
      </c>
      <c r="AF41" s="62" t="str">
        <f>'[4]CALIF. II FASE'!FB41</f>
        <v>*</v>
      </c>
      <c r="AG41" s="48" t="s">
        <v>9</v>
      </c>
      <c r="AH41" s="63" t="str">
        <f t="shared" si="9"/>
        <v>*</v>
      </c>
      <c r="AI41" s="65">
        <f t="shared" si="10"/>
        <v>13.625</v>
      </c>
      <c r="AJ41" s="51" t="s">
        <v>9</v>
      </c>
      <c r="AK41" s="59">
        <v>8</v>
      </c>
    </row>
    <row r="42" spans="1:37" ht="12" customHeight="1" thickTop="1" thickBot="1" x14ac:dyDescent="0.3">
      <c r="A42" s="43">
        <v>30</v>
      </c>
      <c r="B42" s="194" t="s">
        <v>276</v>
      </c>
      <c r="C42" s="195"/>
      <c r="D42" s="195"/>
      <c r="E42" s="44">
        <v>15</v>
      </c>
      <c r="F42" s="45" t="s">
        <v>9</v>
      </c>
      <c r="G42" s="60">
        <f t="shared" si="0"/>
        <v>15</v>
      </c>
      <c r="H42" s="61">
        <v>18</v>
      </c>
      <c r="I42" s="48" t="s">
        <v>9</v>
      </c>
      <c r="J42" s="49">
        <f t="shared" si="1"/>
        <v>18</v>
      </c>
      <c r="K42" s="50">
        <v>20</v>
      </c>
      <c r="L42" s="51" t="s">
        <v>9</v>
      </c>
      <c r="M42" s="46">
        <f t="shared" si="2"/>
        <v>20</v>
      </c>
      <c r="N42" s="62">
        <v>12</v>
      </c>
      <c r="O42" s="48">
        <v>2</v>
      </c>
      <c r="P42" s="49">
        <f t="shared" si="3"/>
        <v>14</v>
      </c>
      <c r="Q42" s="50">
        <v>18</v>
      </c>
      <c r="R42" s="54" t="s">
        <v>9</v>
      </c>
      <c r="S42" s="60">
        <f t="shared" si="4"/>
        <v>18</v>
      </c>
      <c r="T42" s="62">
        <v>18</v>
      </c>
      <c r="U42" s="55" t="s">
        <v>9</v>
      </c>
      <c r="V42" s="63">
        <f t="shared" si="5"/>
        <v>18</v>
      </c>
      <c r="W42" s="78">
        <v>19</v>
      </c>
      <c r="X42" s="45" t="s">
        <v>9</v>
      </c>
      <c r="Y42" s="60">
        <f t="shared" si="6"/>
        <v>19</v>
      </c>
      <c r="Z42" s="47">
        <v>20</v>
      </c>
      <c r="AA42" s="48" t="s">
        <v>9</v>
      </c>
      <c r="AB42" s="63">
        <f t="shared" si="7"/>
        <v>20</v>
      </c>
      <c r="AC42" s="64" t="str">
        <f>'[4]CALIF. II FASE'!EL42</f>
        <v>*</v>
      </c>
      <c r="AD42" s="45" t="s">
        <v>9</v>
      </c>
      <c r="AE42" s="60" t="str">
        <f t="shared" si="8"/>
        <v>*</v>
      </c>
      <c r="AF42" s="62" t="str">
        <f>'[4]CALIF. II FASE'!FB42</f>
        <v>*</v>
      </c>
      <c r="AG42" s="48" t="s">
        <v>9</v>
      </c>
      <c r="AH42" s="63" t="str">
        <f t="shared" si="9"/>
        <v>*</v>
      </c>
      <c r="AI42" s="65">
        <f t="shared" si="10"/>
        <v>17.75</v>
      </c>
      <c r="AJ42" s="51" t="s">
        <v>9</v>
      </c>
      <c r="AK42" s="59">
        <v>8</v>
      </c>
    </row>
    <row r="43" spans="1:37" ht="12" customHeight="1" thickTop="1" thickBot="1" x14ac:dyDescent="0.3">
      <c r="A43" s="43">
        <v>31</v>
      </c>
      <c r="B43" s="194" t="s">
        <v>277</v>
      </c>
      <c r="C43" s="195"/>
      <c r="D43" s="195"/>
      <c r="E43" s="44">
        <v>5</v>
      </c>
      <c r="F43" s="45" t="s">
        <v>9</v>
      </c>
      <c r="G43" s="60">
        <f t="shared" si="0"/>
        <v>5</v>
      </c>
      <c r="H43" s="61">
        <v>3</v>
      </c>
      <c r="I43" s="48" t="s">
        <v>9</v>
      </c>
      <c r="J43" s="49">
        <f t="shared" si="1"/>
        <v>3</v>
      </c>
      <c r="K43" s="50">
        <v>4</v>
      </c>
      <c r="L43" s="51" t="s">
        <v>9</v>
      </c>
      <c r="M43" s="46">
        <f t="shared" si="2"/>
        <v>4</v>
      </c>
      <c r="N43" s="62">
        <v>10</v>
      </c>
      <c r="O43" s="48" t="s">
        <v>9</v>
      </c>
      <c r="P43" s="49">
        <f t="shared" si="3"/>
        <v>10</v>
      </c>
      <c r="Q43" s="50">
        <v>6</v>
      </c>
      <c r="R43" s="54" t="s">
        <v>9</v>
      </c>
      <c r="S43" s="60">
        <f t="shared" si="4"/>
        <v>6</v>
      </c>
      <c r="T43" s="62">
        <v>1</v>
      </c>
      <c r="U43" s="55" t="s">
        <v>9</v>
      </c>
      <c r="V43" s="63">
        <f t="shared" si="5"/>
        <v>1</v>
      </c>
      <c r="W43" s="78">
        <v>5</v>
      </c>
      <c r="X43" s="45" t="s">
        <v>9</v>
      </c>
      <c r="Y43" s="60">
        <f t="shared" si="6"/>
        <v>5</v>
      </c>
      <c r="Z43" s="47">
        <v>20</v>
      </c>
      <c r="AA43" s="48" t="s">
        <v>9</v>
      </c>
      <c r="AB43" s="63">
        <f t="shared" si="7"/>
        <v>20</v>
      </c>
      <c r="AC43" s="64" t="str">
        <f>'[4]CALIF. II FASE'!EL43</f>
        <v>*</v>
      </c>
      <c r="AD43" s="45" t="s">
        <v>9</v>
      </c>
      <c r="AE43" s="60" t="str">
        <f t="shared" si="8"/>
        <v>*</v>
      </c>
      <c r="AF43" s="62" t="str">
        <f>'[4]CALIF. II FASE'!FB43</f>
        <v>*</v>
      </c>
      <c r="AG43" s="48" t="s">
        <v>9</v>
      </c>
      <c r="AH43" s="63" t="str">
        <f t="shared" si="9"/>
        <v>*</v>
      </c>
      <c r="AI43" s="65">
        <f t="shared" si="10"/>
        <v>6.75</v>
      </c>
      <c r="AJ43" s="51" t="s">
        <v>9</v>
      </c>
      <c r="AK43" s="59">
        <v>8</v>
      </c>
    </row>
    <row r="44" spans="1:37" ht="12" customHeight="1" thickTop="1" thickBot="1" x14ac:dyDescent="0.3">
      <c r="A44" s="43">
        <v>32</v>
      </c>
      <c r="B44" s="194" t="s">
        <v>278</v>
      </c>
      <c r="C44" s="195"/>
      <c r="D44" s="195"/>
      <c r="E44" s="44">
        <v>18</v>
      </c>
      <c r="F44" s="45" t="s">
        <v>9</v>
      </c>
      <c r="G44" s="60">
        <f t="shared" si="0"/>
        <v>18</v>
      </c>
      <c r="H44" s="61">
        <v>19</v>
      </c>
      <c r="I44" s="48" t="s">
        <v>9</v>
      </c>
      <c r="J44" s="49">
        <f t="shared" si="1"/>
        <v>19</v>
      </c>
      <c r="K44" s="50">
        <v>13</v>
      </c>
      <c r="L44" s="51">
        <v>1</v>
      </c>
      <c r="M44" s="46">
        <f t="shared" si="2"/>
        <v>14</v>
      </c>
      <c r="N44" s="62">
        <v>16</v>
      </c>
      <c r="O44" s="48" t="s">
        <v>9</v>
      </c>
      <c r="P44" s="49">
        <f t="shared" si="3"/>
        <v>16</v>
      </c>
      <c r="Q44" s="50">
        <v>15</v>
      </c>
      <c r="R44" s="54" t="s">
        <v>9</v>
      </c>
      <c r="S44" s="60">
        <f t="shared" si="4"/>
        <v>15</v>
      </c>
      <c r="T44" s="62">
        <v>13</v>
      </c>
      <c r="U44" s="55">
        <v>1</v>
      </c>
      <c r="V44" s="63">
        <f t="shared" si="5"/>
        <v>14</v>
      </c>
      <c r="W44" s="78">
        <v>15</v>
      </c>
      <c r="X44" s="45" t="s">
        <v>9</v>
      </c>
      <c r="Y44" s="60">
        <f t="shared" si="6"/>
        <v>15</v>
      </c>
      <c r="Z44" s="47">
        <v>20</v>
      </c>
      <c r="AA44" s="48" t="s">
        <v>9</v>
      </c>
      <c r="AB44" s="63">
        <f t="shared" si="7"/>
        <v>20</v>
      </c>
      <c r="AC44" s="64" t="str">
        <f>'[4]CALIF. II FASE'!EL44</f>
        <v>*</v>
      </c>
      <c r="AD44" s="45" t="s">
        <v>9</v>
      </c>
      <c r="AE44" s="60" t="str">
        <f t="shared" si="8"/>
        <v>*</v>
      </c>
      <c r="AF44" s="62" t="str">
        <f>'[4]CALIF. II FASE'!FB44</f>
        <v>*</v>
      </c>
      <c r="AG44" s="48" t="s">
        <v>9</v>
      </c>
      <c r="AH44" s="63" t="str">
        <f t="shared" si="9"/>
        <v>*</v>
      </c>
      <c r="AI44" s="65">
        <f t="shared" si="10"/>
        <v>16.375</v>
      </c>
      <c r="AJ44" s="51" t="s">
        <v>9</v>
      </c>
      <c r="AK44" s="59">
        <v>8</v>
      </c>
    </row>
    <row r="45" spans="1:37" ht="12" customHeight="1" thickTop="1" thickBot="1" x14ac:dyDescent="0.3">
      <c r="A45" s="43">
        <v>33</v>
      </c>
      <c r="B45" s="194" t="s">
        <v>279</v>
      </c>
      <c r="C45" s="195"/>
      <c r="D45" s="195"/>
      <c r="E45" s="44">
        <v>15</v>
      </c>
      <c r="F45" s="45" t="s">
        <v>9</v>
      </c>
      <c r="G45" s="60">
        <f t="shared" si="0"/>
        <v>15</v>
      </c>
      <c r="H45" s="61">
        <v>17</v>
      </c>
      <c r="I45" s="48" t="s">
        <v>9</v>
      </c>
      <c r="J45" s="49">
        <f t="shared" si="1"/>
        <v>17</v>
      </c>
      <c r="K45" s="50">
        <v>11</v>
      </c>
      <c r="L45" s="51">
        <v>2</v>
      </c>
      <c r="M45" s="46">
        <f t="shared" si="2"/>
        <v>13</v>
      </c>
      <c r="N45" s="62">
        <v>18</v>
      </c>
      <c r="O45" s="48" t="s">
        <v>9</v>
      </c>
      <c r="P45" s="49">
        <f t="shared" si="3"/>
        <v>18</v>
      </c>
      <c r="Q45" s="50">
        <v>16</v>
      </c>
      <c r="R45" s="54" t="s">
        <v>9</v>
      </c>
      <c r="S45" s="60">
        <f t="shared" si="4"/>
        <v>16</v>
      </c>
      <c r="T45" s="62">
        <v>15</v>
      </c>
      <c r="U45" s="55" t="s">
        <v>9</v>
      </c>
      <c r="V45" s="63">
        <f t="shared" si="5"/>
        <v>15</v>
      </c>
      <c r="W45" s="78">
        <v>18</v>
      </c>
      <c r="X45" s="45" t="s">
        <v>9</v>
      </c>
      <c r="Y45" s="60">
        <f t="shared" si="6"/>
        <v>18</v>
      </c>
      <c r="Z45" s="47">
        <v>20</v>
      </c>
      <c r="AA45" s="48" t="s">
        <v>9</v>
      </c>
      <c r="AB45" s="63">
        <f t="shared" si="7"/>
        <v>20</v>
      </c>
      <c r="AC45" s="64" t="str">
        <f>'[4]CALIF. II FASE'!EL45</f>
        <v>*</v>
      </c>
      <c r="AD45" s="45" t="s">
        <v>9</v>
      </c>
      <c r="AE45" s="60" t="str">
        <f t="shared" si="8"/>
        <v>*</v>
      </c>
      <c r="AF45" s="62" t="str">
        <f>'[4]CALIF. II FASE'!FB45</f>
        <v>*</v>
      </c>
      <c r="AG45" s="48" t="s">
        <v>9</v>
      </c>
      <c r="AH45" s="63" t="str">
        <f t="shared" si="9"/>
        <v>*</v>
      </c>
      <c r="AI45" s="65">
        <f t="shared" si="10"/>
        <v>16.5</v>
      </c>
      <c r="AJ45" s="51" t="s">
        <v>9</v>
      </c>
      <c r="AK45" s="59">
        <v>8</v>
      </c>
    </row>
    <row r="46" spans="1:37" ht="12" customHeight="1" thickTop="1" thickBot="1" x14ac:dyDescent="0.3">
      <c r="A46" s="43">
        <v>34</v>
      </c>
      <c r="B46" s="194" t="s">
        <v>280</v>
      </c>
      <c r="C46" s="195"/>
      <c r="D46" s="195"/>
      <c r="E46" s="44">
        <v>15</v>
      </c>
      <c r="F46" s="45">
        <v>2</v>
      </c>
      <c r="G46" s="60">
        <f t="shared" si="0"/>
        <v>17</v>
      </c>
      <c r="H46" s="61">
        <v>19</v>
      </c>
      <c r="I46" s="48" t="s">
        <v>9</v>
      </c>
      <c r="J46" s="49">
        <f t="shared" si="1"/>
        <v>19</v>
      </c>
      <c r="K46" s="50">
        <v>17</v>
      </c>
      <c r="L46" s="51" t="s">
        <v>9</v>
      </c>
      <c r="M46" s="46">
        <f t="shared" si="2"/>
        <v>17</v>
      </c>
      <c r="N46" s="62">
        <v>18</v>
      </c>
      <c r="O46" s="48" t="s">
        <v>9</v>
      </c>
      <c r="P46" s="49">
        <f t="shared" si="3"/>
        <v>18</v>
      </c>
      <c r="Q46" s="50">
        <v>19</v>
      </c>
      <c r="R46" s="54" t="s">
        <v>9</v>
      </c>
      <c r="S46" s="60">
        <f t="shared" si="4"/>
        <v>19</v>
      </c>
      <c r="T46" s="62">
        <v>17</v>
      </c>
      <c r="U46" s="55" t="s">
        <v>9</v>
      </c>
      <c r="V46" s="63">
        <f t="shared" si="5"/>
        <v>17</v>
      </c>
      <c r="W46" s="78">
        <v>20</v>
      </c>
      <c r="X46" s="45" t="s">
        <v>9</v>
      </c>
      <c r="Y46" s="60">
        <f t="shared" si="6"/>
        <v>20</v>
      </c>
      <c r="Z46" s="47">
        <v>20</v>
      </c>
      <c r="AA46" s="48" t="s">
        <v>9</v>
      </c>
      <c r="AB46" s="63">
        <f t="shared" si="7"/>
        <v>20</v>
      </c>
      <c r="AC46" s="64" t="str">
        <f>'[4]CALIF. II FASE'!EL46</f>
        <v>*</v>
      </c>
      <c r="AD46" s="45" t="s">
        <v>9</v>
      </c>
      <c r="AE46" s="60" t="str">
        <f t="shared" si="8"/>
        <v>*</v>
      </c>
      <c r="AF46" s="62" t="str">
        <f>'[4]CALIF. II FASE'!FB46</f>
        <v>*</v>
      </c>
      <c r="AG46" s="48" t="s">
        <v>9</v>
      </c>
      <c r="AH46" s="63" t="str">
        <f t="shared" si="9"/>
        <v>*</v>
      </c>
      <c r="AI46" s="65">
        <f t="shared" si="10"/>
        <v>18.375</v>
      </c>
      <c r="AJ46" s="51" t="s">
        <v>9</v>
      </c>
      <c r="AK46" s="59">
        <v>8</v>
      </c>
    </row>
    <row r="47" spans="1:37" ht="12" customHeight="1" thickTop="1" thickBot="1" x14ac:dyDescent="0.3">
      <c r="A47" s="43">
        <v>35</v>
      </c>
      <c r="B47" s="194" t="s">
        <v>281</v>
      </c>
      <c r="C47" s="195"/>
      <c r="D47" s="195"/>
      <c r="E47" s="66">
        <v>6</v>
      </c>
      <c r="F47" s="45" t="s">
        <v>9</v>
      </c>
      <c r="G47" s="60">
        <f t="shared" si="0"/>
        <v>6</v>
      </c>
      <c r="H47" s="61">
        <v>6</v>
      </c>
      <c r="I47" s="48" t="s">
        <v>9</v>
      </c>
      <c r="J47" s="49">
        <f t="shared" si="1"/>
        <v>6</v>
      </c>
      <c r="K47" s="50">
        <v>4</v>
      </c>
      <c r="L47" s="51" t="s">
        <v>9</v>
      </c>
      <c r="M47" s="46">
        <f t="shared" si="2"/>
        <v>4</v>
      </c>
      <c r="N47" s="62">
        <v>12</v>
      </c>
      <c r="O47" s="48" t="s">
        <v>9</v>
      </c>
      <c r="P47" s="49">
        <f t="shared" si="3"/>
        <v>12</v>
      </c>
      <c r="Q47" s="50">
        <v>4</v>
      </c>
      <c r="R47" s="54" t="s">
        <v>9</v>
      </c>
      <c r="S47" s="60">
        <f t="shared" si="4"/>
        <v>4</v>
      </c>
      <c r="T47" s="62">
        <v>1</v>
      </c>
      <c r="U47" s="55" t="s">
        <v>9</v>
      </c>
      <c r="V47" s="63">
        <f t="shared" si="5"/>
        <v>1</v>
      </c>
      <c r="W47" s="78">
        <v>6</v>
      </c>
      <c r="X47" s="45" t="s">
        <v>9</v>
      </c>
      <c r="Y47" s="60">
        <f t="shared" si="6"/>
        <v>6</v>
      </c>
      <c r="Z47" s="47">
        <v>20</v>
      </c>
      <c r="AA47" s="48" t="s">
        <v>9</v>
      </c>
      <c r="AB47" s="63">
        <f t="shared" si="7"/>
        <v>20</v>
      </c>
      <c r="AC47" s="64" t="str">
        <f>'[4]CALIF. II FASE'!EL47</f>
        <v>*</v>
      </c>
      <c r="AD47" s="45" t="s">
        <v>9</v>
      </c>
      <c r="AE47" s="60" t="str">
        <f t="shared" si="8"/>
        <v>*</v>
      </c>
      <c r="AF47" s="62" t="str">
        <f>'[4]CALIF. II FASE'!FB47</f>
        <v>*</v>
      </c>
      <c r="AG47" s="48" t="s">
        <v>9</v>
      </c>
      <c r="AH47" s="63" t="str">
        <f t="shared" si="9"/>
        <v>*</v>
      </c>
      <c r="AI47" s="65">
        <f t="shared" si="10"/>
        <v>7.375</v>
      </c>
      <c r="AJ47" s="51" t="s">
        <v>9</v>
      </c>
      <c r="AK47" s="59">
        <v>8</v>
      </c>
    </row>
    <row r="48" spans="1:37" ht="12" customHeight="1" thickTop="1" thickBot="1" x14ac:dyDescent="0.3">
      <c r="A48" s="43">
        <v>36</v>
      </c>
      <c r="B48" s="194" t="s">
        <v>282</v>
      </c>
      <c r="C48" s="195"/>
      <c r="D48" s="195"/>
      <c r="E48" s="66">
        <v>20</v>
      </c>
      <c r="F48" s="45" t="s">
        <v>9</v>
      </c>
      <c r="G48" s="60">
        <f t="shared" si="0"/>
        <v>20</v>
      </c>
      <c r="H48" s="61">
        <v>19</v>
      </c>
      <c r="I48" s="48">
        <v>1</v>
      </c>
      <c r="J48" s="49">
        <f t="shared" si="1"/>
        <v>20</v>
      </c>
      <c r="K48" s="50">
        <v>18</v>
      </c>
      <c r="L48" s="51" t="s">
        <v>9</v>
      </c>
      <c r="M48" s="46">
        <f t="shared" si="2"/>
        <v>18</v>
      </c>
      <c r="N48" s="62">
        <v>17</v>
      </c>
      <c r="O48" s="48">
        <v>2</v>
      </c>
      <c r="P48" s="49">
        <f t="shared" si="3"/>
        <v>19</v>
      </c>
      <c r="Q48" s="50">
        <v>19</v>
      </c>
      <c r="R48" s="54">
        <v>1</v>
      </c>
      <c r="S48" s="60">
        <f t="shared" si="4"/>
        <v>20</v>
      </c>
      <c r="T48" s="62">
        <v>19</v>
      </c>
      <c r="U48" s="55" t="s">
        <v>9</v>
      </c>
      <c r="V48" s="63">
        <f t="shared" si="5"/>
        <v>19</v>
      </c>
      <c r="W48" s="78">
        <v>19</v>
      </c>
      <c r="X48" s="45" t="s">
        <v>9</v>
      </c>
      <c r="Y48" s="60">
        <f t="shared" si="6"/>
        <v>19</v>
      </c>
      <c r="Z48" s="47">
        <v>20</v>
      </c>
      <c r="AA48" s="48" t="s">
        <v>9</v>
      </c>
      <c r="AB48" s="63">
        <f t="shared" si="7"/>
        <v>20</v>
      </c>
      <c r="AC48" s="64" t="str">
        <f>'[4]CALIF. II FASE'!EL48</f>
        <v>*</v>
      </c>
      <c r="AD48" s="45" t="s">
        <v>9</v>
      </c>
      <c r="AE48" s="60" t="str">
        <f t="shared" si="8"/>
        <v>*</v>
      </c>
      <c r="AF48" s="62" t="str">
        <f>'[4]CALIF. II FASE'!FB48</f>
        <v>*</v>
      </c>
      <c r="AG48" s="48" t="s">
        <v>9</v>
      </c>
      <c r="AH48" s="63" t="str">
        <f t="shared" si="9"/>
        <v>*</v>
      </c>
      <c r="AI48" s="65">
        <f t="shared" si="10"/>
        <v>19.375</v>
      </c>
      <c r="AJ48" s="51" t="s">
        <v>9</v>
      </c>
      <c r="AK48" s="59">
        <v>8</v>
      </c>
    </row>
    <row r="49" spans="1:37" ht="12" customHeight="1" thickTop="1" thickBot="1" x14ac:dyDescent="0.3">
      <c r="A49" s="43">
        <v>37</v>
      </c>
      <c r="B49" s="194" t="s">
        <v>283</v>
      </c>
      <c r="C49" s="195"/>
      <c r="D49" s="195"/>
      <c r="E49" s="66">
        <v>20</v>
      </c>
      <c r="F49" s="45" t="s">
        <v>9</v>
      </c>
      <c r="G49" s="60">
        <f t="shared" si="0"/>
        <v>20</v>
      </c>
      <c r="H49" s="61">
        <v>17</v>
      </c>
      <c r="I49" s="48">
        <v>1</v>
      </c>
      <c r="J49" s="49">
        <f t="shared" si="1"/>
        <v>18</v>
      </c>
      <c r="K49" s="50">
        <v>19</v>
      </c>
      <c r="L49" s="51" t="s">
        <v>9</v>
      </c>
      <c r="M49" s="46">
        <f t="shared" si="2"/>
        <v>19</v>
      </c>
      <c r="N49" s="62">
        <v>18</v>
      </c>
      <c r="O49" s="48" t="s">
        <v>9</v>
      </c>
      <c r="P49" s="49">
        <f t="shared" si="3"/>
        <v>18</v>
      </c>
      <c r="Q49" s="50">
        <v>17</v>
      </c>
      <c r="R49" s="54">
        <v>1</v>
      </c>
      <c r="S49" s="60">
        <f t="shared" si="4"/>
        <v>18</v>
      </c>
      <c r="T49" s="62">
        <v>18</v>
      </c>
      <c r="U49" s="55" t="s">
        <v>9</v>
      </c>
      <c r="V49" s="63">
        <f t="shared" si="5"/>
        <v>18</v>
      </c>
      <c r="W49" s="78">
        <v>20</v>
      </c>
      <c r="X49" s="45" t="s">
        <v>9</v>
      </c>
      <c r="Y49" s="60">
        <f t="shared" si="6"/>
        <v>20</v>
      </c>
      <c r="Z49" s="47">
        <v>20</v>
      </c>
      <c r="AA49" s="48" t="s">
        <v>9</v>
      </c>
      <c r="AB49" s="63">
        <f t="shared" si="7"/>
        <v>20</v>
      </c>
      <c r="AC49" s="64" t="str">
        <f>'[4]CALIF. II FASE'!EL49</f>
        <v>*</v>
      </c>
      <c r="AD49" s="45" t="s">
        <v>9</v>
      </c>
      <c r="AE49" s="60" t="str">
        <f t="shared" si="8"/>
        <v>*</v>
      </c>
      <c r="AF49" s="62" t="str">
        <f>'[4]CALIF. II FASE'!FB49</f>
        <v>*</v>
      </c>
      <c r="AG49" s="48" t="s">
        <v>9</v>
      </c>
      <c r="AH49" s="63" t="str">
        <f t="shared" si="9"/>
        <v>*</v>
      </c>
      <c r="AI49" s="65">
        <f t="shared" si="10"/>
        <v>18.875</v>
      </c>
      <c r="AJ49" s="51" t="s">
        <v>9</v>
      </c>
      <c r="AK49" s="59">
        <v>8</v>
      </c>
    </row>
    <row r="50" spans="1:37" ht="14.25" customHeight="1" thickTop="1" thickBot="1" x14ac:dyDescent="0.3">
      <c r="A50" s="67"/>
      <c r="B50" s="31"/>
      <c r="C50" s="31"/>
      <c r="D50" s="31"/>
      <c r="E50" s="68"/>
      <c r="F50" s="68"/>
      <c r="G50" s="69">
        <f>AVERAGE(G13:G49)</f>
        <v>16.324324324324323</v>
      </c>
      <c r="H50" s="70"/>
      <c r="I50" s="70"/>
      <c r="J50" s="69">
        <f>AVERAGE(J13:J49)</f>
        <v>16.243243243243242</v>
      </c>
      <c r="K50" s="70"/>
      <c r="L50" s="70"/>
      <c r="M50" s="69">
        <f>AVERAGE(M13:M49)</f>
        <v>14.702702702702704</v>
      </c>
      <c r="N50" s="70"/>
      <c r="O50" s="70"/>
      <c r="P50" s="69">
        <f>AVERAGE(P13:P49)</f>
        <v>16.405405405405407</v>
      </c>
      <c r="Q50" s="70"/>
      <c r="R50" s="70"/>
      <c r="S50" s="69">
        <f>AVERAGE(S13:S49)</f>
        <v>15.918918918918919</v>
      </c>
      <c r="T50" s="70"/>
      <c r="U50" s="70"/>
      <c r="V50" s="69">
        <f>AVERAGE(V13:V49)</f>
        <v>16</v>
      </c>
      <c r="W50" s="70"/>
      <c r="X50" s="70"/>
      <c r="Y50" s="69">
        <f>AVERAGE(Y13:Y49)</f>
        <v>17.081081081081081</v>
      </c>
      <c r="Z50" s="70"/>
      <c r="AA50" s="70"/>
      <c r="AB50" s="69">
        <f>AVERAGE(AB13:AB49)</f>
        <v>20</v>
      </c>
      <c r="AC50" s="70"/>
      <c r="AD50" s="70"/>
      <c r="AE50" s="69">
        <f>SUM(AE13:AE49)/[4]DOCENTES!F20</f>
        <v>0</v>
      </c>
      <c r="AF50" s="71"/>
      <c r="AG50" s="71"/>
      <c r="AH50" s="69">
        <f>SUM(AH13:AH49)/[4]DOCENTES!F21</f>
        <v>0</v>
      </c>
      <c r="AI50" s="69">
        <f>SUM(G50,J50,M50,P50,S50,V50,Y50,AB50,AE50)/[4]DOCENTES!D26</f>
        <v>16.58445945945946</v>
      </c>
      <c r="AJ50" s="72"/>
      <c r="AK50" s="72"/>
    </row>
    <row r="51" spans="1:37" ht="13.8" thickTop="1" x14ac:dyDescent="0.25"/>
  </sheetData>
  <mergeCells count="103">
    <mergeCell ref="W4:Y4"/>
    <mergeCell ref="Z4:AB4"/>
    <mergeCell ref="AC4:AE4"/>
    <mergeCell ref="AF4:AH4"/>
    <mergeCell ref="E5:G6"/>
    <mergeCell ref="H5:J6"/>
    <mergeCell ref="K5:M6"/>
    <mergeCell ref="N5:P6"/>
    <mergeCell ref="Q5:S6"/>
    <mergeCell ref="T5:V6"/>
    <mergeCell ref="E4:G4"/>
    <mergeCell ref="H4:J4"/>
    <mergeCell ref="K4:M4"/>
    <mergeCell ref="N4:P4"/>
    <mergeCell ref="Q4:S4"/>
    <mergeCell ref="T4:V4"/>
    <mergeCell ref="B7:B8"/>
    <mergeCell ref="C7:D8"/>
    <mergeCell ref="E7:G7"/>
    <mergeCell ref="H7:J7"/>
    <mergeCell ref="K7:M7"/>
    <mergeCell ref="N7:P7"/>
    <mergeCell ref="E8:E12"/>
    <mergeCell ref="F8:F12"/>
    <mergeCell ref="G8:G12"/>
    <mergeCell ref="H8:H12"/>
    <mergeCell ref="I8:I12"/>
    <mergeCell ref="J8:J12"/>
    <mergeCell ref="M8:M12"/>
    <mergeCell ref="N8:N12"/>
    <mergeCell ref="O8:O12"/>
    <mergeCell ref="P8:P12"/>
    <mergeCell ref="K8:K12"/>
    <mergeCell ref="L8:L12"/>
    <mergeCell ref="Z7:AB7"/>
    <mergeCell ref="AC7:AE7"/>
    <mergeCell ref="AF7:AH7"/>
    <mergeCell ref="W5:Y6"/>
    <mergeCell ref="Z5:AB6"/>
    <mergeCell ref="AC5:AE6"/>
    <mergeCell ref="AF5:AH6"/>
    <mergeCell ref="Q7:S7"/>
    <mergeCell ref="T7:V7"/>
    <mergeCell ref="W7:Y7"/>
    <mergeCell ref="Q8:Q12"/>
    <mergeCell ref="R8:R12"/>
    <mergeCell ref="AI8:AI12"/>
    <mergeCell ref="AJ8:AJ12"/>
    <mergeCell ref="AK8:AK12"/>
    <mergeCell ref="B12:D12"/>
    <mergeCell ref="B13:D13"/>
    <mergeCell ref="B14:D14"/>
    <mergeCell ref="AC8:AC12"/>
    <mergeCell ref="AD8:AD12"/>
    <mergeCell ref="AE8:AE12"/>
    <mergeCell ref="AF8:AF12"/>
    <mergeCell ref="AG8:AG12"/>
    <mergeCell ref="AH8:AH12"/>
    <mergeCell ref="W8:W12"/>
    <mergeCell ref="X8:X12"/>
    <mergeCell ref="Y8:Y12"/>
    <mergeCell ref="Z8:Z12"/>
    <mergeCell ref="AA8:AA12"/>
    <mergeCell ref="AB8:AB12"/>
    <mergeCell ref="S8:S12"/>
    <mergeCell ref="T8:T12"/>
    <mergeCell ref="U8:U12"/>
    <mergeCell ref="V8:V12"/>
    <mergeCell ref="B21:D21"/>
    <mergeCell ref="B22:D22"/>
    <mergeCell ref="B23:D23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45:D45"/>
    <mergeCell ref="B46:D46"/>
    <mergeCell ref="B47:D47"/>
    <mergeCell ref="B48:D48"/>
    <mergeCell ref="B49:D49"/>
    <mergeCell ref="B39:D39"/>
    <mergeCell ref="B40:D40"/>
    <mergeCell ref="B41:D41"/>
    <mergeCell ref="B42:D42"/>
    <mergeCell ref="B43:D43"/>
    <mergeCell ref="B44:D44"/>
  </mergeCells>
  <conditionalFormatting sqref="M13:M49">
    <cfRule type="cellIs" dxfId="40" priority="4" stopIfTrue="1" operator="lessThan">
      <formula>10</formula>
    </cfRule>
  </conditionalFormatting>
  <conditionalFormatting sqref="AH13:AH49">
    <cfRule type="cellIs" dxfId="39" priority="1" stopIfTrue="1" operator="lessThan">
      <formula>10</formula>
    </cfRule>
  </conditionalFormatting>
  <conditionalFormatting sqref="J13:J49">
    <cfRule type="cellIs" dxfId="38" priority="7" stopIfTrue="1" operator="lessThan">
      <formula>10</formula>
    </cfRule>
  </conditionalFormatting>
  <conditionalFormatting sqref="Y13:Y49">
    <cfRule type="cellIs" dxfId="37" priority="10" stopIfTrue="1" operator="lessThan">
      <formula>10</formula>
    </cfRule>
  </conditionalFormatting>
  <conditionalFormatting sqref="G13:G49">
    <cfRule type="cellIs" dxfId="36" priority="6" stopIfTrue="1" operator="lessThan">
      <formula>10</formula>
    </cfRule>
  </conditionalFormatting>
  <conditionalFormatting sqref="V13:V49">
    <cfRule type="cellIs" dxfId="35" priority="9" stopIfTrue="1" operator="lessThan">
      <formula>10</formula>
    </cfRule>
  </conditionalFormatting>
  <conditionalFormatting sqref="AE13:AE49">
    <cfRule type="cellIs" dxfId="34" priority="2" stopIfTrue="1" operator="lessThan">
      <formula>10</formula>
    </cfRule>
  </conditionalFormatting>
  <conditionalFormatting sqref="AB13:AB49">
    <cfRule type="cellIs" dxfId="33" priority="5" stopIfTrue="1" operator="lessThan">
      <formula>10</formula>
    </cfRule>
  </conditionalFormatting>
  <conditionalFormatting sqref="P13:P49">
    <cfRule type="cellIs" dxfId="32" priority="8" stopIfTrue="1" operator="lessThan">
      <formula>10</formula>
    </cfRule>
  </conditionalFormatting>
  <conditionalFormatting sqref="S13:S49">
    <cfRule type="cellIs" dxfId="31" priority="3" stopIfTrue="1" operator="lessThan">
      <formula>10</formula>
    </cfRule>
  </conditionalFormatting>
  <dataValidations count="2">
    <dataValidation type="whole" allowBlank="1" showInputMessage="1" showErrorMessage="1" sqref="AJ13:AK49">
      <formula1>1</formula1>
      <formula2>8</formula2>
    </dataValidation>
    <dataValidation type="whole" allowBlank="1" showInputMessage="1" showErrorMessage="1" sqref="U13:U49 R13:R49 O13:O49 AA13:AA49 X13:X49 L13:L49 AG13:AG49 F13:F49 AD13:AD49 I13:I49">
      <formula1>1</formula1>
      <formula2>2</formula2>
    </dataValidation>
  </dataValidations>
  <pageMargins left="0.70866141732283472" right="0.70866141732283472" top="0.74803149606299213" bottom="0.74803149606299213" header="0.31496062992125984" footer="0.31496062992125984"/>
  <pageSetup paperSize="5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 summaryRight="0"/>
  </sheetPr>
  <dimension ref="A1:AQ87"/>
  <sheetViews>
    <sheetView topLeftCell="A8" zoomScale="80" zoomScaleNormal="80" zoomScaleSheetLayoutView="100" workbookViewId="0">
      <selection activeCell="E13" sqref="E13:AN45"/>
    </sheetView>
  </sheetViews>
  <sheetFormatPr baseColWidth="10" defaultColWidth="15.109375" defaultRowHeight="13.2" x14ac:dyDescent="0.25"/>
  <cols>
    <col min="1" max="1" width="3.33203125" style="74" customWidth="1"/>
    <col min="2" max="4" width="10.6640625" style="74" customWidth="1"/>
    <col min="5" max="37" width="4.6640625" style="74" customWidth="1"/>
    <col min="38" max="38" width="6.44140625" style="74" customWidth="1"/>
    <col min="39" max="40" width="4.6640625" style="74" customWidth="1"/>
    <col min="41" max="41" width="3.44140625" style="74" customWidth="1"/>
    <col min="42" max="42" width="2.5546875" style="74" customWidth="1"/>
    <col min="43" max="43" width="7.33203125" style="74" customWidth="1"/>
    <col min="44" max="16384" width="15.109375" style="74"/>
  </cols>
  <sheetData>
    <row r="1" spans="1:43" ht="9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43" ht="12" customHeight="1" x14ac:dyDescent="0.25">
      <c r="A2" s="75" t="s">
        <v>12</v>
      </c>
      <c r="B2" s="76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7"/>
    </row>
    <row r="3" spans="1:43" ht="12" customHeight="1" thickBot="1" x14ac:dyDescent="0.3">
      <c r="A3" s="75" t="s">
        <v>13</v>
      </c>
      <c r="B3" s="76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7"/>
    </row>
    <row r="4" spans="1:43" ht="12" customHeight="1" thickTop="1" thickBot="1" x14ac:dyDescent="0.3">
      <c r="A4" s="75" t="s">
        <v>14</v>
      </c>
      <c r="B4" s="76"/>
      <c r="C4" s="75"/>
      <c r="D4" s="75"/>
      <c r="E4" s="262">
        <v>1</v>
      </c>
      <c r="F4" s="251"/>
      <c r="G4" s="252"/>
      <c r="H4" s="263">
        <v>2</v>
      </c>
      <c r="I4" s="251"/>
      <c r="J4" s="252"/>
      <c r="K4" s="262">
        <v>3</v>
      </c>
      <c r="L4" s="251"/>
      <c r="M4" s="252"/>
      <c r="N4" s="263">
        <v>4</v>
      </c>
      <c r="O4" s="251"/>
      <c r="P4" s="252"/>
      <c r="Q4" s="262">
        <v>5</v>
      </c>
      <c r="R4" s="251"/>
      <c r="S4" s="252"/>
      <c r="T4" s="263">
        <v>6</v>
      </c>
      <c r="U4" s="251"/>
      <c r="V4" s="252"/>
      <c r="W4" s="262">
        <v>7</v>
      </c>
      <c r="X4" s="251"/>
      <c r="Y4" s="252"/>
      <c r="Z4" s="263">
        <v>8</v>
      </c>
      <c r="AA4" s="251"/>
      <c r="AB4" s="252"/>
      <c r="AC4" s="262">
        <v>9</v>
      </c>
      <c r="AD4" s="251"/>
      <c r="AE4" s="252"/>
      <c r="AF4" s="263">
        <v>10</v>
      </c>
      <c r="AG4" s="251"/>
      <c r="AH4" s="252"/>
      <c r="AI4" s="262">
        <v>11</v>
      </c>
      <c r="AJ4" s="251"/>
      <c r="AK4" s="252"/>
      <c r="AL4" s="77"/>
    </row>
    <row r="5" spans="1:43" ht="12" customHeight="1" thickTop="1" x14ac:dyDescent="0.25">
      <c r="A5" s="75" t="s">
        <v>284</v>
      </c>
      <c r="B5" s="76"/>
      <c r="C5" s="75"/>
      <c r="D5" s="75"/>
      <c r="E5" s="261" t="s">
        <v>285</v>
      </c>
      <c r="F5" s="247"/>
      <c r="G5" s="249"/>
      <c r="H5" s="257" t="s">
        <v>63</v>
      </c>
      <c r="I5" s="258"/>
      <c r="J5" s="249"/>
      <c r="K5" s="261" t="s">
        <v>286</v>
      </c>
      <c r="L5" s="247"/>
      <c r="M5" s="249"/>
      <c r="N5" s="261" t="s">
        <v>197</v>
      </c>
      <c r="O5" s="247"/>
      <c r="P5" s="249"/>
      <c r="Q5" s="261" t="s">
        <v>287</v>
      </c>
      <c r="R5" s="247"/>
      <c r="S5" s="249"/>
      <c r="T5" s="257" t="s">
        <v>288</v>
      </c>
      <c r="U5" s="258"/>
      <c r="V5" s="249"/>
      <c r="W5" s="261" t="s">
        <v>289</v>
      </c>
      <c r="X5" s="247"/>
      <c r="Y5" s="249"/>
      <c r="Z5" s="257" t="s">
        <v>145</v>
      </c>
      <c r="AA5" s="258"/>
      <c r="AB5" s="249"/>
      <c r="AC5" s="261" t="s">
        <v>291</v>
      </c>
      <c r="AD5" s="247"/>
      <c r="AE5" s="249"/>
      <c r="AF5" s="257" t="s">
        <v>290</v>
      </c>
      <c r="AG5" s="258"/>
      <c r="AH5" s="249"/>
      <c r="AI5" s="261" t="s">
        <v>292</v>
      </c>
      <c r="AJ5" s="247"/>
      <c r="AK5" s="249"/>
      <c r="AL5" s="77"/>
    </row>
    <row r="6" spans="1:43" ht="12" customHeight="1" thickBot="1" x14ac:dyDescent="0.3">
      <c r="A6" s="75" t="s">
        <v>16</v>
      </c>
      <c r="B6" s="76"/>
      <c r="C6" s="75"/>
      <c r="D6" s="75"/>
      <c r="E6" s="243"/>
      <c r="F6" s="259"/>
      <c r="G6" s="260"/>
      <c r="H6" s="243"/>
      <c r="I6" s="259"/>
      <c r="J6" s="260"/>
      <c r="K6" s="243"/>
      <c r="L6" s="259"/>
      <c r="M6" s="260"/>
      <c r="N6" s="243"/>
      <c r="O6" s="259"/>
      <c r="P6" s="260"/>
      <c r="Q6" s="243"/>
      <c r="R6" s="259"/>
      <c r="S6" s="260"/>
      <c r="T6" s="243"/>
      <c r="U6" s="259"/>
      <c r="V6" s="260"/>
      <c r="W6" s="243"/>
      <c r="X6" s="259"/>
      <c r="Y6" s="260"/>
      <c r="Z6" s="243"/>
      <c r="AA6" s="259"/>
      <c r="AB6" s="260"/>
      <c r="AC6" s="243"/>
      <c r="AD6" s="259"/>
      <c r="AE6" s="260"/>
      <c r="AF6" s="243"/>
      <c r="AG6" s="259"/>
      <c r="AH6" s="260"/>
      <c r="AI6" s="243"/>
      <c r="AJ6" s="259"/>
      <c r="AK6" s="260"/>
      <c r="AL6" s="77"/>
    </row>
    <row r="7" spans="1:43" ht="24" customHeight="1" thickTop="1" thickBot="1" x14ac:dyDescent="0.3">
      <c r="A7" s="75"/>
      <c r="B7" s="246" t="s">
        <v>17</v>
      </c>
      <c r="C7" s="248" t="s">
        <v>293</v>
      </c>
      <c r="D7" s="249"/>
      <c r="E7" s="250" t="s">
        <v>146</v>
      </c>
      <c r="F7" s="251"/>
      <c r="G7" s="252"/>
      <c r="H7" s="253" t="s">
        <v>147</v>
      </c>
      <c r="I7" s="251"/>
      <c r="J7" s="252"/>
      <c r="K7" s="250" t="s">
        <v>148</v>
      </c>
      <c r="L7" s="251"/>
      <c r="M7" s="252"/>
      <c r="N7" s="254" t="s">
        <v>149</v>
      </c>
      <c r="O7" s="251"/>
      <c r="P7" s="252"/>
      <c r="Q7" s="250" t="s">
        <v>203</v>
      </c>
      <c r="R7" s="251"/>
      <c r="S7" s="252"/>
      <c r="T7" s="253" t="s">
        <v>204</v>
      </c>
      <c r="U7" s="251"/>
      <c r="V7" s="252"/>
      <c r="W7" s="255" t="s">
        <v>205</v>
      </c>
      <c r="X7" s="251"/>
      <c r="Y7" s="252"/>
      <c r="Z7" s="254" t="s">
        <v>152</v>
      </c>
      <c r="AA7" s="251"/>
      <c r="AB7" s="252"/>
      <c r="AC7" s="255" t="s">
        <v>294</v>
      </c>
      <c r="AD7" s="251"/>
      <c r="AE7" s="252"/>
      <c r="AF7" s="254" t="s">
        <v>153</v>
      </c>
      <c r="AG7" s="251"/>
      <c r="AH7" s="252"/>
      <c r="AI7" s="255" t="s">
        <v>154</v>
      </c>
      <c r="AJ7" s="251"/>
      <c r="AK7" s="252"/>
      <c r="AL7" s="77"/>
    </row>
    <row r="8" spans="1:43" ht="9" customHeight="1" thickTop="1" x14ac:dyDescent="0.25">
      <c r="A8" s="75"/>
      <c r="B8" s="247"/>
      <c r="C8" s="247"/>
      <c r="D8" s="249"/>
      <c r="E8" s="237" t="s">
        <v>0</v>
      </c>
      <c r="F8" s="238" t="s">
        <v>1</v>
      </c>
      <c r="G8" s="237" t="s">
        <v>2</v>
      </c>
      <c r="H8" s="239" t="s">
        <v>0</v>
      </c>
      <c r="I8" s="240" t="s">
        <v>1</v>
      </c>
      <c r="J8" s="239" t="s">
        <v>2</v>
      </c>
      <c r="K8" s="237" t="s">
        <v>0</v>
      </c>
      <c r="L8" s="238" t="s">
        <v>1</v>
      </c>
      <c r="M8" s="237" t="s">
        <v>2</v>
      </c>
      <c r="N8" s="239" t="s">
        <v>0</v>
      </c>
      <c r="O8" s="240" t="s">
        <v>1</v>
      </c>
      <c r="P8" s="239" t="s">
        <v>2</v>
      </c>
      <c r="Q8" s="237" t="s">
        <v>0</v>
      </c>
      <c r="R8" s="238" t="s">
        <v>1</v>
      </c>
      <c r="S8" s="237" t="s">
        <v>2</v>
      </c>
      <c r="T8" s="239" t="s">
        <v>0</v>
      </c>
      <c r="U8" s="240" t="s">
        <v>1</v>
      </c>
      <c r="V8" s="241" t="s">
        <v>2</v>
      </c>
      <c r="W8" s="237" t="s">
        <v>0</v>
      </c>
      <c r="X8" s="238" t="s">
        <v>1</v>
      </c>
      <c r="Y8" s="237" t="s">
        <v>2</v>
      </c>
      <c r="Z8" s="239" t="s">
        <v>0</v>
      </c>
      <c r="AA8" s="240" t="s">
        <v>1</v>
      </c>
      <c r="AB8" s="239" t="s">
        <v>2</v>
      </c>
      <c r="AC8" s="237" t="s">
        <v>0</v>
      </c>
      <c r="AD8" s="238" t="s">
        <v>1</v>
      </c>
      <c r="AE8" s="237" t="s">
        <v>193</v>
      </c>
      <c r="AF8" s="239" t="s">
        <v>0</v>
      </c>
      <c r="AG8" s="240" t="s">
        <v>1</v>
      </c>
      <c r="AH8" s="239" t="s">
        <v>2</v>
      </c>
      <c r="AI8" s="237" t="s">
        <v>0</v>
      </c>
      <c r="AJ8" s="238" t="s">
        <v>1</v>
      </c>
      <c r="AK8" s="244" t="s">
        <v>193</v>
      </c>
      <c r="AL8" s="245" t="s">
        <v>3</v>
      </c>
      <c r="AM8" s="237" t="s">
        <v>4</v>
      </c>
      <c r="AN8" s="234" t="s">
        <v>5</v>
      </c>
    </row>
    <row r="9" spans="1:43" ht="9" customHeight="1" x14ac:dyDescent="0.25">
      <c r="A9" s="75"/>
      <c r="B9" s="79" t="s">
        <v>10</v>
      </c>
      <c r="C9" s="80" t="s">
        <v>295</v>
      </c>
      <c r="D9" s="7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42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42"/>
      <c r="AL9" s="235"/>
      <c r="AM9" s="235"/>
      <c r="AN9" s="235"/>
    </row>
    <row r="10" spans="1:43" ht="9" customHeight="1" x14ac:dyDescent="0.25">
      <c r="A10" s="75"/>
      <c r="B10" s="256" t="s">
        <v>296</v>
      </c>
      <c r="C10" s="247"/>
      <c r="D10" s="249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42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42"/>
      <c r="AL10" s="235"/>
      <c r="AM10" s="235"/>
      <c r="AN10" s="235"/>
    </row>
    <row r="11" spans="1:43" ht="9" customHeight="1" thickBot="1" x14ac:dyDescent="0.3">
      <c r="A11" s="75"/>
      <c r="B11" s="81" t="s">
        <v>6</v>
      </c>
      <c r="C11" s="75"/>
      <c r="D11" s="7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42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42"/>
      <c r="AL11" s="235"/>
      <c r="AM11" s="235"/>
      <c r="AN11" s="235"/>
    </row>
    <row r="12" spans="1:43" ht="14.4" thickTop="1" thickBot="1" x14ac:dyDescent="0.3">
      <c r="A12" s="82" t="s">
        <v>7</v>
      </c>
      <c r="B12" s="231" t="s">
        <v>8</v>
      </c>
      <c r="C12" s="232"/>
      <c r="D12" s="233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43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43"/>
      <c r="AL12" s="236"/>
      <c r="AM12" s="236"/>
      <c r="AN12" s="236"/>
    </row>
    <row r="13" spans="1:43" ht="12" customHeight="1" thickTop="1" thickBot="1" x14ac:dyDescent="0.3">
      <c r="A13" s="83">
        <v>1</v>
      </c>
      <c r="B13" s="229" t="s">
        <v>297</v>
      </c>
      <c r="C13" s="230"/>
      <c r="D13" s="230"/>
      <c r="E13" s="84">
        <v>6</v>
      </c>
      <c r="F13" s="85" t="s">
        <v>9</v>
      </c>
      <c r="G13" s="86">
        <f t="shared" ref="G13:G45" si="0">SUM(E13:F13)</f>
        <v>6</v>
      </c>
      <c r="H13" s="87">
        <v>13</v>
      </c>
      <c r="I13" s="88" t="s">
        <v>9</v>
      </c>
      <c r="J13" s="89">
        <f t="shared" ref="J13:J45" si="1">SUM(H13:I13)</f>
        <v>13</v>
      </c>
      <c r="K13" s="90">
        <v>15</v>
      </c>
      <c r="L13" s="85" t="s">
        <v>9</v>
      </c>
      <c r="M13" s="86">
        <f t="shared" ref="M13:M45" si="2">SUM(K13:L13)</f>
        <v>15</v>
      </c>
      <c r="N13" s="89">
        <v>14</v>
      </c>
      <c r="O13" s="88">
        <v>2</v>
      </c>
      <c r="P13" s="88">
        <f t="shared" ref="P13:P45" si="3">SUM(N13:O13)</f>
        <v>16</v>
      </c>
      <c r="Q13" s="90">
        <v>10</v>
      </c>
      <c r="R13" s="92" t="s">
        <v>9</v>
      </c>
      <c r="S13" s="86">
        <f t="shared" ref="S13:S45" si="4">SUM(Q13:R13)</f>
        <v>10</v>
      </c>
      <c r="T13" s="93">
        <v>19</v>
      </c>
      <c r="U13" s="94" t="s">
        <v>9</v>
      </c>
      <c r="V13" s="89">
        <f t="shared" ref="V13:V45" si="5">SUM(T13:U13)</f>
        <v>19</v>
      </c>
      <c r="W13" s="95">
        <v>14</v>
      </c>
      <c r="X13" s="85" t="s">
        <v>9</v>
      </c>
      <c r="Y13" s="86">
        <f t="shared" ref="Y13:Y45" si="6">SUM(W13:X13)</f>
        <v>14</v>
      </c>
      <c r="Z13" s="93">
        <v>18</v>
      </c>
      <c r="AA13" s="94" t="s">
        <v>9</v>
      </c>
      <c r="AB13" s="89">
        <f t="shared" ref="AB13:AB45" si="7">SUM(Z13:AA13)</f>
        <v>18</v>
      </c>
      <c r="AC13" s="95">
        <v>19</v>
      </c>
      <c r="AD13" s="85" t="s">
        <v>9</v>
      </c>
      <c r="AE13" s="86">
        <f t="shared" ref="AE13:AE45" si="8">SUM(AC13,AD13)</f>
        <v>19</v>
      </c>
      <c r="AF13" s="93" t="str">
        <f>'[5]CALIF. II FASE'!FB13</f>
        <v>*</v>
      </c>
      <c r="AG13" s="88" t="s">
        <v>9</v>
      </c>
      <c r="AH13" s="89" t="str">
        <f t="shared" ref="AH13:AH45" si="9">AF13</f>
        <v>*</v>
      </c>
      <c r="AI13" s="96" t="str">
        <f>'[5]CALIF. II FASE'!FR13</f>
        <v>*</v>
      </c>
      <c r="AJ13" s="85" t="s">
        <v>9</v>
      </c>
      <c r="AK13" s="97" t="str">
        <f t="shared" ref="AK13:AK45" si="10">AI13</f>
        <v>*</v>
      </c>
      <c r="AL13" s="98">
        <f>AVERAGE(G13,J13,M13,P13,S13,V13,Y13,AB13,AE13)</f>
        <v>14.444444444444445</v>
      </c>
      <c r="AM13" s="92" t="s">
        <v>9</v>
      </c>
      <c r="AN13" s="86">
        <v>9</v>
      </c>
      <c r="AQ13" s="99"/>
    </row>
    <row r="14" spans="1:43" ht="12" customHeight="1" thickTop="1" thickBot="1" x14ac:dyDescent="0.3">
      <c r="A14" s="83">
        <v>2</v>
      </c>
      <c r="B14" s="229" t="s">
        <v>298</v>
      </c>
      <c r="C14" s="230"/>
      <c r="D14" s="230"/>
      <c r="E14" s="100">
        <v>19</v>
      </c>
      <c r="F14" s="91">
        <v>1</v>
      </c>
      <c r="G14" s="101">
        <f t="shared" si="0"/>
        <v>20</v>
      </c>
      <c r="H14" s="102">
        <v>20</v>
      </c>
      <c r="I14" s="88" t="s">
        <v>9</v>
      </c>
      <c r="J14" s="103">
        <f t="shared" si="1"/>
        <v>20</v>
      </c>
      <c r="K14" s="104">
        <v>20</v>
      </c>
      <c r="L14" s="91" t="s">
        <v>9</v>
      </c>
      <c r="M14" s="101">
        <f t="shared" si="2"/>
        <v>20</v>
      </c>
      <c r="N14" s="103">
        <v>20</v>
      </c>
      <c r="O14" s="105" t="s">
        <v>9</v>
      </c>
      <c r="P14" s="88">
        <f t="shared" si="3"/>
        <v>20</v>
      </c>
      <c r="Q14" s="104">
        <v>20</v>
      </c>
      <c r="R14" s="92" t="s">
        <v>9</v>
      </c>
      <c r="S14" s="101">
        <f t="shared" si="4"/>
        <v>20</v>
      </c>
      <c r="T14" s="106">
        <v>19</v>
      </c>
      <c r="U14" s="94">
        <v>1</v>
      </c>
      <c r="V14" s="103">
        <f t="shared" si="5"/>
        <v>20</v>
      </c>
      <c r="W14" s="107">
        <v>20</v>
      </c>
      <c r="X14" s="91" t="s">
        <v>9</v>
      </c>
      <c r="Y14" s="101">
        <f t="shared" si="6"/>
        <v>20</v>
      </c>
      <c r="Z14" s="93">
        <v>20</v>
      </c>
      <c r="AA14" s="94" t="s">
        <v>9</v>
      </c>
      <c r="AB14" s="103">
        <f t="shared" si="7"/>
        <v>20</v>
      </c>
      <c r="AC14" s="107">
        <v>19</v>
      </c>
      <c r="AD14" s="85" t="s">
        <v>9</v>
      </c>
      <c r="AE14" s="101">
        <f t="shared" si="8"/>
        <v>19</v>
      </c>
      <c r="AF14" s="106" t="str">
        <f>'[5]CALIF. II FASE'!FB14</f>
        <v>*</v>
      </c>
      <c r="AG14" s="105" t="s">
        <v>9</v>
      </c>
      <c r="AH14" s="103" t="str">
        <f t="shared" si="9"/>
        <v>*</v>
      </c>
      <c r="AI14" s="108" t="str">
        <f>'[5]CALIF. II FASE'!FR14</f>
        <v>*</v>
      </c>
      <c r="AJ14" s="91" t="s">
        <v>9</v>
      </c>
      <c r="AK14" s="109" t="str">
        <f t="shared" si="10"/>
        <v>*</v>
      </c>
      <c r="AL14" s="98">
        <f t="shared" ref="AL14:AL45" si="11">AVERAGE(G14,J14,M14,P14,S14,V14,Y14,AB14,AE14)</f>
        <v>19.888888888888889</v>
      </c>
      <c r="AM14" s="92" t="s">
        <v>9</v>
      </c>
      <c r="AN14" s="86">
        <v>9</v>
      </c>
      <c r="AQ14" s="99"/>
    </row>
    <row r="15" spans="1:43" ht="12" customHeight="1" thickTop="1" thickBot="1" x14ac:dyDescent="0.3">
      <c r="A15" s="83">
        <v>3</v>
      </c>
      <c r="B15" s="229" t="s">
        <v>299</v>
      </c>
      <c r="C15" s="230"/>
      <c r="D15" s="230"/>
      <c r="E15" s="100">
        <v>6</v>
      </c>
      <c r="F15" s="91" t="s">
        <v>9</v>
      </c>
      <c r="G15" s="101">
        <f t="shared" si="0"/>
        <v>6</v>
      </c>
      <c r="H15" s="102">
        <v>14</v>
      </c>
      <c r="I15" s="88" t="s">
        <v>9</v>
      </c>
      <c r="J15" s="103">
        <f t="shared" si="1"/>
        <v>14</v>
      </c>
      <c r="K15" s="104">
        <v>12</v>
      </c>
      <c r="L15" s="91" t="s">
        <v>9</v>
      </c>
      <c r="M15" s="101">
        <f t="shared" si="2"/>
        <v>12</v>
      </c>
      <c r="N15" s="103">
        <v>14</v>
      </c>
      <c r="O15" s="105" t="s">
        <v>9</v>
      </c>
      <c r="P15" s="88">
        <f t="shared" si="3"/>
        <v>14</v>
      </c>
      <c r="Q15" s="104">
        <v>14</v>
      </c>
      <c r="R15" s="92" t="s">
        <v>9</v>
      </c>
      <c r="S15" s="101">
        <f t="shared" si="4"/>
        <v>14</v>
      </c>
      <c r="T15" s="106">
        <v>18</v>
      </c>
      <c r="U15" s="94" t="s">
        <v>9</v>
      </c>
      <c r="V15" s="103">
        <f t="shared" si="5"/>
        <v>18</v>
      </c>
      <c r="W15" s="107">
        <v>11</v>
      </c>
      <c r="X15" s="91" t="s">
        <v>9</v>
      </c>
      <c r="Y15" s="101">
        <f t="shared" si="6"/>
        <v>11</v>
      </c>
      <c r="Z15" s="93">
        <v>17</v>
      </c>
      <c r="AA15" s="94" t="s">
        <v>9</v>
      </c>
      <c r="AB15" s="103">
        <f t="shared" si="7"/>
        <v>17</v>
      </c>
      <c r="AC15" s="107">
        <v>16</v>
      </c>
      <c r="AD15" s="85" t="s">
        <v>9</v>
      </c>
      <c r="AE15" s="101">
        <f t="shared" si="8"/>
        <v>16</v>
      </c>
      <c r="AF15" s="106" t="str">
        <f>'[5]CALIF. II FASE'!FB15</f>
        <v>*</v>
      </c>
      <c r="AG15" s="105" t="s">
        <v>9</v>
      </c>
      <c r="AH15" s="103" t="str">
        <f t="shared" si="9"/>
        <v>*</v>
      </c>
      <c r="AI15" s="108" t="str">
        <f>'[5]CALIF. II FASE'!FR15</f>
        <v>*</v>
      </c>
      <c r="AJ15" s="91" t="s">
        <v>9</v>
      </c>
      <c r="AK15" s="109" t="str">
        <f t="shared" si="10"/>
        <v>*</v>
      </c>
      <c r="AL15" s="98">
        <f t="shared" si="11"/>
        <v>13.555555555555555</v>
      </c>
      <c r="AM15" s="92" t="s">
        <v>9</v>
      </c>
      <c r="AN15" s="86">
        <v>9</v>
      </c>
      <c r="AQ15" s="99"/>
    </row>
    <row r="16" spans="1:43" ht="12" customHeight="1" thickTop="1" thickBot="1" x14ac:dyDescent="0.3">
      <c r="A16" s="83">
        <v>4</v>
      </c>
      <c r="B16" s="229" t="s">
        <v>300</v>
      </c>
      <c r="C16" s="230"/>
      <c r="D16" s="230"/>
      <c r="E16" s="100">
        <v>19</v>
      </c>
      <c r="F16" s="91" t="s">
        <v>9</v>
      </c>
      <c r="G16" s="101">
        <f t="shared" si="0"/>
        <v>19</v>
      </c>
      <c r="H16" s="102">
        <v>20</v>
      </c>
      <c r="I16" s="88" t="s">
        <v>9</v>
      </c>
      <c r="J16" s="103">
        <f t="shared" si="1"/>
        <v>20</v>
      </c>
      <c r="K16" s="104">
        <v>19</v>
      </c>
      <c r="L16" s="91" t="s">
        <v>9</v>
      </c>
      <c r="M16" s="101">
        <f t="shared" si="2"/>
        <v>19</v>
      </c>
      <c r="N16" s="103">
        <v>19</v>
      </c>
      <c r="O16" s="105" t="s">
        <v>9</v>
      </c>
      <c r="P16" s="88">
        <f t="shared" si="3"/>
        <v>19</v>
      </c>
      <c r="Q16" s="104">
        <v>16</v>
      </c>
      <c r="R16" s="92">
        <v>2</v>
      </c>
      <c r="S16" s="101">
        <f t="shared" si="4"/>
        <v>18</v>
      </c>
      <c r="T16" s="106">
        <v>20</v>
      </c>
      <c r="U16" s="94" t="s">
        <v>9</v>
      </c>
      <c r="V16" s="103">
        <f t="shared" si="5"/>
        <v>20</v>
      </c>
      <c r="W16" s="107">
        <v>19</v>
      </c>
      <c r="X16" s="91" t="s">
        <v>9</v>
      </c>
      <c r="Y16" s="101">
        <f t="shared" si="6"/>
        <v>19</v>
      </c>
      <c r="Z16" s="93">
        <v>19</v>
      </c>
      <c r="AA16" s="94" t="s">
        <v>9</v>
      </c>
      <c r="AB16" s="103">
        <f t="shared" si="7"/>
        <v>19</v>
      </c>
      <c r="AC16" s="107">
        <v>20</v>
      </c>
      <c r="AD16" s="85" t="s">
        <v>9</v>
      </c>
      <c r="AE16" s="101">
        <f t="shared" si="8"/>
        <v>20</v>
      </c>
      <c r="AF16" s="106" t="str">
        <f>'[5]CALIF. II FASE'!FB16</f>
        <v>*</v>
      </c>
      <c r="AG16" s="105" t="s">
        <v>9</v>
      </c>
      <c r="AH16" s="103" t="str">
        <f t="shared" si="9"/>
        <v>*</v>
      </c>
      <c r="AI16" s="108" t="str">
        <f>'[5]CALIF. II FASE'!FR16</f>
        <v>*</v>
      </c>
      <c r="AJ16" s="91" t="s">
        <v>9</v>
      </c>
      <c r="AK16" s="109" t="str">
        <f t="shared" si="10"/>
        <v>*</v>
      </c>
      <c r="AL16" s="98">
        <f t="shared" si="11"/>
        <v>19.222222222222221</v>
      </c>
      <c r="AM16" s="92" t="s">
        <v>9</v>
      </c>
      <c r="AN16" s="86">
        <v>9</v>
      </c>
      <c r="AP16" s="110"/>
      <c r="AQ16" s="99"/>
    </row>
    <row r="17" spans="1:43" ht="12" customHeight="1" thickTop="1" thickBot="1" x14ac:dyDescent="0.3">
      <c r="A17" s="83">
        <v>5</v>
      </c>
      <c r="B17" s="229" t="s">
        <v>301</v>
      </c>
      <c r="C17" s="230"/>
      <c r="D17" s="230"/>
      <c r="E17" s="100">
        <v>18</v>
      </c>
      <c r="F17" s="91" t="s">
        <v>9</v>
      </c>
      <c r="G17" s="101">
        <f t="shared" si="0"/>
        <v>18</v>
      </c>
      <c r="H17" s="102">
        <v>20</v>
      </c>
      <c r="I17" s="88" t="s">
        <v>9</v>
      </c>
      <c r="J17" s="103">
        <f t="shared" si="1"/>
        <v>20</v>
      </c>
      <c r="K17" s="104">
        <v>17</v>
      </c>
      <c r="L17" s="91">
        <v>2</v>
      </c>
      <c r="M17" s="101">
        <f t="shared" si="2"/>
        <v>19</v>
      </c>
      <c r="N17" s="103">
        <v>19</v>
      </c>
      <c r="O17" s="105" t="s">
        <v>9</v>
      </c>
      <c r="P17" s="88">
        <f t="shared" si="3"/>
        <v>19</v>
      </c>
      <c r="Q17" s="104">
        <v>18</v>
      </c>
      <c r="R17" s="92">
        <v>1</v>
      </c>
      <c r="S17" s="101">
        <f t="shared" si="4"/>
        <v>19</v>
      </c>
      <c r="T17" s="106">
        <v>19</v>
      </c>
      <c r="U17" s="94" t="s">
        <v>9</v>
      </c>
      <c r="V17" s="103">
        <f t="shared" si="5"/>
        <v>19</v>
      </c>
      <c r="W17" s="107">
        <v>19</v>
      </c>
      <c r="X17" s="91" t="s">
        <v>9</v>
      </c>
      <c r="Y17" s="101">
        <f t="shared" si="6"/>
        <v>19</v>
      </c>
      <c r="Z17" s="93">
        <v>19</v>
      </c>
      <c r="AA17" s="94" t="s">
        <v>9</v>
      </c>
      <c r="AB17" s="103">
        <f t="shared" si="7"/>
        <v>19</v>
      </c>
      <c r="AC17" s="107">
        <v>20</v>
      </c>
      <c r="AD17" s="85" t="s">
        <v>9</v>
      </c>
      <c r="AE17" s="101">
        <f t="shared" si="8"/>
        <v>20</v>
      </c>
      <c r="AF17" s="106" t="str">
        <f>'[5]CALIF. II FASE'!FB17</f>
        <v>*</v>
      </c>
      <c r="AG17" s="105" t="s">
        <v>9</v>
      </c>
      <c r="AH17" s="103" t="str">
        <f t="shared" si="9"/>
        <v>*</v>
      </c>
      <c r="AI17" s="108" t="str">
        <f>'[5]CALIF. II FASE'!FR17</f>
        <v>*</v>
      </c>
      <c r="AJ17" s="91" t="s">
        <v>9</v>
      </c>
      <c r="AK17" s="109" t="str">
        <f t="shared" si="10"/>
        <v>*</v>
      </c>
      <c r="AL17" s="98">
        <f t="shared" si="11"/>
        <v>19.111111111111111</v>
      </c>
      <c r="AM17" s="92" t="s">
        <v>9</v>
      </c>
      <c r="AN17" s="86">
        <v>9</v>
      </c>
      <c r="AP17" s="110"/>
      <c r="AQ17" s="99"/>
    </row>
    <row r="18" spans="1:43" ht="12" customHeight="1" thickTop="1" thickBot="1" x14ac:dyDescent="0.3">
      <c r="A18" s="83">
        <v>6</v>
      </c>
      <c r="B18" s="229" t="s">
        <v>302</v>
      </c>
      <c r="C18" s="230"/>
      <c r="D18" s="230"/>
      <c r="E18" s="100">
        <v>19</v>
      </c>
      <c r="F18" s="91">
        <v>1</v>
      </c>
      <c r="G18" s="101">
        <f t="shared" si="0"/>
        <v>20</v>
      </c>
      <c r="H18" s="102">
        <v>20</v>
      </c>
      <c r="I18" s="88" t="s">
        <v>9</v>
      </c>
      <c r="J18" s="103">
        <f t="shared" si="1"/>
        <v>20</v>
      </c>
      <c r="K18" s="104">
        <v>20</v>
      </c>
      <c r="L18" s="91" t="s">
        <v>9</v>
      </c>
      <c r="M18" s="101">
        <f t="shared" si="2"/>
        <v>20</v>
      </c>
      <c r="N18" s="103">
        <v>20</v>
      </c>
      <c r="O18" s="105" t="s">
        <v>9</v>
      </c>
      <c r="P18" s="88">
        <f t="shared" si="3"/>
        <v>20</v>
      </c>
      <c r="Q18" s="104">
        <v>19</v>
      </c>
      <c r="R18" s="92">
        <v>1</v>
      </c>
      <c r="S18" s="101">
        <f t="shared" si="4"/>
        <v>20</v>
      </c>
      <c r="T18" s="106">
        <v>20</v>
      </c>
      <c r="U18" s="94" t="s">
        <v>9</v>
      </c>
      <c r="V18" s="103">
        <f t="shared" si="5"/>
        <v>20</v>
      </c>
      <c r="W18" s="107">
        <v>20</v>
      </c>
      <c r="X18" s="91" t="s">
        <v>9</v>
      </c>
      <c r="Y18" s="101">
        <f t="shared" si="6"/>
        <v>20</v>
      </c>
      <c r="Z18" s="93">
        <v>19</v>
      </c>
      <c r="AA18" s="94" t="s">
        <v>9</v>
      </c>
      <c r="AB18" s="103">
        <f t="shared" si="7"/>
        <v>19</v>
      </c>
      <c r="AC18" s="107">
        <v>19</v>
      </c>
      <c r="AD18" s="85" t="s">
        <v>9</v>
      </c>
      <c r="AE18" s="101">
        <f t="shared" si="8"/>
        <v>19</v>
      </c>
      <c r="AF18" s="106" t="str">
        <f>'[5]CALIF. II FASE'!FB18</f>
        <v>*</v>
      </c>
      <c r="AG18" s="105" t="s">
        <v>9</v>
      </c>
      <c r="AH18" s="103" t="str">
        <f t="shared" si="9"/>
        <v>*</v>
      </c>
      <c r="AI18" s="108" t="str">
        <f>'[5]CALIF. II FASE'!FR18</f>
        <v>*</v>
      </c>
      <c r="AJ18" s="91" t="s">
        <v>9</v>
      </c>
      <c r="AK18" s="109" t="str">
        <f t="shared" si="10"/>
        <v>*</v>
      </c>
      <c r="AL18" s="98">
        <f t="shared" si="11"/>
        <v>19.777777777777779</v>
      </c>
      <c r="AM18" s="92" t="s">
        <v>9</v>
      </c>
      <c r="AN18" s="86">
        <v>9</v>
      </c>
      <c r="AP18" s="110"/>
      <c r="AQ18" s="99"/>
    </row>
    <row r="19" spans="1:43" ht="12" customHeight="1" thickTop="1" thickBot="1" x14ac:dyDescent="0.3">
      <c r="A19" s="83">
        <v>7</v>
      </c>
      <c r="B19" s="229" t="s">
        <v>303</v>
      </c>
      <c r="C19" s="230"/>
      <c r="D19" s="230"/>
      <c r="E19" s="100">
        <v>20</v>
      </c>
      <c r="F19" s="91" t="s">
        <v>9</v>
      </c>
      <c r="G19" s="101">
        <f t="shared" si="0"/>
        <v>20</v>
      </c>
      <c r="H19" s="102">
        <v>20</v>
      </c>
      <c r="I19" s="88" t="s">
        <v>9</v>
      </c>
      <c r="J19" s="103">
        <f t="shared" si="1"/>
        <v>20</v>
      </c>
      <c r="K19" s="104">
        <v>20</v>
      </c>
      <c r="L19" s="91" t="s">
        <v>9</v>
      </c>
      <c r="M19" s="101">
        <f t="shared" si="2"/>
        <v>20</v>
      </c>
      <c r="N19" s="103">
        <v>20</v>
      </c>
      <c r="O19" s="105" t="s">
        <v>9</v>
      </c>
      <c r="P19" s="88">
        <f t="shared" si="3"/>
        <v>20</v>
      </c>
      <c r="Q19" s="104">
        <v>20</v>
      </c>
      <c r="R19" s="92" t="s">
        <v>9</v>
      </c>
      <c r="S19" s="101">
        <f t="shared" si="4"/>
        <v>20</v>
      </c>
      <c r="T19" s="106">
        <v>20</v>
      </c>
      <c r="U19" s="94" t="s">
        <v>9</v>
      </c>
      <c r="V19" s="103">
        <f t="shared" si="5"/>
        <v>20</v>
      </c>
      <c r="W19" s="107">
        <v>20</v>
      </c>
      <c r="X19" s="91" t="s">
        <v>9</v>
      </c>
      <c r="Y19" s="101">
        <f t="shared" si="6"/>
        <v>20</v>
      </c>
      <c r="Z19" s="93">
        <v>19</v>
      </c>
      <c r="AA19" s="94">
        <v>1</v>
      </c>
      <c r="AB19" s="103">
        <f t="shared" si="7"/>
        <v>20</v>
      </c>
      <c r="AC19" s="107">
        <v>19</v>
      </c>
      <c r="AD19" s="85">
        <v>1</v>
      </c>
      <c r="AE19" s="101">
        <f t="shared" si="8"/>
        <v>20</v>
      </c>
      <c r="AF19" s="106" t="str">
        <f>'[5]CALIF. II FASE'!FB19</f>
        <v>*</v>
      </c>
      <c r="AG19" s="105" t="s">
        <v>9</v>
      </c>
      <c r="AH19" s="103" t="str">
        <f t="shared" si="9"/>
        <v>*</v>
      </c>
      <c r="AI19" s="108" t="str">
        <f>'[5]CALIF. II FASE'!FR19</f>
        <v>*</v>
      </c>
      <c r="AJ19" s="91" t="s">
        <v>9</v>
      </c>
      <c r="AK19" s="109" t="str">
        <f t="shared" si="10"/>
        <v>*</v>
      </c>
      <c r="AL19" s="98">
        <f t="shared" si="11"/>
        <v>20</v>
      </c>
      <c r="AM19" s="92" t="s">
        <v>9</v>
      </c>
      <c r="AN19" s="86">
        <v>9</v>
      </c>
      <c r="AP19" s="110"/>
      <c r="AQ19" s="99"/>
    </row>
    <row r="20" spans="1:43" ht="12" customHeight="1" thickTop="1" thickBot="1" x14ac:dyDescent="0.3">
      <c r="A20" s="83">
        <v>8</v>
      </c>
      <c r="B20" s="229" t="s">
        <v>304</v>
      </c>
      <c r="C20" s="230"/>
      <c r="D20" s="230"/>
      <c r="E20" s="100">
        <v>18</v>
      </c>
      <c r="F20" s="91">
        <v>2</v>
      </c>
      <c r="G20" s="101">
        <f t="shared" si="0"/>
        <v>20</v>
      </c>
      <c r="H20" s="102">
        <v>20</v>
      </c>
      <c r="I20" s="88" t="s">
        <v>9</v>
      </c>
      <c r="J20" s="103">
        <f t="shared" si="1"/>
        <v>20</v>
      </c>
      <c r="K20" s="104">
        <v>19</v>
      </c>
      <c r="L20" s="91" t="s">
        <v>9</v>
      </c>
      <c r="M20" s="101">
        <f t="shared" si="2"/>
        <v>19</v>
      </c>
      <c r="N20" s="103">
        <v>19</v>
      </c>
      <c r="O20" s="105">
        <v>1</v>
      </c>
      <c r="P20" s="88">
        <f t="shared" si="3"/>
        <v>20</v>
      </c>
      <c r="Q20" s="104">
        <v>20</v>
      </c>
      <c r="R20" s="92" t="s">
        <v>9</v>
      </c>
      <c r="S20" s="101">
        <f t="shared" si="4"/>
        <v>20</v>
      </c>
      <c r="T20" s="106">
        <v>20</v>
      </c>
      <c r="U20" s="94" t="s">
        <v>9</v>
      </c>
      <c r="V20" s="103">
        <f t="shared" si="5"/>
        <v>20</v>
      </c>
      <c r="W20" s="107">
        <v>19</v>
      </c>
      <c r="X20" s="91" t="s">
        <v>9</v>
      </c>
      <c r="Y20" s="101">
        <f t="shared" si="6"/>
        <v>19</v>
      </c>
      <c r="Z20" s="93">
        <v>20</v>
      </c>
      <c r="AA20" s="94" t="s">
        <v>9</v>
      </c>
      <c r="AB20" s="103">
        <f t="shared" si="7"/>
        <v>20</v>
      </c>
      <c r="AC20" s="107">
        <v>19</v>
      </c>
      <c r="AD20" s="85" t="s">
        <v>9</v>
      </c>
      <c r="AE20" s="101">
        <f t="shared" si="8"/>
        <v>19</v>
      </c>
      <c r="AF20" s="106" t="str">
        <f>'[5]CALIF. II FASE'!FB20</f>
        <v>*</v>
      </c>
      <c r="AG20" s="105" t="s">
        <v>9</v>
      </c>
      <c r="AH20" s="103" t="str">
        <f t="shared" si="9"/>
        <v>*</v>
      </c>
      <c r="AI20" s="108" t="str">
        <f>'[5]CALIF. II FASE'!FR20</f>
        <v>*</v>
      </c>
      <c r="AJ20" s="91" t="s">
        <v>9</v>
      </c>
      <c r="AK20" s="109" t="str">
        <f t="shared" si="10"/>
        <v>*</v>
      </c>
      <c r="AL20" s="98">
        <f t="shared" si="11"/>
        <v>19.666666666666668</v>
      </c>
      <c r="AM20" s="92" t="s">
        <v>9</v>
      </c>
      <c r="AN20" s="86">
        <v>9</v>
      </c>
      <c r="AP20" s="110"/>
      <c r="AQ20" s="99"/>
    </row>
    <row r="21" spans="1:43" ht="12" customHeight="1" thickTop="1" thickBot="1" x14ac:dyDescent="0.3">
      <c r="A21" s="83">
        <v>9</v>
      </c>
      <c r="B21" s="229" t="s">
        <v>305</v>
      </c>
      <c r="C21" s="230"/>
      <c r="D21" s="230"/>
      <c r="E21" s="100">
        <v>20</v>
      </c>
      <c r="F21" s="91" t="s">
        <v>9</v>
      </c>
      <c r="G21" s="101">
        <f t="shared" si="0"/>
        <v>20</v>
      </c>
      <c r="H21" s="102">
        <v>19</v>
      </c>
      <c r="I21" s="88" t="s">
        <v>9</v>
      </c>
      <c r="J21" s="103">
        <f t="shared" si="1"/>
        <v>19</v>
      </c>
      <c r="K21" s="104">
        <v>19</v>
      </c>
      <c r="L21" s="91">
        <v>1</v>
      </c>
      <c r="M21" s="101">
        <f t="shared" si="2"/>
        <v>20</v>
      </c>
      <c r="N21" s="103">
        <v>19</v>
      </c>
      <c r="O21" s="105" t="s">
        <v>9</v>
      </c>
      <c r="P21" s="88">
        <f t="shared" si="3"/>
        <v>19</v>
      </c>
      <c r="Q21" s="104">
        <v>19</v>
      </c>
      <c r="R21" s="92">
        <v>1</v>
      </c>
      <c r="S21" s="101">
        <f t="shared" si="4"/>
        <v>20</v>
      </c>
      <c r="T21" s="106">
        <v>20</v>
      </c>
      <c r="U21" s="94" t="s">
        <v>9</v>
      </c>
      <c r="V21" s="103">
        <f t="shared" si="5"/>
        <v>20</v>
      </c>
      <c r="W21" s="107">
        <v>20</v>
      </c>
      <c r="X21" s="91" t="s">
        <v>9</v>
      </c>
      <c r="Y21" s="101">
        <f t="shared" si="6"/>
        <v>20</v>
      </c>
      <c r="Z21" s="93">
        <v>19</v>
      </c>
      <c r="AA21" s="94" t="s">
        <v>9</v>
      </c>
      <c r="AB21" s="103">
        <f t="shared" si="7"/>
        <v>19</v>
      </c>
      <c r="AC21" s="107">
        <v>19</v>
      </c>
      <c r="AD21" s="85" t="s">
        <v>9</v>
      </c>
      <c r="AE21" s="101">
        <f t="shared" si="8"/>
        <v>19</v>
      </c>
      <c r="AF21" s="106" t="str">
        <f>'[5]CALIF. II FASE'!FB21</f>
        <v>*</v>
      </c>
      <c r="AG21" s="105" t="s">
        <v>9</v>
      </c>
      <c r="AH21" s="103" t="str">
        <f t="shared" si="9"/>
        <v>*</v>
      </c>
      <c r="AI21" s="108" t="str">
        <f>'[5]CALIF. II FASE'!FR21</f>
        <v>*</v>
      </c>
      <c r="AJ21" s="91" t="s">
        <v>9</v>
      </c>
      <c r="AK21" s="109" t="str">
        <f t="shared" si="10"/>
        <v>*</v>
      </c>
      <c r="AL21" s="98">
        <f t="shared" si="11"/>
        <v>19.555555555555557</v>
      </c>
      <c r="AM21" s="92" t="s">
        <v>9</v>
      </c>
      <c r="AN21" s="86">
        <v>9</v>
      </c>
      <c r="AP21" s="110"/>
      <c r="AQ21" s="99"/>
    </row>
    <row r="22" spans="1:43" ht="12" customHeight="1" thickTop="1" thickBot="1" x14ac:dyDescent="0.3">
      <c r="A22" s="83">
        <v>10</v>
      </c>
      <c r="B22" s="229" t="s">
        <v>306</v>
      </c>
      <c r="C22" s="230"/>
      <c r="D22" s="230"/>
      <c r="E22" s="100">
        <v>19</v>
      </c>
      <c r="F22" s="91" t="s">
        <v>9</v>
      </c>
      <c r="G22" s="101">
        <f t="shared" si="0"/>
        <v>19</v>
      </c>
      <c r="H22" s="102">
        <v>20</v>
      </c>
      <c r="I22" s="88" t="s">
        <v>9</v>
      </c>
      <c r="J22" s="103">
        <f t="shared" si="1"/>
        <v>20</v>
      </c>
      <c r="K22" s="104">
        <v>18</v>
      </c>
      <c r="L22" s="91">
        <v>2</v>
      </c>
      <c r="M22" s="101">
        <f t="shared" si="2"/>
        <v>20</v>
      </c>
      <c r="N22" s="103">
        <v>20</v>
      </c>
      <c r="O22" s="105" t="s">
        <v>9</v>
      </c>
      <c r="P22" s="88">
        <f t="shared" si="3"/>
        <v>20</v>
      </c>
      <c r="Q22" s="104">
        <v>20</v>
      </c>
      <c r="R22" s="92" t="s">
        <v>9</v>
      </c>
      <c r="S22" s="101">
        <f t="shared" si="4"/>
        <v>20</v>
      </c>
      <c r="T22" s="106">
        <v>20</v>
      </c>
      <c r="U22" s="94" t="s">
        <v>9</v>
      </c>
      <c r="V22" s="103">
        <f t="shared" si="5"/>
        <v>20</v>
      </c>
      <c r="W22" s="107">
        <v>20</v>
      </c>
      <c r="X22" s="91" t="s">
        <v>9</v>
      </c>
      <c r="Y22" s="101">
        <f t="shared" si="6"/>
        <v>20</v>
      </c>
      <c r="Z22" s="93">
        <v>20</v>
      </c>
      <c r="AA22" s="94" t="s">
        <v>9</v>
      </c>
      <c r="AB22" s="103">
        <f t="shared" si="7"/>
        <v>20</v>
      </c>
      <c r="AC22" s="107">
        <v>19</v>
      </c>
      <c r="AD22" s="85" t="s">
        <v>9</v>
      </c>
      <c r="AE22" s="101">
        <f t="shared" si="8"/>
        <v>19</v>
      </c>
      <c r="AF22" s="106" t="str">
        <f>'[5]CALIF. II FASE'!FB22</f>
        <v>*</v>
      </c>
      <c r="AG22" s="105" t="s">
        <v>9</v>
      </c>
      <c r="AH22" s="103" t="str">
        <f t="shared" si="9"/>
        <v>*</v>
      </c>
      <c r="AI22" s="108" t="str">
        <f>'[5]CALIF. II FASE'!FR22</f>
        <v>*</v>
      </c>
      <c r="AJ22" s="91" t="s">
        <v>9</v>
      </c>
      <c r="AK22" s="109" t="str">
        <f t="shared" si="10"/>
        <v>*</v>
      </c>
      <c r="AL22" s="98">
        <f t="shared" si="11"/>
        <v>19.777777777777779</v>
      </c>
      <c r="AM22" s="92" t="s">
        <v>9</v>
      </c>
      <c r="AN22" s="86">
        <v>9</v>
      </c>
      <c r="AP22" s="110"/>
      <c r="AQ22" s="99"/>
    </row>
    <row r="23" spans="1:43" ht="12" customHeight="1" thickTop="1" thickBot="1" x14ac:dyDescent="0.3">
      <c r="A23" s="83">
        <v>11</v>
      </c>
      <c r="B23" s="229" t="s">
        <v>307</v>
      </c>
      <c r="C23" s="230"/>
      <c r="D23" s="230"/>
      <c r="E23" s="100">
        <v>18</v>
      </c>
      <c r="F23" s="91">
        <v>2</v>
      </c>
      <c r="G23" s="101">
        <f t="shared" si="0"/>
        <v>20</v>
      </c>
      <c r="H23" s="102">
        <v>19</v>
      </c>
      <c r="I23" s="88" t="s">
        <v>9</v>
      </c>
      <c r="J23" s="103">
        <f t="shared" si="1"/>
        <v>19</v>
      </c>
      <c r="K23" s="104">
        <v>17</v>
      </c>
      <c r="L23" s="91" t="s">
        <v>9</v>
      </c>
      <c r="M23" s="101">
        <f t="shared" si="2"/>
        <v>17</v>
      </c>
      <c r="N23" s="103">
        <v>17</v>
      </c>
      <c r="O23" s="105">
        <v>2</v>
      </c>
      <c r="P23" s="88">
        <f t="shared" si="3"/>
        <v>19</v>
      </c>
      <c r="Q23" s="104">
        <v>16</v>
      </c>
      <c r="R23" s="92" t="s">
        <v>9</v>
      </c>
      <c r="S23" s="101">
        <f t="shared" si="4"/>
        <v>16</v>
      </c>
      <c r="T23" s="106">
        <v>17</v>
      </c>
      <c r="U23" s="94" t="s">
        <v>9</v>
      </c>
      <c r="V23" s="103">
        <f t="shared" si="5"/>
        <v>17</v>
      </c>
      <c r="W23" s="107">
        <v>19</v>
      </c>
      <c r="X23" s="91" t="s">
        <v>9</v>
      </c>
      <c r="Y23" s="101">
        <f t="shared" si="6"/>
        <v>19</v>
      </c>
      <c r="Z23" s="93">
        <v>13</v>
      </c>
      <c r="AA23" s="94">
        <v>1</v>
      </c>
      <c r="AB23" s="103">
        <f t="shared" si="7"/>
        <v>14</v>
      </c>
      <c r="AC23" s="107">
        <v>13</v>
      </c>
      <c r="AD23" s="85">
        <v>1</v>
      </c>
      <c r="AE23" s="101">
        <f t="shared" si="8"/>
        <v>14</v>
      </c>
      <c r="AF23" s="106" t="str">
        <f>'[5]CALIF. II FASE'!FB23</f>
        <v>*</v>
      </c>
      <c r="AG23" s="105" t="s">
        <v>9</v>
      </c>
      <c r="AH23" s="103" t="str">
        <f t="shared" si="9"/>
        <v>*</v>
      </c>
      <c r="AI23" s="108" t="str">
        <f>'[5]CALIF. II FASE'!FR23</f>
        <v>*</v>
      </c>
      <c r="AJ23" s="91" t="s">
        <v>9</v>
      </c>
      <c r="AK23" s="109" t="str">
        <f t="shared" si="10"/>
        <v>*</v>
      </c>
      <c r="AL23" s="98">
        <f t="shared" si="11"/>
        <v>17.222222222222221</v>
      </c>
      <c r="AM23" s="92" t="s">
        <v>9</v>
      </c>
      <c r="AN23" s="86">
        <v>9</v>
      </c>
      <c r="AP23" s="110"/>
      <c r="AQ23" s="99"/>
    </row>
    <row r="24" spans="1:43" ht="12" customHeight="1" thickTop="1" thickBot="1" x14ac:dyDescent="0.3">
      <c r="A24" s="83">
        <v>12</v>
      </c>
      <c r="B24" s="229" t="s">
        <v>308</v>
      </c>
      <c r="C24" s="230"/>
      <c r="D24" s="230"/>
      <c r="E24" s="100">
        <v>14</v>
      </c>
      <c r="F24" s="91">
        <v>2</v>
      </c>
      <c r="G24" s="101">
        <f t="shared" si="0"/>
        <v>16</v>
      </c>
      <c r="H24" s="102">
        <v>18</v>
      </c>
      <c r="I24" s="88" t="s">
        <v>9</v>
      </c>
      <c r="J24" s="103">
        <f t="shared" si="1"/>
        <v>18</v>
      </c>
      <c r="K24" s="104">
        <v>15</v>
      </c>
      <c r="L24" s="91" t="s">
        <v>9</v>
      </c>
      <c r="M24" s="101">
        <f t="shared" si="2"/>
        <v>15</v>
      </c>
      <c r="N24" s="103">
        <v>18</v>
      </c>
      <c r="O24" s="105">
        <v>2</v>
      </c>
      <c r="P24" s="88">
        <f t="shared" si="3"/>
        <v>20</v>
      </c>
      <c r="Q24" s="104">
        <v>16</v>
      </c>
      <c r="R24" s="92" t="s">
        <v>9</v>
      </c>
      <c r="S24" s="101">
        <f t="shared" si="4"/>
        <v>16</v>
      </c>
      <c r="T24" s="106">
        <v>18</v>
      </c>
      <c r="U24" s="94" t="s">
        <v>9</v>
      </c>
      <c r="V24" s="103">
        <f t="shared" si="5"/>
        <v>18</v>
      </c>
      <c r="W24" s="107">
        <v>20</v>
      </c>
      <c r="X24" s="91" t="s">
        <v>9</v>
      </c>
      <c r="Y24" s="101">
        <f t="shared" si="6"/>
        <v>20</v>
      </c>
      <c r="Z24" s="93">
        <v>19</v>
      </c>
      <c r="AA24" s="94" t="s">
        <v>9</v>
      </c>
      <c r="AB24" s="103">
        <f t="shared" si="7"/>
        <v>19</v>
      </c>
      <c r="AC24" s="107">
        <v>18</v>
      </c>
      <c r="AD24" s="85" t="s">
        <v>9</v>
      </c>
      <c r="AE24" s="101">
        <f t="shared" si="8"/>
        <v>18</v>
      </c>
      <c r="AF24" s="106" t="str">
        <f>'[5]CALIF. II FASE'!FB24</f>
        <v>*</v>
      </c>
      <c r="AG24" s="105" t="s">
        <v>9</v>
      </c>
      <c r="AH24" s="103" t="str">
        <f t="shared" si="9"/>
        <v>*</v>
      </c>
      <c r="AI24" s="108" t="str">
        <f>'[5]CALIF. II FASE'!FR24</f>
        <v>*</v>
      </c>
      <c r="AJ24" s="91" t="s">
        <v>9</v>
      </c>
      <c r="AK24" s="109" t="str">
        <f t="shared" si="10"/>
        <v>*</v>
      </c>
      <c r="AL24" s="98">
        <f t="shared" si="11"/>
        <v>17.777777777777779</v>
      </c>
      <c r="AM24" s="92" t="s">
        <v>9</v>
      </c>
      <c r="AN24" s="86">
        <v>9</v>
      </c>
      <c r="AQ24" s="99"/>
    </row>
    <row r="25" spans="1:43" ht="12" customHeight="1" thickTop="1" thickBot="1" x14ac:dyDescent="0.3">
      <c r="A25" s="83">
        <v>13</v>
      </c>
      <c r="B25" s="229" t="s">
        <v>309</v>
      </c>
      <c r="C25" s="230"/>
      <c r="D25" s="230"/>
      <c r="E25" s="100">
        <v>20</v>
      </c>
      <c r="F25" s="91" t="s">
        <v>9</v>
      </c>
      <c r="G25" s="101">
        <f t="shared" si="0"/>
        <v>20</v>
      </c>
      <c r="H25" s="102">
        <v>20</v>
      </c>
      <c r="I25" s="88" t="s">
        <v>9</v>
      </c>
      <c r="J25" s="103">
        <f t="shared" si="1"/>
        <v>20</v>
      </c>
      <c r="K25" s="104">
        <v>20</v>
      </c>
      <c r="L25" s="91" t="s">
        <v>9</v>
      </c>
      <c r="M25" s="101">
        <f t="shared" si="2"/>
        <v>20</v>
      </c>
      <c r="N25" s="103">
        <v>19</v>
      </c>
      <c r="O25" s="105" t="s">
        <v>9</v>
      </c>
      <c r="P25" s="88">
        <f t="shared" si="3"/>
        <v>19</v>
      </c>
      <c r="Q25" s="104">
        <v>18</v>
      </c>
      <c r="R25" s="92">
        <v>1</v>
      </c>
      <c r="S25" s="101">
        <f t="shared" si="4"/>
        <v>19</v>
      </c>
      <c r="T25" s="106">
        <v>18</v>
      </c>
      <c r="U25" s="94">
        <v>1</v>
      </c>
      <c r="V25" s="103">
        <f t="shared" si="5"/>
        <v>19</v>
      </c>
      <c r="W25" s="107">
        <v>20</v>
      </c>
      <c r="X25" s="91" t="s">
        <v>9</v>
      </c>
      <c r="Y25" s="101">
        <f t="shared" si="6"/>
        <v>20</v>
      </c>
      <c r="Z25" s="93">
        <v>19</v>
      </c>
      <c r="AA25" s="94" t="s">
        <v>9</v>
      </c>
      <c r="AB25" s="103">
        <f t="shared" si="7"/>
        <v>19</v>
      </c>
      <c r="AC25" s="107">
        <v>18</v>
      </c>
      <c r="AD25" s="85" t="s">
        <v>9</v>
      </c>
      <c r="AE25" s="101">
        <f t="shared" si="8"/>
        <v>18</v>
      </c>
      <c r="AF25" s="106" t="str">
        <f>'[5]CALIF. II FASE'!FB25</f>
        <v>*</v>
      </c>
      <c r="AG25" s="105" t="s">
        <v>9</v>
      </c>
      <c r="AH25" s="103" t="str">
        <f t="shared" si="9"/>
        <v>*</v>
      </c>
      <c r="AI25" s="108" t="str">
        <f>'[5]CALIF. II FASE'!FR25</f>
        <v>*</v>
      </c>
      <c r="AJ25" s="91" t="s">
        <v>9</v>
      </c>
      <c r="AK25" s="109" t="str">
        <f t="shared" si="10"/>
        <v>*</v>
      </c>
      <c r="AL25" s="98">
        <f t="shared" si="11"/>
        <v>19.333333333333332</v>
      </c>
      <c r="AM25" s="92" t="s">
        <v>9</v>
      </c>
      <c r="AN25" s="86">
        <v>9</v>
      </c>
      <c r="AQ25" s="99"/>
    </row>
    <row r="26" spans="1:43" ht="12" customHeight="1" thickTop="1" thickBot="1" x14ac:dyDescent="0.3">
      <c r="A26" s="83">
        <v>14</v>
      </c>
      <c r="B26" s="229" t="s">
        <v>310</v>
      </c>
      <c r="C26" s="230"/>
      <c r="D26" s="230"/>
      <c r="E26" s="100">
        <v>19</v>
      </c>
      <c r="F26" s="91" t="s">
        <v>9</v>
      </c>
      <c r="G26" s="101">
        <f t="shared" si="0"/>
        <v>19</v>
      </c>
      <c r="H26" s="102">
        <v>20</v>
      </c>
      <c r="I26" s="88" t="s">
        <v>9</v>
      </c>
      <c r="J26" s="103">
        <f t="shared" si="1"/>
        <v>20</v>
      </c>
      <c r="K26" s="104">
        <v>18</v>
      </c>
      <c r="L26" s="91" t="s">
        <v>9</v>
      </c>
      <c r="M26" s="101">
        <f t="shared" si="2"/>
        <v>18</v>
      </c>
      <c r="N26" s="103">
        <v>19</v>
      </c>
      <c r="O26" s="105" t="s">
        <v>9</v>
      </c>
      <c r="P26" s="88">
        <f t="shared" si="3"/>
        <v>19</v>
      </c>
      <c r="Q26" s="104">
        <v>18</v>
      </c>
      <c r="R26" s="92" t="s">
        <v>9</v>
      </c>
      <c r="S26" s="101">
        <f t="shared" si="4"/>
        <v>18</v>
      </c>
      <c r="T26" s="106">
        <v>17</v>
      </c>
      <c r="U26" s="94">
        <v>2</v>
      </c>
      <c r="V26" s="103">
        <f t="shared" si="5"/>
        <v>19</v>
      </c>
      <c r="W26" s="107">
        <v>20</v>
      </c>
      <c r="X26" s="91" t="s">
        <v>9</v>
      </c>
      <c r="Y26" s="101">
        <f t="shared" si="6"/>
        <v>20</v>
      </c>
      <c r="Z26" s="93">
        <v>20</v>
      </c>
      <c r="AA26" s="94" t="s">
        <v>9</v>
      </c>
      <c r="AB26" s="103">
        <f t="shared" si="7"/>
        <v>20</v>
      </c>
      <c r="AC26" s="107">
        <v>19</v>
      </c>
      <c r="AD26" s="85" t="s">
        <v>9</v>
      </c>
      <c r="AE26" s="101">
        <f t="shared" si="8"/>
        <v>19</v>
      </c>
      <c r="AF26" s="106" t="str">
        <f>'[5]CALIF. II FASE'!FB26</f>
        <v>*</v>
      </c>
      <c r="AG26" s="105" t="s">
        <v>9</v>
      </c>
      <c r="AH26" s="103" t="str">
        <f t="shared" si="9"/>
        <v>*</v>
      </c>
      <c r="AI26" s="108" t="str">
        <f>'[5]CALIF. II FASE'!FR26</f>
        <v>*</v>
      </c>
      <c r="AJ26" s="91" t="s">
        <v>9</v>
      </c>
      <c r="AK26" s="109" t="str">
        <f t="shared" si="10"/>
        <v>*</v>
      </c>
      <c r="AL26" s="98">
        <f t="shared" si="11"/>
        <v>19.111111111111111</v>
      </c>
      <c r="AM26" s="92" t="s">
        <v>9</v>
      </c>
      <c r="AN26" s="86">
        <v>9</v>
      </c>
      <c r="AQ26" s="99"/>
    </row>
    <row r="27" spans="1:43" ht="12" customHeight="1" thickTop="1" thickBot="1" x14ac:dyDescent="0.3">
      <c r="A27" s="83">
        <v>15</v>
      </c>
      <c r="B27" s="229" t="s">
        <v>311</v>
      </c>
      <c r="C27" s="230"/>
      <c r="D27" s="230"/>
      <c r="E27" s="100">
        <v>18</v>
      </c>
      <c r="F27" s="91">
        <v>1</v>
      </c>
      <c r="G27" s="101">
        <f t="shared" si="0"/>
        <v>19</v>
      </c>
      <c r="H27" s="102">
        <v>20</v>
      </c>
      <c r="I27" s="88" t="s">
        <v>9</v>
      </c>
      <c r="J27" s="103">
        <f t="shared" si="1"/>
        <v>20</v>
      </c>
      <c r="K27" s="104">
        <v>18</v>
      </c>
      <c r="L27" s="91">
        <v>1</v>
      </c>
      <c r="M27" s="101">
        <f t="shared" si="2"/>
        <v>19</v>
      </c>
      <c r="N27" s="103">
        <v>19</v>
      </c>
      <c r="O27" s="105" t="s">
        <v>9</v>
      </c>
      <c r="P27" s="88">
        <f t="shared" si="3"/>
        <v>19</v>
      </c>
      <c r="Q27" s="104">
        <v>19</v>
      </c>
      <c r="R27" s="92" t="s">
        <v>9</v>
      </c>
      <c r="S27" s="101">
        <f t="shared" si="4"/>
        <v>19</v>
      </c>
      <c r="T27" s="106">
        <v>19</v>
      </c>
      <c r="U27" s="94" t="s">
        <v>9</v>
      </c>
      <c r="V27" s="103">
        <f t="shared" si="5"/>
        <v>19</v>
      </c>
      <c r="W27" s="107">
        <v>20</v>
      </c>
      <c r="X27" s="91" t="s">
        <v>9</v>
      </c>
      <c r="Y27" s="101">
        <f t="shared" si="6"/>
        <v>20</v>
      </c>
      <c r="Z27" s="93">
        <v>19</v>
      </c>
      <c r="AA27" s="94" t="s">
        <v>9</v>
      </c>
      <c r="AB27" s="103">
        <f t="shared" si="7"/>
        <v>19</v>
      </c>
      <c r="AC27" s="107">
        <v>19</v>
      </c>
      <c r="AD27" s="85" t="s">
        <v>9</v>
      </c>
      <c r="AE27" s="101">
        <f t="shared" si="8"/>
        <v>19</v>
      </c>
      <c r="AF27" s="106" t="str">
        <f>'[5]CALIF. II FASE'!FB27</f>
        <v>*</v>
      </c>
      <c r="AG27" s="105" t="s">
        <v>9</v>
      </c>
      <c r="AH27" s="103" t="str">
        <f t="shared" si="9"/>
        <v>*</v>
      </c>
      <c r="AI27" s="108" t="str">
        <f>'[5]CALIF. II FASE'!FR27</f>
        <v>*</v>
      </c>
      <c r="AJ27" s="91" t="s">
        <v>9</v>
      </c>
      <c r="AK27" s="109" t="str">
        <f t="shared" si="10"/>
        <v>*</v>
      </c>
      <c r="AL27" s="98">
        <f t="shared" si="11"/>
        <v>19.222222222222221</v>
      </c>
      <c r="AM27" s="92" t="s">
        <v>9</v>
      </c>
      <c r="AN27" s="86">
        <v>9</v>
      </c>
      <c r="AQ27" s="99"/>
    </row>
    <row r="28" spans="1:43" ht="12" customHeight="1" thickTop="1" thickBot="1" x14ac:dyDescent="0.3">
      <c r="A28" s="83">
        <v>16</v>
      </c>
      <c r="B28" s="229" t="s">
        <v>312</v>
      </c>
      <c r="C28" s="230"/>
      <c r="D28" s="230"/>
      <c r="E28" s="100">
        <v>12</v>
      </c>
      <c r="F28" s="91" t="s">
        <v>9</v>
      </c>
      <c r="G28" s="101">
        <f t="shared" si="0"/>
        <v>12</v>
      </c>
      <c r="H28" s="102">
        <v>17</v>
      </c>
      <c r="I28" s="88" t="s">
        <v>9</v>
      </c>
      <c r="J28" s="103">
        <f t="shared" si="1"/>
        <v>17</v>
      </c>
      <c r="K28" s="104">
        <v>14</v>
      </c>
      <c r="L28" s="91" t="s">
        <v>9</v>
      </c>
      <c r="M28" s="101">
        <f t="shared" si="2"/>
        <v>14</v>
      </c>
      <c r="N28" s="103">
        <v>13</v>
      </c>
      <c r="O28" s="105" t="s">
        <v>9</v>
      </c>
      <c r="P28" s="88">
        <f t="shared" si="3"/>
        <v>13</v>
      </c>
      <c r="Q28" s="104">
        <v>10</v>
      </c>
      <c r="R28" s="92">
        <v>1</v>
      </c>
      <c r="S28" s="101">
        <f t="shared" si="4"/>
        <v>11</v>
      </c>
      <c r="T28" s="106">
        <v>10</v>
      </c>
      <c r="U28" s="94">
        <v>1</v>
      </c>
      <c r="V28" s="103">
        <f t="shared" si="5"/>
        <v>11</v>
      </c>
      <c r="W28" s="107">
        <v>16</v>
      </c>
      <c r="X28" s="91" t="s">
        <v>9</v>
      </c>
      <c r="Y28" s="101">
        <f t="shared" si="6"/>
        <v>16</v>
      </c>
      <c r="Z28" s="93">
        <v>11</v>
      </c>
      <c r="AA28" s="94" t="s">
        <v>9</v>
      </c>
      <c r="AB28" s="103">
        <f t="shared" si="7"/>
        <v>11</v>
      </c>
      <c r="AC28" s="107">
        <v>11</v>
      </c>
      <c r="AD28" s="85" t="s">
        <v>9</v>
      </c>
      <c r="AE28" s="101">
        <f t="shared" si="8"/>
        <v>11</v>
      </c>
      <c r="AF28" s="106" t="str">
        <f>'[5]CALIF. II FASE'!FB28</f>
        <v>*</v>
      </c>
      <c r="AG28" s="105" t="s">
        <v>9</v>
      </c>
      <c r="AH28" s="103" t="str">
        <f t="shared" si="9"/>
        <v>*</v>
      </c>
      <c r="AI28" s="108" t="str">
        <f>'[5]CALIF. II FASE'!FR28</f>
        <v>*</v>
      </c>
      <c r="AJ28" s="91" t="s">
        <v>9</v>
      </c>
      <c r="AK28" s="109" t="str">
        <f t="shared" si="10"/>
        <v>*</v>
      </c>
      <c r="AL28" s="98">
        <f t="shared" si="11"/>
        <v>12.888888888888889</v>
      </c>
      <c r="AM28" s="92" t="s">
        <v>9</v>
      </c>
      <c r="AN28" s="86">
        <v>9</v>
      </c>
      <c r="AQ28" s="99"/>
    </row>
    <row r="29" spans="1:43" ht="12" customHeight="1" thickTop="1" thickBot="1" x14ac:dyDescent="0.3">
      <c r="A29" s="83">
        <v>17</v>
      </c>
      <c r="B29" s="229" t="s">
        <v>313</v>
      </c>
      <c r="C29" s="230"/>
      <c r="D29" s="230"/>
      <c r="E29" s="100">
        <v>19</v>
      </c>
      <c r="F29" s="91" t="s">
        <v>9</v>
      </c>
      <c r="G29" s="101">
        <f t="shared" si="0"/>
        <v>19</v>
      </c>
      <c r="H29" s="102">
        <v>20</v>
      </c>
      <c r="I29" s="88" t="s">
        <v>9</v>
      </c>
      <c r="J29" s="103">
        <f t="shared" si="1"/>
        <v>20</v>
      </c>
      <c r="K29" s="104">
        <v>18</v>
      </c>
      <c r="L29" s="91">
        <v>2</v>
      </c>
      <c r="M29" s="101">
        <f t="shared" si="2"/>
        <v>20</v>
      </c>
      <c r="N29" s="103">
        <v>19</v>
      </c>
      <c r="O29" s="105" t="s">
        <v>9</v>
      </c>
      <c r="P29" s="88">
        <f t="shared" si="3"/>
        <v>19</v>
      </c>
      <c r="Q29" s="104">
        <v>20</v>
      </c>
      <c r="R29" s="92" t="s">
        <v>9</v>
      </c>
      <c r="S29" s="101">
        <f t="shared" si="4"/>
        <v>20</v>
      </c>
      <c r="T29" s="106">
        <v>20</v>
      </c>
      <c r="U29" s="94" t="s">
        <v>9</v>
      </c>
      <c r="V29" s="103">
        <f t="shared" si="5"/>
        <v>20</v>
      </c>
      <c r="W29" s="107">
        <v>20</v>
      </c>
      <c r="X29" s="91" t="s">
        <v>9</v>
      </c>
      <c r="Y29" s="101">
        <f t="shared" si="6"/>
        <v>20</v>
      </c>
      <c r="Z29" s="93">
        <v>19</v>
      </c>
      <c r="AA29" s="94" t="s">
        <v>9</v>
      </c>
      <c r="AB29" s="103">
        <f t="shared" si="7"/>
        <v>19</v>
      </c>
      <c r="AC29" s="107">
        <v>19</v>
      </c>
      <c r="AD29" s="85" t="s">
        <v>9</v>
      </c>
      <c r="AE29" s="101">
        <f t="shared" si="8"/>
        <v>19</v>
      </c>
      <c r="AF29" s="106" t="str">
        <f>'[5]CALIF. II FASE'!FB29</f>
        <v>*</v>
      </c>
      <c r="AG29" s="105" t="s">
        <v>9</v>
      </c>
      <c r="AH29" s="103" t="str">
        <f t="shared" si="9"/>
        <v>*</v>
      </c>
      <c r="AI29" s="108" t="str">
        <f>'[5]CALIF. II FASE'!FR29</f>
        <v>*</v>
      </c>
      <c r="AJ29" s="91" t="s">
        <v>9</v>
      </c>
      <c r="AK29" s="109" t="str">
        <f t="shared" si="10"/>
        <v>*</v>
      </c>
      <c r="AL29" s="98">
        <f t="shared" si="11"/>
        <v>19.555555555555557</v>
      </c>
      <c r="AM29" s="92" t="s">
        <v>9</v>
      </c>
      <c r="AN29" s="86">
        <v>9</v>
      </c>
      <c r="AQ29" s="99"/>
    </row>
    <row r="30" spans="1:43" ht="12" customHeight="1" thickTop="1" thickBot="1" x14ac:dyDescent="0.3">
      <c r="A30" s="83">
        <v>18</v>
      </c>
      <c r="B30" s="229" t="s">
        <v>314</v>
      </c>
      <c r="C30" s="230"/>
      <c r="D30" s="230"/>
      <c r="E30" s="100">
        <v>18</v>
      </c>
      <c r="F30" s="91">
        <v>2</v>
      </c>
      <c r="G30" s="101">
        <f t="shared" si="0"/>
        <v>20</v>
      </c>
      <c r="H30" s="102">
        <v>20</v>
      </c>
      <c r="I30" s="88" t="s">
        <v>9</v>
      </c>
      <c r="J30" s="103">
        <f t="shared" si="1"/>
        <v>20</v>
      </c>
      <c r="K30" s="104">
        <v>20</v>
      </c>
      <c r="L30" s="91" t="s">
        <v>9</v>
      </c>
      <c r="M30" s="101">
        <f t="shared" si="2"/>
        <v>20</v>
      </c>
      <c r="N30" s="103">
        <v>20</v>
      </c>
      <c r="O30" s="105" t="s">
        <v>9</v>
      </c>
      <c r="P30" s="88">
        <f t="shared" si="3"/>
        <v>20</v>
      </c>
      <c r="Q30" s="104">
        <v>20</v>
      </c>
      <c r="R30" s="92" t="s">
        <v>9</v>
      </c>
      <c r="S30" s="101">
        <f t="shared" si="4"/>
        <v>20</v>
      </c>
      <c r="T30" s="106">
        <v>20</v>
      </c>
      <c r="U30" s="94" t="s">
        <v>9</v>
      </c>
      <c r="V30" s="103">
        <f t="shared" si="5"/>
        <v>20</v>
      </c>
      <c r="W30" s="107">
        <v>20</v>
      </c>
      <c r="X30" s="91" t="s">
        <v>9</v>
      </c>
      <c r="Y30" s="101">
        <f t="shared" si="6"/>
        <v>20</v>
      </c>
      <c r="Z30" s="93">
        <v>20</v>
      </c>
      <c r="AA30" s="94" t="s">
        <v>9</v>
      </c>
      <c r="AB30" s="103">
        <f t="shared" si="7"/>
        <v>20</v>
      </c>
      <c r="AC30" s="107">
        <v>19</v>
      </c>
      <c r="AD30" s="85" t="s">
        <v>9</v>
      </c>
      <c r="AE30" s="101">
        <f t="shared" si="8"/>
        <v>19</v>
      </c>
      <c r="AF30" s="106" t="str">
        <f>'[5]CALIF. II FASE'!FB30</f>
        <v>*</v>
      </c>
      <c r="AG30" s="105" t="s">
        <v>9</v>
      </c>
      <c r="AH30" s="103" t="str">
        <f t="shared" si="9"/>
        <v>*</v>
      </c>
      <c r="AI30" s="108" t="str">
        <f>'[5]CALIF. II FASE'!FR30</f>
        <v>*</v>
      </c>
      <c r="AJ30" s="91" t="s">
        <v>9</v>
      </c>
      <c r="AK30" s="109" t="str">
        <f t="shared" si="10"/>
        <v>*</v>
      </c>
      <c r="AL30" s="98">
        <f t="shared" si="11"/>
        <v>19.888888888888889</v>
      </c>
      <c r="AM30" s="92" t="s">
        <v>9</v>
      </c>
      <c r="AN30" s="86">
        <v>9</v>
      </c>
      <c r="AQ30" s="99"/>
    </row>
    <row r="31" spans="1:43" ht="12" customHeight="1" thickTop="1" thickBot="1" x14ac:dyDescent="0.3">
      <c r="A31" s="83">
        <v>19</v>
      </c>
      <c r="B31" s="229" t="s">
        <v>315</v>
      </c>
      <c r="C31" s="230"/>
      <c r="D31" s="230"/>
      <c r="E31" s="100">
        <v>19</v>
      </c>
      <c r="F31" s="91">
        <v>1</v>
      </c>
      <c r="G31" s="101">
        <f t="shared" si="0"/>
        <v>20</v>
      </c>
      <c r="H31" s="102">
        <v>19</v>
      </c>
      <c r="I31" s="88" t="s">
        <v>9</v>
      </c>
      <c r="J31" s="103">
        <f t="shared" si="1"/>
        <v>19</v>
      </c>
      <c r="K31" s="104">
        <v>19</v>
      </c>
      <c r="L31" s="91" t="s">
        <v>9</v>
      </c>
      <c r="M31" s="101">
        <f t="shared" si="2"/>
        <v>19</v>
      </c>
      <c r="N31" s="103">
        <v>19</v>
      </c>
      <c r="O31" s="105" t="s">
        <v>9</v>
      </c>
      <c r="P31" s="88">
        <f t="shared" si="3"/>
        <v>19</v>
      </c>
      <c r="Q31" s="104">
        <v>20</v>
      </c>
      <c r="R31" s="92" t="s">
        <v>9</v>
      </c>
      <c r="S31" s="101">
        <f t="shared" si="4"/>
        <v>20</v>
      </c>
      <c r="T31" s="106">
        <v>19</v>
      </c>
      <c r="U31" s="94">
        <v>1</v>
      </c>
      <c r="V31" s="103">
        <f t="shared" si="5"/>
        <v>20</v>
      </c>
      <c r="W31" s="107">
        <v>20</v>
      </c>
      <c r="X31" s="91" t="s">
        <v>9</v>
      </c>
      <c r="Y31" s="101">
        <f t="shared" si="6"/>
        <v>20</v>
      </c>
      <c r="Z31" s="93">
        <v>19</v>
      </c>
      <c r="AA31" s="94" t="s">
        <v>9</v>
      </c>
      <c r="AB31" s="103">
        <f t="shared" si="7"/>
        <v>19</v>
      </c>
      <c r="AC31" s="107">
        <v>19</v>
      </c>
      <c r="AD31" s="85" t="s">
        <v>9</v>
      </c>
      <c r="AE31" s="101">
        <f t="shared" si="8"/>
        <v>19</v>
      </c>
      <c r="AF31" s="106" t="str">
        <f>'[5]CALIF. II FASE'!FB31</f>
        <v>*</v>
      </c>
      <c r="AG31" s="105" t="s">
        <v>9</v>
      </c>
      <c r="AH31" s="103" t="str">
        <f t="shared" si="9"/>
        <v>*</v>
      </c>
      <c r="AI31" s="108" t="str">
        <f>'[5]CALIF. II FASE'!FR31</f>
        <v>*</v>
      </c>
      <c r="AJ31" s="91" t="s">
        <v>9</v>
      </c>
      <c r="AK31" s="109" t="str">
        <f t="shared" si="10"/>
        <v>*</v>
      </c>
      <c r="AL31" s="98">
        <f t="shared" si="11"/>
        <v>19.444444444444443</v>
      </c>
      <c r="AM31" s="92" t="s">
        <v>9</v>
      </c>
      <c r="AN31" s="86">
        <v>9</v>
      </c>
      <c r="AQ31" s="99"/>
    </row>
    <row r="32" spans="1:43" ht="12" customHeight="1" thickTop="1" thickBot="1" x14ac:dyDescent="0.3">
      <c r="A32" s="83">
        <v>20</v>
      </c>
      <c r="B32" s="229" t="s">
        <v>316</v>
      </c>
      <c r="C32" s="230"/>
      <c r="D32" s="230"/>
      <c r="E32" s="100">
        <v>20</v>
      </c>
      <c r="F32" s="91" t="s">
        <v>9</v>
      </c>
      <c r="G32" s="101">
        <f t="shared" si="0"/>
        <v>20</v>
      </c>
      <c r="H32" s="102">
        <v>20</v>
      </c>
      <c r="I32" s="88" t="s">
        <v>9</v>
      </c>
      <c r="J32" s="103">
        <f t="shared" si="1"/>
        <v>20</v>
      </c>
      <c r="K32" s="104">
        <v>19</v>
      </c>
      <c r="L32" s="91">
        <v>1</v>
      </c>
      <c r="M32" s="101">
        <f t="shared" si="2"/>
        <v>20</v>
      </c>
      <c r="N32" s="103">
        <v>20</v>
      </c>
      <c r="O32" s="105" t="s">
        <v>9</v>
      </c>
      <c r="P32" s="88">
        <f t="shared" si="3"/>
        <v>20</v>
      </c>
      <c r="Q32" s="104">
        <v>20</v>
      </c>
      <c r="R32" s="92" t="s">
        <v>9</v>
      </c>
      <c r="S32" s="101">
        <f t="shared" si="4"/>
        <v>20</v>
      </c>
      <c r="T32" s="106">
        <v>20</v>
      </c>
      <c r="U32" s="94" t="s">
        <v>9</v>
      </c>
      <c r="V32" s="103">
        <f t="shared" si="5"/>
        <v>20</v>
      </c>
      <c r="W32" s="107">
        <v>20</v>
      </c>
      <c r="X32" s="91" t="s">
        <v>9</v>
      </c>
      <c r="Y32" s="101">
        <f t="shared" si="6"/>
        <v>20</v>
      </c>
      <c r="Z32" s="93">
        <v>19</v>
      </c>
      <c r="AA32" s="94">
        <v>1</v>
      </c>
      <c r="AB32" s="103">
        <f t="shared" si="7"/>
        <v>20</v>
      </c>
      <c r="AC32" s="107">
        <v>20</v>
      </c>
      <c r="AD32" s="85" t="s">
        <v>9</v>
      </c>
      <c r="AE32" s="101">
        <f t="shared" si="8"/>
        <v>20</v>
      </c>
      <c r="AF32" s="106" t="str">
        <f>'[5]CALIF. II FASE'!FB32</f>
        <v>*</v>
      </c>
      <c r="AG32" s="105" t="s">
        <v>9</v>
      </c>
      <c r="AH32" s="103" t="str">
        <f t="shared" si="9"/>
        <v>*</v>
      </c>
      <c r="AI32" s="108" t="str">
        <f>'[5]CALIF. II FASE'!FR32</f>
        <v>*</v>
      </c>
      <c r="AJ32" s="91" t="s">
        <v>9</v>
      </c>
      <c r="AK32" s="109" t="str">
        <f t="shared" si="10"/>
        <v>*</v>
      </c>
      <c r="AL32" s="98">
        <f t="shared" si="11"/>
        <v>20</v>
      </c>
      <c r="AM32" s="92" t="s">
        <v>9</v>
      </c>
      <c r="AN32" s="86">
        <v>9</v>
      </c>
      <c r="AQ32" s="99"/>
    </row>
    <row r="33" spans="1:43" ht="12" customHeight="1" thickTop="1" thickBot="1" x14ac:dyDescent="0.3">
      <c r="A33" s="83">
        <v>21</v>
      </c>
      <c r="B33" s="229" t="s">
        <v>317</v>
      </c>
      <c r="C33" s="230"/>
      <c r="D33" s="230"/>
      <c r="E33" s="100">
        <v>19</v>
      </c>
      <c r="F33" s="91">
        <v>1</v>
      </c>
      <c r="G33" s="101">
        <f t="shared" si="0"/>
        <v>20</v>
      </c>
      <c r="H33" s="102">
        <v>20</v>
      </c>
      <c r="I33" s="88" t="s">
        <v>9</v>
      </c>
      <c r="J33" s="103">
        <f t="shared" si="1"/>
        <v>20</v>
      </c>
      <c r="K33" s="104">
        <v>19</v>
      </c>
      <c r="L33" s="91">
        <v>1</v>
      </c>
      <c r="M33" s="101">
        <f t="shared" si="2"/>
        <v>20</v>
      </c>
      <c r="N33" s="103">
        <v>20</v>
      </c>
      <c r="O33" s="105" t="s">
        <v>9</v>
      </c>
      <c r="P33" s="88">
        <f t="shared" si="3"/>
        <v>20</v>
      </c>
      <c r="Q33" s="104">
        <v>20</v>
      </c>
      <c r="R33" s="92" t="s">
        <v>9</v>
      </c>
      <c r="S33" s="101">
        <f t="shared" si="4"/>
        <v>20</v>
      </c>
      <c r="T33" s="106">
        <v>20</v>
      </c>
      <c r="U33" s="94" t="s">
        <v>9</v>
      </c>
      <c r="V33" s="103">
        <f t="shared" si="5"/>
        <v>20</v>
      </c>
      <c r="W33" s="107">
        <v>20</v>
      </c>
      <c r="X33" s="91" t="s">
        <v>9</v>
      </c>
      <c r="Y33" s="101">
        <f t="shared" si="6"/>
        <v>20</v>
      </c>
      <c r="Z33" s="93">
        <v>19</v>
      </c>
      <c r="AA33" s="94" t="s">
        <v>9</v>
      </c>
      <c r="AB33" s="103">
        <f t="shared" si="7"/>
        <v>19</v>
      </c>
      <c r="AC33" s="107">
        <v>19</v>
      </c>
      <c r="AD33" s="85" t="s">
        <v>9</v>
      </c>
      <c r="AE33" s="101">
        <f t="shared" si="8"/>
        <v>19</v>
      </c>
      <c r="AF33" s="106" t="str">
        <f>'[5]CALIF. II FASE'!FB33</f>
        <v>*</v>
      </c>
      <c r="AG33" s="105" t="s">
        <v>9</v>
      </c>
      <c r="AH33" s="103" t="str">
        <f t="shared" si="9"/>
        <v>*</v>
      </c>
      <c r="AI33" s="108" t="str">
        <f>'[5]CALIF. II FASE'!FR33</f>
        <v>*</v>
      </c>
      <c r="AJ33" s="91" t="s">
        <v>9</v>
      </c>
      <c r="AK33" s="109" t="str">
        <f t="shared" si="10"/>
        <v>*</v>
      </c>
      <c r="AL33" s="98">
        <f t="shared" si="11"/>
        <v>19.777777777777779</v>
      </c>
      <c r="AM33" s="92" t="s">
        <v>9</v>
      </c>
      <c r="AN33" s="86">
        <v>9</v>
      </c>
      <c r="AQ33" s="99"/>
    </row>
    <row r="34" spans="1:43" ht="12" customHeight="1" thickTop="1" thickBot="1" x14ac:dyDescent="0.3">
      <c r="A34" s="83">
        <v>22</v>
      </c>
      <c r="B34" s="229" t="s">
        <v>318</v>
      </c>
      <c r="C34" s="230"/>
      <c r="D34" s="230"/>
      <c r="E34" s="100">
        <v>20</v>
      </c>
      <c r="F34" s="91" t="s">
        <v>9</v>
      </c>
      <c r="G34" s="101">
        <f t="shared" si="0"/>
        <v>20</v>
      </c>
      <c r="H34" s="102">
        <v>19</v>
      </c>
      <c r="I34" s="88">
        <v>1</v>
      </c>
      <c r="J34" s="103">
        <f t="shared" si="1"/>
        <v>20</v>
      </c>
      <c r="K34" s="104">
        <v>20</v>
      </c>
      <c r="L34" s="91" t="s">
        <v>9</v>
      </c>
      <c r="M34" s="101">
        <f t="shared" si="2"/>
        <v>20</v>
      </c>
      <c r="N34" s="103">
        <v>20</v>
      </c>
      <c r="O34" s="105" t="s">
        <v>9</v>
      </c>
      <c r="P34" s="88">
        <f t="shared" si="3"/>
        <v>20</v>
      </c>
      <c r="Q34" s="104">
        <v>20</v>
      </c>
      <c r="R34" s="92" t="s">
        <v>9</v>
      </c>
      <c r="S34" s="101">
        <f t="shared" si="4"/>
        <v>20</v>
      </c>
      <c r="T34" s="106">
        <v>20</v>
      </c>
      <c r="U34" s="94" t="s">
        <v>9</v>
      </c>
      <c r="V34" s="103">
        <f t="shared" si="5"/>
        <v>20</v>
      </c>
      <c r="W34" s="107">
        <v>20</v>
      </c>
      <c r="X34" s="91" t="s">
        <v>9</v>
      </c>
      <c r="Y34" s="101">
        <f t="shared" si="6"/>
        <v>20</v>
      </c>
      <c r="Z34" s="93">
        <v>20</v>
      </c>
      <c r="AA34" s="94" t="s">
        <v>9</v>
      </c>
      <c r="AB34" s="103">
        <f t="shared" si="7"/>
        <v>20</v>
      </c>
      <c r="AC34" s="107">
        <v>18</v>
      </c>
      <c r="AD34" s="85">
        <v>1</v>
      </c>
      <c r="AE34" s="101">
        <f t="shared" si="8"/>
        <v>19</v>
      </c>
      <c r="AF34" s="106" t="str">
        <f>'[5]CALIF. II FASE'!FB34</f>
        <v>*</v>
      </c>
      <c r="AG34" s="105" t="s">
        <v>9</v>
      </c>
      <c r="AH34" s="103" t="str">
        <f t="shared" si="9"/>
        <v>*</v>
      </c>
      <c r="AI34" s="108" t="str">
        <f>'[5]CALIF. II FASE'!FR34</f>
        <v>*</v>
      </c>
      <c r="AJ34" s="91" t="s">
        <v>9</v>
      </c>
      <c r="AK34" s="109" t="str">
        <f t="shared" si="10"/>
        <v>*</v>
      </c>
      <c r="AL34" s="98">
        <f t="shared" si="11"/>
        <v>19.888888888888889</v>
      </c>
      <c r="AM34" s="92" t="s">
        <v>9</v>
      </c>
      <c r="AN34" s="86">
        <v>9</v>
      </c>
      <c r="AQ34" s="99"/>
    </row>
    <row r="35" spans="1:43" ht="12" customHeight="1" thickTop="1" thickBot="1" x14ac:dyDescent="0.3">
      <c r="A35" s="83">
        <v>23</v>
      </c>
      <c r="B35" s="229" t="s">
        <v>319</v>
      </c>
      <c r="C35" s="230"/>
      <c r="D35" s="230"/>
      <c r="E35" s="100">
        <v>20</v>
      </c>
      <c r="F35" s="91" t="s">
        <v>9</v>
      </c>
      <c r="G35" s="101">
        <f t="shared" si="0"/>
        <v>20</v>
      </c>
      <c r="H35" s="102">
        <v>18</v>
      </c>
      <c r="I35" s="88" t="s">
        <v>9</v>
      </c>
      <c r="J35" s="103">
        <f t="shared" si="1"/>
        <v>18</v>
      </c>
      <c r="K35" s="104">
        <v>19</v>
      </c>
      <c r="L35" s="91" t="s">
        <v>9</v>
      </c>
      <c r="M35" s="101">
        <f t="shared" si="2"/>
        <v>19</v>
      </c>
      <c r="N35" s="103">
        <v>19</v>
      </c>
      <c r="O35" s="105">
        <v>1</v>
      </c>
      <c r="P35" s="88">
        <f t="shared" si="3"/>
        <v>20</v>
      </c>
      <c r="Q35" s="104">
        <v>20</v>
      </c>
      <c r="R35" s="92" t="s">
        <v>9</v>
      </c>
      <c r="S35" s="101">
        <f t="shared" si="4"/>
        <v>20</v>
      </c>
      <c r="T35" s="106">
        <v>16</v>
      </c>
      <c r="U35" s="94">
        <v>2</v>
      </c>
      <c r="V35" s="103">
        <f t="shared" si="5"/>
        <v>18</v>
      </c>
      <c r="W35" s="107">
        <v>18</v>
      </c>
      <c r="X35" s="91" t="s">
        <v>9</v>
      </c>
      <c r="Y35" s="101">
        <f t="shared" si="6"/>
        <v>18</v>
      </c>
      <c r="Z35" s="93">
        <v>20</v>
      </c>
      <c r="AA35" s="94" t="s">
        <v>9</v>
      </c>
      <c r="AB35" s="103">
        <f t="shared" si="7"/>
        <v>20</v>
      </c>
      <c r="AC35" s="107">
        <v>20</v>
      </c>
      <c r="AD35" s="85" t="s">
        <v>9</v>
      </c>
      <c r="AE35" s="101">
        <f t="shared" si="8"/>
        <v>20</v>
      </c>
      <c r="AF35" s="106" t="str">
        <f>'[5]CALIF. II FASE'!FB35</f>
        <v>*</v>
      </c>
      <c r="AG35" s="105" t="s">
        <v>9</v>
      </c>
      <c r="AH35" s="103" t="str">
        <f t="shared" si="9"/>
        <v>*</v>
      </c>
      <c r="AI35" s="108" t="str">
        <f>'[5]CALIF. II FASE'!FR35</f>
        <v>*</v>
      </c>
      <c r="AJ35" s="91" t="s">
        <v>9</v>
      </c>
      <c r="AK35" s="109" t="str">
        <f t="shared" si="10"/>
        <v>*</v>
      </c>
      <c r="AL35" s="98">
        <f t="shared" si="11"/>
        <v>19.222222222222221</v>
      </c>
      <c r="AM35" s="92" t="s">
        <v>9</v>
      </c>
      <c r="AN35" s="86">
        <v>9</v>
      </c>
      <c r="AQ35" s="99"/>
    </row>
    <row r="36" spans="1:43" ht="12" customHeight="1" thickTop="1" thickBot="1" x14ac:dyDescent="0.3">
      <c r="A36" s="83">
        <v>24</v>
      </c>
      <c r="B36" s="229" t="s">
        <v>320</v>
      </c>
      <c r="C36" s="230"/>
      <c r="D36" s="230"/>
      <c r="E36" s="100">
        <v>17</v>
      </c>
      <c r="F36" s="91">
        <v>2</v>
      </c>
      <c r="G36" s="101">
        <f t="shared" si="0"/>
        <v>19</v>
      </c>
      <c r="H36" s="102">
        <v>19</v>
      </c>
      <c r="I36" s="88" t="s">
        <v>9</v>
      </c>
      <c r="J36" s="103">
        <f t="shared" si="1"/>
        <v>19</v>
      </c>
      <c r="K36" s="104">
        <v>19</v>
      </c>
      <c r="L36" s="91" t="s">
        <v>9</v>
      </c>
      <c r="M36" s="101">
        <f t="shared" si="2"/>
        <v>19</v>
      </c>
      <c r="N36" s="103">
        <v>19</v>
      </c>
      <c r="O36" s="105">
        <v>1</v>
      </c>
      <c r="P36" s="88">
        <f t="shared" si="3"/>
        <v>20</v>
      </c>
      <c r="Q36" s="104">
        <v>19</v>
      </c>
      <c r="R36" s="92" t="s">
        <v>9</v>
      </c>
      <c r="S36" s="101">
        <f t="shared" si="4"/>
        <v>19</v>
      </c>
      <c r="T36" s="106">
        <v>19</v>
      </c>
      <c r="U36" s="94" t="s">
        <v>9</v>
      </c>
      <c r="V36" s="103">
        <f t="shared" si="5"/>
        <v>19</v>
      </c>
      <c r="W36" s="107">
        <v>19</v>
      </c>
      <c r="X36" s="91" t="s">
        <v>9</v>
      </c>
      <c r="Y36" s="101">
        <f t="shared" si="6"/>
        <v>19</v>
      </c>
      <c r="Z36" s="93">
        <v>19</v>
      </c>
      <c r="AA36" s="94" t="s">
        <v>9</v>
      </c>
      <c r="AB36" s="103">
        <f t="shared" si="7"/>
        <v>19</v>
      </c>
      <c r="AC36" s="107">
        <v>19</v>
      </c>
      <c r="AD36" s="85" t="s">
        <v>9</v>
      </c>
      <c r="AE36" s="101">
        <f t="shared" si="8"/>
        <v>19</v>
      </c>
      <c r="AF36" s="106" t="str">
        <f>'[5]CALIF. II FASE'!FB36</f>
        <v>*</v>
      </c>
      <c r="AG36" s="105" t="s">
        <v>9</v>
      </c>
      <c r="AH36" s="103" t="str">
        <f t="shared" si="9"/>
        <v>*</v>
      </c>
      <c r="AI36" s="108" t="str">
        <f>'[5]CALIF. II FASE'!FR36</f>
        <v>*</v>
      </c>
      <c r="AJ36" s="91" t="s">
        <v>9</v>
      </c>
      <c r="AK36" s="109" t="str">
        <f t="shared" si="10"/>
        <v>*</v>
      </c>
      <c r="AL36" s="98">
        <f t="shared" si="11"/>
        <v>19.111111111111111</v>
      </c>
      <c r="AM36" s="92" t="s">
        <v>9</v>
      </c>
      <c r="AN36" s="86">
        <v>9</v>
      </c>
      <c r="AQ36" s="99"/>
    </row>
    <row r="37" spans="1:43" ht="12" customHeight="1" thickTop="1" thickBot="1" x14ac:dyDescent="0.3">
      <c r="A37" s="83">
        <v>25</v>
      </c>
      <c r="B37" s="229" t="s">
        <v>321</v>
      </c>
      <c r="C37" s="230"/>
      <c r="D37" s="230"/>
      <c r="E37" s="100">
        <v>16</v>
      </c>
      <c r="F37" s="91">
        <v>2</v>
      </c>
      <c r="G37" s="101">
        <f t="shared" si="0"/>
        <v>18</v>
      </c>
      <c r="H37" s="102">
        <v>19</v>
      </c>
      <c r="I37" s="88" t="s">
        <v>9</v>
      </c>
      <c r="J37" s="103">
        <f t="shared" si="1"/>
        <v>19</v>
      </c>
      <c r="K37" s="104">
        <v>18</v>
      </c>
      <c r="L37" s="91" t="s">
        <v>9</v>
      </c>
      <c r="M37" s="101">
        <f t="shared" si="2"/>
        <v>18</v>
      </c>
      <c r="N37" s="103">
        <v>19</v>
      </c>
      <c r="O37" s="105">
        <v>1</v>
      </c>
      <c r="P37" s="88">
        <f t="shared" si="3"/>
        <v>20</v>
      </c>
      <c r="Q37" s="104">
        <v>20</v>
      </c>
      <c r="R37" s="92" t="s">
        <v>9</v>
      </c>
      <c r="S37" s="101">
        <f t="shared" si="4"/>
        <v>20</v>
      </c>
      <c r="T37" s="106">
        <v>19</v>
      </c>
      <c r="U37" s="94" t="s">
        <v>9</v>
      </c>
      <c r="V37" s="103">
        <f t="shared" si="5"/>
        <v>19</v>
      </c>
      <c r="W37" s="107">
        <v>19</v>
      </c>
      <c r="X37" s="91" t="s">
        <v>9</v>
      </c>
      <c r="Y37" s="101">
        <f t="shared" si="6"/>
        <v>19</v>
      </c>
      <c r="Z37" s="93">
        <v>20</v>
      </c>
      <c r="AA37" s="94" t="s">
        <v>9</v>
      </c>
      <c r="AB37" s="103">
        <f t="shared" si="7"/>
        <v>20</v>
      </c>
      <c r="AC37" s="107">
        <v>19</v>
      </c>
      <c r="AD37" s="85" t="s">
        <v>9</v>
      </c>
      <c r="AE37" s="101">
        <f t="shared" si="8"/>
        <v>19</v>
      </c>
      <c r="AF37" s="106" t="str">
        <f>'[5]CALIF. II FASE'!FB37</f>
        <v>*</v>
      </c>
      <c r="AG37" s="105" t="s">
        <v>9</v>
      </c>
      <c r="AH37" s="103" t="str">
        <f t="shared" si="9"/>
        <v>*</v>
      </c>
      <c r="AI37" s="108" t="str">
        <f>'[5]CALIF. II FASE'!FR37</f>
        <v>*</v>
      </c>
      <c r="AJ37" s="91" t="s">
        <v>9</v>
      </c>
      <c r="AK37" s="109" t="str">
        <f t="shared" si="10"/>
        <v>*</v>
      </c>
      <c r="AL37" s="98">
        <f t="shared" si="11"/>
        <v>19.111111111111111</v>
      </c>
      <c r="AM37" s="92" t="s">
        <v>9</v>
      </c>
      <c r="AN37" s="86">
        <v>9</v>
      </c>
      <c r="AQ37" s="99"/>
    </row>
    <row r="38" spans="1:43" ht="12" customHeight="1" thickTop="1" thickBot="1" x14ac:dyDescent="0.3">
      <c r="A38" s="83">
        <v>26</v>
      </c>
      <c r="B38" s="229" t="s">
        <v>322</v>
      </c>
      <c r="C38" s="230"/>
      <c r="D38" s="230"/>
      <c r="E38" s="100">
        <v>17</v>
      </c>
      <c r="F38" s="91" t="s">
        <v>9</v>
      </c>
      <c r="G38" s="101">
        <f t="shared" si="0"/>
        <v>17</v>
      </c>
      <c r="H38" s="102">
        <v>16</v>
      </c>
      <c r="I38" s="88" t="s">
        <v>9</v>
      </c>
      <c r="J38" s="103">
        <f t="shared" si="1"/>
        <v>16</v>
      </c>
      <c r="K38" s="104">
        <v>18</v>
      </c>
      <c r="L38" s="91" t="s">
        <v>9</v>
      </c>
      <c r="M38" s="101">
        <f t="shared" si="2"/>
        <v>18</v>
      </c>
      <c r="N38" s="103">
        <v>17</v>
      </c>
      <c r="O38" s="105" t="s">
        <v>9</v>
      </c>
      <c r="P38" s="88">
        <f t="shared" si="3"/>
        <v>17</v>
      </c>
      <c r="Q38" s="104">
        <v>13</v>
      </c>
      <c r="R38" s="92">
        <v>2</v>
      </c>
      <c r="S38" s="101">
        <f t="shared" si="4"/>
        <v>15</v>
      </c>
      <c r="T38" s="106">
        <v>18</v>
      </c>
      <c r="U38" s="94" t="s">
        <v>9</v>
      </c>
      <c r="V38" s="103">
        <f t="shared" si="5"/>
        <v>18</v>
      </c>
      <c r="W38" s="107">
        <v>17</v>
      </c>
      <c r="X38" s="91" t="s">
        <v>9</v>
      </c>
      <c r="Y38" s="101">
        <f t="shared" si="6"/>
        <v>17</v>
      </c>
      <c r="Z38" s="93">
        <v>18</v>
      </c>
      <c r="AA38" s="94" t="s">
        <v>9</v>
      </c>
      <c r="AB38" s="103">
        <f t="shared" si="7"/>
        <v>18</v>
      </c>
      <c r="AC38" s="107">
        <v>19</v>
      </c>
      <c r="AD38" s="85" t="s">
        <v>9</v>
      </c>
      <c r="AE38" s="101">
        <f t="shared" si="8"/>
        <v>19</v>
      </c>
      <c r="AF38" s="106" t="str">
        <f>'[5]CALIF. II FASE'!FB38</f>
        <v>*</v>
      </c>
      <c r="AG38" s="105" t="s">
        <v>9</v>
      </c>
      <c r="AH38" s="103" t="str">
        <f t="shared" si="9"/>
        <v>*</v>
      </c>
      <c r="AI38" s="108" t="str">
        <f>'[5]CALIF. II FASE'!FR38</f>
        <v>*</v>
      </c>
      <c r="AJ38" s="91" t="s">
        <v>9</v>
      </c>
      <c r="AK38" s="109" t="str">
        <f t="shared" si="10"/>
        <v>*</v>
      </c>
      <c r="AL38" s="98">
        <f t="shared" si="11"/>
        <v>17.222222222222221</v>
      </c>
      <c r="AM38" s="92" t="s">
        <v>9</v>
      </c>
      <c r="AN38" s="86">
        <v>9</v>
      </c>
      <c r="AQ38" s="99"/>
    </row>
    <row r="39" spans="1:43" ht="12" customHeight="1" thickTop="1" thickBot="1" x14ac:dyDescent="0.3">
      <c r="A39" s="83">
        <v>27</v>
      </c>
      <c r="B39" s="229" t="s">
        <v>323</v>
      </c>
      <c r="C39" s="230"/>
      <c r="D39" s="230"/>
      <c r="E39" s="100">
        <v>20</v>
      </c>
      <c r="F39" s="91" t="s">
        <v>9</v>
      </c>
      <c r="G39" s="101">
        <f t="shared" si="0"/>
        <v>20</v>
      </c>
      <c r="H39" s="102">
        <v>20</v>
      </c>
      <c r="I39" s="88" t="s">
        <v>9</v>
      </c>
      <c r="J39" s="103">
        <f t="shared" si="1"/>
        <v>20</v>
      </c>
      <c r="K39" s="104">
        <v>20</v>
      </c>
      <c r="L39" s="91" t="s">
        <v>9</v>
      </c>
      <c r="M39" s="101">
        <f t="shared" si="2"/>
        <v>20</v>
      </c>
      <c r="N39" s="103">
        <v>20</v>
      </c>
      <c r="O39" s="105" t="s">
        <v>9</v>
      </c>
      <c r="P39" s="88">
        <f t="shared" si="3"/>
        <v>20</v>
      </c>
      <c r="Q39" s="104">
        <v>20</v>
      </c>
      <c r="R39" s="92" t="s">
        <v>9</v>
      </c>
      <c r="S39" s="101">
        <f t="shared" si="4"/>
        <v>20</v>
      </c>
      <c r="T39" s="106">
        <v>20</v>
      </c>
      <c r="U39" s="94" t="s">
        <v>9</v>
      </c>
      <c r="V39" s="103">
        <f t="shared" si="5"/>
        <v>20</v>
      </c>
      <c r="W39" s="107">
        <v>20</v>
      </c>
      <c r="X39" s="91" t="s">
        <v>9</v>
      </c>
      <c r="Y39" s="101">
        <f t="shared" si="6"/>
        <v>20</v>
      </c>
      <c r="Z39" s="93">
        <v>20</v>
      </c>
      <c r="AA39" s="94" t="s">
        <v>9</v>
      </c>
      <c r="AB39" s="103">
        <f t="shared" si="7"/>
        <v>20</v>
      </c>
      <c r="AC39" s="107">
        <v>19</v>
      </c>
      <c r="AD39" s="85">
        <v>1</v>
      </c>
      <c r="AE39" s="101">
        <f t="shared" si="8"/>
        <v>20</v>
      </c>
      <c r="AF39" s="106" t="str">
        <f>'[5]CALIF. II FASE'!FB39</f>
        <v>*</v>
      </c>
      <c r="AG39" s="105" t="s">
        <v>9</v>
      </c>
      <c r="AH39" s="103" t="str">
        <f t="shared" si="9"/>
        <v>*</v>
      </c>
      <c r="AI39" s="107" t="str">
        <f>'[5]CALIF. II FASE'!FR39</f>
        <v>*</v>
      </c>
      <c r="AJ39" s="91" t="s">
        <v>9</v>
      </c>
      <c r="AK39" s="109" t="str">
        <f t="shared" si="10"/>
        <v>*</v>
      </c>
      <c r="AL39" s="98">
        <f t="shared" si="11"/>
        <v>20</v>
      </c>
      <c r="AM39" s="92" t="s">
        <v>9</v>
      </c>
      <c r="AN39" s="86">
        <v>9</v>
      </c>
      <c r="AQ39" s="99"/>
    </row>
    <row r="40" spans="1:43" ht="12" customHeight="1" thickTop="1" thickBot="1" x14ac:dyDescent="0.3">
      <c r="A40" s="83">
        <v>28</v>
      </c>
      <c r="B40" s="229" t="s">
        <v>324</v>
      </c>
      <c r="C40" s="230"/>
      <c r="D40" s="230"/>
      <c r="E40" s="100">
        <v>13</v>
      </c>
      <c r="F40" s="91">
        <v>2</v>
      </c>
      <c r="G40" s="101">
        <f t="shared" si="0"/>
        <v>15</v>
      </c>
      <c r="H40" s="102">
        <v>14</v>
      </c>
      <c r="I40" s="88" t="s">
        <v>9</v>
      </c>
      <c r="J40" s="103">
        <f t="shared" si="1"/>
        <v>14</v>
      </c>
      <c r="K40" s="104">
        <v>14</v>
      </c>
      <c r="L40" s="91" t="s">
        <v>9</v>
      </c>
      <c r="M40" s="101">
        <f t="shared" si="2"/>
        <v>14</v>
      </c>
      <c r="N40" s="103">
        <v>16</v>
      </c>
      <c r="O40" s="105">
        <v>2</v>
      </c>
      <c r="P40" s="88">
        <f t="shared" si="3"/>
        <v>18</v>
      </c>
      <c r="Q40" s="104">
        <v>18</v>
      </c>
      <c r="R40" s="92" t="s">
        <v>9</v>
      </c>
      <c r="S40" s="101">
        <f t="shared" si="4"/>
        <v>18</v>
      </c>
      <c r="T40" s="106">
        <v>15</v>
      </c>
      <c r="U40" s="94" t="s">
        <v>9</v>
      </c>
      <c r="V40" s="103">
        <f t="shared" si="5"/>
        <v>15</v>
      </c>
      <c r="W40" s="107">
        <v>19</v>
      </c>
      <c r="X40" s="91" t="s">
        <v>9</v>
      </c>
      <c r="Y40" s="101">
        <f t="shared" si="6"/>
        <v>19</v>
      </c>
      <c r="Z40" s="93">
        <v>17</v>
      </c>
      <c r="AA40" s="94" t="s">
        <v>9</v>
      </c>
      <c r="AB40" s="103">
        <f t="shared" si="7"/>
        <v>17</v>
      </c>
      <c r="AC40" s="107">
        <v>16</v>
      </c>
      <c r="AD40" s="85" t="s">
        <v>9</v>
      </c>
      <c r="AE40" s="101">
        <f t="shared" si="8"/>
        <v>16</v>
      </c>
      <c r="AF40" s="106" t="str">
        <f>'[5]CALIF. II FASE'!FB40</f>
        <v>*</v>
      </c>
      <c r="AG40" s="105" t="s">
        <v>9</v>
      </c>
      <c r="AH40" s="103" t="str">
        <f t="shared" si="9"/>
        <v>*</v>
      </c>
      <c r="AI40" s="107" t="str">
        <f>'[5]CALIF. II FASE'!FR40</f>
        <v>*</v>
      </c>
      <c r="AJ40" s="91" t="s">
        <v>9</v>
      </c>
      <c r="AK40" s="109" t="str">
        <f t="shared" si="10"/>
        <v>*</v>
      </c>
      <c r="AL40" s="98">
        <f t="shared" si="11"/>
        <v>16.222222222222221</v>
      </c>
      <c r="AM40" s="92" t="s">
        <v>9</v>
      </c>
      <c r="AN40" s="86">
        <v>9</v>
      </c>
      <c r="AQ40" s="99"/>
    </row>
    <row r="41" spans="1:43" ht="12" customHeight="1" thickTop="1" thickBot="1" x14ac:dyDescent="0.3">
      <c r="A41" s="83">
        <v>29</v>
      </c>
      <c r="B41" s="229" t="s">
        <v>325</v>
      </c>
      <c r="C41" s="230"/>
      <c r="D41" s="230"/>
      <c r="E41" s="100">
        <v>16</v>
      </c>
      <c r="F41" s="91">
        <v>2</v>
      </c>
      <c r="G41" s="101">
        <f t="shared" si="0"/>
        <v>18</v>
      </c>
      <c r="H41" s="102">
        <v>20</v>
      </c>
      <c r="I41" s="88" t="s">
        <v>9</v>
      </c>
      <c r="J41" s="103">
        <f t="shared" si="1"/>
        <v>20</v>
      </c>
      <c r="K41" s="104">
        <v>19</v>
      </c>
      <c r="L41" s="91" t="s">
        <v>9</v>
      </c>
      <c r="M41" s="101">
        <f t="shared" si="2"/>
        <v>19</v>
      </c>
      <c r="N41" s="103">
        <v>19</v>
      </c>
      <c r="O41" s="105" t="s">
        <v>9</v>
      </c>
      <c r="P41" s="88">
        <f t="shared" si="3"/>
        <v>19</v>
      </c>
      <c r="Q41" s="104">
        <v>19</v>
      </c>
      <c r="R41" s="92" t="s">
        <v>9</v>
      </c>
      <c r="S41" s="101">
        <f t="shared" si="4"/>
        <v>19</v>
      </c>
      <c r="T41" s="106">
        <v>20</v>
      </c>
      <c r="U41" s="94" t="s">
        <v>9</v>
      </c>
      <c r="V41" s="103">
        <f t="shared" si="5"/>
        <v>20</v>
      </c>
      <c r="W41" s="107">
        <v>20</v>
      </c>
      <c r="X41" s="91" t="s">
        <v>9</v>
      </c>
      <c r="Y41" s="101">
        <f t="shared" si="6"/>
        <v>20</v>
      </c>
      <c r="Z41" s="93">
        <v>19</v>
      </c>
      <c r="AA41" s="94" t="s">
        <v>9</v>
      </c>
      <c r="AB41" s="103">
        <f t="shared" si="7"/>
        <v>19</v>
      </c>
      <c r="AC41" s="107">
        <v>19</v>
      </c>
      <c r="AD41" s="85" t="s">
        <v>9</v>
      </c>
      <c r="AE41" s="101">
        <f t="shared" si="8"/>
        <v>19</v>
      </c>
      <c r="AF41" s="106" t="str">
        <f>'[5]CALIF. II FASE'!FB41</f>
        <v>*</v>
      </c>
      <c r="AG41" s="105" t="s">
        <v>9</v>
      </c>
      <c r="AH41" s="103" t="str">
        <f t="shared" si="9"/>
        <v>*</v>
      </c>
      <c r="AI41" s="107" t="str">
        <f>'[5]CALIF. II FASE'!FR41</f>
        <v>*</v>
      </c>
      <c r="AJ41" s="91" t="s">
        <v>9</v>
      </c>
      <c r="AK41" s="109" t="str">
        <f t="shared" si="10"/>
        <v>*</v>
      </c>
      <c r="AL41" s="98">
        <f t="shared" si="11"/>
        <v>19.222222222222221</v>
      </c>
      <c r="AM41" s="92" t="s">
        <v>9</v>
      </c>
      <c r="AN41" s="86">
        <v>9</v>
      </c>
      <c r="AQ41" s="99"/>
    </row>
    <row r="42" spans="1:43" ht="12" customHeight="1" thickTop="1" thickBot="1" x14ac:dyDescent="0.3">
      <c r="A42" s="83">
        <v>30</v>
      </c>
      <c r="B42" s="229" t="s">
        <v>326</v>
      </c>
      <c r="C42" s="230"/>
      <c r="D42" s="230"/>
      <c r="E42" s="100">
        <v>18</v>
      </c>
      <c r="F42" s="91">
        <v>1</v>
      </c>
      <c r="G42" s="101">
        <f t="shared" si="0"/>
        <v>19</v>
      </c>
      <c r="H42" s="102">
        <v>20</v>
      </c>
      <c r="I42" s="88" t="s">
        <v>9</v>
      </c>
      <c r="J42" s="103">
        <f t="shared" si="1"/>
        <v>20</v>
      </c>
      <c r="K42" s="104">
        <v>18</v>
      </c>
      <c r="L42" s="91">
        <v>1</v>
      </c>
      <c r="M42" s="101">
        <f t="shared" si="2"/>
        <v>19</v>
      </c>
      <c r="N42" s="103">
        <v>19</v>
      </c>
      <c r="O42" s="105" t="s">
        <v>9</v>
      </c>
      <c r="P42" s="88">
        <f t="shared" si="3"/>
        <v>19</v>
      </c>
      <c r="Q42" s="104">
        <v>20</v>
      </c>
      <c r="R42" s="92" t="s">
        <v>9</v>
      </c>
      <c r="S42" s="101">
        <f t="shared" si="4"/>
        <v>20</v>
      </c>
      <c r="T42" s="106">
        <v>19</v>
      </c>
      <c r="U42" s="94" t="s">
        <v>9</v>
      </c>
      <c r="V42" s="103">
        <f t="shared" si="5"/>
        <v>19</v>
      </c>
      <c r="W42" s="107">
        <v>20</v>
      </c>
      <c r="X42" s="91" t="s">
        <v>9</v>
      </c>
      <c r="Y42" s="101">
        <f t="shared" si="6"/>
        <v>20</v>
      </c>
      <c r="Z42" s="93">
        <v>20</v>
      </c>
      <c r="AA42" s="94" t="s">
        <v>9</v>
      </c>
      <c r="AB42" s="103">
        <f t="shared" si="7"/>
        <v>20</v>
      </c>
      <c r="AC42" s="107">
        <v>19</v>
      </c>
      <c r="AD42" s="85" t="s">
        <v>9</v>
      </c>
      <c r="AE42" s="101">
        <f t="shared" si="8"/>
        <v>19</v>
      </c>
      <c r="AF42" s="106" t="str">
        <f>'[5]CALIF. II FASE'!FB42</f>
        <v>*</v>
      </c>
      <c r="AG42" s="105" t="s">
        <v>9</v>
      </c>
      <c r="AH42" s="103" t="str">
        <f t="shared" si="9"/>
        <v>*</v>
      </c>
      <c r="AI42" s="107" t="str">
        <f>'[5]CALIF. II FASE'!FR42</f>
        <v>*</v>
      </c>
      <c r="AJ42" s="91" t="s">
        <v>9</v>
      </c>
      <c r="AK42" s="109" t="str">
        <f t="shared" si="10"/>
        <v>*</v>
      </c>
      <c r="AL42" s="98">
        <f t="shared" si="11"/>
        <v>19.444444444444443</v>
      </c>
      <c r="AM42" s="92" t="s">
        <v>9</v>
      </c>
      <c r="AN42" s="86">
        <v>9</v>
      </c>
      <c r="AQ42" s="99"/>
    </row>
    <row r="43" spans="1:43" ht="12" customHeight="1" thickTop="1" thickBot="1" x14ac:dyDescent="0.3">
      <c r="A43" s="83">
        <v>31</v>
      </c>
      <c r="B43" s="229" t="s">
        <v>327</v>
      </c>
      <c r="C43" s="230"/>
      <c r="D43" s="230"/>
      <c r="E43" s="100">
        <v>18</v>
      </c>
      <c r="F43" s="91" t="s">
        <v>9</v>
      </c>
      <c r="G43" s="101">
        <f t="shared" si="0"/>
        <v>18</v>
      </c>
      <c r="H43" s="102">
        <v>20</v>
      </c>
      <c r="I43" s="88" t="s">
        <v>9</v>
      </c>
      <c r="J43" s="103">
        <f t="shared" si="1"/>
        <v>20</v>
      </c>
      <c r="K43" s="104">
        <v>19</v>
      </c>
      <c r="L43" s="91" t="s">
        <v>9</v>
      </c>
      <c r="M43" s="101">
        <f t="shared" si="2"/>
        <v>19</v>
      </c>
      <c r="N43" s="103">
        <v>18</v>
      </c>
      <c r="O43" s="105" t="s">
        <v>9</v>
      </c>
      <c r="P43" s="88">
        <f t="shared" si="3"/>
        <v>18</v>
      </c>
      <c r="Q43" s="104">
        <v>15</v>
      </c>
      <c r="R43" s="92" t="s">
        <v>9</v>
      </c>
      <c r="S43" s="101">
        <f t="shared" si="4"/>
        <v>15</v>
      </c>
      <c r="T43" s="106">
        <v>13</v>
      </c>
      <c r="U43" s="94">
        <v>2</v>
      </c>
      <c r="V43" s="103">
        <f t="shared" si="5"/>
        <v>15</v>
      </c>
      <c r="W43" s="107">
        <v>19</v>
      </c>
      <c r="X43" s="91" t="s">
        <v>9</v>
      </c>
      <c r="Y43" s="101">
        <f t="shared" si="6"/>
        <v>19</v>
      </c>
      <c r="Z43" s="93">
        <v>19</v>
      </c>
      <c r="AA43" s="94" t="s">
        <v>9</v>
      </c>
      <c r="AB43" s="103">
        <f t="shared" si="7"/>
        <v>19</v>
      </c>
      <c r="AC43" s="107">
        <v>19</v>
      </c>
      <c r="AD43" s="85" t="s">
        <v>9</v>
      </c>
      <c r="AE43" s="101">
        <f t="shared" si="8"/>
        <v>19</v>
      </c>
      <c r="AF43" s="106" t="str">
        <f>'[5]CALIF. II FASE'!FB43</f>
        <v>*</v>
      </c>
      <c r="AG43" s="105" t="s">
        <v>9</v>
      </c>
      <c r="AH43" s="103" t="str">
        <f t="shared" si="9"/>
        <v>*</v>
      </c>
      <c r="AI43" s="107" t="str">
        <f>'[5]CALIF. II FASE'!FR43</f>
        <v>*</v>
      </c>
      <c r="AJ43" s="91" t="s">
        <v>9</v>
      </c>
      <c r="AK43" s="109" t="str">
        <f t="shared" si="10"/>
        <v>*</v>
      </c>
      <c r="AL43" s="98">
        <f t="shared" si="11"/>
        <v>18</v>
      </c>
      <c r="AM43" s="92" t="s">
        <v>9</v>
      </c>
      <c r="AN43" s="86">
        <v>9</v>
      </c>
      <c r="AQ43" s="99"/>
    </row>
    <row r="44" spans="1:43" ht="12" customHeight="1" thickTop="1" thickBot="1" x14ac:dyDescent="0.3">
      <c r="A44" s="83">
        <v>32</v>
      </c>
      <c r="B44" s="229" t="s">
        <v>328</v>
      </c>
      <c r="C44" s="230"/>
      <c r="D44" s="230"/>
      <c r="E44" s="100">
        <v>17</v>
      </c>
      <c r="F44" s="91">
        <v>2</v>
      </c>
      <c r="G44" s="101">
        <f t="shared" si="0"/>
        <v>19</v>
      </c>
      <c r="H44" s="102">
        <v>20</v>
      </c>
      <c r="I44" s="88" t="s">
        <v>9</v>
      </c>
      <c r="J44" s="103">
        <f t="shared" si="1"/>
        <v>20</v>
      </c>
      <c r="K44" s="104">
        <v>18</v>
      </c>
      <c r="L44" s="91" t="s">
        <v>9</v>
      </c>
      <c r="M44" s="101">
        <f t="shared" si="2"/>
        <v>18</v>
      </c>
      <c r="N44" s="103">
        <v>19</v>
      </c>
      <c r="O44" s="105" t="s">
        <v>9</v>
      </c>
      <c r="P44" s="88">
        <f t="shared" si="3"/>
        <v>19</v>
      </c>
      <c r="Q44" s="104">
        <v>20</v>
      </c>
      <c r="R44" s="92" t="s">
        <v>9</v>
      </c>
      <c r="S44" s="101">
        <f t="shared" si="4"/>
        <v>20</v>
      </c>
      <c r="T44" s="106">
        <v>20</v>
      </c>
      <c r="U44" s="94" t="s">
        <v>9</v>
      </c>
      <c r="V44" s="103">
        <f t="shared" si="5"/>
        <v>20</v>
      </c>
      <c r="W44" s="107">
        <v>19</v>
      </c>
      <c r="X44" s="91" t="s">
        <v>9</v>
      </c>
      <c r="Y44" s="101">
        <f t="shared" si="6"/>
        <v>19</v>
      </c>
      <c r="Z44" s="93">
        <v>20</v>
      </c>
      <c r="AA44" s="94" t="s">
        <v>9</v>
      </c>
      <c r="AB44" s="103">
        <f t="shared" si="7"/>
        <v>20</v>
      </c>
      <c r="AC44" s="107">
        <v>18</v>
      </c>
      <c r="AD44" s="85" t="s">
        <v>9</v>
      </c>
      <c r="AE44" s="101">
        <f t="shared" si="8"/>
        <v>18</v>
      </c>
      <c r="AF44" s="106" t="str">
        <f>'[5]CALIF. II FASE'!FB44</f>
        <v>*</v>
      </c>
      <c r="AG44" s="105" t="s">
        <v>9</v>
      </c>
      <c r="AH44" s="103" t="str">
        <f t="shared" si="9"/>
        <v>*</v>
      </c>
      <c r="AI44" s="107" t="str">
        <f>'[5]CALIF. II FASE'!FR44</f>
        <v>*</v>
      </c>
      <c r="AJ44" s="91" t="s">
        <v>9</v>
      </c>
      <c r="AK44" s="109" t="str">
        <f t="shared" si="10"/>
        <v>*</v>
      </c>
      <c r="AL44" s="98">
        <f t="shared" si="11"/>
        <v>19.222222222222221</v>
      </c>
      <c r="AM44" s="92" t="s">
        <v>9</v>
      </c>
      <c r="AN44" s="86">
        <v>9</v>
      </c>
      <c r="AQ44" s="99"/>
    </row>
    <row r="45" spans="1:43" ht="12" customHeight="1" thickTop="1" thickBot="1" x14ac:dyDescent="0.3">
      <c r="A45" s="83">
        <v>33</v>
      </c>
      <c r="B45" s="229" t="s">
        <v>329</v>
      </c>
      <c r="C45" s="230"/>
      <c r="D45" s="230"/>
      <c r="E45" s="100">
        <v>12</v>
      </c>
      <c r="F45" s="91">
        <v>1</v>
      </c>
      <c r="G45" s="101">
        <f t="shared" si="0"/>
        <v>13</v>
      </c>
      <c r="H45" s="102">
        <v>18</v>
      </c>
      <c r="I45" s="88" t="s">
        <v>9</v>
      </c>
      <c r="J45" s="103">
        <f t="shared" si="1"/>
        <v>18</v>
      </c>
      <c r="K45" s="104">
        <v>19</v>
      </c>
      <c r="L45" s="91" t="s">
        <v>9</v>
      </c>
      <c r="M45" s="101">
        <f t="shared" si="2"/>
        <v>19</v>
      </c>
      <c r="N45" s="103">
        <v>16</v>
      </c>
      <c r="O45" s="105" t="s">
        <v>9</v>
      </c>
      <c r="P45" s="88">
        <f t="shared" si="3"/>
        <v>16</v>
      </c>
      <c r="Q45" s="104">
        <v>18</v>
      </c>
      <c r="R45" s="92" t="s">
        <v>9</v>
      </c>
      <c r="S45" s="101">
        <f t="shared" si="4"/>
        <v>18</v>
      </c>
      <c r="T45" s="106">
        <v>18</v>
      </c>
      <c r="U45" s="94" t="s">
        <v>9</v>
      </c>
      <c r="V45" s="103">
        <f t="shared" si="5"/>
        <v>18</v>
      </c>
      <c r="W45" s="107">
        <v>18</v>
      </c>
      <c r="X45" s="91" t="s">
        <v>9</v>
      </c>
      <c r="Y45" s="101">
        <f t="shared" si="6"/>
        <v>18</v>
      </c>
      <c r="Z45" s="93">
        <v>13</v>
      </c>
      <c r="AA45" s="94" t="s">
        <v>9</v>
      </c>
      <c r="AB45" s="103">
        <f t="shared" si="7"/>
        <v>13</v>
      </c>
      <c r="AC45" s="107">
        <v>12</v>
      </c>
      <c r="AD45" s="85">
        <v>1</v>
      </c>
      <c r="AE45" s="101">
        <f t="shared" si="8"/>
        <v>13</v>
      </c>
      <c r="AF45" s="106" t="str">
        <f>'[5]CALIF. II FASE'!FB45</f>
        <v>*</v>
      </c>
      <c r="AG45" s="105" t="s">
        <v>9</v>
      </c>
      <c r="AH45" s="103" t="str">
        <f t="shared" si="9"/>
        <v>*</v>
      </c>
      <c r="AI45" s="107" t="str">
        <f>'[5]CALIF. II FASE'!FR45</f>
        <v>*</v>
      </c>
      <c r="AJ45" s="91" t="s">
        <v>9</v>
      </c>
      <c r="AK45" s="109" t="str">
        <f t="shared" si="10"/>
        <v>*</v>
      </c>
      <c r="AL45" s="98">
        <f t="shared" si="11"/>
        <v>16.222222222222221</v>
      </c>
      <c r="AM45" s="92" t="s">
        <v>9</v>
      </c>
      <c r="AN45" s="86">
        <v>9</v>
      </c>
      <c r="AQ45" s="99"/>
    </row>
    <row r="46" spans="1:43" ht="12" customHeight="1" thickTop="1" thickBot="1" x14ac:dyDescent="0.3">
      <c r="A46" s="110"/>
      <c r="B46" s="77"/>
      <c r="C46" s="77"/>
      <c r="D46" s="77"/>
      <c r="E46" s="111"/>
      <c r="F46" s="111"/>
      <c r="G46" s="112">
        <f>AVERAGE(G13:G45)</f>
        <v>17.848484848484848</v>
      </c>
      <c r="H46" s="113"/>
      <c r="I46" s="113"/>
      <c r="J46" s="112">
        <f>AVERAGE(J13:J45)</f>
        <v>18.878787878787879</v>
      </c>
      <c r="K46" s="113"/>
      <c r="L46" s="113"/>
      <c r="M46" s="112">
        <f>AVERAGE(M13:M45)</f>
        <v>18.424242424242426</v>
      </c>
      <c r="N46" s="113"/>
      <c r="O46" s="113"/>
      <c r="P46" s="112">
        <f>AVERAGE(P13:P45)</f>
        <v>18.787878787878789</v>
      </c>
      <c r="Q46" s="113"/>
      <c r="R46" s="113"/>
      <c r="S46" s="112">
        <f>AVERAGE(S13:S45)</f>
        <v>18.303030303030305</v>
      </c>
      <c r="T46" s="113"/>
      <c r="U46" s="113"/>
      <c r="V46" s="112">
        <f>AVERAGE(V13:V45)</f>
        <v>18.787878787878789</v>
      </c>
      <c r="W46" s="113"/>
      <c r="X46" s="113"/>
      <c r="Y46" s="112">
        <f>AVERAGE(Y13:Y45)</f>
        <v>18.939393939393938</v>
      </c>
      <c r="Z46" s="113"/>
      <c r="AA46" s="113"/>
      <c r="AB46" s="112">
        <f>AVERAGE(AB13:AB45)</f>
        <v>18.636363636363637</v>
      </c>
      <c r="AC46" s="113"/>
      <c r="AD46" s="113"/>
      <c r="AE46" s="112">
        <f>AVERAGE(AE13:AE45)</f>
        <v>18.333333333333332</v>
      </c>
      <c r="AF46" s="71"/>
      <c r="AG46" s="71"/>
      <c r="AH46" s="112">
        <f>SUM(AH13:AH45)/[5]DOCENTES!F21</f>
        <v>0</v>
      </c>
      <c r="AI46" s="71"/>
      <c r="AJ46" s="71"/>
      <c r="AK46" s="71"/>
      <c r="AL46" s="112">
        <f>AVERAGE(AL13:AL45)</f>
        <v>18.548821548821543</v>
      </c>
      <c r="AM46" s="77"/>
      <c r="AN46" s="77"/>
    </row>
    <row r="47" spans="1:43" ht="12" customHeight="1" thickTop="1" x14ac:dyDescent="0.25"/>
    <row r="48" spans="1:43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</sheetData>
  <mergeCells count="106">
    <mergeCell ref="AI5:AK6"/>
    <mergeCell ref="W4:Y4"/>
    <mergeCell ref="Z4:AB4"/>
    <mergeCell ref="AC4:AE4"/>
    <mergeCell ref="AF4:AH4"/>
    <mergeCell ref="AI4:AK4"/>
    <mergeCell ref="T4:V4"/>
    <mergeCell ref="E5:G6"/>
    <mergeCell ref="H5:J6"/>
    <mergeCell ref="K5:M6"/>
    <mergeCell ref="N5:P6"/>
    <mergeCell ref="Q5:S6"/>
    <mergeCell ref="E4:G4"/>
    <mergeCell ref="H4:J4"/>
    <mergeCell ref="K4:M4"/>
    <mergeCell ref="N4:P4"/>
    <mergeCell ref="Q4:S4"/>
    <mergeCell ref="N8:N12"/>
    <mergeCell ref="O8:O12"/>
    <mergeCell ref="P8:P12"/>
    <mergeCell ref="B10:D10"/>
    <mergeCell ref="T5:V6"/>
    <mergeCell ref="W5:Y6"/>
    <mergeCell ref="Z5:AB6"/>
    <mergeCell ref="AC5:AE6"/>
    <mergeCell ref="AF5:AH6"/>
    <mergeCell ref="AI7:AK7"/>
    <mergeCell ref="E8:E12"/>
    <mergeCell ref="F8:F12"/>
    <mergeCell ref="G8:G12"/>
    <mergeCell ref="H8:H12"/>
    <mergeCell ref="I8:I12"/>
    <mergeCell ref="J8:J12"/>
    <mergeCell ref="K8:K12"/>
    <mergeCell ref="L8:L12"/>
    <mergeCell ref="M8:M12"/>
    <mergeCell ref="Q7:S7"/>
    <mergeCell ref="T7:V7"/>
    <mergeCell ref="W7:Y7"/>
    <mergeCell ref="Z7:AB7"/>
    <mergeCell ref="AC7:AE7"/>
    <mergeCell ref="AF7:AH7"/>
    <mergeCell ref="W8:W12"/>
    <mergeCell ref="X8:X12"/>
    <mergeCell ref="Y8:Y12"/>
    <mergeCell ref="Z8:Z12"/>
    <mergeCell ref="AA8:AA12"/>
    <mergeCell ref="AB8:AB12"/>
    <mergeCell ref="Q8:Q12"/>
    <mergeCell ref="R8:R12"/>
    <mergeCell ref="AN8:AN12"/>
    <mergeCell ref="AC8:AC12"/>
    <mergeCell ref="AD8:AD12"/>
    <mergeCell ref="AE8:AE12"/>
    <mergeCell ref="AF8:AF12"/>
    <mergeCell ref="AG8:AG12"/>
    <mergeCell ref="AH8:AH12"/>
    <mergeCell ref="B18:D18"/>
    <mergeCell ref="B19:D19"/>
    <mergeCell ref="S8:S12"/>
    <mergeCell ref="T8:T12"/>
    <mergeCell ref="U8:U12"/>
    <mergeCell ref="V8:V12"/>
    <mergeCell ref="AI8:AI12"/>
    <mergeCell ref="AJ8:AJ12"/>
    <mergeCell ref="AK8:AK12"/>
    <mergeCell ref="AL8:AL12"/>
    <mergeCell ref="AM8:AM12"/>
    <mergeCell ref="B7:B8"/>
    <mergeCell ref="C7:D8"/>
    <mergeCell ref="E7:G7"/>
    <mergeCell ref="H7:J7"/>
    <mergeCell ref="K7:M7"/>
    <mergeCell ref="N7:P7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42:D42"/>
    <mergeCell ref="B43:D43"/>
    <mergeCell ref="B44:D44"/>
    <mergeCell ref="B45:D45"/>
    <mergeCell ref="B36:D36"/>
    <mergeCell ref="B37:D37"/>
    <mergeCell ref="B38:D38"/>
    <mergeCell ref="B39:D39"/>
    <mergeCell ref="B40:D40"/>
    <mergeCell ref="B41:D41"/>
  </mergeCells>
  <conditionalFormatting sqref="G13:G45">
    <cfRule type="cellIs" dxfId="30" priority="10" operator="lessThan">
      <formula>10</formula>
    </cfRule>
  </conditionalFormatting>
  <conditionalFormatting sqref="J13:J45">
    <cfRule type="cellIs" dxfId="29" priority="9" operator="lessThan">
      <formula>10</formula>
    </cfRule>
  </conditionalFormatting>
  <conditionalFormatting sqref="M13:M45">
    <cfRule type="cellIs" dxfId="28" priority="8" operator="lessThan">
      <formula>10</formula>
    </cfRule>
    <cfRule type="cellIs" dxfId="27" priority="7" operator="lessThan">
      <formula>10</formula>
    </cfRule>
  </conditionalFormatting>
  <conditionalFormatting sqref="P13:P45">
    <cfRule type="cellIs" dxfId="26" priority="6" operator="lessThan">
      <formula>10</formula>
    </cfRule>
  </conditionalFormatting>
  <conditionalFormatting sqref="S13:S45">
    <cfRule type="cellIs" dxfId="25" priority="5" operator="lessThan">
      <formula>10</formula>
    </cfRule>
  </conditionalFormatting>
  <conditionalFormatting sqref="V13:V45">
    <cfRule type="cellIs" dxfId="24" priority="4" operator="lessThan">
      <formula>10</formula>
    </cfRule>
  </conditionalFormatting>
  <conditionalFormatting sqref="Y13:Y45">
    <cfRule type="cellIs" dxfId="23" priority="3" operator="lessThan">
      <formula>10</formula>
    </cfRule>
  </conditionalFormatting>
  <conditionalFormatting sqref="AB13:AB45">
    <cfRule type="cellIs" dxfId="22" priority="2" operator="lessThan">
      <formula>10</formula>
    </cfRule>
  </conditionalFormatting>
  <conditionalFormatting sqref="AE13:AE45">
    <cfRule type="cellIs" dxfId="21" priority="1" operator="lessThan"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5" scale="85" fitToWidth="0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 summaryRight="0"/>
  </sheetPr>
  <dimension ref="A1:AQ87"/>
  <sheetViews>
    <sheetView zoomScaleNormal="100" zoomScaleSheetLayoutView="100" workbookViewId="0">
      <selection activeCell="AH13" sqref="AH13"/>
    </sheetView>
  </sheetViews>
  <sheetFormatPr baseColWidth="10" defaultColWidth="15.109375" defaultRowHeight="13.2" x14ac:dyDescent="0.25"/>
  <cols>
    <col min="1" max="1" width="3.33203125" style="74" customWidth="1"/>
    <col min="2" max="4" width="10.6640625" style="74" customWidth="1"/>
    <col min="5" max="37" width="4.6640625" style="74" customWidth="1"/>
    <col min="38" max="38" width="6.44140625" style="74" customWidth="1"/>
    <col min="39" max="40" width="4.6640625" style="74" customWidth="1"/>
    <col min="41" max="41" width="3.44140625" style="74" customWidth="1"/>
    <col min="42" max="42" width="2.5546875" style="74" customWidth="1"/>
    <col min="43" max="43" width="7.33203125" style="74" customWidth="1"/>
    <col min="44" max="16384" width="15.109375" style="74"/>
  </cols>
  <sheetData>
    <row r="1" spans="1:43" ht="9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43" ht="12" customHeight="1" x14ac:dyDescent="0.25">
      <c r="A2" s="75" t="s">
        <v>12</v>
      </c>
      <c r="B2" s="76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7"/>
    </row>
    <row r="3" spans="1:43" ht="12" customHeight="1" thickBot="1" x14ac:dyDescent="0.3">
      <c r="A3" s="75" t="s">
        <v>13</v>
      </c>
      <c r="B3" s="76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7"/>
    </row>
    <row r="4" spans="1:43" ht="12" customHeight="1" thickTop="1" thickBot="1" x14ac:dyDescent="0.3">
      <c r="A4" s="75" t="s">
        <v>14</v>
      </c>
      <c r="B4" s="76"/>
      <c r="C4" s="75"/>
      <c r="D4" s="75"/>
      <c r="E4" s="262">
        <v>1</v>
      </c>
      <c r="F4" s="251"/>
      <c r="G4" s="252"/>
      <c r="H4" s="263">
        <v>2</v>
      </c>
      <c r="I4" s="251"/>
      <c r="J4" s="252"/>
      <c r="K4" s="262">
        <v>3</v>
      </c>
      <c r="L4" s="251"/>
      <c r="M4" s="252"/>
      <c r="N4" s="263">
        <v>4</v>
      </c>
      <c r="O4" s="251"/>
      <c r="P4" s="252"/>
      <c r="Q4" s="262">
        <v>5</v>
      </c>
      <c r="R4" s="251"/>
      <c r="S4" s="252"/>
      <c r="T4" s="263">
        <v>6</v>
      </c>
      <c r="U4" s="251"/>
      <c r="V4" s="252"/>
      <c r="W4" s="262">
        <v>7</v>
      </c>
      <c r="X4" s="251"/>
      <c r="Y4" s="252"/>
      <c r="Z4" s="263">
        <v>8</v>
      </c>
      <c r="AA4" s="251"/>
      <c r="AB4" s="252"/>
      <c r="AC4" s="262">
        <v>9</v>
      </c>
      <c r="AD4" s="251"/>
      <c r="AE4" s="252"/>
      <c r="AF4" s="263">
        <v>10</v>
      </c>
      <c r="AG4" s="251"/>
      <c r="AH4" s="252"/>
      <c r="AI4" s="262">
        <v>11</v>
      </c>
      <c r="AJ4" s="251"/>
      <c r="AK4" s="252"/>
      <c r="AL4" s="77"/>
    </row>
    <row r="5" spans="1:43" ht="12" customHeight="1" thickTop="1" x14ac:dyDescent="0.25">
      <c r="A5" s="75" t="s">
        <v>284</v>
      </c>
      <c r="B5" s="76"/>
      <c r="C5" s="75"/>
      <c r="D5" s="75"/>
      <c r="E5" s="261" t="s">
        <v>285</v>
      </c>
      <c r="F5" s="247"/>
      <c r="G5" s="249"/>
      <c r="H5" s="257" t="s">
        <v>63</v>
      </c>
      <c r="I5" s="258"/>
      <c r="J5" s="249"/>
      <c r="K5" s="261" t="s">
        <v>286</v>
      </c>
      <c r="L5" s="247"/>
      <c r="M5" s="249"/>
      <c r="N5" s="261" t="s">
        <v>197</v>
      </c>
      <c r="O5" s="247"/>
      <c r="P5" s="249"/>
      <c r="Q5" s="261" t="s">
        <v>287</v>
      </c>
      <c r="R5" s="247"/>
      <c r="S5" s="249"/>
      <c r="T5" s="257" t="s">
        <v>288</v>
      </c>
      <c r="U5" s="258"/>
      <c r="V5" s="249"/>
      <c r="W5" s="261" t="s">
        <v>289</v>
      </c>
      <c r="X5" s="247"/>
      <c r="Y5" s="249"/>
      <c r="Z5" s="257" t="s">
        <v>290</v>
      </c>
      <c r="AA5" s="258"/>
      <c r="AB5" s="249"/>
      <c r="AC5" s="261" t="s">
        <v>447</v>
      </c>
      <c r="AD5" s="247"/>
      <c r="AE5" s="249"/>
      <c r="AF5" s="257" t="s">
        <v>290</v>
      </c>
      <c r="AG5" s="258"/>
      <c r="AH5" s="249"/>
      <c r="AI5" s="261" t="s">
        <v>292</v>
      </c>
      <c r="AJ5" s="247"/>
      <c r="AK5" s="249"/>
      <c r="AL5" s="77"/>
    </row>
    <row r="6" spans="1:43" ht="12" customHeight="1" thickBot="1" x14ac:dyDescent="0.3">
      <c r="A6" s="75" t="s">
        <v>16</v>
      </c>
      <c r="B6" s="76"/>
      <c r="C6" s="75"/>
      <c r="D6" s="75"/>
      <c r="E6" s="243"/>
      <c r="F6" s="259"/>
      <c r="G6" s="260"/>
      <c r="H6" s="243"/>
      <c r="I6" s="259"/>
      <c r="J6" s="260"/>
      <c r="K6" s="243"/>
      <c r="L6" s="259"/>
      <c r="M6" s="260"/>
      <c r="N6" s="243"/>
      <c r="O6" s="259"/>
      <c r="P6" s="260"/>
      <c r="Q6" s="243"/>
      <c r="R6" s="259"/>
      <c r="S6" s="260"/>
      <c r="T6" s="243"/>
      <c r="U6" s="259"/>
      <c r="V6" s="260"/>
      <c r="W6" s="243"/>
      <c r="X6" s="259"/>
      <c r="Y6" s="260"/>
      <c r="Z6" s="243"/>
      <c r="AA6" s="259"/>
      <c r="AB6" s="260"/>
      <c r="AC6" s="243"/>
      <c r="AD6" s="259"/>
      <c r="AE6" s="260"/>
      <c r="AF6" s="243"/>
      <c r="AG6" s="259"/>
      <c r="AH6" s="260"/>
      <c r="AI6" s="243"/>
      <c r="AJ6" s="259"/>
      <c r="AK6" s="260"/>
      <c r="AL6" s="77"/>
    </row>
    <row r="7" spans="1:43" ht="24" customHeight="1" thickTop="1" thickBot="1" x14ac:dyDescent="0.3">
      <c r="A7" s="75"/>
      <c r="B7" s="246" t="s">
        <v>17</v>
      </c>
      <c r="C7" s="248" t="s">
        <v>330</v>
      </c>
      <c r="D7" s="249"/>
      <c r="E7" s="250" t="s">
        <v>146</v>
      </c>
      <c r="F7" s="251"/>
      <c r="G7" s="252"/>
      <c r="H7" s="253" t="s">
        <v>147</v>
      </c>
      <c r="I7" s="251"/>
      <c r="J7" s="252"/>
      <c r="K7" s="250" t="s">
        <v>148</v>
      </c>
      <c r="L7" s="251"/>
      <c r="M7" s="252"/>
      <c r="N7" s="254" t="s">
        <v>149</v>
      </c>
      <c r="O7" s="251"/>
      <c r="P7" s="252"/>
      <c r="Q7" s="250" t="s">
        <v>203</v>
      </c>
      <c r="R7" s="251"/>
      <c r="S7" s="252"/>
      <c r="T7" s="253" t="s">
        <v>204</v>
      </c>
      <c r="U7" s="251"/>
      <c r="V7" s="252"/>
      <c r="W7" s="255" t="s">
        <v>205</v>
      </c>
      <c r="X7" s="251"/>
      <c r="Y7" s="252"/>
      <c r="Z7" s="254" t="s">
        <v>152</v>
      </c>
      <c r="AA7" s="251"/>
      <c r="AB7" s="252"/>
      <c r="AC7" s="255" t="s">
        <v>294</v>
      </c>
      <c r="AD7" s="251"/>
      <c r="AE7" s="252"/>
      <c r="AF7" s="254" t="s">
        <v>153</v>
      </c>
      <c r="AG7" s="251"/>
      <c r="AH7" s="252"/>
      <c r="AI7" s="255" t="s">
        <v>154</v>
      </c>
      <c r="AJ7" s="251"/>
      <c r="AK7" s="252"/>
      <c r="AL7" s="77"/>
    </row>
    <row r="8" spans="1:43" ht="9" customHeight="1" thickTop="1" x14ac:dyDescent="0.25">
      <c r="A8" s="75"/>
      <c r="B8" s="247"/>
      <c r="C8" s="247"/>
      <c r="D8" s="249"/>
      <c r="E8" s="237" t="s">
        <v>0</v>
      </c>
      <c r="F8" s="238" t="s">
        <v>1</v>
      </c>
      <c r="G8" s="237" t="s">
        <v>2</v>
      </c>
      <c r="H8" s="239" t="s">
        <v>0</v>
      </c>
      <c r="I8" s="240" t="s">
        <v>1</v>
      </c>
      <c r="J8" s="239" t="s">
        <v>2</v>
      </c>
      <c r="K8" s="237" t="s">
        <v>0</v>
      </c>
      <c r="L8" s="238" t="s">
        <v>1</v>
      </c>
      <c r="M8" s="237" t="s">
        <v>2</v>
      </c>
      <c r="N8" s="239" t="s">
        <v>0</v>
      </c>
      <c r="O8" s="240" t="s">
        <v>1</v>
      </c>
      <c r="P8" s="239" t="s">
        <v>2</v>
      </c>
      <c r="Q8" s="237" t="s">
        <v>0</v>
      </c>
      <c r="R8" s="238" t="s">
        <v>1</v>
      </c>
      <c r="S8" s="237" t="s">
        <v>2</v>
      </c>
      <c r="T8" s="239" t="s">
        <v>0</v>
      </c>
      <c r="U8" s="240" t="s">
        <v>1</v>
      </c>
      <c r="V8" s="241" t="s">
        <v>2</v>
      </c>
      <c r="W8" s="237" t="s">
        <v>0</v>
      </c>
      <c r="X8" s="238" t="s">
        <v>1</v>
      </c>
      <c r="Y8" s="237" t="s">
        <v>2</v>
      </c>
      <c r="Z8" s="239" t="s">
        <v>0</v>
      </c>
      <c r="AA8" s="240" t="s">
        <v>1</v>
      </c>
      <c r="AB8" s="239" t="s">
        <v>2</v>
      </c>
      <c r="AC8" s="237" t="s">
        <v>0</v>
      </c>
      <c r="AD8" s="238" t="s">
        <v>1</v>
      </c>
      <c r="AE8" s="237" t="s">
        <v>193</v>
      </c>
      <c r="AF8" s="239" t="s">
        <v>0</v>
      </c>
      <c r="AG8" s="240" t="s">
        <v>1</v>
      </c>
      <c r="AH8" s="239" t="s">
        <v>2</v>
      </c>
      <c r="AI8" s="237" t="s">
        <v>0</v>
      </c>
      <c r="AJ8" s="238" t="s">
        <v>1</v>
      </c>
      <c r="AK8" s="244" t="s">
        <v>193</v>
      </c>
      <c r="AL8" s="245" t="s">
        <v>3</v>
      </c>
      <c r="AM8" s="237" t="s">
        <v>4</v>
      </c>
      <c r="AN8" s="234" t="s">
        <v>5</v>
      </c>
    </row>
    <row r="9" spans="1:43" ht="9" customHeight="1" x14ac:dyDescent="0.25">
      <c r="A9" s="75"/>
      <c r="B9" s="79" t="s">
        <v>10</v>
      </c>
      <c r="C9" s="80" t="s">
        <v>295</v>
      </c>
      <c r="D9" s="7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42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42"/>
      <c r="AL9" s="235"/>
      <c r="AM9" s="235"/>
      <c r="AN9" s="235"/>
    </row>
    <row r="10" spans="1:43" ht="9" customHeight="1" x14ac:dyDescent="0.25">
      <c r="A10" s="75"/>
      <c r="B10" s="256" t="s">
        <v>331</v>
      </c>
      <c r="C10" s="247"/>
      <c r="D10" s="249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42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42"/>
      <c r="AL10" s="235"/>
      <c r="AM10" s="235"/>
      <c r="AN10" s="235"/>
    </row>
    <row r="11" spans="1:43" ht="9" customHeight="1" thickBot="1" x14ac:dyDescent="0.3">
      <c r="A11" s="75"/>
      <c r="B11" s="81" t="s">
        <v>6</v>
      </c>
      <c r="C11" s="75"/>
      <c r="D11" s="7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42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42"/>
      <c r="AL11" s="235"/>
      <c r="AM11" s="235"/>
      <c r="AN11" s="235"/>
    </row>
    <row r="12" spans="1:43" ht="14.4" thickTop="1" thickBot="1" x14ac:dyDescent="0.3">
      <c r="A12" s="82" t="s">
        <v>7</v>
      </c>
      <c r="B12" s="231" t="s">
        <v>8</v>
      </c>
      <c r="C12" s="232"/>
      <c r="D12" s="233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43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43"/>
      <c r="AL12" s="236"/>
      <c r="AM12" s="236"/>
      <c r="AN12" s="236"/>
    </row>
    <row r="13" spans="1:43" ht="12" customHeight="1" thickTop="1" thickBot="1" x14ac:dyDescent="0.3">
      <c r="A13" s="83">
        <v>1</v>
      </c>
      <c r="B13" s="229" t="str">
        <f>AQ13</f>
        <v>Nathalya Issabella Balbás Sergio</v>
      </c>
      <c r="C13" s="230"/>
      <c r="D13" s="230"/>
      <c r="E13" s="84">
        <v>12</v>
      </c>
      <c r="F13" s="85" t="s">
        <v>9</v>
      </c>
      <c r="G13" s="86">
        <f t="shared" ref="G13:G45" si="0">SUM(E13:F13)</f>
        <v>12</v>
      </c>
      <c r="H13" s="87">
        <v>16</v>
      </c>
      <c r="I13" s="88" t="s">
        <v>9</v>
      </c>
      <c r="J13" s="89">
        <f t="shared" ref="J13:J45" si="1">SUM(H13:I13)</f>
        <v>16</v>
      </c>
      <c r="K13" s="90">
        <v>19</v>
      </c>
      <c r="L13" s="91" t="s">
        <v>9</v>
      </c>
      <c r="M13" s="86">
        <f t="shared" ref="M13:M45" si="2">SUM(K13:L13)</f>
        <v>19</v>
      </c>
      <c r="N13" s="89">
        <v>16</v>
      </c>
      <c r="O13" s="88" t="s">
        <v>9</v>
      </c>
      <c r="P13" s="89">
        <f t="shared" ref="P13:P45" si="3">SUM(N13:O13)</f>
        <v>16</v>
      </c>
      <c r="Q13" s="90">
        <v>9</v>
      </c>
      <c r="R13" s="92">
        <v>1</v>
      </c>
      <c r="S13" s="86">
        <f t="shared" ref="S13:S45" si="4">SUM(Q13:R13)</f>
        <v>10</v>
      </c>
      <c r="T13" s="93">
        <v>19</v>
      </c>
      <c r="U13" s="94" t="s">
        <v>9</v>
      </c>
      <c r="V13" s="89">
        <f t="shared" ref="V13:V45" si="5">SUM(T13:U13)</f>
        <v>19</v>
      </c>
      <c r="W13" s="95">
        <v>14</v>
      </c>
      <c r="X13" s="85" t="s">
        <v>9</v>
      </c>
      <c r="Y13" s="86">
        <f t="shared" ref="Y13:Y45" si="6">SUM(W13:X13)</f>
        <v>14</v>
      </c>
      <c r="Z13" s="87">
        <v>20</v>
      </c>
      <c r="AA13" s="94" t="s">
        <v>9</v>
      </c>
      <c r="AB13" s="89">
        <f t="shared" ref="AB13:AB45" si="7">SUM(Z13:AA13)</f>
        <v>20</v>
      </c>
      <c r="AC13" s="95">
        <v>19</v>
      </c>
      <c r="AD13" s="85" t="s">
        <v>9</v>
      </c>
      <c r="AE13" s="86">
        <f t="shared" ref="AE13:AE45" si="8">SUM(AC13,AD13)</f>
        <v>19</v>
      </c>
      <c r="AF13" s="93" t="str">
        <f>'[5]CALIF. II FASE'!FB13</f>
        <v>*</v>
      </c>
      <c r="AG13" s="88" t="s">
        <v>9</v>
      </c>
      <c r="AH13" s="89" t="str">
        <f t="shared" ref="AH13:AH45" si="9">AF13</f>
        <v>*</v>
      </c>
      <c r="AI13" s="96" t="str">
        <f>'[5]CALIF. II FASE'!FR13</f>
        <v>*</v>
      </c>
      <c r="AJ13" s="85" t="s">
        <v>9</v>
      </c>
      <c r="AK13" s="97" t="str">
        <f t="shared" ref="AK13:AK45" si="10">AI13</f>
        <v>*</v>
      </c>
      <c r="AL13" s="98">
        <f>AVERAGE(G13,J13,M13,P13,S13,V13,Y13,AB13,AE13)</f>
        <v>16.111111111111111</v>
      </c>
      <c r="AM13" s="92" t="s">
        <v>9</v>
      </c>
      <c r="AN13" s="86">
        <v>9</v>
      </c>
      <c r="AQ13" s="99" t="s">
        <v>332</v>
      </c>
    </row>
    <row r="14" spans="1:43" ht="12" customHeight="1" thickTop="1" thickBot="1" x14ac:dyDescent="0.3">
      <c r="A14" s="83">
        <v>2</v>
      </c>
      <c r="B14" s="229" t="str">
        <f t="shared" ref="B14:B23" si="11">AQ14</f>
        <v>Anthony Alejandro Bergoderi Bustamante</v>
      </c>
      <c r="C14" s="230"/>
      <c r="D14" s="230"/>
      <c r="E14" s="100">
        <v>19</v>
      </c>
      <c r="F14" s="91" t="s">
        <v>9</v>
      </c>
      <c r="G14" s="101">
        <f t="shared" si="0"/>
        <v>19</v>
      </c>
      <c r="H14" s="102">
        <v>20</v>
      </c>
      <c r="I14" s="88" t="s">
        <v>9</v>
      </c>
      <c r="J14" s="103">
        <f t="shared" si="1"/>
        <v>20</v>
      </c>
      <c r="K14" s="104">
        <v>17</v>
      </c>
      <c r="L14" s="91">
        <v>2</v>
      </c>
      <c r="M14" s="101">
        <f t="shared" si="2"/>
        <v>19</v>
      </c>
      <c r="N14" s="103">
        <v>19</v>
      </c>
      <c r="O14" s="105" t="s">
        <v>9</v>
      </c>
      <c r="P14" s="89">
        <f t="shared" si="3"/>
        <v>19</v>
      </c>
      <c r="Q14" s="104">
        <v>19</v>
      </c>
      <c r="R14" s="92" t="s">
        <v>9</v>
      </c>
      <c r="S14" s="101">
        <f t="shared" si="4"/>
        <v>19</v>
      </c>
      <c r="T14" s="106">
        <v>20</v>
      </c>
      <c r="U14" s="94" t="s">
        <v>9</v>
      </c>
      <c r="V14" s="103">
        <f t="shared" si="5"/>
        <v>20</v>
      </c>
      <c r="W14" s="107">
        <v>20</v>
      </c>
      <c r="X14" s="91" t="s">
        <v>9</v>
      </c>
      <c r="Y14" s="101">
        <f t="shared" si="6"/>
        <v>20</v>
      </c>
      <c r="Z14" s="102">
        <v>19</v>
      </c>
      <c r="AA14" s="94" t="s">
        <v>9</v>
      </c>
      <c r="AB14" s="103">
        <f t="shared" si="7"/>
        <v>19</v>
      </c>
      <c r="AC14" s="107">
        <v>19</v>
      </c>
      <c r="AD14" s="85" t="s">
        <v>9</v>
      </c>
      <c r="AE14" s="101">
        <f t="shared" si="8"/>
        <v>19</v>
      </c>
      <c r="AF14" s="106" t="str">
        <f>'[5]CALIF. II FASE'!FB14</f>
        <v>*</v>
      </c>
      <c r="AG14" s="105" t="s">
        <v>9</v>
      </c>
      <c r="AH14" s="103" t="str">
        <f t="shared" si="9"/>
        <v>*</v>
      </c>
      <c r="AI14" s="108" t="str">
        <f>'[5]CALIF. II FASE'!FR14</f>
        <v>*</v>
      </c>
      <c r="AJ14" s="91" t="s">
        <v>9</v>
      </c>
      <c r="AK14" s="109" t="str">
        <f t="shared" si="10"/>
        <v>*</v>
      </c>
      <c r="AL14" s="98">
        <f>AVERAGE(G14,J14,M14,P14,S14,V14,Y14,AB14,AE14)</f>
        <v>19.333333333333332</v>
      </c>
      <c r="AM14" s="92" t="s">
        <v>9</v>
      </c>
      <c r="AN14" s="86">
        <v>9</v>
      </c>
      <c r="AQ14" s="99" t="s">
        <v>333</v>
      </c>
    </row>
    <row r="15" spans="1:43" ht="12" customHeight="1" thickTop="1" thickBot="1" x14ac:dyDescent="0.3">
      <c r="A15" s="83">
        <v>3</v>
      </c>
      <c r="B15" s="229" t="str">
        <f t="shared" si="11"/>
        <v>Fernando Alberto Urbina Álvarez</v>
      </c>
      <c r="C15" s="230"/>
      <c r="D15" s="230"/>
      <c r="E15" s="100">
        <v>16</v>
      </c>
      <c r="F15" s="91">
        <v>1</v>
      </c>
      <c r="G15" s="101">
        <f t="shared" si="0"/>
        <v>17</v>
      </c>
      <c r="H15" s="102">
        <v>19</v>
      </c>
      <c r="I15" s="88" t="s">
        <v>9</v>
      </c>
      <c r="J15" s="103">
        <f t="shared" si="1"/>
        <v>19</v>
      </c>
      <c r="K15" s="104">
        <v>17</v>
      </c>
      <c r="L15" s="91" t="s">
        <v>9</v>
      </c>
      <c r="M15" s="101">
        <f t="shared" si="2"/>
        <v>17</v>
      </c>
      <c r="N15" s="103">
        <v>18</v>
      </c>
      <c r="O15" s="105" t="s">
        <v>9</v>
      </c>
      <c r="P15" s="89">
        <f t="shared" si="3"/>
        <v>18</v>
      </c>
      <c r="Q15" s="104">
        <v>17</v>
      </c>
      <c r="R15" s="92" t="s">
        <v>9</v>
      </c>
      <c r="S15" s="101">
        <f t="shared" si="4"/>
        <v>17</v>
      </c>
      <c r="T15" s="106">
        <v>16</v>
      </c>
      <c r="U15" s="94">
        <v>1</v>
      </c>
      <c r="V15" s="103">
        <f t="shared" si="5"/>
        <v>17</v>
      </c>
      <c r="W15" s="107">
        <v>19</v>
      </c>
      <c r="X15" s="91" t="s">
        <v>9</v>
      </c>
      <c r="Y15" s="101">
        <f t="shared" si="6"/>
        <v>19</v>
      </c>
      <c r="Z15" s="102">
        <v>18</v>
      </c>
      <c r="AA15" s="94" t="s">
        <v>9</v>
      </c>
      <c r="AB15" s="103">
        <f t="shared" si="7"/>
        <v>18</v>
      </c>
      <c r="AC15" s="107">
        <v>19</v>
      </c>
      <c r="AD15" s="85" t="s">
        <v>9</v>
      </c>
      <c r="AE15" s="101">
        <f t="shared" si="8"/>
        <v>19</v>
      </c>
      <c r="AF15" s="106" t="str">
        <f>'[5]CALIF. II FASE'!FB15</f>
        <v>*</v>
      </c>
      <c r="AG15" s="105" t="s">
        <v>9</v>
      </c>
      <c r="AH15" s="103" t="str">
        <f t="shared" si="9"/>
        <v>*</v>
      </c>
      <c r="AI15" s="108" t="str">
        <f>'[5]CALIF. II FASE'!FR15</f>
        <v>*</v>
      </c>
      <c r="AJ15" s="91" t="s">
        <v>9</v>
      </c>
      <c r="AK15" s="109" t="str">
        <f t="shared" si="10"/>
        <v>*</v>
      </c>
      <c r="AL15" s="98">
        <f t="shared" ref="AL15:AL45" si="12">AVERAGE(G15,J15,M15,P15,S15,V15,Y15,AB15,AE15)</f>
        <v>17.888888888888889</v>
      </c>
      <c r="AM15" s="92" t="s">
        <v>9</v>
      </c>
      <c r="AN15" s="86">
        <v>9</v>
      </c>
      <c r="AQ15" s="99" t="s">
        <v>334</v>
      </c>
    </row>
    <row r="16" spans="1:43" ht="12" customHeight="1" thickTop="1" thickBot="1" x14ac:dyDescent="0.3">
      <c r="A16" s="83">
        <v>4</v>
      </c>
      <c r="B16" s="229" t="str">
        <f t="shared" si="11"/>
        <v>Cesar Daniel Bonillo González</v>
      </c>
      <c r="C16" s="230"/>
      <c r="D16" s="230"/>
      <c r="E16" s="100">
        <v>18</v>
      </c>
      <c r="F16" s="91">
        <v>1</v>
      </c>
      <c r="G16" s="101">
        <f t="shared" si="0"/>
        <v>19</v>
      </c>
      <c r="H16" s="102">
        <v>20</v>
      </c>
      <c r="I16" s="88" t="s">
        <v>9</v>
      </c>
      <c r="J16" s="103">
        <f t="shared" si="1"/>
        <v>20</v>
      </c>
      <c r="K16" s="104">
        <v>18</v>
      </c>
      <c r="L16" s="91">
        <v>1</v>
      </c>
      <c r="M16" s="101">
        <f t="shared" si="2"/>
        <v>19</v>
      </c>
      <c r="N16" s="103">
        <v>19</v>
      </c>
      <c r="O16" s="105">
        <v>1</v>
      </c>
      <c r="P16" s="89">
        <f t="shared" si="3"/>
        <v>20</v>
      </c>
      <c r="Q16" s="104">
        <v>19</v>
      </c>
      <c r="R16" s="92" t="s">
        <v>9</v>
      </c>
      <c r="S16" s="101">
        <f t="shared" si="4"/>
        <v>19</v>
      </c>
      <c r="T16" s="106">
        <v>20</v>
      </c>
      <c r="U16" s="94" t="s">
        <v>9</v>
      </c>
      <c r="V16" s="103">
        <f t="shared" si="5"/>
        <v>20</v>
      </c>
      <c r="W16" s="107">
        <v>20</v>
      </c>
      <c r="X16" s="91" t="s">
        <v>9</v>
      </c>
      <c r="Y16" s="101">
        <f t="shared" si="6"/>
        <v>20</v>
      </c>
      <c r="Z16" s="102">
        <v>19</v>
      </c>
      <c r="AA16" s="94" t="s">
        <v>9</v>
      </c>
      <c r="AB16" s="103">
        <f t="shared" si="7"/>
        <v>19</v>
      </c>
      <c r="AC16" s="107">
        <v>19</v>
      </c>
      <c r="AD16" s="85" t="s">
        <v>9</v>
      </c>
      <c r="AE16" s="101">
        <f t="shared" si="8"/>
        <v>19</v>
      </c>
      <c r="AF16" s="106" t="str">
        <f>'[5]CALIF. II FASE'!FB16</f>
        <v>*</v>
      </c>
      <c r="AG16" s="105" t="s">
        <v>9</v>
      </c>
      <c r="AH16" s="103" t="str">
        <f t="shared" si="9"/>
        <v>*</v>
      </c>
      <c r="AI16" s="108" t="str">
        <f>'[5]CALIF. II FASE'!FR16</f>
        <v>*</v>
      </c>
      <c r="AJ16" s="91" t="s">
        <v>9</v>
      </c>
      <c r="AK16" s="109" t="str">
        <f t="shared" si="10"/>
        <v>*</v>
      </c>
      <c r="AL16" s="98">
        <f t="shared" si="12"/>
        <v>19.444444444444443</v>
      </c>
      <c r="AM16" s="92" t="s">
        <v>9</v>
      </c>
      <c r="AN16" s="86">
        <v>9</v>
      </c>
      <c r="AP16" s="110"/>
      <c r="AQ16" s="99" t="s">
        <v>335</v>
      </c>
    </row>
    <row r="17" spans="1:43" ht="12" customHeight="1" thickTop="1" thickBot="1" x14ac:dyDescent="0.3">
      <c r="A17" s="83">
        <v>5</v>
      </c>
      <c r="B17" s="229" t="str">
        <f t="shared" si="11"/>
        <v>Alberth Jesús Hurtado Hernández</v>
      </c>
      <c r="C17" s="230"/>
      <c r="D17" s="230"/>
      <c r="E17" s="100">
        <v>14</v>
      </c>
      <c r="F17" s="91" t="s">
        <v>9</v>
      </c>
      <c r="G17" s="101">
        <f t="shared" si="0"/>
        <v>14</v>
      </c>
      <c r="H17" s="102">
        <v>13</v>
      </c>
      <c r="I17" s="88" t="s">
        <v>9</v>
      </c>
      <c r="J17" s="103">
        <f t="shared" si="1"/>
        <v>13</v>
      </c>
      <c r="K17" s="104">
        <v>14</v>
      </c>
      <c r="L17" s="91" t="s">
        <v>9</v>
      </c>
      <c r="M17" s="101">
        <f t="shared" si="2"/>
        <v>14</v>
      </c>
      <c r="N17" s="103">
        <v>13</v>
      </c>
      <c r="O17" s="105" t="s">
        <v>9</v>
      </c>
      <c r="P17" s="89">
        <f t="shared" si="3"/>
        <v>13</v>
      </c>
      <c r="Q17" s="104">
        <v>16</v>
      </c>
      <c r="R17" s="92" t="s">
        <v>9</v>
      </c>
      <c r="S17" s="101">
        <f t="shared" si="4"/>
        <v>16</v>
      </c>
      <c r="T17" s="106">
        <v>10</v>
      </c>
      <c r="U17" s="94" t="s">
        <v>9</v>
      </c>
      <c r="V17" s="103">
        <f t="shared" si="5"/>
        <v>10</v>
      </c>
      <c r="W17" s="107">
        <v>19</v>
      </c>
      <c r="X17" s="91" t="s">
        <v>9</v>
      </c>
      <c r="Y17" s="101">
        <f t="shared" si="6"/>
        <v>19</v>
      </c>
      <c r="Z17" s="102">
        <v>13</v>
      </c>
      <c r="AA17" s="94" t="s">
        <v>9</v>
      </c>
      <c r="AB17" s="103">
        <f t="shared" si="7"/>
        <v>13</v>
      </c>
      <c r="AC17" s="107">
        <v>7</v>
      </c>
      <c r="AD17" s="85" t="s">
        <v>9</v>
      </c>
      <c r="AE17" s="101">
        <f t="shared" si="8"/>
        <v>7</v>
      </c>
      <c r="AF17" s="106" t="str">
        <f>'[5]CALIF. II FASE'!FB17</f>
        <v>*</v>
      </c>
      <c r="AG17" s="105" t="s">
        <v>9</v>
      </c>
      <c r="AH17" s="103" t="str">
        <f t="shared" si="9"/>
        <v>*</v>
      </c>
      <c r="AI17" s="108" t="str">
        <f>'[5]CALIF. II FASE'!FR17</f>
        <v>*</v>
      </c>
      <c r="AJ17" s="91" t="s">
        <v>9</v>
      </c>
      <c r="AK17" s="109" t="str">
        <f t="shared" si="10"/>
        <v>*</v>
      </c>
      <c r="AL17" s="98">
        <f t="shared" si="12"/>
        <v>13.222222222222221</v>
      </c>
      <c r="AM17" s="92" t="s">
        <v>9</v>
      </c>
      <c r="AN17" s="86">
        <v>9</v>
      </c>
      <c r="AP17" s="110"/>
      <c r="AQ17" s="99" t="s">
        <v>336</v>
      </c>
    </row>
    <row r="18" spans="1:43" ht="12" customHeight="1" thickTop="1" thickBot="1" x14ac:dyDescent="0.3">
      <c r="A18" s="83">
        <v>6</v>
      </c>
      <c r="B18" s="229" t="str">
        <f t="shared" si="11"/>
        <v>María Fernanda Valdiviezo Farias</v>
      </c>
      <c r="C18" s="230"/>
      <c r="D18" s="230"/>
      <c r="E18" s="100">
        <v>18</v>
      </c>
      <c r="F18" s="91" t="s">
        <v>9</v>
      </c>
      <c r="G18" s="101">
        <f t="shared" si="0"/>
        <v>18</v>
      </c>
      <c r="H18" s="102">
        <v>20</v>
      </c>
      <c r="I18" s="88" t="s">
        <v>9</v>
      </c>
      <c r="J18" s="103">
        <f t="shared" si="1"/>
        <v>20</v>
      </c>
      <c r="K18" s="104">
        <v>17</v>
      </c>
      <c r="L18" s="91">
        <v>2</v>
      </c>
      <c r="M18" s="101">
        <f t="shared" si="2"/>
        <v>19</v>
      </c>
      <c r="N18" s="103">
        <v>19</v>
      </c>
      <c r="O18" s="105" t="s">
        <v>9</v>
      </c>
      <c r="P18" s="89">
        <f t="shared" si="3"/>
        <v>19</v>
      </c>
      <c r="Q18" s="104">
        <v>18</v>
      </c>
      <c r="R18" s="92" t="s">
        <v>9</v>
      </c>
      <c r="S18" s="101">
        <f t="shared" si="4"/>
        <v>18</v>
      </c>
      <c r="T18" s="106">
        <v>19</v>
      </c>
      <c r="U18" s="94" t="s">
        <v>9</v>
      </c>
      <c r="V18" s="103">
        <f t="shared" si="5"/>
        <v>19</v>
      </c>
      <c r="W18" s="107">
        <v>20</v>
      </c>
      <c r="X18" s="91" t="s">
        <v>9</v>
      </c>
      <c r="Y18" s="101">
        <f t="shared" si="6"/>
        <v>20</v>
      </c>
      <c r="Z18" s="102">
        <v>19</v>
      </c>
      <c r="AA18" s="94" t="s">
        <v>9</v>
      </c>
      <c r="AB18" s="103">
        <f t="shared" si="7"/>
        <v>19</v>
      </c>
      <c r="AC18" s="107">
        <v>20</v>
      </c>
      <c r="AD18" s="85" t="s">
        <v>9</v>
      </c>
      <c r="AE18" s="101">
        <f t="shared" si="8"/>
        <v>20</v>
      </c>
      <c r="AF18" s="106" t="str">
        <f>'[5]CALIF. II FASE'!FB18</f>
        <v>*</v>
      </c>
      <c r="AG18" s="105" t="s">
        <v>9</v>
      </c>
      <c r="AH18" s="103" t="str">
        <f t="shared" si="9"/>
        <v>*</v>
      </c>
      <c r="AI18" s="108" t="str">
        <f>'[5]CALIF. II FASE'!FR18</f>
        <v>*</v>
      </c>
      <c r="AJ18" s="91" t="s">
        <v>9</v>
      </c>
      <c r="AK18" s="109" t="str">
        <f t="shared" si="10"/>
        <v>*</v>
      </c>
      <c r="AL18" s="98">
        <f t="shared" si="12"/>
        <v>19.111111111111111</v>
      </c>
      <c r="AM18" s="92" t="s">
        <v>9</v>
      </c>
      <c r="AN18" s="86">
        <v>9</v>
      </c>
      <c r="AP18" s="110"/>
      <c r="AQ18" s="99" t="s">
        <v>337</v>
      </c>
    </row>
    <row r="19" spans="1:43" ht="12" customHeight="1" thickTop="1" thickBot="1" x14ac:dyDescent="0.3">
      <c r="A19" s="83">
        <v>7</v>
      </c>
      <c r="B19" s="229" t="str">
        <f t="shared" si="11"/>
        <v>Stefany De Los Angeles Ruiz Maita</v>
      </c>
      <c r="C19" s="230"/>
      <c r="D19" s="230"/>
      <c r="E19" s="100">
        <v>19</v>
      </c>
      <c r="F19" s="91" t="s">
        <v>9</v>
      </c>
      <c r="G19" s="101">
        <f t="shared" si="0"/>
        <v>19</v>
      </c>
      <c r="H19" s="102">
        <v>20</v>
      </c>
      <c r="I19" s="88" t="s">
        <v>9</v>
      </c>
      <c r="J19" s="103">
        <f t="shared" si="1"/>
        <v>20</v>
      </c>
      <c r="K19" s="104">
        <v>17</v>
      </c>
      <c r="L19" s="91">
        <v>2</v>
      </c>
      <c r="M19" s="101">
        <f t="shared" si="2"/>
        <v>19</v>
      </c>
      <c r="N19" s="103">
        <v>19</v>
      </c>
      <c r="O19" s="105" t="s">
        <v>9</v>
      </c>
      <c r="P19" s="89">
        <f t="shared" si="3"/>
        <v>19</v>
      </c>
      <c r="Q19" s="104">
        <v>19</v>
      </c>
      <c r="R19" s="92" t="s">
        <v>9</v>
      </c>
      <c r="S19" s="101">
        <f t="shared" si="4"/>
        <v>19</v>
      </c>
      <c r="T19" s="106">
        <v>20</v>
      </c>
      <c r="U19" s="94" t="s">
        <v>9</v>
      </c>
      <c r="V19" s="103">
        <f t="shared" si="5"/>
        <v>20</v>
      </c>
      <c r="W19" s="107">
        <v>20</v>
      </c>
      <c r="X19" s="91" t="s">
        <v>9</v>
      </c>
      <c r="Y19" s="101">
        <f t="shared" si="6"/>
        <v>20</v>
      </c>
      <c r="Z19" s="102">
        <v>20</v>
      </c>
      <c r="AA19" s="94" t="s">
        <v>9</v>
      </c>
      <c r="AB19" s="103">
        <f t="shared" si="7"/>
        <v>20</v>
      </c>
      <c r="AC19" s="107">
        <v>19</v>
      </c>
      <c r="AD19" s="85" t="s">
        <v>9</v>
      </c>
      <c r="AE19" s="101">
        <f t="shared" si="8"/>
        <v>19</v>
      </c>
      <c r="AF19" s="106" t="str">
        <f>'[5]CALIF. II FASE'!FB19</f>
        <v>*</v>
      </c>
      <c r="AG19" s="105" t="s">
        <v>9</v>
      </c>
      <c r="AH19" s="103" t="str">
        <f t="shared" si="9"/>
        <v>*</v>
      </c>
      <c r="AI19" s="108" t="str">
        <f>'[5]CALIF. II FASE'!FR19</f>
        <v>*</v>
      </c>
      <c r="AJ19" s="91" t="s">
        <v>9</v>
      </c>
      <c r="AK19" s="109" t="str">
        <f t="shared" si="10"/>
        <v>*</v>
      </c>
      <c r="AL19" s="98">
        <f t="shared" si="12"/>
        <v>19.444444444444443</v>
      </c>
      <c r="AM19" s="92" t="s">
        <v>9</v>
      </c>
      <c r="AN19" s="86">
        <v>9</v>
      </c>
      <c r="AP19" s="110"/>
      <c r="AQ19" s="99" t="s">
        <v>338</v>
      </c>
    </row>
    <row r="20" spans="1:43" ht="12" customHeight="1" thickTop="1" thickBot="1" x14ac:dyDescent="0.3">
      <c r="A20" s="83">
        <v>8</v>
      </c>
      <c r="B20" s="229" t="str">
        <f t="shared" si="11"/>
        <v>Rayham David González Buinitzky</v>
      </c>
      <c r="C20" s="230"/>
      <c r="D20" s="230"/>
      <c r="E20" s="100">
        <v>17</v>
      </c>
      <c r="F20" s="91">
        <v>1</v>
      </c>
      <c r="G20" s="101">
        <f t="shared" si="0"/>
        <v>18</v>
      </c>
      <c r="H20" s="102">
        <v>19</v>
      </c>
      <c r="I20" s="88" t="s">
        <v>9</v>
      </c>
      <c r="J20" s="103">
        <f t="shared" si="1"/>
        <v>19</v>
      </c>
      <c r="K20" s="104">
        <v>18</v>
      </c>
      <c r="L20" s="91">
        <v>1</v>
      </c>
      <c r="M20" s="101">
        <f t="shared" si="2"/>
        <v>19</v>
      </c>
      <c r="N20" s="103">
        <v>19</v>
      </c>
      <c r="O20" s="105" t="s">
        <v>9</v>
      </c>
      <c r="P20" s="89">
        <f t="shared" si="3"/>
        <v>19</v>
      </c>
      <c r="Q20" s="104">
        <v>19</v>
      </c>
      <c r="R20" s="92" t="s">
        <v>9</v>
      </c>
      <c r="S20" s="101">
        <f t="shared" si="4"/>
        <v>19</v>
      </c>
      <c r="T20" s="106">
        <v>19</v>
      </c>
      <c r="U20" s="94" t="s">
        <v>9</v>
      </c>
      <c r="V20" s="103">
        <f t="shared" si="5"/>
        <v>19</v>
      </c>
      <c r="W20" s="107">
        <v>20</v>
      </c>
      <c r="X20" s="91" t="s">
        <v>9</v>
      </c>
      <c r="Y20" s="101">
        <f t="shared" si="6"/>
        <v>20</v>
      </c>
      <c r="Z20" s="102">
        <v>19</v>
      </c>
      <c r="AA20" s="94" t="s">
        <v>9</v>
      </c>
      <c r="AB20" s="103">
        <f t="shared" si="7"/>
        <v>19</v>
      </c>
      <c r="AC20" s="107">
        <v>18</v>
      </c>
      <c r="AD20" s="85" t="s">
        <v>9</v>
      </c>
      <c r="AE20" s="101">
        <f t="shared" si="8"/>
        <v>18</v>
      </c>
      <c r="AF20" s="106" t="str">
        <f>'[5]CALIF. II FASE'!FB20</f>
        <v>*</v>
      </c>
      <c r="AG20" s="105" t="s">
        <v>9</v>
      </c>
      <c r="AH20" s="103" t="str">
        <f t="shared" si="9"/>
        <v>*</v>
      </c>
      <c r="AI20" s="108" t="str">
        <f>'[5]CALIF. II FASE'!FR20</f>
        <v>*</v>
      </c>
      <c r="AJ20" s="91" t="s">
        <v>9</v>
      </c>
      <c r="AK20" s="109" t="str">
        <f t="shared" si="10"/>
        <v>*</v>
      </c>
      <c r="AL20" s="98">
        <f t="shared" si="12"/>
        <v>18.888888888888889</v>
      </c>
      <c r="AM20" s="92" t="s">
        <v>9</v>
      </c>
      <c r="AN20" s="86">
        <v>9</v>
      </c>
      <c r="AP20" s="110"/>
      <c r="AQ20" s="99" t="s">
        <v>339</v>
      </c>
    </row>
    <row r="21" spans="1:43" ht="12" customHeight="1" thickTop="1" thickBot="1" x14ac:dyDescent="0.3">
      <c r="A21" s="83">
        <v>9</v>
      </c>
      <c r="B21" s="229" t="str">
        <f t="shared" si="11"/>
        <v>Delianis Del Valle Betancourt Bermúdez</v>
      </c>
      <c r="C21" s="230"/>
      <c r="D21" s="230"/>
      <c r="E21" s="100">
        <v>1</v>
      </c>
      <c r="F21" s="91" t="s">
        <v>9</v>
      </c>
      <c r="G21" s="101">
        <f t="shared" si="0"/>
        <v>1</v>
      </c>
      <c r="H21" s="102">
        <v>1</v>
      </c>
      <c r="I21" s="88" t="s">
        <v>9</v>
      </c>
      <c r="J21" s="103">
        <f t="shared" si="1"/>
        <v>1</v>
      </c>
      <c r="K21" s="104">
        <v>1</v>
      </c>
      <c r="L21" s="91" t="s">
        <v>9</v>
      </c>
      <c r="M21" s="101">
        <f t="shared" si="2"/>
        <v>1</v>
      </c>
      <c r="N21" s="103">
        <v>1</v>
      </c>
      <c r="O21" s="105" t="s">
        <v>9</v>
      </c>
      <c r="P21" s="89">
        <f t="shared" si="3"/>
        <v>1</v>
      </c>
      <c r="Q21" s="104">
        <v>1</v>
      </c>
      <c r="R21" s="92" t="s">
        <v>9</v>
      </c>
      <c r="S21" s="101">
        <f t="shared" si="4"/>
        <v>1</v>
      </c>
      <c r="T21" s="106">
        <v>1</v>
      </c>
      <c r="U21" s="94" t="s">
        <v>9</v>
      </c>
      <c r="V21" s="103">
        <f t="shared" si="5"/>
        <v>1</v>
      </c>
      <c r="W21" s="107">
        <v>1</v>
      </c>
      <c r="X21" s="91" t="s">
        <v>9</v>
      </c>
      <c r="Y21" s="101">
        <f t="shared" si="6"/>
        <v>1</v>
      </c>
      <c r="Z21" s="102">
        <v>1</v>
      </c>
      <c r="AA21" s="94" t="s">
        <v>9</v>
      </c>
      <c r="AB21" s="103">
        <f t="shared" si="7"/>
        <v>1</v>
      </c>
      <c r="AC21" s="107">
        <v>1</v>
      </c>
      <c r="AD21" s="85" t="s">
        <v>9</v>
      </c>
      <c r="AE21" s="101">
        <f t="shared" si="8"/>
        <v>1</v>
      </c>
      <c r="AF21" s="106" t="str">
        <f>'[5]CALIF. II FASE'!FB21</f>
        <v>*</v>
      </c>
      <c r="AG21" s="105" t="s">
        <v>9</v>
      </c>
      <c r="AH21" s="103" t="str">
        <f t="shared" si="9"/>
        <v>*</v>
      </c>
      <c r="AI21" s="108" t="str">
        <f>'[5]CALIF. II FASE'!FR21</f>
        <v>*</v>
      </c>
      <c r="AJ21" s="91" t="s">
        <v>9</v>
      </c>
      <c r="AK21" s="109" t="str">
        <f t="shared" si="10"/>
        <v>*</v>
      </c>
      <c r="AL21" s="98">
        <f t="shared" si="12"/>
        <v>1</v>
      </c>
      <c r="AM21" s="92" t="s">
        <v>9</v>
      </c>
      <c r="AN21" s="86">
        <v>9</v>
      </c>
      <c r="AP21" s="110"/>
      <c r="AQ21" s="99" t="s">
        <v>340</v>
      </c>
    </row>
    <row r="22" spans="1:43" ht="12" customHeight="1" thickTop="1" thickBot="1" x14ac:dyDescent="0.3">
      <c r="A22" s="83">
        <v>10</v>
      </c>
      <c r="B22" s="229" t="str">
        <f t="shared" si="11"/>
        <v>Fabian Alejandro Brito Salazar</v>
      </c>
      <c r="C22" s="230"/>
      <c r="D22" s="230"/>
      <c r="E22" s="100">
        <v>12</v>
      </c>
      <c r="F22" s="91">
        <v>2</v>
      </c>
      <c r="G22" s="101">
        <f t="shared" si="0"/>
        <v>14</v>
      </c>
      <c r="H22" s="102">
        <v>20</v>
      </c>
      <c r="I22" s="88" t="s">
        <v>9</v>
      </c>
      <c r="J22" s="103">
        <f t="shared" si="1"/>
        <v>20</v>
      </c>
      <c r="K22" s="104">
        <v>18</v>
      </c>
      <c r="L22" s="91" t="s">
        <v>9</v>
      </c>
      <c r="M22" s="101">
        <f t="shared" si="2"/>
        <v>18</v>
      </c>
      <c r="N22" s="103">
        <v>18</v>
      </c>
      <c r="O22" s="105" t="s">
        <v>9</v>
      </c>
      <c r="P22" s="89">
        <f t="shared" si="3"/>
        <v>18</v>
      </c>
      <c r="Q22" s="104">
        <v>20</v>
      </c>
      <c r="R22" s="92" t="s">
        <v>9</v>
      </c>
      <c r="S22" s="101">
        <f t="shared" si="4"/>
        <v>20</v>
      </c>
      <c r="T22" s="106">
        <v>20</v>
      </c>
      <c r="U22" s="94" t="s">
        <v>9</v>
      </c>
      <c r="V22" s="103">
        <f t="shared" si="5"/>
        <v>20</v>
      </c>
      <c r="W22" s="107">
        <v>20</v>
      </c>
      <c r="X22" s="91" t="s">
        <v>9</v>
      </c>
      <c r="Y22" s="101">
        <f t="shared" si="6"/>
        <v>20</v>
      </c>
      <c r="Z22" s="102">
        <v>19</v>
      </c>
      <c r="AA22" s="94" t="s">
        <v>9</v>
      </c>
      <c r="AB22" s="103">
        <f t="shared" si="7"/>
        <v>19</v>
      </c>
      <c r="AC22" s="107">
        <v>17</v>
      </c>
      <c r="AD22" s="85" t="s">
        <v>9</v>
      </c>
      <c r="AE22" s="101">
        <f t="shared" si="8"/>
        <v>17</v>
      </c>
      <c r="AF22" s="106" t="str">
        <f>'[5]CALIF. II FASE'!FB22</f>
        <v>*</v>
      </c>
      <c r="AG22" s="105" t="s">
        <v>9</v>
      </c>
      <c r="AH22" s="103" t="str">
        <f t="shared" si="9"/>
        <v>*</v>
      </c>
      <c r="AI22" s="108" t="str">
        <f>'[5]CALIF. II FASE'!FR22</f>
        <v>*</v>
      </c>
      <c r="AJ22" s="91" t="s">
        <v>9</v>
      </c>
      <c r="AK22" s="109" t="str">
        <f t="shared" si="10"/>
        <v>*</v>
      </c>
      <c r="AL22" s="98">
        <f t="shared" si="12"/>
        <v>18.444444444444443</v>
      </c>
      <c r="AM22" s="92" t="s">
        <v>9</v>
      </c>
      <c r="AN22" s="86">
        <v>9</v>
      </c>
      <c r="AP22" s="110"/>
      <c r="AQ22" s="99" t="s">
        <v>341</v>
      </c>
    </row>
    <row r="23" spans="1:43" ht="12" customHeight="1" thickTop="1" thickBot="1" x14ac:dyDescent="0.3">
      <c r="A23" s="83">
        <v>11</v>
      </c>
      <c r="B23" s="229" t="str">
        <f t="shared" si="11"/>
        <v>Keila Evelia Marcano Carrión</v>
      </c>
      <c r="C23" s="230"/>
      <c r="D23" s="230"/>
      <c r="E23" s="100">
        <v>15</v>
      </c>
      <c r="F23" s="91">
        <v>2</v>
      </c>
      <c r="G23" s="101">
        <f t="shared" si="0"/>
        <v>17</v>
      </c>
      <c r="H23" s="102">
        <v>19</v>
      </c>
      <c r="I23" s="88" t="s">
        <v>9</v>
      </c>
      <c r="J23" s="103">
        <f t="shared" si="1"/>
        <v>19</v>
      </c>
      <c r="K23" s="104">
        <v>19</v>
      </c>
      <c r="L23" s="91" t="s">
        <v>9</v>
      </c>
      <c r="M23" s="101">
        <f t="shared" si="2"/>
        <v>19</v>
      </c>
      <c r="N23" s="103">
        <v>18</v>
      </c>
      <c r="O23" s="105" t="s">
        <v>9</v>
      </c>
      <c r="P23" s="89">
        <f t="shared" si="3"/>
        <v>18</v>
      </c>
      <c r="Q23" s="104">
        <v>18</v>
      </c>
      <c r="R23" s="92" t="s">
        <v>9</v>
      </c>
      <c r="S23" s="101">
        <f t="shared" si="4"/>
        <v>18</v>
      </c>
      <c r="T23" s="106">
        <v>20</v>
      </c>
      <c r="U23" s="94" t="s">
        <v>9</v>
      </c>
      <c r="V23" s="103">
        <f t="shared" si="5"/>
        <v>20</v>
      </c>
      <c r="W23" s="107">
        <v>19</v>
      </c>
      <c r="X23" s="91" t="s">
        <v>9</v>
      </c>
      <c r="Y23" s="101">
        <f t="shared" si="6"/>
        <v>19</v>
      </c>
      <c r="Z23" s="102">
        <v>19</v>
      </c>
      <c r="AA23" s="94" t="s">
        <v>9</v>
      </c>
      <c r="AB23" s="103">
        <f t="shared" si="7"/>
        <v>19</v>
      </c>
      <c r="AC23" s="107">
        <v>18</v>
      </c>
      <c r="AD23" s="85" t="s">
        <v>9</v>
      </c>
      <c r="AE23" s="101">
        <f t="shared" si="8"/>
        <v>18</v>
      </c>
      <c r="AF23" s="106" t="str">
        <f>'[5]CALIF. II FASE'!FB23</f>
        <v>*</v>
      </c>
      <c r="AG23" s="105" t="s">
        <v>9</v>
      </c>
      <c r="AH23" s="103" t="str">
        <f t="shared" si="9"/>
        <v>*</v>
      </c>
      <c r="AI23" s="108" t="str">
        <f>'[5]CALIF. II FASE'!FR23</f>
        <v>*</v>
      </c>
      <c r="AJ23" s="91" t="s">
        <v>9</v>
      </c>
      <c r="AK23" s="109" t="str">
        <f t="shared" si="10"/>
        <v>*</v>
      </c>
      <c r="AL23" s="98">
        <f t="shared" si="12"/>
        <v>18.555555555555557</v>
      </c>
      <c r="AM23" s="92" t="s">
        <v>9</v>
      </c>
      <c r="AN23" s="86">
        <v>9</v>
      </c>
      <c r="AP23" s="110"/>
      <c r="AQ23" s="99" t="s">
        <v>342</v>
      </c>
    </row>
    <row r="24" spans="1:43" ht="12" customHeight="1" thickTop="1" thickBot="1" x14ac:dyDescent="0.3">
      <c r="A24" s="83">
        <v>12</v>
      </c>
      <c r="B24" s="229" t="str">
        <f t="shared" ref="B24:B45" si="13">AQ24</f>
        <v>Agustín José Caldea Castillo</v>
      </c>
      <c r="C24" s="230"/>
      <c r="D24" s="230"/>
      <c r="E24" s="100">
        <v>6</v>
      </c>
      <c r="F24" s="91" t="s">
        <v>9</v>
      </c>
      <c r="G24" s="101">
        <f t="shared" si="0"/>
        <v>6</v>
      </c>
      <c r="H24" s="102">
        <v>8</v>
      </c>
      <c r="I24" s="88" t="s">
        <v>9</v>
      </c>
      <c r="J24" s="103">
        <f t="shared" si="1"/>
        <v>8</v>
      </c>
      <c r="K24" s="104">
        <v>16</v>
      </c>
      <c r="L24" s="91" t="s">
        <v>9</v>
      </c>
      <c r="M24" s="101">
        <f t="shared" si="2"/>
        <v>16</v>
      </c>
      <c r="N24" s="103">
        <v>10</v>
      </c>
      <c r="O24" s="105" t="s">
        <v>9</v>
      </c>
      <c r="P24" s="89">
        <f t="shared" si="3"/>
        <v>10</v>
      </c>
      <c r="Q24" s="104">
        <v>11</v>
      </c>
      <c r="R24" s="92" t="s">
        <v>9</v>
      </c>
      <c r="S24" s="101">
        <f t="shared" si="4"/>
        <v>11</v>
      </c>
      <c r="T24" s="106">
        <v>12</v>
      </c>
      <c r="U24" s="94" t="s">
        <v>9</v>
      </c>
      <c r="V24" s="103">
        <f t="shared" si="5"/>
        <v>12</v>
      </c>
      <c r="W24" s="107">
        <v>14</v>
      </c>
      <c r="X24" s="91" t="s">
        <v>9</v>
      </c>
      <c r="Y24" s="101">
        <f t="shared" si="6"/>
        <v>14</v>
      </c>
      <c r="Z24" s="102">
        <v>11</v>
      </c>
      <c r="AA24" s="94" t="s">
        <v>9</v>
      </c>
      <c r="AB24" s="103">
        <f t="shared" si="7"/>
        <v>11</v>
      </c>
      <c r="AC24" s="107">
        <v>5</v>
      </c>
      <c r="AD24" s="85" t="s">
        <v>9</v>
      </c>
      <c r="AE24" s="101">
        <f t="shared" si="8"/>
        <v>5</v>
      </c>
      <c r="AF24" s="106" t="str">
        <f>'[5]CALIF. II FASE'!FB24</f>
        <v>*</v>
      </c>
      <c r="AG24" s="105" t="s">
        <v>9</v>
      </c>
      <c r="AH24" s="103" t="str">
        <f t="shared" si="9"/>
        <v>*</v>
      </c>
      <c r="AI24" s="108" t="str">
        <f>'[5]CALIF. II FASE'!FR24</f>
        <v>*</v>
      </c>
      <c r="AJ24" s="91" t="s">
        <v>9</v>
      </c>
      <c r="AK24" s="109" t="str">
        <f t="shared" si="10"/>
        <v>*</v>
      </c>
      <c r="AL24" s="98">
        <f t="shared" si="12"/>
        <v>10.333333333333334</v>
      </c>
      <c r="AM24" s="92" t="s">
        <v>9</v>
      </c>
      <c r="AN24" s="86">
        <v>9</v>
      </c>
      <c r="AQ24" s="99" t="s">
        <v>343</v>
      </c>
    </row>
    <row r="25" spans="1:43" ht="12" customHeight="1" thickTop="1" thickBot="1" x14ac:dyDescent="0.3">
      <c r="A25" s="83">
        <v>13</v>
      </c>
      <c r="B25" s="229" t="str">
        <f t="shared" si="13"/>
        <v>Francelys Eliannys López Flames</v>
      </c>
      <c r="C25" s="230"/>
      <c r="D25" s="230"/>
      <c r="E25" s="100">
        <v>20</v>
      </c>
      <c r="F25" s="91" t="s">
        <v>9</v>
      </c>
      <c r="G25" s="101">
        <f t="shared" si="0"/>
        <v>20</v>
      </c>
      <c r="H25" s="102">
        <v>20</v>
      </c>
      <c r="I25" s="88" t="s">
        <v>9</v>
      </c>
      <c r="J25" s="103">
        <f t="shared" si="1"/>
        <v>20</v>
      </c>
      <c r="K25" s="104">
        <v>20</v>
      </c>
      <c r="L25" s="91" t="s">
        <v>9</v>
      </c>
      <c r="M25" s="101">
        <f t="shared" si="2"/>
        <v>20</v>
      </c>
      <c r="N25" s="103">
        <v>20</v>
      </c>
      <c r="O25" s="105" t="s">
        <v>9</v>
      </c>
      <c r="P25" s="89">
        <f t="shared" si="3"/>
        <v>20</v>
      </c>
      <c r="Q25" s="104">
        <v>20</v>
      </c>
      <c r="R25" s="92" t="s">
        <v>9</v>
      </c>
      <c r="S25" s="101">
        <f t="shared" si="4"/>
        <v>20</v>
      </c>
      <c r="T25" s="106">
        <v>20</v>
      </c>
      <c r="U25" s="94" t="s">
        <v>9</v>
      </c>
      <c r="V25" s="103">
        <f t="shared" si="5"/>
        <v>20</v>
      </c>
      <c r="W25" s="107">
        <v>20</v>
      </c>
      <c r="X25" s="91" t="s">
        <v>9</v>
      </c>
      <c r="Y25" s="101">
        <f t="shared" si="6"/>
        <v>20</v>
      </c>
      <c r="Z25" s="102">
        <v>20</v>
      </c>
      <c r="AA25" s="94" t="s">
        <v>9</v>
      </c>
      <c r="AB25" s="103">
        <f t="shared" si="7"/>
        <v>20</v>
      </c>
      <c r="AC25" s="107">
        <v>20</v>
      </c>
      <c r="AD25" s="85" t="s">
        <v>9</v>
      </c>
      <c r="AE25" s="101">
        <f t="shared" si="8"/>
        <v>20</v>
      </c>
      <c r="AF25" s="106" t="str">
        <f>'[5]CALIF. II FASE'!FB25</f>
        <v>*</v>
      </c>
      <c r="AG25" s="105" t="s">
        <v>9</v>
      </c>
      <c r="AH25" s="103" t="str">
        <f t="shared" si="9"/>
        <v>*</v>
      </c>
      <c r="AI25" s="108" t="str">
        <f>'[5]CALIF. II FASE'!FR25</f>
        <v>*</v>
      </c>
      <c r="AJ25" s="91" t="s">
        <v>9</v>
      </c>
      <c r="AK25" s="109" t="str">
        <f t="shared" si="10"/>
        <v>*</v>
      </c>
      <c r="AL25" s="98">
        <f t="shared" si="12"/>
        <v>20</v>
      </c>
      <c r="AM25" s="92" t="s">
        <v>9</v>
      </c>
      <c r="AN25" s="86">
        <v>9</v>
      </c>
      <c r="AQ25" s="99" t="s">
        <v>344</v>
      </c>
    </row>
    <row r="26" spans="1:43" ht="12" customHeight="1" thickTop="1" thickBot="1" x14ac:dyDescent="0.3">
      <c r="A26" s="83">
        <v>14</v>
      </c>
      <c r="B26" s="229" t="str">
        <f t="shared" si="13"/>
        <v>Marcela Alexzareth Licciones Morales</v>
      </c>
      <c r="C26" s="230"/>
      <c r="D26" s="230"/>
      <c r="E26" s="100">
        <v>18</v>
      </c>
      <c r="F26" s="91" t="s">
        <v>9</v>
      </c>
      <c r="G26" s="101">
        <f t="shared" si="0"/>
        <v>18</v>
      </c>
      <c r="H26" s="102">
        <v>20</v>
      </c>
      <c r="I26" s="88" t="s">
        <v>9</v>
      </c>
      <c r="J26" s="103">
        <f t="shared" si="1"/>
        <v>20</v>
      </c>
      <c r="K26" s="104">
        <v>18</v>
      </c>
      <c r="L26" s="91" t="s">
        <v>9</v>
      </c>
      <c r="M26" s="101">
        <f t="shared" si="2"/>
        <v>18</v>
      </c>
      <c r="N26" s="103">
        <v>18</v>
      </c>
      <c r="O26" s="105" t="s">
        <v>9</v>
      </c>
      <c r="P26" s="89">
        <f t="shared" si="3"/>
        <v>18</v>
      </c>
      <c r="Q26" s="104">
        <v>13</v>
      </c>
      <c r="R26" s="92">
        <v>2</v>
      </c>
      <c r="S26" s="101">
        <f t="shared" si="4"/>
        <v>15</v>
      </c>
      <c r="T26" s="106">
        <v>18</v>
      </c>
      <c r="U26" s="94" t="s">
        <v>9</v>
      </c>
      <c r="V26" s="103">
        <f t="shared" si="5"/>
        <v>18</v>
      </c>
      <c r="W26" s="107">
        <v>14</v>
      </c>
      <c r="X26" s="91" t="s">
        <v>9</v>
      </c>
      <c r="Y26" s="101">
        <f t="shared" si="6"/>
        <v>14</v>
      </c>
      <c r="Z26" s="102">
        <v>20</v>
      </c>
      <c r="AA26" s="94" t="s">
        <v>9</v>
      </c>
      <c r="AB26" s="103">
        <f t="shared" si="7"/>
        <v>20</v>
      </c>
      <c r="AC26" s="107">
        <v>19</v>
      </c>
      <c r="AD26" s="85" t="s">
        <v>9</v>
      </c>
      <c r="AE26" s="101">
        <f t="shared" si="8"/>
        <v>19</v>
      </c>
      <c r="AF26" s="106" t="str">
        <f>'[5]CALIF. II FASE'!FB26</f>
        <v>*</v>
      </c>
      <c r="AG26" s="105" t="s">
        <v>9</v>
      </c>
      <c r="AH26" s="103" t="str">
        <f t="shared" si="9"/>
        <v>*</v>
      </c>
      <c r="AI26" s="108" t="str">
        <f>'[5]CALIF. II FASE'!FR26</f>
        <v>*</v>
      </c>
      <c r="AJ26" s="91" t="s">
        <v>9</v>
      </c>
      <c r="AK26" s="109" t="str">
        <f t="shared" si="10"/>
        <v>*</v>
      </c>
      <c r="AL26" s="98">
        <f t="shared" si="12"/>
        <v>17.777777777777779</v>
      </c>
      <c r="AM26" s="92" t="s">
        <v>9</v>
      </c>
      <c r="AN26" s="86">
        <v>9</v>
      </c>
      <c r="AQ26" s="99" t="s">
        <v>345</v>
      </c>
    </row>
    <row r="27" spans="1:43" ht="12" customHeight="1" thickTop="1" thickBot="1" x14ac:dyDescent="0.3">
      <c r="A27" s="83">
        <v>15</v>
      </c>
      <c r="B27" s="229" t="str">
        <f t="shared" si="13"/>
        <v>Celeste Nazaret Díaz Valbuena</v>
      </c>
      <c r="C27" s="230"/>
      <c r="D27" s="230"/>
      <c r="E27" s="100">
        <v>7</v>
      </c>
      <c r="F27" s="91" t="s">
        <v>9</v>
      </c>
      <c r="G27" s="101">
        <f t="shared" si="0"/>
        <v>7</v>
      </c>
      <c r="H27" s="102">
        <v>13</v>
      </c>
      <c r="I27" s="88" t="s">
        <v>9</v>
      </c>
      <c r="J27" s="103">
        <f t="shared" si="1"/>
        <v>13</v>
      </c>
      <c r="K27" s="104">
        <v>7</v>
      </c>
      <c r="L27" s="91" t="s">
        <v>9</v>
      </c>
      <c r="M27" s="101">
        <f t="shared" si="2"/>
        <v>7</v>
      </c>
      <c r="N27" s="103">
        <v>10</v>
      </c>
      <c r="O27" s="105" t="s">
        <v>9</v>
      </c>
      <c r="P27" s="89">
        <f t="shared" si="3"/>
        <v>10</v>
      </c>
      <c r="Q27" s="104">
        <v>6</v>
      </c>
      <c r="R27" s="92" t="s">
        <v>9</v>
      </c>
      <c r="S27" s="101">
        <f t="shared" si="4"/>
        <v>6</v>
      </c>
      <c r="T27" s="106">
        <v>10</v>
      </c>
      <c r="U27" s="94" t="s">
        <v>9</v>
      </c>
      <c r="V27" s="103">
        <f t="shared" si="5"/>
        <v>10</v>
      </c>
      <c r="W27" s="107">
        <v>12</v>
      </c>
      <c r="X27" s="91" t="s">
        <v>9</v>
      </c>
      <c r="Y27" s="101">
        <f t="shared" si="6"/>
        <v>12</v>
      </c>
      <c r="Z27" s="102">
        <v>13</v>
      </c>
      <c r="AA27" s="94" t="s">
        <v>9</v>
      </c>
      <c r="AB27" s="103">
        <f t="shared" si="7"/>
        <v>13</v>
      </c>
      <c r="AC27" s="107">
        <v>13</v>
      </c>
      <c r="AD27" s="85" t="s">
        <v>9</v>
      </c>
      <c r="AE27" s="101">
        <f t="shared" si="8"/>
        <v>13</v>
      </c>
      <c r="AF27" s="106" t="str">
        <f>'[5]CALIF. II FASE'!FB27</f>
        <v>*</v>
      </c>
      <c r="AG27" s="105" t="s">
        <v>9</v>
      </c>
      <c r="AH27" s="103" t="str">
        <f t="shared" si="9"/>
        <v>*</v>
      </c>
      <c r="AI27" s="108" t="str">
        <f>'[5]CALIF. II FASE'!FR27</f>
        <v>*</v>
      </c>
      <c r="AJ27" s="91" t="s">
        <v>9</v>
      </c>
      <c r="AK27" s="109" t="str">
        <f t="shared" si="10"/>
        <v>*</v>
      </c>
      <c r="AL27" s="98">
        <f t="shared" si="12"/>
        <v>10.111111111111111</v>
      </c>
      <c r="AM27" s="92" t="s">
        <v>9</v>
      </c>
      <c r="AN27" s="86">
        <v>9</v>
      </c>
      <c r="AQ27" s="99" t="s">
        <v>346</v>
      </c>
    </row>
    <row r="28" spans="1:43" ht="12" customHeight="1" thickTop="1" thickBot="1" x14ac:dyDescent="0.3">
      <c r="A28" s="83">
        <v>16</v>
      </c>
      <c r="B28" s="229" t="str">
        <f t="shared" si="13"/>
        <v>Luis Enrique Pérez Guzmán</v>
      </c>
      <c r="C28" s="230"/>
      <c r="D28" s="230"/>
      <c r="E28" s="100">
        <v>20</v>
      </c>
      <c r="F28" s="91" t="s">
        <v>9</v>
      </c>
      <c r="G28" s="101">
        <f t="shared" si="0"/>
        <v>20</v>
      </c>
      <c r="H28" s="102">
        <v>19</v>
      </c>
      <c r="I28" s="88" t="s">
        <v>9</v>
      </c>
      <c r="J28" s="103">
        <f t="shared" si="1"/>
        <v>19</v>
      </c>
      <c r="K28" s="104">
        <v>18</v>
      </c>
      <c r="L28" s="91" t="s">
        <v>9</v>
      </c>
      <c r="M28" s="101">
        <f t="shared" si="2"/>
        <v>18</v>
      </c>
      <c r="N28" s="103">
        <v>17</v>
      </c>
      <c r="O28" s="105" t="s">
        <v>9</v>
      </c>
      <c r="P28" s="89">
        <f t="shared" si="3"/>
        <v>17</v>
      </c>
      <c r="Q28" s="104">
        <v>9</v>
      </c>
      <c r="R28" s="92">
        <v>1</v>
      </c>
      <c r="S28" s="101">
        <f t="shared" si="4"/>
        <v>10</v>
      </c>
      <c r="T28" s="106">
        <v>18</v>
      </c>
      <c r="U28" s="94" t="s">
        <v>9</v>
      </c>
      <c r="V28" s="103">
        <f t="shared" si="5"/>
        <v>18</v>
      </c>
      <c r="W28" s="107">
        <v>15</v>
      </c>
      <c r="X28" s="91" t="s">
        <v>9</v>
      </c>
      <c r="Y28" s="101">
        <f t="shared" si="6"/>
        <v>15</v>
      </c>
      <c r="Z28" s="102">
        <v>19</v>
      </c>
      <c r="AA28" s="94" t="s">
        <v>9</v>
      </c>
      <c r="AB28" s="103">
        <f t="shared" si="7"/>
        <v>19</v>
      </c>
      <c r="AC28" s="107">
        <v>19</v>
      </c>
      <c r="AD28" s="85" t="s">
        <v>9</v>
      </c>
      <c r="AE28" s="101">
        <f t="shared" si="8"/>
        <v>19</v>
      </c>
      <c r="AF28" s="106" t="str">
        <f>'[5]CALIF. II FASE'!FB28</f>
        <v>*</v>
      </c>
      <c r="AG28" s="105" t="s">
        <v>9</v>
      </c>
      <c r="AH28" s="103" t="str">
        <f t="shared" si="9"/>
        <v>*</v>
      </c>
      <c r="AI28" s="108" t="str">
        <f>'[5]CALIF. II FASE'!FR28</f>
        <v>*</v>
      </c>
      <c r="AJ28" s="91" t="s">
        <v>9</v>
      </c>
      <c r="AK28" s="109" t="str">
        <f t="shared" si="10"/>
        <v>*</v>
      </c>
      <c r="AL28" s="98">
        <f t="shared" si="12"/>
        <v>17.222222222222221</v>
      </c>
      <c r="AM28" s="92" t="s">
        <v>9</v>
      </c>
      <c r="AN28" s="86">
        <v>9</v>
      </c>
      <c r="AQ28" s="99" t="s">
        <v>347</v>
      </c>
    </row>
    <row r="29" spans="1:43" ht="12" customHeight="1" thickTop="1" thickBot="1" x14ac:dyDescent="0.3">
      <c r="A29" s="83">
        <v>17</v>
      </c>
      <c r="B29" s="229" t="str">
        <f t="shared" si="13"/>
        <v>Henry Jesús Hernández Montaño</v>
      </c>
      <c r="C29" s="230"/>
      <c r="D29" s="230"/>
      <c r="E29" s="100">
        <v>1</v>
      </c>
      <c r="F29" s="91" t="s">
        <v>9</v>
      </c>
      <c r="G29" s="101">
        <f t="shared" si="0"/>
        <v>1</v>
      </c>
      <c r="H29" s="102">
        <v>11</v>
      </c>
      <c r="I29" s="88" t="s">
        <v>9</v>
      </c>
      <c r="J29" s="103">
        <f t="shared" si="1"/>
        <v>11</v>
      </c>
      <c r="K29" s="104">
        <v>9</v>
      </c>
      <c r="L29" s="91" t="s">
        <v>9</v>
      </c>
      <c r="M29" s="101">
        <f t="shared" si="2"/>
        <v>9</v>
      </c>
      <c r="N29" s="103">
        <v>11</v>
      </c>
      <c r="O29" s="105" t="s">
        <v>9</v>
      </c>
      <c r="P29" s="89">
        <f t="shared" si="3"/>
        <v>11</v>
      </c>
      <c r="Q29" s="104">
        <v>3</v>
      </c>
      <c r="R29" s="92" t="s">
        <v>9</v>
      </c>
      <c r="S29" s="101">
        <f t="shared" si="4"/>
        <v>3</v>
      </c>
      <c r="T29" s="106">
        <v>14</v>
      </c>
      <c r="U29" s="94" t="s">
        <v>9</v>
      </c>
      <c r="V29" s="103">
        <f t="shared" si="5"/>
        <v>14</v>
      </c>
      <c r="W29" s="107">
        <v>11</v>
      </c>
      <c r="X29" s="91" t="s">
        <v>9</v>
      </c>
      <c r="Y29" s="101">
        <f t="shared" si="6"/>
        <v>11</v>
      </c>
      <c r="Z29" s="102">
        <v>19</v>
      </c>
      <c r="AA29" s="94" t="s">
        <v>9</v>
      </c>
      <c r="AB29" s="103">
        <f t="shared" si="7"/>
        <v>19</v>
      </c>
      <c r="AC29" s="107">
        <v>19</v>
      </c>
      <c r="AD29" s="85" t="s">
        <v>9</v>
      </c>
      <c r="AE29" s="101">
        <f t="shared" si="8"/>
        <v>19</v>
      </c>
      <c r="AF29" s="106" t="str">
        <f>'[5]CALIF. II FASE'!FB29</f>
        <v>*</v>
      </c>
      <c r="AG29" s="105" t="s">
        <v>9</v>
      </c>
      <c r="AH29" s="103" t="str">
        <f t="shared" si="9"/>
        <v>*</v>
      </c>
      <c r="AI29" s="108" t="str">
        <f>'[5]CALIF. II FASE'!FR29</f>
        <v>*</v>
      </c>
      <c r="AJ29" s="91" t="s">
        <v>9</v>
      </c>
      <c r="AK29" s="109" t="str">
        <f t="shared" si="10"/>
        <v>*</v>
      </c>
      <c r="AL29" s="98">
        <f t="shared" si="12"/>
        <v>10.888888888888889</v>
      </c>
      <c r="AM29" s="92" t="s">
        <v>9</v>
      </c>
      <c r="AN29" s="86">
        <v>9</v>
      </c>
      <c r="AQ29" s="99" t="s">
        <v>348</v>
      </c>
    </row>
    <row r="30" spans="1:43" ht="12" customHeight="1" thickTop="1" thickBot="1" x14ac:dyDescent="0.3">
      <c r="A30" s="83">
        <v>18</v>
      </c>
      <c r="B30" s="229" t="str">
        <f t="shared" si="13"/>
        <v>Osiris Yulieth Jiménez Gutiérrez</v>
      </c>
      <c r="C30" s="230"/>
      <c r="D30" s="230"/>
      <c r="E30" s="100">
        <v>19</v>
      </c>
      <c r="F30" s="91" t="s">
        <v>9</v>
      </c>
      <c r="G30" s="101">
        <f t="shared" si="0"/>
        <v>19</v>
      </c>
      <c r="H30" s="102">
        <v>19</v>
      </c>
      <c r="I30" s="88" t="s">
        <v>9</v>
      </c>
      <c r="J30" s="103">
        <f t="shared" si="1"/>
        <v>19</v>
      </c>
      <c r="K30" s="104">
        <v>19</v>
      </c>
      <c r="L30" s="91">
        <v>1</v>
      </c>
      <c r="M30" s="101">
        <f t="shared" si="2"/>
        <v>20</v>
      </c>
      <c r="N30" s="103">
        <v>19</v>
      </c>
      <c r="O30" s="105" t="s">
        <v>9</v>
      </c>
      <c r="P30" s="89">
        <f t="shared" si="3"/>
        <v>19</v>
      </c>
      <c r="Q30" s="104">
        <v>19</v>
      </c>
      <c r="R30" s="92">
        <v>1</v>
      </c>
      <c r="S30" s="101">
        <f t="shared" si="4"/>
        <v>20</v>
      </c>
      <c r="T30" s="106">
        <v>20</v>
      </c>
      <c r="U30" s="94" t="s">
        <v>9</v>
      </c>
      <c r="V30" s="103">
        <f t="shared" si="5"/>
        <v>20</v>
      </c>
      <c r="W30" s="107">
        <v>19</v>
      </c>
      <c r="X30" s="91" t="s">
        <v>9</v>
      </c>
      <c r="Y30" s="101">
        <f t="shared" si="6"/>
        <v>19</v>
      </c>
      <c r="Z30" s="102">
        <v>19</v>
      </c>
      <c r="AA30" s="94" t="s">
        <v>9</v>
      </c>
      <c r="AB30" s="103">
        <f t="shared" si="7"/>
        <v>19</v>
      </c>
      <c r="AC30" s="107">
        <v>19</v>
      </c>
      <c r="AD30" s="85" t="s">
        <v>9</v>
      </c>
      <c r="AE30" s="101">
        <f t="shared" si="8"/>
        <v>19</v>
      </c>
      <c r="AF30" s="106" t="str">
        <f>'[5]CALIF. II FASE'!FB30</f>
        <v>*</v>
      </c>
      <c r="AG30" s="105" t="s">
        <v>9</v>
      </c>
      <c r="AH30" s="103" t="str">
        <f t="shared" si="9"/>
        <v>*</v>
      </c>
      <c r="AI30" s="108" t="str">
        <f>'[5]CALIF. II FASE'!FR30</f>
        <v>*</v>
      </c>
      <c r="AJ30" s="91" t="s">
        <v>9</v>
      </c>
      <c r="AK30" s="109" t="str">
        <f t="shared" si="10"/>
        <v>*</v>
      </c>
      <c r="AL30" s="98">
        <f t="shared" si="12"/>
        <v>19.333333333333332</v>
      </c>
      <c r="AM30" s="92" t="s">
        <v>9</v>
      </c>
      <c r="AN30" s="86">
        <v>9</v>
      </c>
      <c r="AQ30" s="99" t="s">
        <v>349</v>
      </c>
    </row>
    <row r="31" spans="1:43" ht="12" customHeight="1" thickTop="1" thickBot="1" x14ac:dyDescent="0.3">
      <c r="A31" s="83">
        <v>19</v>
      </c>
      <c r="B31" s="229" t="str">
        <f t="shared" si="13"/>
        <v>Leonard Alejandro Urbina Istúriz</v>
      </c>
      <c r="C31" s="230"/>
      <c r="D31" s="230"/>
      <c r="E31" s="100">
        <v>17</v>
      </c>
      <c r="F31" s="91" t="s">
        <v>9</v>
      </c>
      <c r="G31" s="101">
        <f t="shared" si="0"/>
        <v>17</v>
      </c>
      <c r="H31" s="102">
        <v>17</v>
      </c>
      <c r="I31" s="88" t="s">
        <v>9</v>
      </c>
      <c r="J31" s="103">
        <f t="shared" si="1"/>
        <v>17</v>
      </c>
      <c r="K31" s="104">
        <v>15</v>
      </c>
      <c r="L31" s="91">
        <v>1</v>
      </c>
      <c r="M31" s="101">
        <f t="shared" si="2"/>
        <v>16</v>
      </c>
      <c r="N31" s="103">
        <v>18</v>
      </c>
      <c r="O31" s="105" t="s">
        <v>9</v>
      </c>
      <c r="P31" s="89">
        <f t="shared" si="3"/>
        <v>18</v>
      </c>
      <c r="Q31" s="104">
        <v>18</v>
      </c>
      <c r="R31" s="92" t="s">
        <v>9</v>
      </c>
      <c r="S31" s="101">
        <f t="shared" si="4"/>
        <v>18</v>
      </c>
      <c r="T31" s="106">
        <v>16</v>
      </c>
      <c r="U31" s="94">
        <v>1</v>
      </c>
      <c r="V31" s="103">
        <f t="shared" si="5"/>
        <v>17</v>
      </c>
      <c r="W31" s="107">
        <v>19</v>
      </c>
      <c r="X31" s="91" t="s">
        <v>9</v>
      </c>
      <c r="Y31" s="101">
        <f t="shared" si="6"/>
        <v>19</v>
      </c>
      <c r="Z31" s="102">
        <v>20</v>
      </c>
      <c r="AA31" s="94" t="s">
        <v>9</v>
      </c>
      <c r="AB31" s="103">
        <f t="shared" si="7"/>
        <v>20</v>
      </c>
      <c r="AC31" s="107">
        <v>19</v>
      </c>
      <c r="AD31" s="85" t="s">
        <v>9</v>
      </c>
      <c r="AE31" s="101">
        <f t="shared" si="8"/>
        <v>19</v>
      </c>
      <c r="AF31" s="106" t="str">
        <f>'[5]CALIF. II FASE'!FB31</f>
        <v>*</v>
      </c>
      <c r="AG31" s="105" t="s">
        <v>9</v>
      </c>
      <c r="AH31" s="103" t="str">
        <f t="shared" si="9"/>
        <v>*</v>
      </c>
      <c r="AI31" s="108" t="str">
        <f>'[5]CALIF. II FASE'!FR31</f>
        <v>*</v>
      </c>
      <c r="AJ31" s="91" t="s">
        <v>9</v>
      </c>
      <c r="AK31" s="109" t="str">
        <f t="shared" si="10"/>
        <v>*</v>
      </c>
      <c r="AL31" s="98">
        <f t="shared" si="12"/>
        <v>17.888888888888889</v>
      </c>
      <c r="AM31" s="92" t="s">
        <v>9</v>
      </c>
      <c r="AN31" s="86">
        <v>9</v>
      </c>
      <c r="AQ31" s="99" t="s">
        <v>350</v>
      </c>
    </row>
    <row r="32" spans="1:43" ht="12" customHeight="1" thickTop="1" thickBot="1" x14ac:dyDescent="0.3">
      <c r="A32" s="83">
        <v>20</v>
      </c>
      <c r="B32" s="229" t="str">
        <f t="shared" si="13"/>
        <v>Leonardo José Urbina Istúriz</v>
      </c>
      <c r="C32" s="230"/>
      <c r="D32" s="230"/>
      <c r="E32" s="100">
        <v>17</v>
      </c>
      <c r="F32" s="91" t="s">
        <v>9</v>
      </c>
      <c r="G32" s="101">
        <f t="shared" si="0"/>
        <v>17</v>
      </c>
      <c r="H32" s="102">
        <v>17</v>
      </c>
      <c r="I32" s="88" t="s">
        <v>9</v>
      </c>
      <c r="J32" s="103">
        <f t="shared" si="1"/>
        <v>17</v>
      </c>
      <c r="K32" s="104">
        <v>15</v>
      </c>
      <c r="L32" s="91">
        <v>1</v>
      </c>
      <c r="M32" s="101">
        <f t="shared" si="2"/>
        <v>16</v>
      </c>
      <c r="N32" s="103">
        <v>18</v>
      </c>
      <c r="O32" s="105" t="s">
        <v>9</v>
      </c>
      <c r="P32" s="89">
        <f t="shared" si="3"/>
        <v>18</v>
      </c>
      <c r="Q32" s="104">
        <v>18</v>
      </c>
      <c r="R32" s="92" t="s">
        <v>9</v>
      </c>
      <c r="S32" s="101">
        <f t="shared" si="4"/>
        <v>18</v>
      </c>
      <c r="T32" s="106">
        <v>16</v>
      </c>
      <c r="U32" s="94">
        <v>1</v>
      </c>
      <c r="V32" s="103">
        <f t="shared" si="5"/>
        <v>17</v>
      </c>
      <c r="W32" s="107">
        <v>19</v>
      </c>
      <c r="X32" s="91" t="s">
        <v>9</v>
      </c>
      <c r="Y32" s="101">
        <f t="shared" si="6"/>
        <v>19</v>
      </c>
      <c r="Z32" s="102">
        <v>19</v>
      </c>
      <c r="AA32" s="94" t="s">
        <v>9</v>
      </c>
      <c r="AB32" s="103">
        <f t="shared" si="7"/>
        <v>19</v>
      </c>
      <c r="AC32" s="107">
        <v>20</v>
      </c>
      <c r="AD32" s="85" t="s">
        <v>9</v>
      </c>
      <c r="AE32" s="101">
        <f t="shared" si="8"/>
        <v>20</v>
      </c>
      <c r="AF32" s="106" t="str">
        <f>'[5]CALIF. II FASE'!FB32</f>
        <v>*</v>
      </c>
      <c r="AG32" s="105" t="s">
        <v>9</v>
      </c>
      <c r="AH32" s="103" t="str">
        <f t="shared" si="9"/>
        <v>*</v>
      </c>
      <c r="AI32" s="108" t="str">
        <f>'[5]CALIF. II FASE'!FR32</f>
        <v>*</v>
      </c>
      <c r="AJ32" s="91" t="s">
        <v>9</v>
      </c>
      <c r="AK32" s="109" t="str">
        <f t="shared" si="10"/>
        <v>*</v>
      </c>
      <c r="AL32" s="98">
        <f t="shared" si="12"/>
        <v>17.888888888888889</v>
      </c>
      <c r="AM32" s="92" t="s">
        <v>9</v>
      </c>
      <c r="AN32" s="86">
        <v>9</v>
      </c>
      <c r="AQ32" s="99" t="s">
        <v>351</v>
      </c>
    </row>
    <row r="33" spans="1:43" ht="12" customHeight="1" thickTop="1" thickBot="1" x14ac:dyDescent="0.3">
      <c r="A33" s="83">
        <v>21</v>
      </c>
      <c r="B33" s="229" t="str">
        <f t="shared" si="13"/>
        <v>Eduardo Ezequiel Amundarain Vásquez</v>
      </c>
      <c r="C33" s="230"/>
      <c r="D33" s="230"/>
      <c r="E33" s="100">
        <v>20</v>
      </c>
      <c r="F33" s="91" t="s">
        <v>9</v>
      </c>
      <c r="G33" s="101">
        <f t="shared" si="0"/>
        <v>20</v>
      </c>
      <c r="H33" s="102">
        <v>19</v>
      </c>
      <c r="I33" s="88">
        <v>1</v>
      </c>
      <c r="J33" s="103">
        <f t="shared" si="1"/>
        <v>20</v>
      </c>
      <c r="K33" s="104">
        <v>20</v>
      </c>
      <c r="L33" s="91" t="s">
        <v>9</v>
      </c>
      <c r="M33" s="101">
        <f t="shared" si="2"/>
        <v>20</v>
      </c>
      <c r="N33" s="103">
        <v>20</v>
      </c>
      <c r="O33" s="105" t="s">
        <v>9</v>
      </c>
      <c r="P33" s="89">
        <f t="shared" si="3"/>
        <v>20</v>
      </c>
      <c r="Q33" s="104">
        <v>20</v>
      </c>
      <c r="R33" s="92" t="s">
        <v>9</v>
      </c>
      <c r="S33" s="101">
        <f t="shared" si="4"/>
        <v>20</v>
      </c>
      <c r="T33" s="106">
        <v>20</v>
      </c>
      <c r="U33" s="94" t="s">
        <v>9</v>
      </c>
      <c r="V33" s="103">
        <f t="shared" si="5"/>
        <v>20</v>
      </c>
      <c r="W33" s="107">
        <v>20</v>
      </c>
      <c r="X33" s="91" t="s">
        <v>9</v>
      </c>
      <c r="Y33" s="101">
        <f t="shared" si="6"/>
        <v>20</v>
      </c>
      <c r="Z33" s="102">
        <v>20</v>
      </c>
      <c r="AA33" s="94" t="s">
        <v>9</v>
      </c>
      <c r="AB33" s="103">
        <f t="shared" si="7"/>
        <v>20</v>
      </c>
      <c r="AC33" s="107">
        <v>19</v>
      </c>
      <c r="AD33" s="85">
        <v>1</v>
      </c>
      <c r="AE33" s="101">
        <f t="shared" si="8"/>
        <v>20</v>
      </c>
      <c r="AF33" s="106" t="str">
        <f>'[5]CALIF. II FASE'!FB33</f>
        <v>*</v>
      </c>
      <c r="AG33" s="105" t="s">
        <v>9</v>
      </c>
      <c r="AH33" s="103" t="str">
        <f t="shared" si="9"/>
        <v>*</v>
      </c>
      <c r="AI33" s="108" t="str">
        <f>'[5]CALIF. II FASE'!FR33</f>
        <v>*</v>
      </c>
      <c r="AJ33" s="91" t="s">
        <v>9</v>
      </c>
      <c r="AK33" s="109" t="str">
        <f t="shared" si="10"/>
        <v>*</v>
      </c>
      <c r="AL33" s="98">
        <f t="shared" si="12"/>
        <v>20</v>
      </c>
      <c r="AM33" s="92" t="s">
        <v>9</v>
      </c>
      <c r="AN33" s="86">
        <v>9</v>
      </c>
      <c r="AQ33" s="99" t="s">
        <v>352</v>
      </c>
    </row>
    <row r="34" spans="1:43" ht="12" customHeight="1" thickTop="1" thickBot="1" x14ac:dyDescent="0.3">
      <c r="A34" s="83">
        <v>22</v>
      </c>
      <c r="B34" s="229" t="str">
        <f t="shared" si="13"/>
        <v>Scarlet De Los Ángeles Jiménez Pérez</v>
      </c>
      <c r="C34" s="230"/>
      <c r="D34" s="230"/>
      <c r="E34" s="100">
        <v>9</v>
      </c>
      <c r="F34" s="91">
        <v>1</v>
      </c>
      <c r="G34" s="101">
        <f t="shared" si="0"/>
        <v>10</v>
      </c>
      <c r="H34" s="102">
        <v>18</v>
      </c>
      <c r="I34" s="88" t="s">
        <v>9</v>
      </c>
      <c r="J34" s="103">
        <f t="shared" si="1"/>
        <v>18</v>
      </c>
      <c r="K34" s="104">
        <v>16</v>
      </c>
      <c r="L34" s="91" t="s">
        <v>9</v>
      </c>
      <c r="M34" s="101">
        <f t="shared" si="2"/>
        <v>16</v>
      </c>
      <c r="N34" s="103">
        <v>16</v>
      </c>
      <c r="O34" s="105" t="s">
        <v>9</v>
      </c>
      <c r="P34" s="89">
        <f t="shared" si="3"/>
        <v>16</v>
      </c>
      <c r="Q34" s="104">
        <v>16</v>
      </c>
      <c r="R34" s="92" t="s">
        <v>9</v>
      </c>
      <c r="S34" s="101">
        <f t="shared" si="4"/>
        <v>16</v>
      </c>
      <c r="T34" s="106">
        <v>13</v>
      </c>
      <c r="U34" s="94" t="s">
        <v>9</v>
      </c>
      <c r="V34" s="103">
        <f t="shared" si="5"/>
        <v>13</v>
      </c>
      <c r="W34" s="107">
        <v>17</v>
      </c>
      <c r="X34" s="91" t="s">
        <v>9</v>
      </c>
      <c r="Y34" s="101">
        <f t="shared" si="6"/>
        <v>17</v>
      </c>
      <c r="Z34" s="102">
        <v>18</v>
      </c>
      <c r="AA34" s="94" t="s">
        <v>9</v>
      </c>
      <c r="AB34" s="103">
        <f t="shared" si="7"/>
        <v>18</v>
      </c>
      <c r="AC34" s="107">
        <v>20</v>
      </c>
      <c r="AD34" s="85" t="s">
        <v>9</v>
      </c>
      <c r="AE34" s="101">
        <f t="shared" si="8"/>
        <v>20</v>
      </c>
      <c r="AF34" s="106" t="str">
        <f>'[5]CALIF. II FASE'!FB34</f>
        <v>*</v>
      </c>
      <c r="AG34" s="105" t="s">
        <v>9</v>
      </c>
      <c r="AH34" s="103" t="str">
        <f t="shared" si="9"/>
        <v>*</v>
      </c>
      <c r="AI34" s="108" t="str">
        <f>'[5]CALIF. II FASE'!FR34</f>
        <v>*</v>
      </c>
      <c r="AJ34" s="91" t="s">
        <v>9</v>
      </c>
      <c r="AK34" s="109" t="str">
        <f t="shared" si="10"/>
        <v>*</v>
      </c>
      <c r="AL34" s="98">
        <f t="shared" si="12"/>
        <v>16</v>
      </c>
      <c r="AM34" s="92" t="s">
        <v>9</v>
      </c>
      <c r="AN34" s="86">
        <v>9</v>
      </c>
      <c r="AQ34" s="99" t="s">
        <v>353</v>
      </c>
    </row>
    <row r="35" spans="1:43" ht="12" customHeight="1" thickTop="1" thickBot="1" x14ac:dyDescent="0.3">
      <c r="A35" s="83">
        <v>23</v>
      </c>
      <c r="B35" s="229" t="str">
        <f t="shared" si="13"/>
        <v>Cristhyan Rafael Mendoza Rivas</v>
      </c>
      <c r="C35" s="230"/>
      <c r="D35" s="230"/>
      <c r="E35" s="100">
        <v>20</v>
      </c>
      <c r="F35" s="91" t="s">
        <v>9</v>
      </c>
      <c r="G35" s="101">
        <f t="shared" si="0"/>
        <v>20</v>
      </c>
      <c r="H35" s="102">
        <v>20</v>
      </c>
      <c r="I35" s="88" t="s">
        <v>9</v>
      </c>
      <c r="J35" s="103">
        <f t="shared" si="1"/>
        <v>20</v>
      </c>
      <c r="K35" s="104">
        <v>19</v>
      </c>
      <c r="L35" s="91">
        <v>1</v>
      </c>
      <c r="M35" s="101">
        <f t="shared" si="2"/>
        <v>20</v>
      </c>
      <c r="N35" s="103">
        <v>20</v>
      </c>
      <c r="O35" s="105" t="s">
        <v>9</v>
      </c>
      <c r="P35" s="89">
        <f t="shared" si="3"/>
        <v>20</v>
      </c>
      <c r="Q35" s="104">
        <v>20</v>
      </c>
      <c r="R35" s="92" t="s">
        <v>9</v>
      </c>
      <c r="S35" s="101">
        <f t="shared" si="4"/>
        <v>20</v>
      </c>
      <c r="T35" s="106">
        <v>20</v>
      </c>
      <c r="U35" s="94" t="s">
        <v>9</v>
      </c>
      <c r="V35" s="103">
        <f t="shared" si="5"/>
        <v>20</v>
      </c>
      <c r="W35" s="107">
        <v>20</v>
      </c>
      <c r="X35" s="91" t="s">
        <v>9</v>
      </c>
      <c r="Y35" s="101">
        <f t="shared" si="6"/>
        <v>20</v>
      </c>
      <c r="Z35" s="102">
        <v>20</v>
      </c>
      <c r="AA35" s="94" t="s">
        <v>9</v>
      </c>
      <c r="AB35" s="103">
        <f t="shared" si="7"/>
        <v>20</v>
      </c>
      <c r="AC35" s="107">
        <v>18</v>
      </c>
      <c r="AD35" s="85">
        <v>1</v>
      </c>
      <c r="AE35" s="101">
        <f t="shared" si="8"/>
        <v>19</v>
      </c>
      <c r="AF35" s="106" t="str">
        <f>'[5]CALIF. II FASE'!FB35</f>
        <v>*</v>
      </c>
      <c r="AG35" s="105" t="s">
        <v>9</v>
      </c>
      <c r="AH35" s="103" t="str">
        <f t="shared" si="9"/>
        <v>*</v>
      </c>
      <c r="AI35" s="108" t="str">
        <f>'[5]CALIF. II FASE'!FR35</f>
        <v>*</v>
      </c>
      <c r="AJ35" s="91" t="s">
        <v>9</v>
      </c>
      <c r="AK35" s="109" t="str">
        <f t="shared" si="10"/>
        <v>*</v>
      </c>
      <c r="AL35" s="98">
        <f t="shared" si="12"/>
        <v>19.888888888888889</v>
      </c>
      <c r="AM35" s="92" t="s">
        <v>9</v>
      </c>
      <c r="AN35" s="86">
        <v>9</v>
      </c>
      <c r="AQ35" s="99" t="s">
        <v>354</v>
      </c>
    </row>
    <row r="36" spans="1:43" ht="12" customHeight="1" thickTop="1" thickBot="1" x14ac:dyDescent="0.3">
      <c r="A36" s="83">
        <v>24</v>
      </c>
      <c r="B36" s="229" t="str">
        <f t="shared" si="13"/>
        <v>Roraima Venezuela Rivas Marcano</v>
      </c>
      <c r="C36" s="230"/>
      <c r="D36" s="230"/>
      <c r="E36" s="100">
        <v>13</v>
      </c>
      <c r="F36" s="91">
        <v>2</v>
      </c>
      <c r="G36" s="101">
        <f t="shared" si="0"/>
        <v>15</v>
      </c>
      <c r="H36" s="102">
        <v>19</v>
      </c>
      <c r="I36" s="88" t="s">
        <v>9</v>
      </c>
      <c r="J36" s="103">
        <f t="shared" si="1"/>
        <v>19</v>
      </c>
      <c r="K36" s="104">
        <v>20</v>
      </c>
      <c r="L36" s="91" t="s">
        <v>9</v>
      </c>
      <c r="M36" s="101">
        <f t="shared" si="2"/>
        <v>20</v>
      </c>
      <c r="N36" s="103">
        <v>18</v>
      </c>
      <c r="O36" s="105" t="s">
        <v>9</v>
      </c>
      <c r="P36" s="89">
        <f t="shared" si="3"/>
        <v>18</v>
      </c>
      <c r="Q36" s="104">
        <v>18</v>
      </c>
      <c r="R36" s="92" t="s">
        <v>9</v>
      </c>
      <c r="S36" s="101">
        <f t="shared" si="4"/>
        <v>18</v>
      </c>
      <c r="T36" s="106">
        <v>17</v>
      </c>
      <c r="U36" s="94" t="s">
        <v>9</v>
      </c>
      <c r="V36" s="103">
        <f t="shared" si="5"/>
        <v>17</v>
      </c>
      <c r="W36" s="107">
        <v>18</v>
      </c>
      <c r="X36" s="91" t="s">
        <v>9</v>
      </c>
      <c r="Y36" s="101">
        <f t="shared" si="6"/>
        <v>18</v>
      </c>
      <c r="Z36" s="102">
        <v>17</v>
      </c>
      <c r="AA36" s="94" t="s">
        <v>9</v>
      </c>
      <c r="AB36" s="103">
        <f t="shared" si="7"/>
        <v>17</v>
      </c>
      <c r="AC36" s="107">
        <v>18</v>
      </c>
      <c r="AD36" s="85" t="s">
        <v>9</v>
      </c>
      <c r="AE36" s="101">
        <f t="shared" si="8"/>
        <v>18</v>
      </c>
      <c r="AF36" s="106" t="str">
        <f>'[5]CALIF. II FASE'!FB36</f>
        <v>*</v>
      </c>
      <c r="AG36" s="105" t="s">
        <v>9</v>
      </c>
      <c r="AH36" s="103" t="str">
        <f t="shared" si="9"/>
        <v>*</v>
      </c>
      <c r="AI36" s="108" t="str">
        <f>'[5]CALIF. II FASE'!FR36</f>
        <v>*</v>
      </c>
      <c r="AJ36" s="91" t="s">
        <v>9</v>
      </c>
      <c r="AK36" s="109" t="str">
        <f t="shared" si="10"/>
        <v>*</v>
      </c>
      <c r="AL36" s="98">
        <f t="shared" si="12"/>
        <v>17.777777777777779</v>
      </c>
      <c r="AM36" s="92" t="s">
        <v>9</v>
      </c>
      <c r="AN36" s="86">
        <v>9</v>
      </c>
      <c r="AQ36" s="99" t="s">
        <v>355</v>
      </c>
    </row>
    <row r="37" spans="1:43" ht="12" customHeight="1" thickTop="1" thickBot="1" x14ac:dyDescent="0.3">
      <c r="A37" s="83">
        <v>25</v>
      </c>
      <c r="B37" s="229" t="str">
        <f t="shared" si="13"/>
        <v>Sophía Valentina Caldera Millán</v>
      </c>
      <c r="C37" s="230"/>
      <c r="D37" s="230"/>
      <c r="E37" s="100">
        <v>19</v>
      </c>
      <c r="F37" s="91" t="s">
        <v>9</v>
      </c>
      <c r="G37" s="101">
        <f t="shared" si="0"/>
        <v>19</v>
      </c>
      <c r="H37" s="102">
        <v>18</v>
      </c>
      <c r="I37" s="88" t="s">
        <v>9</v>
      </c>
      <c r="J37" s="103">
        <f t="shared" si="1"/>
        <v>18</v>
      </c>
      <c r="K37" s="104">
        <v>20</v>
      </c>
      <c r="L37" s="91" t="s">
        <v>9</v>
      </c>
      <c r="M37" s="101">
        <f t="shared" si="2"/>
        <v>20</v>
      </c>
      <c r="N37" s="103">
        <v>19</v>
      </c>
      <c r="O37" s="105" t="s">
        <v>9</v>
      </c>
      <c r="P37" s="89">
        <f t="shared" si="3"/>
        <v>19</v>
      </c>
      <c r="Q37" s="104">
        <v>17</v>
      </c>
      <c r="R37" s="92">
        <v>1</v>
      </c>
      <c r="S37" s="101">
        <f t="shared" si="4"/>
        <v>18</v>
      </c>
      <c r="T37" s="106">
        <v>18</v>
      </c>
      <c r="U37" s="94" t="s">
        <v>9</v>
      </c>
      <c r="V37" s="103">
        <f t="shared" si="5"/>
        <v>18</v>
      </c>
      <c r="W37" s="107">
        <v>20</v>
      </c>
      <c r="X37" s="91" t="s">
        <v>9</v>
      </c>
      <c r="Y37" s="101">
        <f t="shared" si="6"/>
        <v>20</v>
      </c>
      <c r="Z37" s="102">
        <v>20</v>
      </c>
      <c r="AA37" s="94" t="s">
        <v>9</v>
      </c>
      <c r="AB37" s="103">
        <f t="shared" si="7"/>
        <v>20</v>
      </c>
      <c r="AC37" s="107">
        <v>18</v>
      </c>
      <c r="AD37" s="85">
        <v>1</v>
      </c>
      <c r="AE37" s="101">
        <f t="shared" si="8"/>
        <v>19</v>
      </c>
      <c r="AF37" s="106" t="str">
        <f>'[5]CALIF. II FASE'!FB37</f>
        <v>*</v>
      </c>
      <c r="AG37" s="105" t="s">
        <v>9</v>
      </c>
      <c r="AH37" s="103" t="str">
        <f t="shared" si="9"/>
        <v>*</v>
      </c>
      <c r="AI37" s="108" t="str">
        <f>'[5]CALIF. II FASE'!FR37</f>
        <v>*</v>
      </c>
      <c r="AJ37" s="91" t="s">
        <v>9</v>
      </c>
      <c r="AK37" s="109" t="str">
        <f t="shared" si="10"/>
        <v>*</v>
      </c>
      <c r="AL37" s="98">
        <f t="shared" si="12"/>
        <v>19</v>
      </c>
      <c r="AM37" s="92" t="s">
        <v>9</v>
      </c>
      <c r="AN37" s="86">
        <v>9</v>
      </c>
      <c r="AQ37" s="99" t="s">
        <v>356</v>
      </c>
    </row>
    <row r="38" spans="1:43" ht="12" customHeight="1" thickTop="1" thickBot="1" x14ac:dyDescent="0.3">
      <c r="A38" s="83">
        <v>26</v>
      </c>
      <c r="B38" s="229" t="str">
        <f t="shared" si="13"/>
        <v>Luzmarys Alexandra Reyes Bello</v>
      </c>
      <c r="C38" s="230"/>
      <c r="D38" s="230"/>
      <c r="E38" s="100">
        <v>15</v>
      </c>
      <c r="F38" s="91" t="s">
        <v>9</v>
      </c>
      <c r="G38" s="101">
        <f t="shared" si="0"/>
        <v>15</v>
      </c>
      <c r="H38" s="102">
        <v>16</v>
      </c>
      <c r="I38" s="88" t="s">
        <v>9</v>
      </c>
      <c r="J38" s="103">
        <f t="shared" si="1"/>
        <v>16</v>
      </c>
      <c r="K38" s="104">
        <v>10</v>
      </c>
      <c r="L38" s="91">
        <v>1</v>
      </c>
      <c r="M38" s="101">
        <f t="shared" si="2"/>
        <v>11</v>
      </c>
      <c r="N38" s="103">
        <v>14</v>
      </c>
      <c r="O38" s="105" t="s">
        <v>9</v>
      </c>
      <c r="P38" s="89">
        <f t="shared" si="3"/>
        <v>14</v>
      </c>
      <c r="Q38" s="104">
        <v>10</v>
      </c>
      <c r="R38" s="92">
        <v>1</v>
      </c>
      <c r="S38" s="101">
        <f t="shared" si="4"/>
        <v>11</v>
      </c>
      <c r="T38" s="106">
        <v>16</v>
      </c>
      <c r="U38" s="94" t="s">
        <v>9</v>
      </c>
      <c r="V38" s="103">
        <f t="shared" si="5"/>
        <v>16</v>
      </c>
      <c r="W38" s="107">
        <v>15</v>
      </c>
      <c r="X38" s="91" t="s">
        <v>9</v>
      </c>
      <c r="Y38" s="101">
        <f t="shared" si="6"/>
        <v>15</v>
      </c>
      <c r="Z38" s="102">
        <v>15</v>
      </c>
      <c r="AA38" s="94" t="s">
        <v>9</v>
      </c>
      <c r="AB38" s="103">
        <f t="shared" si="7"/>
        <v>15</v>
      </c>
      <c r="AC38" s="107">
        <v>12</v>
      </c>
      <c r="AD38" s="85" t="s">
        <v>9</v>
      </c>
      <c r="AE38" s="101">
        <f t="shared" si="8"/>
        <v>12</v>
      </c>
      <c r="AF38" s="106" t="str">
        <f>'[5]CALIF. II FASE'!FB38</f>
        <v>*</v>
      </c>
      <c r="AG38" s="105" t="s">
        <v>9</v>
      </c>
      <c r="AH38" s="103" t="str">
        <f t="shared" si="9"/>
        <v>*</v>
      </c>
      <c r="AI38" s="108" t="str">
        <f>'[5]CALIF. II FASE'!FR38</f>
        <v>*</v>
      </c>
      <c r="AJ38" s="91" t="s">
        <v>9</v>
      </c>
      <c r="AK38" s="109" t="str">
        <f t="shared" si="10"/>
        <v>*</v>
      </c>
      <c r="AL38" s="98">
        <f t="shared" si="12"/>
        <v>13.888888888888889</v>
      </c>
      <c r="AM38" s="92" t="s">
        <v>9</v>
      </c>
      <c r="AN38" s="86">
        <v>9</v>
      </c>
      <c r="AQ38" s="99" t="s">
        <v>357</v>
      </c>
    </row>
    <row r="39" spans="1:43" ht="12" customHeight="1" thickTop="1" thickBot="1" x14ac:dyDescent="0.3">
      <c r="A39" s="83">
        <v>27</v>
      </c>
      <c r="B39" s="229" t="str">
        <f t="shared" si="13"/>
        <v>Dominic Alexander López Requena</v>
      </c>
      <c r="C39" s="230"/>
      <c r="D39" s="230"/>
      <c r="E39" s="100">
        <v>19</v>
      </c>
      <c r="F39" s="91" t="s">
        <v>9</v>
      </c>
      <c r="G39" s="101">
        <f t="shared" si="0"/>
        <v>19</v>
      </c>
      <c r="H39" s="102">
        <v>17</v>
      </c>
      <c r="I39" s="88">
        <v>1</v>
      </c>
      <c r="J39" s="103">
        <f t="shared" si="1"/>
        <v>18</v>
      </c>
      <c r="K39" s="104">
        <v>18</v>
      </c>
      <c r="L39" s="91" t="s">
        <v>9</v>
      </c>
      <c r="M39" s="101">
        <f t="shared" si="2"/>
        <v>18</v>
      </c>
      <c r="N39" s="103">
        <v>18</v>
      </c>
      <c r="O39" s="105" t="s">
        <v>9</v>
      </c>
      <c r="P39" s="89">
        <f t="shared" si="3"/>
        <v>18</v>
      </c>
      <c r="Q39" s="104">
        <v>19</v>
      </c>
      <c r="R39" s="92" t="s">
        <v>9</v>
      </c>
      <c r="S39" s="101">
        <f t="shared" si="4"/>
        <v>19</v>
      </c>
      <c r="T39" s="106">
        <v>17</v>
      </c>
      <c r="U39" s="94">
        <v>1</v>
      </c>
      <c r="V39" s="103">
        <f t="shared" si="5"/>
        <v>18</v>
      </c>
      <c r="W39" s="107">
        <v>19</v>
      </c>
      <c r="X39" s="91" t="s">
        <v>9</v>
      </c>
      <c r="Y39" s="101">
        <f t="shared" si="6"/>
        <v>19</v>
      </c>
      <c r="Z39" s="102">
        <v>18</v>
      </c>
      <c r="AA39" s="94" t="s">
        <v>9</v>
      </c>
      <c r="AB39" s="103">
        <f t="shared" si="7"/>
        <v>18</v>
      </c>
      <c r="AC39" s="107">
        <v>18</v>
      </c>
      <c r="AD39" s="85" t="s">
        <v>9</v>
      </c>
      <c r="AE39" s="101">
        <f t="shared" si="8"/>
        <v>18</v>
      </c>
      <c r="AF39" s="106" t="str">
        <f>'[5]CALIF. II FASE'!FB39</f>
        <v>*</v>
      </c>
      <c r="AG39" s="105" t="s">
        <v>9</v>
      </c>
      <c r="AH39" s="103" t="str">
        <f t="shared" si="9"/>
        <v>*</v>
      </c>
      <c r="AI39" s="107" t="str">
        <f>'[5]CALIF. II FASE'!FR39</f>
        <v>*</v>
      </c>
      <c r="AJ39" s="91" t="s">
        <v>9</v>
      </c>
      <c r="AK39" s="109" t="str">
        <f t="shared" si="10"/>
        <v>*</v>
      </c>
      <c r="AL39" s="98">
        <f t="shared" si="12"/>
        <v>18.333333333333332</v>
      </c>
      <c r="AM39" s="92" t="s">
        <v>9</v>
      </c>
      <c r="AN39" s="86">
        <v>9</v>
      </c>
      <c r="AQ39" s="99" t="s">
        <v>358</v>
      </c>
    </row>
    <row r="40" spans="1:43" ht="12" customHeight="1" thickTop="1" thickBot="1" x14ac:dyDescent="0.3">
      <c r="A40" s="83">
        <v>28</v>
      </c>
      <c r="B40" s="229" t="str">
        <f t="shared" si="13"/>
        <v>Greidys Salomé Eurrieta Hernández</v>
      </c>
      <c r="C40" s="230"/>
      <c r="D40" s="230"/>
      <c r="E40" s="100">
        <v>18</v>
      </c>
      <c r="F40" s="91">
        <v>1</v>
      </c>
      <c r="G40" s="101">
        <f t="shared" si="0"/>
        <v>19</v>
      </c>
      <c r="H40" s="102">
        <v>19</v>
      </c>
      <c r="I40" s="88" t="s">
        <v>9</v>
      </c>
      <c r="J40" s="103">
        <f t="shared" si="1"/>
        <v>19</v>
      </c>
      <c r="K40" s="104">
        <v>19</v>
      </c>
      <c r="L40" s="91" t="s">
        <v>9</v>
      </c>
      <c r="M40" s="101">
        <f t="shared" si="2"/>
        <v>19</v>
      </c>
      <c r="N40" s="103">
        <v>19</v>
      </c>
      <c r="O40" s="105" t="s">
        <v>9</v>
      </c>
      <c r="P40" s="89">
        <f t="shared" si="3"/>
        <v>19</v>
      </c>
      <c r="Q40" s="104">
        <v>18</v>
      </c>
      <c r="R40" s="92">
        <v>1</v>
      </c>
      <c r="S40" s="101">
        <f t="shared" si="4"/>
        <v>19</v>
      </c>
      <c r="T40" s="106">
        <v>18</v>
      </c>
      <c r="U40" s="94" t="s">
        <v>9</v>
      </c>
      <c r="V40" s="103">
        <f t="shared" si="5"/>
        <v>18</v>
      </c>
      <c r="W40" s="107">
        <v>19</v>
      </c>
      <c r="X40" s="91" t="s">
        <v>9</v>
      </c>
      <c r="Y40" s="101">
        <f t="shared" si="6"/>
        <v>19</v>
      </c>
      <c r="Z40" s="102">
        <v>20</v>
      </c>
      <c r="AA40" s="94" t="s">
        <v>9</v>
      </c>
      <c r="AB40" s="103">
        <f t="shared" si="7"/>
        <v>20</v>
      </c>
      <c r="AC40" s="107">
        <v>19</v>
      </c>
      <c r="AD40" s="85" t="s">
        <v>9</v>
      </c>
      <c r="AE40" s="101">
        <f t="shared" si="8"/>
        <v>19</v>
      </c>
      <c r="AF40" s="106" t="str">
        <f>'[5]CALIF. II FASE'!FB40</f>
        <v>*</v>
      </c>
      <c r="AG40" s="105" t="s">
        <v>9</v>
      </c>
      <c r="AH40" s="103" t="str">
        <f t="shared" si="9"/>
        <v>*</v>
      </c>
      <c r="AI40" s="107" t="str">
        <f>'[5]CALIF. II FASE'!FR40</f>
        <v>*</v>
      </c>
      <c r="AJ40" s="91" t="s">
        <v>9</v>
      </c>
      <c r="AK40" s="109" t="str">
        <f t="shared" si="10"/>
        <v>*</v>
      </c>
      <c r="AL40" s="98">
        <f t="shared" si="12"/>
        <v>19</v>
      </c>
      <c r="AM40" s="92" t="s">
        <v>9</v>
      </c>
      <c r="AN40" s="86">
        <v>9</v>
      </c>
      <c r="AQ40" s="99" t="s">
        <v>359</v>
      </c>
    </row>
    <row r="41" spans="1:43" ht="12" customHeight="1" thickTop="1" thickBot="1" x14ac:dyDescent="0.3">
      <c r="A41" s="83">
        <v>29</v>
      </c>
      <c r="B41" s="229" t="str">
        <f t="shared" si="13"/>
        <v>Carla Nathaly Bartuccio Morandy</v>
      </c>
      <c r="C41" s="230"/>
      <c r="D41" s="230"/>
      <c r="E41" s="100">
        <v>17</v>
      </c>
      <c r="F41" s="91" t="s">
        <v>9</v>
      </c>
      <c r="G41" s="101">
        <f t="shared" si="0"/>
        <v>17</v>
      </c>
      <c r="H41" s="102">
        <v>18</v>
      </c>
      <c r="I41" s="88" t="s">
        <v>9</v>
      </c>
      <c r="J41" s="103">
        <f t="shared" si="1"/>
        <v>18</v>
      </c>
      <c r="K41" s="104">
        <v>15</v>
      </c>
      <c r="L41" s="91">
        <v>2</v>
      </c>
      <c r="M41" s="101">
        <f t="shared" si="2"/>
        <v>17</v>
      </c>
      <c r="N41" s="103">
        <v>18</v>
      </c>
      <c r="O41" s="105" t="s">
        <v>9</v>
      </c>
      <c r="P41" s="89">
        <f t="shared" si="3"/>
        <v>18</v>
      </c>
      <c r="Q41" s="104">
        <v>19</v>
      </c>
      <c r="R41" s="92" t="s">
        <v>9</v>
      </c>
      <c r="S41" s="101">
        <f t="shared" si="4"/>
        <v>19</v>
      </c>
      <c r="T41" s="106">
        <v>19</v>
      </c>
      <c r="U41" s="94" t="s">
        <v>9</v>
      </c>
      <c r="V41" s="103">
        <f t="shared" si="5"/>
        <v>19</v>
      </c>
      <c r="W41" s="107">
        <v>19</v>
      </c>
      <c r="X41" s="91" t="s">
        <v>9</v>
      </c>
      <c r="Y41" s="101">
        <f t="shared" si="6"/>
        <v>19</v>
      </c>
      <c r="Z41" s="102">
        <v>17</v>
      </c>
      <c r="AA41" s="94" t="s">
        <v>9</v>
      </c>
      <c r="AB41" s="103">
        <f t="shared" si="7"/>
        <v>17</v>
      </c>
      <c r="AC41" s="107">
        <v>18</v>
      </c>
      <c r="AD41" s="85" t="s">
        <v>9</v>
      </c>
      <c r="AE41" s="101">
        <f t="shared" si="8"/>
        <v>18</v>
      </c>
      <c r="AF41" s="106" t="str">
        <f>'[5]CALIF. II FASE'!FB41</f>
        <v>*</v>
      </c>
      <c r="AG41" s="105" t="s">
        <v>9</v>
      </c>
      <c r="AH41" s="103" t="str">
        <f t="shared" si="9"/>
        <v>*</v>
      </c>
      <c r="AI41" s="107" t="str">
        <f>'[5]CALIF. II FASE'!FR41</f>
        <v>*</v>
      </c>
      <c r="AJ41" s="91" t="s">
        <v>9</v>
      </c>
      <c r="AK41" s="109" t="str">
        <f t="shared" si="10"/>
        <v>*</v>
      </c>
      <c r="AL41" s="98">
        <f t="shared" si="12"/>
        <v>18</v>
      </c>
      <c r="AM41" s="92" t="s">
        <v>9</v>
      </c>
      <c r="AN41" s="86">
        <v>9</v>
      </c>
      <c r="AQ41" s="99" t="s">
        <v>360</v>
      </c>
    </row>
    <row r="42" spans="1:43" ht="12" customHeight="1" thickTop="1" thickBot="1" x14ac:dyDescent="0.3">
      <c r="A42" s="83">
        <v>30</v>
      </c>
      <c r="B42" s="229" t="str">
        <f t="shared" si="13"/>
        <v>Simón Alberto Morantes Espinoza</v>
      </c>
      <c r="C42" s="230"/>
      <c r="D42" s="230"/>
      <c r="E42" s="100">
        <v>17</v>
      </c>
      <c r="F42" s="91" t="s">
        <v>9</v>
      </c>
      <c r="G42" s="101">
        <f t="shared" si="0"/>
        <v>17</v>
      </c>
      <c r="H42" s="102">
        <v>18</v>
      </c>
      <c r="I42" s="88" t="s">
        <v>9</v>
      </c>
      <c r="J42" s="103">
        <f t="shared" si="1"/>
        <v>18</v>
      </c>
      <c r="K42" s="104">
        <v>15</v>
      </c>
      <c r="L42" s="91">
        <v>2</v>
      </c>
      <c r="M42" s="101">
        <f t="shared" si="2"/>
        <v>17</v>
      </c>
      <c r="N42" s="103">
        <v>18</v>
      </c>
      <c r="O42" s="105" t="s">
        <v>9</v>
      </c>
      <c r="P42" s="89">
        <f t="shared" si="3"/>
        <v>18</v>
      </c>
      <c r="Q42" s="104">
        <v>17</v>
      </c>
      <c r="R42" s="92" t="s">
        <v>9</v>
      </c>
      <c r="S42" s="101">
        <f t="shared" si="4"/>
        <v>17</v>
      </c>
      <c r="T42" s="106">
        <v>18</v>
      </c>
      <c r="U42" s="94" t="s">
        <v>9</v>
      </c>
      <c r="V42" s="103">
        <f t="shared" si="5"/>
        <v>18</v>
      </c>
      <c r="W42" s="107">
        <v>19</v>
      </c>
      <c r="X42" s="91" t="s">
        <v>9</v>
      </c>
      <c r="Y42" s="101">
        <f t="shared" si="6"/>
        <v>19</v>
      </c>
      <c r="Z42" s="102">
        <v>19</v>
      </c>
      <c r="AA42" s="94" t="s">
        <v>9</v>
      </c>
      <c r="AB42" s="103">
        <f t="shared" si="7"/>
        <v>19</v>
      </c>
      <c r="AC42" s="107">
        <v>19</v>
      </c>
      <c r="AD42" s="85" t="s">
        <v>9</v>
      </c>
      <c r="AE42" s="101">
        <f t="shared" si="8"/>
        <v>19</v>
      </c>
      <c r="AF42" s="106" t="str">
        <f>'[5]CALIF. II FASE'!FB42</f>
        <v>*</v>
      </c>
      <c r="AG42" s="105" t="s">
        <v>9</v>
      </c>
      <c r="AH42" s="103" t="str">
        <f t="shared" si="9"/>
        <v>*</v>
      </c>
      <c r="AI42" s="107" t="str">
        <f>'[5]CALIF. II FASE'!FR42</f>
        <v>*</v>
      </c>
      <c r="AJ42" s="91" t="s">
        <v>9</v>
      </c>
      <c r="AK42" s="109" t="str">
        <f t="shared" si="10"/>
        <v>*</v>
      </c>
      <c r="AL42" s="98">
        <f t="shared" si="12"/>
        <v>18</v>
      </c>
      <c r="AM42" s="92" t="s">
        <v>9</v>
      </c>
      <c r="AN42" s="86">
        <v>9</v>
      </c>
      <c r="AQ42" s="99" t="s">
        <v>361</v>
      </c>
    </row>
    <row r="43" spans="1:43" ht="12" customHeight="1" thickTop="1" thickBot="1" x14ac:dyDescent="0.3">
      <c r="A43" s="83">
        <v>31</v>
      </c>
      <c r="B43" s="229" t="str">
        <f t="shared" si="13"/>
        <v>Isaac Yeshua González Rengel</v>
      </c>
      <c r="C43" s="230"/>
      <c r="D43" s="230"/>
      <c r="E43" s="100">
        <v>17</v>
      </c>
      <c r="F43" s="91">
        <v>2</v>
      </c>
      <c r="G43" s="101">
        <f t="shared" si="0"/>
        <v>19</v>
      </c>
      <c r="H43" s="102">
        <v>20</v>
      </c>
      <c r="I43" s="88" t="s">
        <v>9</v>
      </c>
      <c r="J43" s="103">
        <f t="shared" si="1"/>
        <v>20</v>
      </c>
      <c r="K43" s="104">
        <v>19</v>
      </c>
      <c r="L43" s="91" t="s">
        <v>9</v>
      </c>
      <c r="M43" s="101">
        <f t="shared" si="2"/>
        <v>19</v>
      </c>
      <c r="N43" s="103">
        <v>19</v>
      </c>
      <c r="O43" s="105" t="s">
        <v>9</v>
      </c>
      <c r="P43" s="89">
        <f t="shared" si="3"/>
        <v>19</v>
      </c>
      <c r="Q43" s="104">
        <v>20</v>
      </c>
      <c r="R43" s="92" t="s">
        <v>9</v>
      </c>
      <c r="S43" s="101">
        <f t="shared" si="4"/>
        <v>20</v>
      </c>
      <c r="T43" s="106">
        <v>20</v>
      </c>
      <c r="U43" s="94" t="s">
        <v>9</v>
      </c>
      <c r="V43" s="103">
        <f t="shared" si="5"/>
        <v>20</v>
      </c>
      <c r="W43" s="107">
        <v>20</v>
      </c>
      <c r="X43" s="91" t="s">
        <v>9</v>
      </c>
      <c r="Y43" s="101">
        <f t="shared" si="6"/>
        <v>20</v>
      </c>
      <c r="Z43" s="102">
        <v>20</v>
      </c>
      <c r="AA43" s="94" t="s">
        <v>9</v>
      </c>
      <c r="AB43" s="103">
        <f t="shared" si="7"/>
        <v>20</v>
      </c>
      <c r="AC43" s="107">
        <v>18</v>
      </c>
      <c r="AD43" s="85" t="s">
        <v>9</v>
      </c>
      <c r="AE43" s="101">
        <f t="shared" si="8"/>
        <v>18</v>
      </c>
      <c r="AF43" s="106" t="str">
        <f>'[5]CALIF. II FASE'!FB43</f>
        <v>*</v>
      </c>
      <c r="AG43" s="105" t="s">
        <v>9</v>
      </c>
      <c r="AH43" s="103" t="str">
        <f t="shared" si="9"/>
        <v>*</v>
      </c>
      <c r="AI43" s="107" t="str">
        <f>'[5]CALIF. II FASE'!FR43</f>
        <v>*</v>
      </c>
      <c r="AJ43" s="91" t="s">
        <v>9</v>
      </c>
      <c r="AK43" s="109" t="str">
        <f t="shared" si="10"/>
        <v>*</v>
      </c>
      <c r="AL43" s="98">
        <f t="shared" si="12"/>
        <v>19.444444444444443</v>
      </c>
      <c r="AM43" s="92" t="s">
        <v>9</v>
      </c>
      <c r="AN43" s="86">
        <v>9</v>
      </c>
      <c r="AQ43" s="99" t="s">
        <v>362</v>
      </c>
    </row>
    <row r="44" spans="1:43" ht="12" customHeight="1" thickTop="1" thickBot="1" x14ac:dyDescent="0.3">
      <c r="A44" s="83">
        <v>32</v>
      </c>
      <c r="B44" s="229" t="str">
        <f t="shared" si="13"/>
        <v>Carlos Leonardo Pérez Guzmán</v>
      </c>
      <c r="C44" s="230"/>
      <c r="D44" s="230"/>
      <c r="E44" s="100">
        <v>18</v>
      </c>
      <c r="F44" s="91" t="s">
        <v>9</v>
      </c>
      <c r="G44" s="101">
        <f t="shared" si="0"/>
        <v>18</v>
      </c>
      <c r="H44" s="102">
        <v>17</v>
      </c>
      <c r="I44" s="88">
        <v>2</v>
      </c>
      <c r="J44" s="103">
        <f t="shared" si="1"/>
        <v>19</v>
      </c>
      <c r="K44" s="104">
        <v>19</v>
      </c>
      <c r="L44" s="91" t="s">
        <v>9</v>
      </c>
      <c r="M44" s="101">
        <f t="shared" si="2"/>
        <v>19</v>
      </c>
      <c r="N44" s="103">
        <v>19</v>
      </c>
      <c r="O44" s="105" t="s">
        <v>9</v>
      </c>
      <c r="P44" s="89">
        <f t="shared" si="3"/>
        <v>19</v>
      </c>
      <c r="Q44" s="104">
        <v>19</v>
      </c>
      <c r="R44" s="92" t="s">
        <v>9</v>
      </c>
      <c r="S44" s="101">
        <f t="shared" si="4"/>
        <v>19</v>
      </c>
      <c r="T44" s="106">
        <v>20</v>
      </c>
      <c r="U44" s="94" t="s">
        <v>9</v>
      </c>
      <c r="V44" s="103">
        <f t="shared" si="5"/>
        <v>20</v>
      </c>
      <c r="W44" s="107">
        <v>20</v>
      </c>
      <c r="X44" s="91" t="s">
        <v>9</v>
      </c>
      <c r="Y44" s="101">
        <f t="shared" si="6"/>
        <v>20</v>
      </c>
      <c r="Z44" s="102">
        <v>20</v>
      </c>
      <c r="AA44" s="94" t="s">
        <v>9</v>
      </c>
      <c r="AB44" s="103">
        <f t="shared" si="7"/>
        <v>20</v>
      </c>
      <c r="AC44" s="107">
        <v>20</v>
      </c>
      <c r="AD44" s="85" t="s">
        <v>9</v>
      </c>
      <c r="AE44" s="101">
        <f t="shared" si="8"/>
        <v>20</v>
      </c>
      <c r="AF44" s="106" t="str">
        <f>'[5]CALIF. II FASE'!FB44</f>
        <v>*</v>
      </c>
      <c r="AG44" s="105" t="s">
        <v>9</v>
      </c>
      <c r="AH44" s="103" t="str">
        <f t="shared" si="9"/>
        <v>*</v>
      </c>
      <c r="AI44" s="107" t="str">
        <f>'[5]CALIF. II FASE'!FR44</f>
        <v>*</v>
      </c>
      <c r="AJ44" s="91" t="s">
        <v>9</v>
      </c>
      <c r="AK44" s="109" t="str">
        <f t="shared" si="10"/>
        <v>*</v>
      </c>
      <c r="AL44" s="98">
        <f t="shared" si="12"/>
        <v>19.333333333333332</v>
      </c>
      <c r="AM44" s="92" t="s">
        <v>9</v>
      </c>
      <c r="AN44" s="86">
        <v>9</v>
      </c>
      <c r="AQ44" s="99" t="s">
        <v>363</v>
      </c>
    </row>
    <row r="45" spans="1:43" ht="12" customHeight="1" thickTop="1" thickBot="1" x14ac:dyDescent="0.3">
      <c r="A45" s="83">
        <v>33</v>
      </c>
      <c r="B45" s="229" t="str">
        <f t="shared" si="13"/>
        <v>Jesús Andrés Ordaz Amundaray</v>
      </c>
      <c r="C45" s="230"/>
      <c r="D45" s="230"/>
      <c r="E45" s="100">
        <v>11</v>
      </c>
      <c r="F45" s="91" t="s">
        <v>9</v>
      </c>
      <c r="G45" s="101">
        <f t="shared" si="0"/>
        <v>11</v>
      </c>
      <c r="H45" s="102">
        <v>14</v>
      </c>
      <c r="I45" s="88" t="s">
        <v>9</v>
      </c>
      <c r="J45" s="103">
        <f t="shared" si="1"/>
        <v>14</v>
      </c>
      <c r="K45" s="104">
        <v>14</v>
      </c>
      <c r="L45" s="91" t="s">
        <v>9</v>
      </c>
      <c r="M45" s="101">
        <f t="shared" si="2"/>
        <v>14</v>
      </c>
      <c r="N45" s="103">
        <v>15</v>
      </c>
      <c r="O45" s="105" t="s">
        <v>9</v>
      </c>
      <c r="P45" s="89">
        <f t="shared" si="3"/>
        <v>15</v>
      </c>
      <c r="Q45" s="104">
        <v>10</v>
      </c>
      <c r="R45" s="92">
        <v>2</v>
      </c>
      <c r="S45" s="101">
        <f t="shared" si="4"/>
        <v>12</v>
      </c>
      <c r="T45" s="106">
        <v>19</v>
      </c>
      <c r="U45" s="94" t="s">
        <v>9</v>
      </c>
      <c r="V45" s="103">
        <f t="shared" si="5"/>
        <v>19</v>
      </c>
      <c r="W45" s="107">
        <v>14</v>
      </c>
      <c r="X45" s="91" t="s">
        <v>9</v>
      </c>
      <c r="Y45" s="101">
        <f t="shared" si="6"/>
        <v>14</v>
      </c>
      <c r="Z45" s="102">
        <v>17</v>
      </c>
      <c r="AA45" s="94" t="s">
        <v>9</v>
      </c>
      <c r="AB45" s="103">
        <f t="shared" si="7"/>
        <v>17</v>
      </c>
      <c r="AC45" s="107">
        <v>19</v>
      </c>
      <c r="AD45" s="85" t="s">
        <v>9</v>
      </c>
      <c r="AE45" s="101">
        <f t="shared" si="8"/>
        <v>19</v>
      </c>
      <c r="AF45" s="106" t="str">
        <f>'[5]CALIF. II FASE'!FB45</f>
        <v>*</v>
      </c>
      <c r="AG45" s="105" t="s">
        <v>9</v>
      </c>
      <c r="AH45" s="103" t="str">
        <f t="shared" si="9"/>
        <v>*</v>
      </c>
      <c r="AI45" s="107" t="str">
        <f>'[5]CALIF. II FASE'!FR45</f>
        <v>*</v>
      </c>
      <c r="AJ45" s="91" t="s">
        <v>9</v>
      </c>
      <c r="AK45" s="109" t="str">
        <f t="shared" si="10"/>
        <v>*</v>
      </c>
      <c r="AL45" s="98">
        <f t="shared" si="12"/>
        <v>15</v>
      </c>
      <c r="AM45" s="92" t="s">
        <v>9</v>
      </c>
      <c r="AN45" s="86">
        <v>9</v>
      </c>
      <c r="AQ45" s="99" t="s">
        <v>364</v>
      </c>
    </row>
    <row r="46" spans="1:43" ht="12" customHeight="1" thickTop="1" thickBot="1" x14ac:dyDescent="0.3">
      <c r="A46" s="110"/>
      <c r="B46" s="77"/>
      <c r="C46" s="77"/>
      <c r="D46" s="77"/>
      <c r="E46" s="111"/>
      <c r="F46" s="111"/>
      <c r="G46" s="112">
        <f>AVERAGE(G13:G45)</f>
        <v>15.515151515151516</v>
      </c>
      <c r="H46" s="113"/>
      <c r="I46" s="113"/>
      <c r="J46" s="112">
        <f>AVERAGE(J13:J45)</f>
        <v>17.212121212121211</v>
      </c>
      <c r="K46" s="113"/>
      <c r="L46" s="113"/>
      <c r="M46" s="112">
        <f>AVERAGE(M13:M45)</f>
        <v>16.757575757575758</v>
      </c>
      <c r="N46" s="113"/>
      <c r="O46" s="113"/>
      <c r="P46" s="112">
        <f>AVERAGE(P13:P45)</f>
        <v>16.787878787878789</v>
      </c>
      <c r="Q46" s="113"/>
      <c r="R46" s="113"/>
      <c r="S46" s="112">
        <f>AVERAGE(S13:S45)</f>
        <v>15.909090909090908</v>
      </c>
      <c r="T46" s="113"/>
      <c r="U46" s="113"/>
      <c r="V46" s="112">
        <f>AVERAGE(V13:V45)</f>
        <v>17.181818181818183</v>
      </c>
      <c r="W46" s="113"/>
      <c r="X46" s="113"/>
      <c r="Y46" s="112">
        <f>AVERAGE(Y13:Y45)</f>
        <v>17.424242424242426</v>
      </c>
      <c r="Z46" s="113"/>
      <c r="AA46" s="113"/>
      <c r="AB46" s="112">
        <v>15.515151515151516</v>
      </c>
      <c r="AC46" s="113"/>
      <c r="AD46" s="113"/>
      <c r="AE46" s="112">
        <f>AVERAGE(AE13:AE45)</f>
        <v>17.212121212121211</v>
      </c>
      <c r="AF46" s="71"/>
      <c r="AG46" s="71"/>
      <c r="AH46" s="112">
        <f>SUM(AH13:AH45)/[5]DOCENTES!F21</f>
        <v>0</v>
      </c>
      <c r="AI46" s="71"/>
      <c r="AJ46" s="71"/>
      <c r="AK46" s="71"/>
      <c r="AL46" s="112">
        <f>AVERAGE(AL13:AL45)</f>
        <v>16.865319865319869</v>
      </c>
      <c r="AM46" s="77"/>
      <c r="AN46" s="77"/>
    </row>
    <row r="47" spans="1:43" ht="12" customHeight="1" thickTop="1" x14ac:dyDescent="0.25"/>
    <row r="48" spans="1:43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</sheetData>
  <mergeCells count="106">
    <mergeCell ref="AI5:AK6"/>
    <mergeCell ref="W4:Y4"/>
    <mergeCell ref="Z4:AB4"/>
    <mergeCell ref="AC4:AE4"/>
    <mergeCell ref="AF4:AH4"/>
    <mergeCell ref="AI4:AK4"/>
    <mergeCell ref="T4:V4"/>
    <mergeCell ref="E5:G6"/>
    <mergeCell ref="H5:J6"/>
    <mergeCell ref="K5:M6"/>
    <mergeCell ref="N5:P6"/>
    <mergeCell ref="Q5:S6"/>
    <mergeCell ref="E4:G4"/>
    <mergeCell ref="H4:J4"/>
    <mergeCell ref="K4:M4"/>
    <mergeCell ref="N4:P4"/>
    <mergeCell ref="Q4:S4"/>
    <mergeCell ref="N8:N12"/>
    <mergeCell ref="O8:O12"/>
    <mergeCell ref="P8:P12"/>
    <mergeCell ref="B10:D10"/>
    <mergeCell ref="T5:V6"/>
    <mergeCell ref="W5:Y6"/>
    <mergeCell ref="Z5:AB6"/>
    <mergeCell ref="AC5:AE6"/>
    <mergeCell ref="AF5:AH6"/>
    <mergeCell ref="AI7:AK7"/>
    <mergeCell ref="E8:E12"/>
    <mergeCell ref="F8:F12"/>
    <mergeCell ref="G8:G12"/>
    <mergeCell ref="H8:H12"/>
    <mergeCell ref="I8:I12"/>
    <mergeCell ref="J8:J12"/>
    <mergeCell ref="K8:K12"/>
    <mergeCell ref="L8:L12"/>
    <mergeCell ref="M8:M12"/>
    <mergeCell ref="Q7:S7"/>
    <mergeCell ref="T7:V7"/>
    <mergeCell ref="W7:Y7"/>
    <mergeCell ref="Z7:AB7"/>
    <mergeCell ref="AC7:AE7"/>
    <mergeCell ref="AF7:AH7"/>
    <mergeCell ref="W8:W12"/>
    <mergeCell ref="X8:X12"/>
    <mergeCell ref="Y8:Y12"/>
    <mergeCell ref="Z8:Z12"/>
    <mergeCell ref="AA8:AA12"/>
    <mergeCell ref="AB8:AB12"/>
    <mergeCell ref="Q8:Q12"/>
    <mergeCell ref="R8:R12"/>
    <mergeCell ref="AN8:AN12"/>
    <mergeCell ref="AC8:AC12"/>
    <mergeCell ref="AD8:AD12"/>
    <mergeCell ref="AE8:AE12"/>
    <mergeCell ref="AF8:AF12"/>
    <mergeCell ref="AG8:AG12"/>
    <mergeCell ref="AH8:AH12"/>
    <mergeCell ref="B18:D18"/>
    <mergeCell ref="B19:D19"/>
    <mergeCell ref="S8:S12"/>
    <mergeCell ref="T8:T12"/>
    <mergeCell ref="U8:U12"/>
    <mergeCell ref="V8:V12"/>
    <mergeCell ref="AI8:AI12"/>
    <mergeCell ref="AJ8:AJ12"/>
    <mergeCell ref="AK8:AK12"/>
    <mergeCell ref="AL8:AL12"/>
    <mergeCell ref="AM8:AM12"/>
    <mergeCell ref="B7:B8"/>
    <mergeCell ref="C7:D8"/>
    <mergeCell ref="E7:G7"/>
    <mergeCell ref="H7:J7"/>
    <mergeCell ref="K7:M7"/>
    <mergeCell ref="N7:P7"/>
    <mergeCell ref="B20:D20"/>
    <mergeCell ref="B21:D21"/>
    <mergeCell ref="B22:D22"/>
    <mergeCell ref="B23:D23"/>
    <mergeCell ref="B12:D12"/>
    <mergeCell ref="B13:D13"/>
    <mergeCell ref="B14:D14"/>
    <mergeCell ref="B15:D15"/>
    <mergeCell ref="B16:D16"/>
    <mergeCell ref="B17:D17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42:D42"/>
    <mergeCell ref="B43:D43"/>
    <mergeCell ref="B44:D44"/>
    <mergeCell ref="B45:D45"/>
    <mergeCell ref="B36:D36"/>
    <mergeCell ref="B37:D37"/>
    <mergeCell ref="B38:D38"/>
    <mergeCell ref="B39:D39"/>
    <mergeCell ref="B40:D40"/>
    <mergeCell ref="B41:D41"/>
  </mergeCells>
  <conditionalFormatting sqref="E13:E45 G13:H45 J13:K45 M13:N45 P13:Q45 S13:T45 V13:W45 Y13:Z45 AB13:AC45 AE13:AK45">
    <cfRule type="cellIs" dxfId="20" priority="1" stopIfTrue="1" operator="lessThan"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5" scale="85" fitToWidth="0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indexed="40"/>
  </sheetPr>
  <dimension ref="A1:AQ49"/>
  <sheetViews>
    <sheetView zoomScale="90" zoomScaleNormal="90" workbookViewId="0">
      <selection activeCell="Q20" sqref="Q20"/>
    </sheetView>
  </sheetViews>
  <sheetFormatPr baseColWidth="10" defaultRowHeight="13.2" x14ac:dyDescent="0.25"/>
  <cols>
    <col min="1" max="1" width="3.33203125" style="115" customWidth="1"/>
    <col min="2" max="4" width="10.6640625" style="115" customWidth="1"/>
    <col min="5" max="36" width="4.6640625" style="115" customWidth="1"/>
    <col min="37" max="37" width="5.33203125" style="115" customWidth="1"/>
    <col min="38" max="38" width="5.44140625" style="115" customWidth="1"/>
    <col min="39" max="40" width="5.33203125" style="115" customWidth="1"/>
    <col min="41" max="41" width="6.44140625" style="115" customWidth="1"/>
    <col min="42" max="43" width="4.6640625" style="115" customWidth="1"/>
    <col min="44" max="16384" width="11.5546875" style="115"/>
  </cols>
  <sheetData>
    <row r="1" spans="1:43" ht="9.6" customHeight="1" x14ac:dyDescent="0.25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</row>
    <row r="2" spans="1:43" ht="12" customHeight="1" x14ac:dyDescent="0.25">
      <c r="A2" s="116" t="e">
        <f>[6]DATOS!#REF!</f>
        <v>#REF!</v>
      </c>
      <c r="B2" s="117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4"/>
    </row>
    <row r="3" spans="1:43" ht="12" customHeight="1" thickBot="1" x14ac:dyDescent="0.3">
      <c r="A3" s="116" t="e">
        <f>[6]DATOS!#REF!</f>
        <v>#REF!</v>
      </c>
      <c r="B3" s="117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4"/>
    </row>
    <row r="4" spans="1:43" ht="12" customHeight="1" thickTop="1" thickBot="1" x14ac:dyDescent="0.3">
      <c r="A4" s="116" t="str">
        <f>[6]DATOS!A1</f>
        <v xml:space="preserve"> </v>
      </c>
      <c r="B4" s="117"/>
      <c r="C4" s="116"/>
      <c r="D4" s="116"/>
      <c r="E4" s="284">
        <v>1</v>
      </c>
      <c r="F4" s="284"/>
      <c r="G4" s="284"/>
      <c r="H4" s="285">
        <v>2</v>
      </c>
      <c r="I4" s="285"/>
      <c r="J4" s="285"/>
      <c r="K4" s="284">
        <v>3</v>
      </c>
      <c r="L4" s="284"/>
      <c r="M4" s="284"/>
      <c r="N4" s="285">
        <v>4</v>
      </c>
      <c r="O4" s="285"/>
      <c r="P4" s="285"/>
      <c r="Q4" s="284">
        <v>5</v>
      </c>
      <c r="R4" s="284"/>
      <c r="S4" s="284"/>
      <c r="T4" s="285">
        <v>6</v>
      </c>
      <c r="U4" s="285"/>
      <c r="V4" s="285"/>
      <c r="W4" s="284">
        <v>7</v>
      </c>
      <c r="X4" s="284"/>
      <c r="Y4" s="284"/>
      <c r="Z4" s="285">
        <v>8</v>
      </c>
      <c r="AA4" s="285"/>
      <c r="AB4" s="285"/>
      <c r="AC4" s="284">
        <v>9</v>
      </c>
      <c r="AD4" s="284"/>
      <c r="AE4" s="284"/>
      <c r="AF4" s="285">
        <v>10</v>
      </c>
      <c r="AG4" s="285"/>
      <c r="AH4" s="285"/>
      <c r="AI4" s="284">
        <v>11</v>
      </c>
      <c r="AJ4" s="284"/>
      <c r="AK4" s="284"/>
      <c r="AL4" s="286">
        <v>12</v>
      </c>
      <c r="AM4" s="287"/>
      <c r="AN4" s="288"/>
      <c r="AO4" s="114"/>
    </row>
    <row r="5" spans="1:43" ht="12" customHeight="1" thickTop="1" thickBot="1" x14ac:dyDescent="0.3">
      <c r="A5" s="116" t="str">
        <f>[6]DATOS!A2</f>
        <v>MINISTERIO DEL PODER POPULAR  PARA LA EDUCACIÓN</v>
      </c>
      <c r="B5" s="117"/>
      <c r="C5" s="116"/>
      <c r="D5" s="116"/>
      <c r="E5" s="282" t="s">
        <v>435</v>
      </c>
      <c r="F5" s="282"/>
      <c r="G5" s="282"/>
      <c r="H5" s="283" t="s">
        <v>436</v>
      </c>
      <c r="I5" s="283"/>
      <c r="J5" s="283"/>
      <c r="K5" s="282" t="s">
        <v>286</v>
      </c>
      <c r="L5" s="282"/>
      <c r="M5" s="282"/>
      <c r="N5" s="283" t="s">
        <v>448</v>
      </c>
      <c r="O5" s="283"/>
      <c r="P5" s="283"/>
      <c r="Q5" s="282" t="s">
        <v>438</v>
      </c>
      <c r="R5" s="282"/>
      <c r="S5" s="282"/>
      <c r="T5" s="283" t="s">
        <v>439</v>
      </c>
      <c r="U5" s="283"/>
      <c r="V5" s="283"/>
      <c r="W5" s="282" t="s">
        <v>440</v>
      </c>
      <c r="X5" s="282"/>
      <c r="Y5" s="282"/>
      <c r="Z5" s="283" t="s">
        <v>444</v>
      </c>
      <c r="AA5" s="283"/>
      <c r="AB5" s="283"/>
      <c r="AC5" s="282" t="s">
        <v>441</v>
      </c>
      <c r="AD5" s="282"/>
      <c r="AE5" s="282"/>
      <c r="AF5" s="283" t="s">
        <v>442</v>
      </c>
      <c r="AG5" s="283"/>
      <c r="AH5" s="283"/>
      <c r="AI5" s="282" t="s">
        <v>438</v>
      </c>
      <c r="AJ5" s="282"/>
      <c r="AK5" s="282"/>
      <c r="AL5" s="283" t="s">
        <v>441</v>
      </c>
      <c r="AM5" s="283"/>
      <c r="AN5" s="283"/>
      <c r="AO5" s="114"/>
    </row>
    <row r="6" spans="1:43" ht="12" customHeight="1" thickTop="1" thickBot="1" x14ac:dyDescent="0.3">
      <c r="A6" s="116" t="str">
        <f>[6]DATOS!A3</f>
        <v>PETRÓLEOS DE VENEZUELA S.A.- RECURSOS HUMANOS</v>
      </c>
      <c r="B6" s="117"/>
      <c r="C6" s="116"/>
      <c r="D6" s="116"/>
      <c r="E6" s="282"/>
      <c r="F6" s="282"/>
      <c r="G6" s="282"/>
      <c r="H6" s="283"/>
      <c r="I6" s="283"/>
      <c r="J6" s="283"/>
      <c r="K6" s="282"/>
      <c r="L6" s="282"/>
      <c r="M6" s="282"/>
      <c r="N6" s="283"/>
      <c r="O6" s="283"/>
      <c r="P6" s="283"/>
      <c r="Q6" s="282"/>
      <c r="R6" s="282"/>
      <c r="S6" s="282"/>
      <c r="T6" s="283"/>
      <c r="U6" s="283"/>
      <c r="V6" s="283"/>
      <c r="W6" s="282"/>
      <c r="X6" s="282"/>
      <c r="Y6" s="282"/>
      <c r="Z6" s="283"/>
      <c r="AA6" s="283"/>
      <c r="AB6" s="283"/>
      <c r="AC6" s="282"/>
      <c r="AD6" s="282"/>
      <c r="AE6" s="282"/>
      <c r="AF6" s="283"/>
      <c r="AG6" s="283"/>
      <c r="AH6" s="283"/>
      <c r="AI6" s="282"/>
      <c r="AJ6" s="282"/>
      <c r="AK6" s="282"/>
      <c r="AL6" s="283"/>
      <c r="AM6" s="283"/>
      <c r="AN6" s="283"/>
      <c r="AO6" s="114"/>
    </row>
    <row r="7" spans="1:43" ht="26.25" customHeight="1" thickTop="1" thickBot="1" x14ac:dyDescent="0.3">
      <c r="A7" s="116"/>
      <c r="B7" s="274" t="str">
        <f>[6]CARPETA!A10</f>
        <v>AÑO ESCOLAR 2024-2025</v>
      </c>
      <c r="C7" s="275" t="str">
        <f>[6]CARPETA!A11</f>
        <v>5to AÑO  SECCIÓN "A"</v>
      </c>
      <c r="D7" s="276"/>
      <c r="E7" s="277" t="s">
        <v>146</v>
      </c>
      <c r="F7" s="277"/>
      <c r="G7" s="277"/>
      <c r="H7" s="278" t="s">
        <v>147</v>
      </c>
      <c r="I7" s="278"/>
      <c r="J7" s="278"/>
      <c r="K7" s="277" t="s">
        <v>148</v>
      </c>
      <c r="L7" s="277"/>
      <c r="M7" s="277"/>
      <c r="N7" s="281" t="s">
        <v>149</v>
      </c>
      <c r="O7" s="281"/>
      <c r="P7" s="281"/>
      <c r="Q7" s="277" t="s">
        <v>203</v>
      </c>
      <c r="R7" s="277"/>
      <c r="S7" s="277"/>
      <c r="T7" s="278" t="s">
        <v>204</v>
      </c>
      <c r="U7" s="278"/>
      <c r="V7" s="278"/>
      <c r="W7" s="279" t="s">
        <v>205</v>
      </c>
      <c r="X7" s="279"/>
      <c r="Y7" s="279"/>
      <c r="Z7" s="281" t="s">
        <v>443</v>
      </c>
      <c r="AA7" s="281"/>
      <c r="AB7" s="281"/>
      <c r="AC7" s="279" t="s">
        <v>152</v>
      </c>
      <c r="AD7" s="279"/>
      <c r="AE7" s="279" t="s">
        <v>192</v>
      </c>
      <c r="AF7" s="281" t="s">
        <v>294</v>
      </c>
      <c r="AG7" s="281"/>
      <c r="AH7" s="281"/>
      <c r="AI7" s="279" t="s">
        <v>153</v>
      </c>
      <c r="AJ7" s="279"/>
      <c r="AK7" s="279" t="s">
        <v>192</v>
      </c>
      <c r="AL7" s="280" t="s">
        <v>154</v>
      </c>
      <c r="AM7" s="280"/>
      <c r="AN7" s="280" t="s">
        <v>192</v>
      </c>
      <c r="AO7" s="114"/>
    </row>
    <row r="8" spans="1:43" ht="9.9" customHeight="1" thickTop="1" thickBot="1" x14ac:dyDescent="0.3">
      <c r="A8" s="116"/>
      <c r="B8" s="274"/>
      <c r="C8" s="275"/>
      <c r="D8" s="276"/>
      <c r="E8" s="266" t="s">
        <v>0</v>
      </c>
      <c r="F8" s="269" t="s">
        <v>1</v>
      </c>
      <c r="G8" s="266" t="s">
        <v>2</v>
      </c>
      <c r="H8" s="271" t="s">
        <v>0</v>
      </c>
      <c r="I8" s="272" t="s">
        <v>1</v>
      </c>
      <c r="J8" s="271" t="s">
        <v>2</v>
      </c>
      <c r="K8" s="266" t="s">
        <v>0</v>
      </c>
      <c r="L8" s="269" t="s">
        <v>1</v>
      </c>
      <c r="M8" s="266" t="s">
        <v>2</v>
      </c>
      <c r="N8" s="271" t="s">
        <v>0</v>
      </c>
      <c r="O8" s="272" t="s">
        <v>1</v>
      </c>
      <c r="P8" s="271" t="s">
        <v>2</v>
      </c>
      <c r="Q8" s="266" t="s">
        <v>0</v>
      </c>
      <c r="R8" s="269" t="s">
        <v>1</v>
      </c>
      <c r="S8" s="266" t="s">
        <v>2</v>
      </c>
      <c r="T8" s="271" t="s">
        <v>0</v>
      </c>
      <c r="U8" s="272" t="s">
        <v>1</v>
      </c>
      <c r="V8" s="273" t="s">
        <v>2</v>
      </c>
      <c r="W8" s="266" t="s">
        <v>0</v>
      </c>
      <c r="X8" s="269" t="s">
        <v>1</v>
      </c>
      <c r="Y8" s="266" t="s">
        <v>2</v>
      </c>
      <c r="Z8" s="271" t="s">
        <v>0</v>
      </c>
      <c r="AA8" s="272" t="s">
        <v>1</v>
      </c>
      <c r="AB8" s="271" t="s">
        <v>2</v>
      </c>
      <c r="AC8" s="266" t="s">
        <v>0</v>
      </c>
      <c r="AD8" s="269" t="s">
        <v>1</v>
      </c>
      <c r="AE8" s="266" t="s">
        <v>193</v>
      </c>
      <c r="AF8" s="271" t="s">
        <v>0</v>
      </c>
      <c r="AG8" s="272" t="s">
        <v>1</v>
      </c>
      <c r="AH8" s="271" t="s">
        <v>2</v>
      </c>
      <c r="AI8" s="266" t="s">
        <v>0</v>
      </c>
      <c r="AJ8" s="269" t="s">
        <v>1</v>
      </c>
      <c r="AK8" s="270" t="s">
        <v>193</v>
      </c>
      <c r="AL8" s="271" t="s">
        <v>0</v>
      </c>
      <c r="AM8" s="272" t="s">
        <v>1</v>
      </c>
      <c r="AN8" s="271" t="s">
        <v>2</v>
      </c>
      <c r="AO8" s="265" t="s">
        <v>3</v>
      </c>
      <c r="AP8" s="266" t="s">
        <v>4</v>
      </c>
      <c r="AQ8" s="267" t="s">
        <v>5</v>
      </c>
    </row>
    <row r="9" spans="1:43" ht="9.9" customHeight="1" thickTop="1" thickBot="1" x14ac:dyDescent="0.3">
      <c r="A9" s="116"/>
      <c r="B9" s="118" t="s">
        <v>10</v>
      </c>
      <c r="C9" s="119" t="str">
        <f>[6]DOCENTES!C27</f>
        <v>Enero-Abril</v>
      </c>
      <c r="D9" s="116"/>
      <c r="E9" s="266"/>
      <c r="F9" s="269"/>
      <c r="G9" s="266"/>
      <c r="H9" s="271"/>
      <c r="I9" s="272"/>
      <c r="J9" s="271"/>
      <c r="K9" s="266"/>
      <c r="L9" s="269"/>
      <c r="M9" s="266"/>
      <c r="N9" s="271"/>
      <c r="O9" s="272"/>
      <c r="P9" s="271"/>
      <c r="Q9" s="266"/>
      <c r="R9" s="269"/>
      <c r="S9" s="266"/>
      <c r="T9" s="271"/>
      <c r="U9" s="272"/>
      <c r="V9" s="273"/>
      <c r="W9" s="266"/>
      <c r="X9" s="269"/>
      <c r="Y9" s="266"/>
      <c r="Z9" s="271"/>
      <c r="AA9" s="272"/>
      <c r="AB9" s="271"/>
      <c r="AC9" s="266"/>
      <c r="AD9" s="269"/>
      <c r="AE9" s="266"/>
      <c r="AF9" s="271"/>
      <c r="AG9" s="272"/>
      <c r="AH9" s="271"/>
      <c r="AI9" s="266"/>
      <c r="AJ9" s="269"/>
      <c r="AK9" s="270"/>
      <c r="AL9" s="271"/>
      <c r="AM9" s="272"/>
      <c r="AN9" s="271"/>
      <c r="AO9" s="265"/>
      <c r="AP9" s="266"/>
      <c r="AQ9" s="267"/>
    </row>
    <row r="10" spans="1:43" ht="9.9" customHeight="1" thickTop="1" thickBot="1" x14ac:dyDescent="0.3">
      <c r="A10" s="116"/>
      <c r="B10" s="117" t="str">
        <f>[6]REUNION!A12</f>
        <v xml:space="preserve"> DOCENTE GUÍA </v>
      </c>
      <c r="C10" s="119"/>
      <c r="D10" s="116"/>
      <c r="E10" s="266"/>
      <c r="F10" s="269"/>
      <c r="G10" s="266"/>
      <c r="H10" s="271"/>
      <c r="I10" s="272"/>
      <c r="J10" s="271"/>
      <c r="K10" s="266"/>
      <c r="L10" s="269"/>
      <c r="M10" s="266"/>
      <c r="N10" s="271"/>
      <c r="O10" s="272"/>
      <c r="P10" s="271"/>
      <c r="Q10" s="266"/>
      <c r="R10" s="269"/>
      <c r="S10" s="266"/>
      <c r="T10" s="271"/>
      <c r="U10" s="272"/>
      <c r="V10" s="273"/>
      <c r="W10" s="266"/>
      <c r="X10" s="269"/>
      <c r="Y10" s="266"/>
      <c r="Z10" s="271"/>
      <c r="AA10" s="272"/>
      <c r="AB10" s="271"/>
      <c r="AC10" s="266"/>
      <c r="AD10" s="269"/>
      <c r="AE10" s="266"/>
      <c r="AF10" s="271"/>
      <c r="AG10" s="272"/>
      <c r="AH10" s="271"/>
      <c r="AI10" s="266"/>
      <c r="AJ10" s="269"/>
      <c r="AK10" s="270"/>
      <c r="AL10" s="271"/>
      <c r="AM10" s="272"/>
      <c r="AN10" s="271"/>
      <c r="AO10" s="265"/>
      <c r="AP10" s="266"/>
      <c r="AQ10" s="267"/>
    </row>
    <row r="11" spans="1:43" ht="9.9" customHeight="1" thickTop="1" thickBot="1" x14ac:dyDescent="0.3">
      <c r="A11" s="116"/>
      <c r="B11" s="120" t="s">
        <v>6</v>
      </c>
      <c r="C11" s="116"/>
      <c r="D11" s="116"/>
      <c r="E11" s="266"/>
      <c r="F11" s="269"/>
      <c r="G11" s="266"/>
      <c r="H11" s="271"/>
      <c r="I11" s="272"/>
      <c r="J11" s="271"/>
      <c r="K11" s="266"/>
      <c r="L11" s="269"/>
      <c r="M11" s="266"/>
      <c r="N11" s="271"/>
      <c r="O11" s="272"/>
      <c r="P11" s="271"/>
      <c r="Q11" s="266"/>
      <c r="R11" s="269"/>
      <c r="S11" s="266"/>
      <c r="T11" s="271"/>
      <c r="U11" s="272"/>
      <c r="V11" s="273"/>
      <c r="W11" s="266"/>
      <c r="X11" s="269"/>
      <c r="Y11" s="266"/>
      <c r="Z11" s="271"/>
      <c r="AA11" s="272"/>
      <c r="AB11" s="271"/>
      <c r="AC11" s="266"/>
      <c r="AD11" s="269"/>
      <c r="AE11" s="266"/>
      <c r="AF11" s="271"/>
      <c r="AG11" s="272"/>
      <c r="AH11" s="271"/>
      <c r="AI11" s="266"/>
      <c r="AJ11" s="269"/>
      <c r="AK11" s="270"/>
      <c r="AL11" s="271"/>
      <c r="AM11" s="272"/>
      <c r="AN11" s="271"/>
      <c r="AO11" s="265"/>
      <c r="AP11" s="266"/>
      <c r="AQ11" s="267"/>
    </row>
    <row r="12" spans="1:43" ht="17.25" customHeight="1" thickTop="1" thickBot="1" x14ac:dyDescent="0.3">
      <c r="A12" s="121" t="s">
        <v>7</v>
      </c>
      <c r="B12" s="268" t="s">
        <v>8</v>
      </c>
      <c r="C12" s="268"/>
      <c r="D12" s="268"/>
      <c r="E12" s="266"/>
      <c r="F12" s="269"/>
      <c r="G12" s="266"/>
      <c r="H12" s="271"/>
      <c r="I12" s="272"/>
      <c r="J12" s="271"/>
      <c r="K12" s="266"/>
      <c r="L12" s="269"/>
      <c r="M12" s="266"/>
      <c r="N12" s="271"/>
      <c r="O12" s="272"/>
      <c r="P12" s="271"/>
      <c r="Q12" s="266"/>
      <c r="R12" s="269"/>
      <c r="S12" s="266"/>
      <c r="T12" s="271"/>
      <c r="U12" s="272"/>
      <c r="V12" s="273"/>
      <c r="W12" s="266"/>
      <c r="X12" s="269"/>
      <c r="Y12" s="266"/>
      <c r="Z12" s="271"/>
      <c r="AA12" s="272"/>
      <c r="AB12" s="271"/>
      <c r="AC12" s="266"/>
      <c r="AD12" s="269"/>
      <c r="AE12" s="266"/>
      <c r="AF12" s="271"/>
      <c r="AG12" s="272"/>
      <c r="AH12" s="271"/>
      <c r="AI12" s="266"/>
      <c r="AJ12" s="269"/>
      <c r="AK12" s="270"/>
      <c r="AL12" s="271"/>
      <c r="AM12" s="272"/>
      <c r="AN12" s="271"/>
      <c r="AO12" s="265"/>
      <c r="AP12" s="266"/>
      <c r="AQ12" s="267"/>
    </row>
    <row r="13" spans="1:43" ht="12" customHeight="1" thickTop="1" thickBot="1" x14ac:dyDescent="0.3">
      <c r="A13" s="122">
        <v>1</v>
      </c>
      <c r="B13" s="264" t="s">
        <v>365</v>
      </c>
      <c r="C13" s="264"/>
      <c r="D13" s="264"/>
      <c r="E13" s="159">
        <v>19</v>
      </c>
      <c r="F13" s="124">
        <v>1</v>
      </c>
      <c r="G13" s="125">
        <f>SUM(E13:F13)</f>
        <v>20</v>
      </c>
      <c r="H13" s="126">
        <v>19</v>
      </c>
      <c r="I13" s="127">
        <v>1</v>
      </c>
      <c r="J13" s="128">
        <f>SUM(H13:I13)</f>
        <v>20</v>
      </c>
      <c r="K13" s="129">
        <v>19</v>
      </c>
      <c r="L13" s="130">
        <v>1</v>
      </c>
      <c r="M13" s="125">
        <f>SUM(K13:L13)</f>
        <v>20</v>
      </c>
      <c r="N13" s="131">
        <v>19</v>
      </c>
      <c r="O13" s="132">
        <v>1</v>
      </c>
      <c r="P13" s="128">
        <f>SUM(N13:O13)</f>
        <v>20</v>
      </c>
      <c r="Q13" s="129">
        <v>20</v>
      </c>
      <c r="R13" s="124" t="s">
        <v>9</v>
      </c>
      <c r="S13" s="125">
        <f>SUM(Q13:R13)</f>
        <v>20</v>
      </c>
      <c r="T13" s="131">
        <v>19</v>
      </c>
      <c r="U13" s="127" t="s">
        <v>9</v>
      </c>
      <c r="V13" s="128">
        <f>SUM(T13:U13)</f>
        <v>19</v>
      </c>
      <c r="W13" s="133">
        <v>20</v>
      </c>
      <c r="X13" s="130" t="s">
        <v>9</v>
      </c>
      <c r="Y13" s="125">
        <f>SUM(W13:X13)</f>
        <v>20</v>
      </c>
      <c r="Z13" s="126">
        <v>20</v>
      </c>
      <c r="AA13" s="127" t="s">
        <v>9</v>
      </c>
      <c r="AB13" s="128">
        <f>SUM(Z13:AA13)</f>
        <v>20</v>
      </c>
      <c r="AC13" s="133">
        <v>20</v>
      </c>
      <c r="AD13" s="130" t="s">
        <v>9</v>
      </c>
      <c r="AE13" s="125">
        <f>SUM(AC13,AD13)</f>
        <v>20</v>
      </c>
      <c r="AF13" s="134">
        <v>19</v>
      </c>
      <c r="AG13" s="135" t="s">
        <v>9</v>
      </c>
      <c r="AH13" s="128">
        <f>SUM(AF13,AG13)</f>
        <v>19</v>
      </c>
      <c r="AI13" s="289" t="s">
        <v>453</v>
      </c>
      <c r="AJ13" s="130" t="s">
        <v>9</v>
      </c>
      <c r="AK13" s="125" t="str">
        <f>AI13</f>
        <v xml:space="preserve">  A</v>
      </c>
      <c r="AL13" s="126" t="str">
        <f>'[6]CALIF. II FASE'!GH13</f>
        <v>*</v>
      </c>
      <c r="AM13" s="127" t="s">
        <v>9</v>
      </c>
      <c r="AN13" s="128" t="str">
        <f>AL13</f>
        <v>*</v>
      </c>
      <c r="AO13" s="136">
        <f>AVERAGE(G13,J13,M13,P13,S13,V13,Y13,AB13,AE13,AH13)</f>
        <v>19.8</v>
      </c>
      <c r="AP13" s="137" t="s">
        <v>9</v>
      </c>
      <c r="AQ13" s="138">
        <v>10</v>
      </c>
    </row>
    <row r="14" spans="1:43" ht="12" customHeight="1" thickTop="1" thickBot="1" x14ac:dyDescent="0.3">
      <c r="A14" s="122">
        <v>2</v>
      </c>
      <c r="B14" s="264" t="s">
        <v>366</v>
      </c>
      <c r="C14" s="264"/>
      <c r="D14" s="264"/>
      <c r="E14" s="159">
        <v>18</v>
      </c>
      <c r="F14" s="124">
        <v>1</v>
      </c>
      <c r="G14" s="140">
        <f t="shared" ref="G14:G47" si="0">SUM(E14:F14)</f>
        <v>19</v>
      </c>
      <c r="H14" s="141">
        <v>19</v>
      </c>
      <c r="I14" s="127" t="s">
        <v>9</v>
      </c>
      <c r="J14" s="142">
        <f t="shared" ref="J14:J47" si="1">SUM(H14:I14)</f>
        <v>19</v>
      </c>
      <c r="K14" s="129">
        <v>18</v>
      </c>
      <c r="L14" s="130">
        <v>1</v>
      </c>
      <c r="M14" s="140">
        <f t="shared" ref="M14:M47" si="2">SUM(K14:L14)</f>
        <v>19</v>
      </c>
      <c r="N14" s="143">
        <v>19</v>
      </c>
      <c r="O14" s="132">
        <v>1</v>
      </c>
      <c r="P14" s="128">
        <f t="shared" ref="P14:P47" si="3">SUM(N14:O14)</f>
        <v>20</v>
      </c>
      <c r="Q14" s="144">
        <v>20</v>
      </c>
      <c r="R14" s="124" t="s">
        <v>9</v>
      </c>
      <c r="S14" s="140">
        <f t="shared" ref="S14:S47" si="4">SUM(Q14:R14)</f>
        <v>20</v>
      </c>
      <c r="T14" s="143">
        <v>19</v>
      </c>
      <c r="U14" s="127">
        <v>1</v>
      </c>
      <c r="V14" s="142">
        <f t="shared" ref="V14:V47" si="5">SUM(T14:U14)</f>
        <v>20</v>
      </c>
      <c r="W14" s="145">
        <v>19</v>
      </c>
      <c r="X14" s="130" t="s">
        <v>9</v>
      </c>
      <c r="Y14" s="140">
        <f t="shared" ref="Y14:Y47" si="6">SUM(W14:X14)</f>
        <v>19</v>
      </c>
      <c r="Z14" s="141">
        <v>20</v>
      </c>
      <c r="AA14" s="135" t="s">
        <v>9</v>
      </c>
      <c r="AB14" s="142">
        <f t="shared" ref="AB14:AB47" si="7">SUM(Z14:AA14)</f>
        <v>20</v>
      </c>
      <c r="AC14" s="145">
        <v>20</v>
      </c>
      <c r="AD14" s="130" t="s">
        <v>9</v>
      </c>
      <c r="AE14" s="140">
        <f t="shared" ref="AE14:AE47" si="8">SUM(AC14,AD14)</f>
        <v>20</v>
      </c>
      <c r="AF14" s="143">
        <v>19</v>
      </c>
      <c r="AG14" s="135" t="s">
        <v>9</v>
      </c>
      <c r="AH14" s="142">
        <f t="shared" ref="AH14:AH47" si="9">SUM(AF14,AG14)</f>
        <v>19</v>
      </c>
      <c r="AI14" s="289" t="s">
        <v>449</v>
      </c>
      <c r="AJ14" s="124" t="s">
        <v>9</v>
      </c>
      <c r="AK14" s="146" t="str">
        <f t="shared" ref="AK14:AK47" si="10">AI14</f>
        <v>A</v>
      </c>
      <c r="AL14" s="147" t="str">
        <f>'[6]CALIF. II FASE'!GH14</f>
        <v>*</v>
      </c>
      <c r="AM14" s="148" t="s">
        <v>9</v>
      </c>
      <c r="AN14" s="149" t="str">
        <f t="shared" ref="AN14:AN47" si="11">AL14</f>
        <v>*</v>
      </c>
      <c r="AO14" s="136">
        <f t="shared" ref="AO14:AO47" si="12">AVERAGE(G14,J14,M14,P14,S14,V14,Y14,AB14,AE14,AH14)</f>
        <v>19.5</v>
      </c>
      <c r="AP14" s="137" t="s">
        <v>9</v>
      </c>
      <c r="AQ14" s="138">
        <v>10</v>
      </c>
    </row>
    <row r="15" spans="1:43" ht="12" customHeight="1" thickTop="1" thickBot="1" x14ac:dyDescent="0.3">
      <c r="A15" s="122">
        <v>3</v>
      </c>
      <c r="B15" s="264" t="s">
        <v>367</v>
      </c>
      <c r="C15" s="264"/>
      <c r="D15" s="264"/>
      <c r="E15" s="159">
        <v>20</v>
      </c>
      <c r="F15" s="124" t="s">
        <v>9</v>
      </c>
      <c r="G15" s="140">
        <f t="shared" si="0"/>
        <v>20</v>
      </c>
      <c r="H15" s="141">
        <v>20</v>
      </c>
      <c r="I15" s="127" t="s">
        <v>9</v>
      </c>
      <c r="J15" s="142">
        <f t="shared" si="1"/>
        <v>20</v>
      </c>
      <c r="K15" s="129">
        <v>20</v>
      </c>
      <c r="L15" s="130" t="s">
        <v>9</v>
      </c>
      <c r="M15" s="140">
        <f t="shared" si="2"/>
        <v>20</v>
      </c>
      <c r="N15" s="143">
        <v>20</v>
      </c>
      <c r="O15" s="132" t="s">
        <v>9</v>
      </c>
      <c r="P15" s="128">
        <f t="shared" si="3"/>
        <v>20</v>
      </c>
      <c r="Q15" s="144">
        <v>20</v>
      </c>
      <c r="R15" s="124" t="s">
        <v>9</v>
      </c>
      <c r="S15" s="140">
        <f t="shared" si="4"/>
        <v>20</v>
      </c>
      <c r="T15" s="143">
        <v>20</v>
      </c>
      <c r="U15" s="127" t="s">
        <v>9</v>
      </c>
      <c r="V15" s="142">
        <f t="shared" si="5"/>
        <v>20</v>
      </c>
      <c r="W15" s="145">
        <v>20</v>
      </c>
      <c r="X15" s="130" t="s">
        <v>9</v>
      </c>
      <c r="Y15" s="140">
        <f t="shared" si="6"/>
        <v>20</v>
      </c>
      <c r="Z15" s="141">
        <v>20</v>
      </c>
      <c r="AA15" s="135" t="s">
        <v>9</v>
      </c>
      <c r="AB15" s="142">
        <f t="shared" si="7"/>
        <v>20</v>
      </c>
      <c r="AC15" s="145">
        <v>20</v>
      </c>
      <c r="AD15" s="130" t="s">
        <v>9</v>
      </c>
      <c r="AE15" s="140">
        <f t="shared" si="8"/>
        <v>20</v>
      </c>
      <c r="AF15" s="143">
        <v>20</v>
      </c>
      <c r="AG15" s="135" t="s">
        <v>9</v>
      </c>
      <c r="AH15" s="142">
        <f t="shared" si="9"/>
        <v>20</v>
      </c>
      <c r="AI15" s="289" t="s">
        <v>449</v>
      </c>
      <c r="AJ15" s="124" t="s">
        <v>9</v>
      </c>
      <c r="AK15" s="146" t="str">
        <f t="shared" si="10"/>
        <v>A</v>
      </c>
      <c r="AL15" s="147" t="str">
        <f>'[6]CALIF. II FASE'!GH15</f>
        <v>*</v>
      </c>
      <c r="AM15" s="148" t="s">
        <v>9</v>
      </c>
      <c r="AN15" s="149" t="str">
        <f t="shared" si="11"/>
        <v>*</v>
      </c>
      <c r="AO15" s="136">
        <f t="shared" si="12"/>
        <v>20</v>
      </c>
      <c r="AP15" s="137" t="s">
        <v>9</v>
      </c>
      <c r="AQ15" s="138">
        <v>10</v>
      </c>
    </row>
    <row r="16" spans="1:43" ht="12" customHeight="1" thickTop="1" thickBot="1" x14ac:dyDescent="0.3">
      <c r="A16" s="122">
        <v>4</v>
      </c>
      <c r="B16" s="264" t="s">
        <v>368</v>
      </c>
      <c r="C16" s="264"/>
      <c r="D16" s="264"/>
      <c r="E16" s="159">
        <v>19</v>
      </c>
      <c r="F16" s="124">
        <v>1</v>
      </c>
      <c r="G16" s="140">
        <f t="shared" si="0"/>
        <v>20</v>
      </c>
      <c r="H16" s="141">
        <v>19</v>
      </c>
      <c r="I16" s="127">
        <v>1</v>
      </c>
      <c r="J16" s="142">
        <f t="shared" si="1"/>
        <v>20</v>
      </c>
      <c r="K16" s="129">
        <v>16</v>
      </c>
      <c r="L16" s="130">
        <v>2</v>
      </c>
      <c r="M16" s="140">
        <f t="shared" si="2"/>
        <v>18</v>
      </c>
      <c r="N16" s="143">
        <v>19</v>
      </c>
      <c r="O16" s="132" t="s">
        <v>9</v>
      </c>
      <c r="P16" s="128">
        <f t="shared" si="3"/>
        <v>19</v>
      </c>
      <c r="Q16" s="144">
        <v>19</v>
      </c>
      <c r="R16" s="124" t="s">
        <v>9</v>
      </c>
      <c r="S16" s="140">
        <f t="shared" si="4"/>
        <v>19</v>
      </c>
      <c r="T16" s="143">
        <v>19</v>
      </c>
      <c r="U16" s="127" t="s">
        <v>9</v>
      </c>
      <c r="V16" s="142">
        <f t="shared" si="5"/>
        <v>19</v>
      </c>
      <c r="W16" s="145">
        <v>19</v>
      </c>
      <c r="X16" s="130" t="s">
        <v>9</v>
      </c>
      <c r="Y16" s="140">
        <f t="shared" si="6"/>
        <v>19</v>
      </c>
      <c r="Z16" s="141">
        <v>20</v>
      </c>
      <c r="AA16" s="135" t="s">
        <v>9</v>
      </c>
      <c r="AB16" s="142">
        <f t="shared" si="7"/>
        <v>20</v>
      </c>
      <c r="AC16" s="145">
        <v>20</v>
      </c>
      <c r="AD16" s="130" t="s">
        <v>9</v>
      </c>
      <c r="AE16" s="140">
        <f t="shared" si="8"/>
        <v>20</v>
      </c>
      <c r="AF16" s="143">
        <v>19</v>
      </c>
      <c r="AG16" s="135" t="s">
        <v>9</v>
      </c>
      <c r="AH16" s="142">
        <f t="shared" si="9"/>
        <v>19</v>
      </c>
      <c r="AI16" s="289" t="s">
        <v>449</v>
      </c>
      <c r="AJ16" s="124" t="s">
        <v>9</v>
      </c>
      <c r="AK16" s="146" t="str">
        <f t="shared" si="10"/>
        <v>A</v>
      </c>
      <c r="AL16" s="147" t="str">
        <f>'[6]CALIF. II FASE'!GH16</f>
        <v>*</v>
      </c>
      <c r="AM16" s="148" t="s">
        <v>9</v>
      </c>
      <c r="AN16" s="149" t="str">
        <f t="shared" si="11"/>
        <v>*</v>
      </c>
      <c r="AO16" s="136">
        <f t="shared" si="12"/>
        <v>19.3</v>
      </c>
      <c r="AP16" s="137" t="s">
        <v>9</v>
      </c>
      <c r="AQ16" s="138">
        <v>10</v>
      </c>
    </row>
    <row r="17" spans="1:43" ht="12" customHeight="1" thickTop="1" thickBot="1" x14ac:dyDescent="0.3">
      <c r="A17" s="122">
        <v>5</v>
      </c>
      <c r="B17" s="264" t="s">
        <v>369</v>
      </c>
      <c r="C17" s="264"/>
      <c r="D17" s="264"/>
      <c r="E17" s="159">
        <v>15</v>
      </c>
      <c r="F17" s="124">
        <v>2</v>
      </c>
      <c r="G17" s="140">
        <f t="shared" si="0"/>
        <v>17</v>
      </c>
      <c r="H17" s="141">
        <v>18</v>
      </c>
      <c r="I17" s="127" t="s">
        <v>9</v>
      </c>
      <c r="J17" s="142">
        <f t="shared" si="1"/>
        <v>18</v>
      </c>
      <c r="K17" s="129">
        <v>19</v>
      </c>
      <c r="L17" s="130" t="s">
        <v>9</v>
      </c>
      <c r="M17" s="140">
        <f t="shared" si="2"/>
        <v>19</v>
      </c>
      <c r="N17" s="143">
        <v>18</v>
      </c>
      <c r="O17" s="132" t="s">
        <v>9</v>
      </c>
      <c r="P17" s="128">
        <f t="shared" si="3"/>
        <v>18</v>
      </c>
      <c r="Q17" s="144">
        <v>20</v>
      </c>
      <c r="R17" s="124" t="s">
        <v>9</v>
      </c>
      <c r="S17" s="140">
        <f t="shared" si="4"/>
        <v>20</v>
      </c>
      <c r="T17" s="143">
        <v>18</v>
      </c>
      <c r="U17" s="127" t="s">
        <v>9</v>
      </c>
      <c r="V17" s="142">
        <f t="shared" si="5"/>
        <v>18</v>
      </c>
      <c r="W17" s="145">
        <v>18</v>
      </c>
      <c r="X17" s="130" t="s">
        <v>9</v>
      </c>
      <c r="Y17" s="140">
        <f t="shared" si="6"/>
        <v>18</v>
      </c>
      <c r="Z17" s="141">
        <v>18</v>
      </c>
      <c r="AA17" s="135" t="s">
        <v>9</v>
      </c>
      <c r="AB17" s="142">
        <f t="shared" si="7"/>
        <v>18</v>
      </c>
      <c r="AC17" s="145">
        <v>16</v>
      </c>
      <c r="AD17" s="130" t="s">
        <v>9</v>
      </c>
      <c r="AE17" s="140">
        <f t="shared" si="8"/>
        <v>16</v>
      </c>
      <c r="AF17" s="143">
        <v>16</v>
      </c>
      <c r="AG17" s="135" t="s">
        <v>9</v>
      </c>
      <c r="AH17" s="142">
        <f t="shared" si="9"/>
        <v>16</v>
      </c>
      <c r="AI17" s="289" t="s">
        <v>449</v>
      </c>
      <c r="AJ17" s="124" t="s">
        <v>9</v>
      </c>
      <c r="AK17" s="146" t="str">
        <f t="shared" si="10"/>
        <v>A</v>
      </c>
      <c r="AL17" s="147" t="str">
        <f>'[6]CALIF. II FASE'!GH17</f>
        <v>*</v>
      </c>
      <c r="AM17" s="148" t="s">
        <v>9</v>
      </c>
      <c r="AN17" s="149" t="str">
        <f t="shared" si="11"/>
        <v>*</v>
      </c>
      <c r="AO17" s="136">
        <f t="shared" si="12"/>
        <v>17.8</v>
      </c>
      <c r="AP17" s="137" t="s">
        <v>9</v>
      </c>
      <c r="AQ17" s="138">
        <v>10</v>
      </c>
    </row>
    <row r="18" spans="1:43" ht="12" customHeight="1" thickTop="1" thickBot="1" x14ac:dyDescent="0.3">
      <c r="A18" s="122">
        <v>6</v>
      </c>
      <c r="B18" s="264" t="s">
        <v>370</v>
      </c>
      <c r="C18" s="264"/>
      <c r="D18" s="264"/>
      <c r="E18" s="159">
        <v>19</v>
      </c>
      <c r="F18" s="124" t="s">
        <v>9</v>
      </c>
      <c r="G18" s="140">
        <f t="shared" si="0"/>
        <v>19</v>
      </c>
      <c r="H18" s="141">
        <v>19</v>
      </c>
      <c r="I18" s="127" t="s">
        <v>9</v>
      </c>
      <c r="J18" s="142">
        <f t="shared" si="1"/>
        <v>19</v>
      </c>
      <c r="K18" s="129">
        <v>18</v>
      </c>
      <c r="L18" s="130">
        <v>2</v>
      </c>
      <c r="M18" s="140">
        <f t="shared" si="2"/>
        <v>20</v>
      </c>
      <c r="N18" s="143">
        <v>19</v>
      </c>
      <c r="O18" s="132" t="s">
        <v>9</v>
      </c>
      <c r="P18" s="128">
        <f t="shared" si="3"/>
        <v>19</v>
      </c>
      <c r="Q18" s="144">
        <v>19</v>
      </c>
      <c r="R18" s="124" t="s">
        <v>9</v>
      </c>
      <c r="S18" s="140">
        <f t="shared" si="4"/>
        <v>19</v>
      </c>
      <c r="T18" s="143">
        <v>20</v>
      </c>
      <c r="U18" s="127" t="s">
        <v>9</v>
      </c>
      <c r="V18" s="142">
        <f t="shared" si="5"/>
        <v>20</v>
      </c>
      <c r="W18" s="145">
        <v>20</v>
      </c>
      <c r="X18" s="130" t="s">
        <v>9</v>
      </c>
      <c r="Y18" s="140">
        <f t="shared" si="6"/>
        <v>20</v>
      </c>
      <c r="Z18" s="141">
        <v>18</v>
      </c>
      <c r="AA18" s="135">
        <v>2</v>
      </c>
      <c r="AB18" s="142">
        <f t="shared" si="7"/>
        <v>20</v>
      </c>
      <c r="AC18" s="145">
        <v>19</v>
      </c>
      <c r="AD18" s="130" t="s">
        <v>9</v>
      </c>
      <c r="AE18" s="140">
        <f t="shared" si="8"/>
        <v>19</v>
      </c>
      <c r="AF18" s="143">
        <v>19</v>
      </c>
      <c r="AG18" s="135" t="s">
        <v>9</v>
      </c>
      <c r="AH18" s="142">
        <f t="shared" si="9"/>
        <v>19</v>
      </c>
      <c r="AI18" s="289" t="s">
        <v>449</v>
      </c>
      <c r="AJ18" s="124" t="s">
        <v>9</v>
      </c>
      <c r="AK18" s="146" t="str">
        <f t="shared" si="10"/>
        <v>A</v>
      </c>
      <c r="AL18" s="147" t="str">
        <f>'[6]CALIF. II FASE'!GH18</f>
        <v>*</v>
      </c>
      <c r="AM18" s="148" t="s">
        <v>9</v>
      </c>
      <c r="AN18" s="149" t="str">
        <f t="shared" si="11"/>
        <v>*</v>
      </c>
      <c r="AO18" s="136">
        <f t="shared" si="12"/>
        <v>19.399999999999999</v>
      </c>
      <c r="AP18" s="137" t="s">
        <v>9</v>
      </c>
      <c r="AQ18" s="138">
        <v>10</v>
      </c>
    </row>
    <row r="19" spans="1:43" ht="12" customHeight="1" thickTop="1" thickBot="1" x14ac:dyDescent="0.3">
      <c r="A19" s="122">
        <v>7</v>
      </c>
      <c r="B19" s="264" t="s">
        <v>371</v>
      </c>
      <c r="C19" s="264"/>
      <c r="D19" s="264"/>
      <c r="E19" s="159">
        <v>10</v>
      </c>
      <c r="F19" s="124" t="s">
        <v>9</v>
      </c>
      <c r="G19" s="140">
        <f t="shared" si="0"/>
        <v>10</v>
      </c>
      <c r="H19" s="141">
        <v>13</v>
      </c>
      <c r="I19" s="127" t="s">
        <v>9</v>
      </c>
      <c r="J19" s="142">
        <f t="shared" si="1"/>
        <v>13</v>
      </c>
      <c r="K19" s="129">
        <v>14</v>
      </c>
      <c r="L19" s="130" t="s">
        <v>9</v>
      </c>
      <c r="M19" s="140">
        <f t="shared" si="2"/>
        <v>14</v>
      </c>
      <c r="N19" s="143">
        <v>14</v>
      </c>
      <c r="O19" s="132" t="s">
        <v>9</v>
      </c>
      <c r="P19" s="128">
        <f t="shared" si="3"/>
        <v>14</v>
      </c>
      <c r="Q19" s="144">
        <v>9</v>
      </c>
      <c r="R19" s="124">
        <v>1</v>
      </c>
      <c r="S19" s="140">
        <f t="shared" si="4"/>
        <v>10</v>
      </c>
      <c r="T19" s="143">
        <v>16</v>
      </c>
      <c r="U19" s="127" t="s">
        <v>9</v>
      </c>
      <c r="V19" s="142">
        <f t="shared" si="5"/>
        <v>16</v>
      </c>
      <c r="W19" s="145">
        <v>16</v>
      </c>
      <c r="X19" s="130" t="s">
        <v>9</v>
      </c>
      <c r="Y19" s="140">
        <f t="shared" si="6"/>
        <v>16</v>
      </c>
      <c r="Z19" s="141">
        <v>14</v>
      </c>
      <c r="AA19" s="135" t="s">
        <v>9</v>
      </c>
      <c r="AB19" s="142">
        <f t="shared" si="7"/>
        <v>14</v>
      </c>
      <c r="AC19" s="145">
        <v>15</v>
      </c>
      <c r="AD19" s="130" t="s">
        <v>9</v>
      </c>
      <c r="AE19" s="140">
        <f t="shared" si="8"/>
        <v>15</v>
      </c>
      <c r="AF19" s="143">
        <v>16</v>
      </c>
      <c r="AG19" s="135" t="s">
        <v>9</v>
      </c>
      <c r="AH19" s="142">
        <f t="shared" si="9"/>
        <v>16</v>
      </c>
      <c r="AI19" s="289" t="s">
        <v>449</v>
      </c>
      <c r="AJ19" s="124" t="s">
        <v>9</v>
      </c>
      <c r="AK19" s="146" t="str">
        <f t="shared" si="10"/>
        <v>A</v>
      </c>
      <c r="AL19" s="147" t="str">
        <f>'[6]CALIF. II FASE'!GH19</f>
        <v>*</v>
      </c>
      <c r="AM19" s="148" t="s">
        <v>9</v>
      </c>
      <c r="AN19" s="149" t="str">
        <f t="shared" si="11"/>
        <v>*</v>
      </c>
      <c r="AO19" s="136">
        <f t="shared" si="12"/>
        <v>13.8</v>
      </c>
      <c r="AP19" s="137" t="s">
        <v>9</v>
      </c>
      <c r="AQ19" s="138">
        <v>10</v>
      </c>
    </row>
    <row r="20" spans="1:43" ht="12" customHeight="1" thickTop="1" thickBot="1" x14ac:dyDescent="0.3">
      <c r="A20" s="122">
        <v>8</v>
      </c>
      <c r="B20" s="264" t="s">
        <v>372</v>
      </c>
      <c r="C20" s="264"/>
      <c r="D20" s="264"/>
      <c r="E20" s="159">
        <v>12</v>
      </c>
      <c r="F20" s="124">
        <v>2</v>
      </c>
      <c r="G20" s="140">
        <f t="shared" si="0"/>
        <v>14</v>
      </c>
      <c r="H20" s="141">
        <v>14</v>
      </c>
      <c r="I20" s="127" t="s">
        <v>9</v>
      </c>
      <c r="J20" s="142">
        <f t="shared" si="1"/>
        <v>14</v>
      </c>
      <c r="K20" s="129">
        <v>17</v>
      </c>
      <c r="L20" s="130" t="s">
        <v>9</v>
      </c>
      <c r="M20" s="140">
        <f t="shared" si="2"/>
        <v>17</v>
      </c>
      <c r="N20" s="143">
        <v>17</v>
      </c>
      <c r="O20" s="132" t="s">
        <v>9</v>
      </c>
      <c r="P20" s="128">
        <f t="shared" si="3"/>
        <v>17</v>
      </c>
      <c r="Q20" s="144">
        <v>19</v>
      </c>
      <c r="R20" s="124" t="s">
        <v>9</v>
      </c>
      <c r="S20" s="140">
        <f t="shared" si="4"/>
        <v>19</v>
      </c>
      <c r="T20" s="143">
        <v>18</v>
      </c>
      <c r="U20" s="127" t="s">
        <v>9</v>
      </c>
      <c r="V20" s="142">
        <f t="shared" si="5"/>
        <v>18</v>
      </c>
      <c r="W20" s="145">
        <v>15</v>
      </c>
      <c r="X20" s="130" t="s">
        <v>9</v>
      </c>
      <c r="Y20" s="140">
        <f t="shared" si="6"/>
        <v>15</v>
      </c>
      <c r="Z20" s="141">
        <v>18</v>
      </c>
      <c r="AA20" s="135" t="s">
        <v>9</v>
      </c>
      <c r="AB20" s="142">
        <f t="shared" si="7"/>
        <v>18</v>
      </c>
      <c r="AC20" s="145">
        <v>19</v>
      </c>
      <c r="AD20" s="130" t="s">
        <v>9</v>
      </c>
      <c r="AE20" s="140">
        <f t="shared" si="8"/>
        <v>19</v>
      </c>
      <c r="AF20" s="143">
        <v>19</v>
      </c>
      <c r="AG20" s="135" t="s">
        <v>9</v>
      </c>
      <c r="AH20" s="142">
        <f t="shared" si="9"/>
        <v>19</v>
      </c>
      <c r="AI20" s="289" t="s">
        <v>449</v>
      </c>
      <c r="AJ20" s="124" t="s">
        <v>9</v>
      </c>
      <c r="AK20" s="146" t="str">
        <f t="shared" si="10"/>
        <v>A</v>
      </c>
      <c r="AL20" s="147" t="str">
        <f>'[6]CALIF. II FASE'!GH20</f>
        <v>*</v>
      </c>
      <c r="AM20" s="148" t="s">
        <v>9</v>
      </c>
      <c r="AN20" s="149" t="str">
        <f t="shared" si="11"/>
        <v>*</v>
      </c>
      <c r="AO20" s="136">
        <f t="shared" si="12"/>
        <v>17</v>
      </c>
      <c r="AP20" s="137" t="s">
        <v>9</v>
      </c>
      <c r="AQ20" s="138">
        <v>10</v>
      </c>
    </row>
    <row r="21" spans="1:43" ht="12" customHeight="1" thickTop="1" thickBot="1" x14ac:dyDescent="0.3">
      <c r="A21" s="122">
        <v>9</v>
      </c>
      <c r="B21" s="264" t="s">
        <v>373</v>
      </c>
      <c r="C21" s="264"/>
      <c r="D21" s="264"/>
      <c r="E21" s="159">
        <v>19</v>
      </c>
      <c r="F21" s="124">
        <v>1</v>
      </c>
      <c r="G21" s="140">
        <f t="shared" si="0"/>
        <v>20</v>
      </c>
      <c r="H21" s="141">
        <v>19</v>
      </c>
      <c r="I21" s="127">
        <v>1</v>
      </c>
      <c r="J21" s="142">
        <f t="shared" si="1"/>
        <v>20</v>
      </c>
      <c r="K21" s="129">
        <v>20</v>
      </c>
      <c r="L21" s="130" t="s">
        <v>9</v>
      </c>
      <c r="M21" s="140">
        <f t="shared" si="2"/>
        <v>20</v>
      </c>
      <c r="N21" s="143">
        <v>19</v>
      </c>
      <c r="O21" s="132">
        <v>1</v>
      </c>
      <c r="P21" s="128">
        <f t="shared" si="3"/>
        <v>20</v>
      </c>
      <c r="Q21" s="144">
        <v>20</v>
      </c>
      <c r="R21" s="124" t="s">
        <v>9</v>
      </c>
      <c r="S21" s="140">
        <f t="shared" si="4"/>
        <v>20</v>
      </c>
      <c r="T21" s="143">
        <v>20</v>
      </c>
      <c r="U21" s="127" t="s">
        <v>9</v>
      </c>
      <c r="V21" s="142">
        <f t="shared" si="5"/>
        <v>20</v>
      </c>
      <c r="W21" s="145">
        <v>19</v>
      </c>
      <c r="X21" s="130">
        <v>1</v>
      </c>
      <c r="Y21" s="140">
        <f t="shared" si="6"/>
        <v>20</v>
      </c>
      <c r="Z21" s="141">
        <v>19</v>
      </c>
      <c r="AA21" s="135" t="s">
        <v>9</v>
      </c>
      <c r="AB21" s="142">
        <f t="shared" si="7"/>
        <v>19</v>
      </c>
      <c r="AC21" s="145">
        <v>19</v>
      </c>
      <c r="AD21" s="130" t="s">
        <v>9</v>
      </c>
      <c r="AE21" s="140">
        <f t="shared" si="8"/>
        <v>19</v>
      </c>
      <c r="AF21" s="143">
        <v>19</v>
      </c>
      <c r="AG21" s="135" t="s">
        <v>9</v>
      </c>
      <c r="AH21" s="142">
        <f t="shared" si="9"/>
        <v>19</v>
      </c>
      <c r="AI21" s="289" t="s">
        <v>449</v>
      </c>
      <c r="AJ21" s="124" t="s">
        <v>9</v>
      </c>
      <c r="AK21" s="146" t="str">
        <f t="shared" si="10"/>
        <v>A</v>
      </c>
      <c r="AL21" s="147" t="str">
        <f>'[6]CALIF. II FASE'!GH21</f>
        <v>*</v>
      </c>
      <c r="AM21" s="148" t="s">
        <v>9</v>
      </c>
      <c r="AN21" s="149" t="str">
        <f t="shared" si="11"/>
        <v>*</v>
      </c>
      <c r="AO21" s="136">
        <f t="shared" si="12"/>
        <v>19.7</v>
      </c>
      <c r="AP21" s="137" t="s">
        <v>9</v>
      </c>
      <c r="AQ21" s="138">
        <v>10</v>
      </c>
    </row>
    <row r="22" spans="1:43" ht="12" customHeight="1" thickTop="1" thickBot="1" x14ac:dyDescent="0.3">
      <c r="A22" s="122">
        <v>10</v>
      </c>
      <c r="B22" s="264" t="s">
        <v>374</v>
      </c>
      <c r="C22" s="264"/>
      <c r="D22" s="264"/>
      <c r="E22" s="159">
        <v>16</v>
      </c>
      <c r="F22" s="124">
        <v>1</v>
      </c>
      <c r="G22" s="140">
        <f t="shared" si="0"/>
        <v>17</v>
      </c>
      <c r="H22" s="141">
        <v>16</v>
      </c>
      <c r="I22" s="127">
        <v>1</v>
      </c>
      <c r="J22" s="142">
        <f t="shared" si="1"/>
        <v>17</v>
      </c>
      <c r="K22" s="129">
        <v>18</v>
      </c>
      <c r="L22" s="130" t="s">
        <v>9</v>
      </c>
      <c r="M22" s="140">
        <f t="shared" si="2"/>
        <v>18</v>
      </c>
      <c r="N22" s="143">
        <v>17</v>
      </c>
      <c r="O22" s="132" t="s">
        <v>9</v>
      </c>
      <c r="P22" s="128">
        <f t="shared" si="3"/>
        <v>17</v>
      </c>
      <c r="Q22" s="144">
        <v>20</v>
      </c>
      <c r="R22" s="124" t="s">
        <v>9</v>
      </c>
      <c r="S22" s="140">
        <f t="shared" si="4"/>
        <v>20</v>
      </c>
      <c r="T22" s="143">
        <v>15</v>
      </c>
      <c r="U22" s="127" t="s">
        <v>9</v>
      </c>
      <c r="V22" s="142">
        <f t="shared" si="5"/>
        <v>15</v>
      </c>
      <c r="W22" s="145">
        <v>19</v>
      </c>
      <c r="X22" s="130" t="s">
        <v>9</v>
      </c>
      <c r="Y22" s="140">
        <f t="shared" si="6"/>
        <v>19</v>
      </c>
      <c r="Z22" s="141">
        <v>18</v>
      </c>
      <c r="AA22" s="135" t="s">
        <v>9</v>
      </c>
      <c r="AB22" s="142">
        <f t="shared" si="7"/>
        <v>18</v>
      </c>
      <c r="AC22" s="145">
        <v>20</v>
      </c>
      <c r="AD22" s="130" t="s">
        <v>9</v>
      </c>
      <c r="AE22" s="140">
        <f t="shared" si="8"/>
        <v>20</v>
      </c>
      <c r="AF22" s="143">
        <v>20</v>
      </c>
      <c r="AG22" s="135" t="s">
        <v>9</v>
      </c>
      <c r="AH22" s="142">
        <f t="shared" si="9"/>
        <v>20</v>
      </c>
      <c r="AI22" s="289" t="s">
        <v>449</v>
      </c>
      <c r="AJ22" s="124" t="s">
        <v>9</v>
      </c>
      <c r="AK22" s="146" t="str">
        <f t="shared" si="10"/>
        <v>A</v>
      </c>
      <c r="AL22" s="147" t="str">
        <f>'[6]CALIF. II FASE'!GH22</f>
        <v>*</v>
      </c>
      <c r="AM22" s="148" t="s">
        <v>9</v>
      </c>
      <c r="AN22" s="149" t="str">
        <f t="shared" si="11"/>
        <v>*</v>
      </c>
      <c r="AO22" s="136">
        <f t="shared" si="12"/>
        <v>18.100000000000001</v>
      </c>
      <c r="AP22" s="137" t="s">
        <v>9</v>
      </c>
      <c r="AQ22" s="138">
        <v>10</v>
      </c>
    </row>
    <row r="23" spans="1:43" ht="12" customHeight="1" thickTop="1" thickBot="1" x14ac:dyDescent="0.3">
      <c r="A23" s="122">
        <v>11</v>
      </c>
      <c r="B23" s="264" t="s">
        <v>375</v>
      </c>
      <c r="C23" s="264"/>
      <c r="D23" s="264"/>
      <c r="E23" s="159">
        <v>18</v>
      </c>
      <c r="F23" s="124" t="s">
        <v>9</v>
      </c>
      <c r="G23" s="140">
        <f t="shared" si="0"/>
        <v>18</v>
      </c>
      <c r="H23" s="141">
        <v>19</v>
      </c>
      <c r="I23" s="127" t="s">
        <v>9</v>
      </c>
      <c r="J23" s="142">
        <f t="shared" si="1"/>
        <v>19</v>
      </c>
      <c r="K23" s="129">
        <v>17</v>
      </c>
      <c r="L23" s="130">
        <v>2</v>
      </c>
      <c r="M23" s="140">
        <f t="shared" si="2"/>
        <v>19</v>
      </c>
      <c r="N23" s="143">
        <v>18</v>
      </c>
      <c r="O23" s="132" t="s">
        <v>9</v>
      </c>
      <c r="P23" s="128">
        <f t="shared" si="3"/>
        <v>18</v>
      </c>
      <c r="Q23" s="144">
        <v>20</v>
      </c>
      <c r="R23" s="124" t="s">
        <v>9</v>
      </c>
      <c r="S23" s="140">
        <f t="shared" si="4"/>
        <v>20</v>
      </c>
      <c r="T23" s="143">
        <v>18</v>
      </c>
      <c r="U23" s="127" t="s">
        <v>9</v>
      </c>
      <c r="V23" s="142">
        <f t="shared" si="5"/>
        <v>18</v>
      </c>
      <c r="W23" s="145">
        <v>19</v>
      </c>
      <c r="X23" s="130" t="s">
        <v>9</v>
      </c>
      <c r="Y23" s="140">
        <f t="shared" si="6"/>
        <v>19</v>
      </c>
      <c r="Z23" s="141">
        <v>19</v>
      </c>
      <c r="AA23" s="135" t="s">
        <v>9</v>
      </c>
      <c r="AB23" s="142">
        <f t="shared" si="7"/>
        <v>19</v>
      </c>
      <c r="AC23" s="145">
        <v>17</v>
      </c>
      <c r="AD23" s="130">
        <v>2</v>
      </c>
      <c r="AE23" s="140">
        <f t="shared" si="8"/>
        <v>19</v>
      </c>
      <c r="AF23" s="143">
        <v>18</v>
      </c>
      <c r="AG23" s="135" t="s">
        <v>9</v>
      </c>
      <c r="AH23" s="142">
        <f t="shared" si="9"/>
        <v>18</v>
      </c>
      <c r="AI23" s="289" t="s">
        <v>449</v>
      </c>
      <c r="AJ23" s="124" t="s">
        <v>9</v>
      </c>
      <c r="AK23" s="146" t="str">
        <f t="shared" si="10"/>
        <v>A</v>
      </c>
      <c r="AL23" s="147" t="str">
        <f>'[6]CALIF. II FASE'!GH23</f>
        <v>*</v>
      </c>
      <c r="AM23" s="148" t="s">
        <v>9</v>
      </c>
      <c r="AN23" s="149" t="str">
        <f t="shared" si="11"/>
        <v>*</v>
      </c>
      <c r="AO23" s="136">
        <f t="shared" si="12"/>
        <v>18.7</v>
      </c>
      <c r="AP23" s="137" t="s">
        <v>9</v>
      </c>
      <c r="AQ23" s="138">
        <v>10</v>
      </c>
    </row>
    <row r="24" spans="1:43" ht="12" customHeight="1" thickTop="1" thickBot="1" x14ac:dyDescent="0.3">
      <c r="A24" s="122">
        <v>12</v>
      </c>
      <c r="B24" s="264" t="s">
        <v>376</v>
      </c>
      <c r="C24" s="264"/>
      <c r="D24" s="264"/>
      <c r="E24" s="159">
        <v>20</v>
      </c>
      <c r="F24" s="124" t="s">
        <v>9</v>
      </c>
      <c r="G24" s="140">
        <f t="shared" si="0"/>
        <v>20</v>
      </c>
      <c r="H24" s="141">
        <v>20</v>
      </c>
      <c r="I24" s="127" t="s">
        <v>9</v>
      </c>
      <c r="J24" s="142">
        <f t="shared" si="1"/>
        <v>20</v>
      </c>
      <c r="K24" s="129">
        <v>20</v>
      </c>
      <c r="L24" s="130" t="s">
        <v>9</v>
      </c>
      <c r="M24" s="140">
        <f t="shared" si="2"/>
        <v>20</v>
      </c>
      <c r="N24" s="143">
        <v>20</v>
      </c>
      <c r="O24" s="132" t="s">
        <v>9</v>
      </c>
      <c r="P24" s="128">
        <f t="shared" si="3"/>
        <v>20</v>
      </c>
      <c r="Q24" s="144">
        <v>20</v>
      </c>
      <c r="R24" s="124" t="s">
        <v>9</v>
      </c>
      <c r="S24" s="140">
        <f t="shared" si="4"/>
        <v>20</v>
      </c>
      <c r="T24" s="143">
        <v>20</v>
      </c>
      <c r="U24" s="127" t="s">
        <v>9</v>
      </c>
      <c r="V24" s="142">
        <f t="shared" si="5"/>
        <v>20</v>
      </c>
      <c r="W24" s="145">
        <v>20</v>
      </c>
      <c r="X24" s="130" t="s">
        <v>9</v>
      </c>
      <c r="Y24" s="140">
        <f t="shared" si="6"/>
        <v>20</v>
      </c>
      <c r="Z24" s="141">
        <v>20</v>
      </c>
      <c r="AA24" s="135" t="s">
        <v>9</v>
      </c>
      <c r="AB24" s="142">
        <f t="shared" si="7"/>
        <v>20</v>
      </c>
      <c r="AC24" s="145">
        <v>20</v>
      </c>
      <c r="AD24" s="130" t="s">
        <v>9</v>
      </c>
      <c r="AE24" s="140">
        <f t="shared" si="8"/>
        <v>20</v>
      </c>
      <c r="AF24" s="143">
        <v>20</v>
      </c>
      <c r="AG24" s="135" t="s">
        <v>9</v>
      </c>
      <c r="AH24" s="142">
        <f t="shared" si="9"/>
        <v>20</v>
      </c>
      <c r="AI24" s="289" t="s">
        <v>449</v>
      </c>
      <c r="AJ24" s="124" t="s">
        <v>9</v>
      </c>
      <c r="AK24" s="146" t="str">
        <f t="shared" si="10"/>
        <v>A</v>
      </c>
      <c r="AL24" s="147" t="str">
        <f>'[6]CALIF. II FASE'!GH24</f>
        <v>*</v>
      </c>
      <c r="AM24" s="148" t="s">
        <v>9</v>
      </c>
      <c r="AN24" s="149" t="str">
        <f t="shared" si="11"/>
        <v>*</v>
      </c>
      <c r="AO24" s="136">
        <f t="shared" si="12"/>
        <v>20</v>
      </c>
      <c r="AP24" s="137" t="s">
        <v>9</v>
      </c>
      <c r="AQ24" s="138">
        <v>10</v>
      </c>
    </row>
    <row r="25" spans="1:43" ht="12" customHeight="1" thickTop="1" thickBot="1" x14ac:dyDescent="0.3">
      <c r="A25" s="122">
        <v>13</v>
      </c>
      <c r="B25" s="264" t="s">
        <v>377</v>
      </c>
      <c r="C25" s="264"/>
      <c r="D25" s="264"/>
      <c r="E25" s="159">
        <v>17</v>
      </c>
      <c r="F25" s="124" t="s">
        <v>9</v>
      </c>
      <c r="G25" s="140">
        <f t="shared" si="0"/>
        <v>17</v>
      </c>
      <c r="H25" s="141">
        <v>15</v>
      </c>
      <c r="I25" s="127">
        <v>2</v>
      </c>
      <c r="J25" s="142">
        <f t="shared" si="1"/>
        <v>17</v>
      </c>
      <c r="K25" s="129">
        <v>19</v>
      </c>
      <c r="L25" s="130" t="s">
        <v>9</v>
      </c>
      <c r="M25" s="140">
        <f t="shared" si="2"/>
        <v>19</v>
      </c>
      <c r="N25" s="143">
        <v>19</v>
      </c>
      <c r="O25" s="132" t="s">
        <v>9</v>
      </c>
      <c r="P25" s="128">
        <f t="shared" si="3"/>
        <v>19</v>
      </c>
      <c r="Q25" s="144">
        <v>20</v>
      </c>
      <c r="R25" s="124" t="s">
        <v>9</v>
      </c>
      <c r="S25" s="140">
        <f t="shared" si="4"/>
        <v>20</v>
      </c>
      <c r="T25" s="143">
        <v>20</v>
      </c>
      <c r="U25" s="127" t="s">
        <v>9</v>
      </c>
      <c r="V25" s="142">
        <f t="shared" si="5"/>
        <v>20</v>
      </c>
      <c r="W25" s="145">
        <v>19</v>
      </c>
      <c r="X25" s="130" t="s">
        <v>9</v>
      </c>
      <c r="Y25" s="140">
        <f t="shared" si="6"/>
        <v>19</v>
      </c>
      <c r="Z25" s="141">
        <v>18</v>
      </c>
      <c r="AA25" s="135" t="s">
        <v>9</v>
      </c>
      <c r="AB25" s="142">
        <f t="shared" si="7"/>
        <v>18</v>
      </c>
      <c r="AC25" s="145">
        <v>20</v>
      </c>
      <c r="AD25" s="130" t="s">
        <v>9</v>
      </c>
      <c r="AE25" s="140">
        <f t="shared" si="8"/>
        <v>20</v>
      </c>
      <c r="AF25" s="143">
        <v>20</v>
      </c>
      <c r="AG25" s="135" t="s">
        <v>9</v>
      </c>
      <c r="AH25" s="142">
        <f t="shared" si="9"/>
        <v>20</v>
      </c>
      <c r="AI25" s="289" t="s">
        <v>449</v>
      </c>
      <c r="AJ25" s="124" t="s">
        <v>9</v>
      </c>
      <c r="AK25" s="146" t="str">
        <f t="shared" si="10"/>
        <v>A</v>
      </c>
      <c r="AL25" s="147" t="str">
        <f>'[6]CALIF. II FASE'!GH25</f>
        <v>*</v>
      </c>
      <c r="AM25" s="148" t="s">
        <v>9</v>
      </c>
      <c r="AN25" s="149" t="str">
        <f t="shared" si="11"/>
        <v>*</v>
      </c>
      <c r="AO25" s="136">
        <f t="shared" si="12"/>
        <v>18.899999999999999</v>
      </c>
      <c r="AP25" s="137" t="s">
        <v>9</v>
      </c>
      <c r="AQ25" s="138">
        <v>10</v>
      </c>
    </row>
    <row r="26" spans="1:43" ht="12" customHeight="1" thickTop="1" thickBot="1" x14ac:dyDescent="0.3">
      <c r="A26" s="122">
        <v>14</v>
      </c>
      <c r="B26" s="264" t="s">
        <v>378</v>
      </c>
      <c r="C26" s="264"/>
      <c r="D26" s="264"/>
      <c r="E26" s="159">
        <v>18</v>
      </c>
      <c r="F26" s="124">
        <v>1</v>
      </c>
      <c r="G26" s="140">
        <f t="shared" si="0"/>
        <v>19</v>
      </c>
      <c r="H26" s="141">
        <v>18</v>
      </c>
      <c r="I26" s="127">
        <v>1</v>
      </c>
      <c r="J26" s="142">
        <f t="shared" si="1"/>
        <v>19</v>
      </c>
      <c r="K26" s="129">
        <v>18</v>
      </c>
      <c r="L26" s="130">
        <v>1</v>
      </c>
      <c r="M26" s="140">
        <f t="shared" si="2"/>
        <v>19</v>
      </c>
      <c r="N26" s="143">
        <v>19</v>
      </c>
      <c r="O26" s="132" t="s">
        <v>9</v>
      </c>
      <c r="P26" s="128">
        <f t="shared" si="3"/>
        <v>19</v>
      </c>
      <c r="Q26" s="144">
        <v>19</v>
      </c>
      <c r="R26" s="124" t="s">
        <v>9</v>
      </c>
      <c r="S26" s="140">
        <f t="shared" si="4"/>
        <v>19</v>
      </c>
      <c r="T26" s="143">
        <v>19</v>
      </c>
      <c r="U26" s="127" t="s">
        <v>9</v>
      </c>
      <c r="V26" s="142">
        <f t="shared" si="5"/>
        <v>19</v>
      </c>
      <c r="W26" s="145">
        <v>20</v>
      </c>
      <c r="X26" s="130" t="s">
        <v>9</v>
      </c>
      <c r="Y26" s="140">
        <f t="shared" si="6"/>
        <v>20</v>
      </c>
      <c r="Z26" s="141">
        <v>18</v>
      </c>
      <c r="AA26" s="135">
        <v>1</v>
      </c>
      <c r="AB26" s="142">
        <f t="shared" si="7"/>
        <v>19</v>
      </c>
      <c r="AC26" s="145">
        <v>19</v>
      </c>
      <c r="AD26" s="130" t="s">
        <v>9</v>
      </c>
      <c r="AE26" s="140">
        <f t="shared" si="8"/>
        <v>19</v>
      </c>
      <c r="AF26" s="143">
        <v>19</v>
      </c>
      <c r="AG26" s="135" t="s">
        <v>9</v>
      </c>
      <c r="AH26" s="142">
        <f t="shared" si="9"/>
        <v>19</v>
      </c>
      <c r="AI26" s="289" t="s">
        <v>449</v>
      </c>
      <c r="AJ26" s="124" t="s">
        <v>9</v>
      </c>
      <c r="AK26" s="146" t="str">
        <f t="shared" si="10"/>
        <v>A</v>
      </c>
      <c r="AL26" s="147" t="str">
        <f>'[6]CALIF. II FASE'!GH26</f>
        <v>*</v>
      </c>
      <c r="AM26" s="148" t="s">
        <v>9</v>
      </c>
      <c r="AN26" s="149" t="str">
        <f t="shared" si="11"/>
        <v>*</v>
      </c>
      <c r="AO26" s="136">
        <f t="shared" si="12"/>
        <v>19.100000000000001</v>
      </c>
      <c r="AP26" s="137" t="s">
        <v>9</v>
      </c>
      <c r="AQ26" s="138">
        <v>10</v>
      </c>
    </row>
    <row r="27" spans="1:43" ht="12" customHeight="1" thickTop="1" thickBot="1" x14ac:dyDescent="0.3">
      <c r="A27" s="122">
        <v>15</v>
      </c>
      <c r="B27" s="264" t="s">
        <v>379</v>
      </c>
      <c r="C27" s="264"/>
      <c r="D27" s="264"/>
      <c r="E27" s="159">
        <v>14</v>
      </c>
      <c r="F27" s="124">
        <v>2</v>
      </c>
      <c r="G27" s="140">
        <f t="shared" si="0"/>
        <v>16</v>
      </c>
      <c r="H27" s="141">
        <v>16</v>
      </c>
      <c r="I27" s="127" t="s">
        <v>9</v>
      </c>
      <c r="J27" s="142">
        <f t="shared" si="1"/>
        <v>16</v>
      </c>
      <c r="K27" s="129">
        <v>19</v>
      </c>
      <c r="L27" s="130" t="s">
        <v>9</v>
      </c>
      <c r="M27" s="140">
        <f t="shared" si="2"/>
        <v>19</v>
      </c>
      <c r="N27" s="143">
        <v>17</v>
      </c>
      <c r="O27" s="132" t="s">
        <v>9</v>
      </c>
      <c r="P27" s="128">
        <f t="shared" si="3"/>
        <v>17</v>
      </c>
      <c r="Q27" s="144">
        <v>20</v>
      </c>
      <c r="R27" s="124" t="s">
        <v>9</v>
      </c>
      <c r="S27" s="140">
        <f t="shared" si="4"/>
        <v>20</v>
      </c>
      <c r="T27" s="143">
        <v>15</v>
      </c>
      <c r="U27" s="127" t="s">
        <v>9</v>
      </c>
      <c r="V27" s="142">
        <f t="shared" si="5"/>
        <v>15</v>
      </c>
      <c r="W27" s="145">
        <v>18</v>
      </c>
      <c r="X27" s="130" t="s">
        <v>9</v>
      </c>
      <c r="Y27" s="140">
        <f t="shared" si="6"/>
        <v>18</v>
      </c>
      <c r="Z27" s="141">
        <v>17</v>
      </c>
      <c r="AA27" s="135" t="s">
        <v>9</v>
      </c>
      <c r="AB27" s="142">
        <f t="shared" si="7"/>
        <v>17</v>
      </c>
      <c r="AC27" s="145">
        <v>20</v>
      </c>
      <c r="AD27" s="130" t="s">
        <v>9</v>
      </c>
      <c r="AE27" s="140">
        <f t="shared" si="8"/>
        <v>20</v>
      </c>
      <c r="AF27" s="143">
        <v>18</v>
      </c>
      <c r="AG27" s="135" t="s">
        <v>9</v>
      </c>
      <c r="AH27" s="142">
        <f t="shared" si="9"/>
        <v>18</v>
      </c>
      <c r="AI27" s="289" t="s">
        <v>449</v>
      </c>
      <c r="AJ27" s="124" t="s">
        <v>9</v>
      </c>
      <c r="AK27" s="146" t="str">
        <f t="shared" si="10"/>
        <v>A</v>
      </c>
      <c r="AL27" s="147" t="str">
        <f>'[6]CALIF. II FASE'!GH27</f>
        <v>*</v>
      </c>
      <c r="AM27" s="148" t="s">
        <v>9</v>
      </c>
      <c r="AN27" s="149" t="str">
        <f t="shared" si="11"/>
        <v>*</v>
      </c>
      <c r="AO27" s="136">
        <f t="shared" si="12"/>
        <v>17.600000000000001</v>
      </c>
      <c r="AP27" s="137" t="s">
        <v>9</v>
      </c>
      <c r="AQ27" s="138">
        <v>10</v>
      </c>
    </row>
    <row r="28" spans="1:43" ht="12" customHeight="1" thickTop="1" thickBot="1" x14ac:dyDescent="0.3">
      <c r="A28" s="122">
        <v>16</v>
      </c>
      <c r="B28" s="264" t="s">
        <v>380</v>
      </c>
      <c r="C28" s="264"/>
      <c r="D28" s="264"/>
      <c r="E28" s="159">
        <v>18</v>
      </c>
      <c r="F28" s="124">
        <v>1</v>
      </c>
      <c r="G28" s="140">
        <f t="shared" si="0"/>
        <v>19</v>
      </c>
      <c r="H28" s="141">
        <v>19</v>
      </c>
      <c r="I28" s="127" t="s">
        <v>9</v>
      </c>
      <c r="J28" s="142">
        <f t="shared" si="1"/>
        <v>19</v>
      </c>
      <c r="K28" s="129">
        <v>18</v>
      </c>
      <c r="L28" s="130">
        <v>1</v>
      </c>
      <c r="M28" s="140">
        <f t="shared" si="2"/>
        <v>19</v>
      </c>
      <c r="N28" s="143">
        <v>19</v>
      </c>
      <c r="O28" s="132" t="s">
        <v>9</v>
      </c>
      <c r="P28" s="128">
        <f t="shared" si="3"/>
        <v>19</v>
      </c>
      <c r="Q28" s="144">
        <v>20</v>
      </c>
      <c r="R28" s="124" t="s">
        <v>9</v>
      </c>
      <c r="S28" s="140">
        <f t="shared" si="4"/>
        <v>20</v>
      </c>
      <c r="T28" s="143">
        <v>16</v>
      </c>
      <c r="U28" s="127">
        <v>2</v>
      </c>
      <c r="V28" s="142">
        <f t="shared" si="5"/>
        <v>18</v>
      </c>
      <c r="W28" s="145">
        <v>19</v>
      </c>
      <c r="X28" s="130" t="s">
        <v>9</v>
      </c>
      <c r="Y28" s="140">
        <f t="shared" si="6"/>
        <v>19</v>
      </c>
      <c r="Z28" s="141">
        <v>20</v>
      </c>
      <c r="AA28" s="135" t="s">
        <v>9</v>
      </c>
      <c r="AB28" s="142">
        <f t="shared" si="7"/>
        <v>20</v>
      </c>
      <c r="AC28" s="145">
        <v>19</v>
      </c>
      <c r="AD28" s="130" t="s">
        <v>9</v>
      </c>
      <c r="AE28" s="140">
        <f t="shared" si="8"/>
        <v>19</v>
      </c>
      <c r="AF28" s="143">
        <v>20</v>
      </c>
      <c r="AG28" s="135" t="s">
        <v>9</v>
      </c>
      <c r="AH28" s="142">
        <f t="shared" si="9"/>
        <v>20</v>
      </c>
      <c r="AI28" s="289" t="s">
        <v>449</v>
      </c>
      <c r="AJ28" s="124" t="s">
        <v>9</v>
      </c>
      <c r="AK28" s="146" t="str">
        <f t="shared" si="10"/>
        <v>A</v>
      </c>
      <c r="AL28" s="147" t="str">
        <f>'[6]CALIF. II FASE'!GH28</f>
        <v>*</v>
      </c>
      <c r="AM28" s="148" t="s">
        <v>9</v>
      </c>
      <c r="AN28" s="149" t="str">
        <f t="shared" si="11"/>
        <v>*</v>
      </c>
      <c r="AO28" s="136">
        <f t="shared" si="12"/>
        <v>19.2</v>
      </c>
      <c r="AP28" s="137" t="s">
        <v>9</v>
      </c>
      <c r="AQ28" s="138">
        <v>10</v>
      </c>
    </row>
    <row r="29" spans="1:43" ht="12" customHeight="1" thickTop="1" thickBot="1" x14ac:dyDescent="0.3">
      <c r="A29" s="122">
        <v>17</v>
      </c>
      <c r="B29" s="264" t="s">
        <v>381</v>
      </c>
      <c r="C29" s="264"/>
      <c r="D29" s="264"/>
      <c r="E29" s="159">
        <v>19</v>
      </c>
      <c r="F29" s="124" t="s">
        <v>9</v>
      </c>
      <c r="G29" s="140">
        <f t="shared" si="0"/>
        <v>19</v>
      </c>
      <c r="H29" s="141">
        <v>17</v>
      </c>
      <c r="I29" s="127">
        <v>2</v>
      </c>
      <c r="J29" s="142">
        <f t="shared" si="1"/>
        <v>19</v>
      </c>
      <c r="K29" s="129">
        <v>20</v>
      </c>
      <c r="L29" s="130" t="s">
        <v>9</v>
      </c>
      <c r="M29" s="140">
        <f t="shared" si="2"/>
        <v>20</v>
      </c>
      <c r="N29" s="143">
        <v>19</v>
      </c>
      <c r="O29" s="132" t="s">
        <v>9</v>
      </c>
      <c r="P29" s="128">
        <f t="shared" si="3"/>
        <v>19</v>
      </c>
      <c r="Q29" s="144">
        <v>20</v>
      </c>
      <c r="R29" s="124" t="s">
        <v>9</v>
      </c>
      <c r="S29" s="140">
        <f t="shared" si="4"/>
        <v>20</v>
      </c>
      <c r="T29" s="143">
        <v>15</v>
      </c>
      <c r="U29" s="127">
        <v>2</v>
      </c>
      <c r="V29" s="142">
        <f t="shared" si="5"/>
        <v>17</v>
      </c>
      <c r="W29" s="145">
        <v>20</v>
      </c>
      <c r="X29" s="130" t="s">
        <v>9</v>
      </c>
      <c r="Y29" s="140">
        <f t="shared" si="6"/>
        <v>20</v>
      </c>
      <c r="Z29" s="141">
        <v>20</v>
      </c>
      <c r="AA29" s="135" t="s">
        <v>9</v>
      </c>
      <c r="AB29" s="142">
        <f t="shared" si="7"/>
        <v>20</v>
      </c>
      <c r="AC29" s="145">
        <v>19</v>
      </c>
      <c r="AD29" s="130" t="s">
        <v>9</v>
      </c>
      <c r="AE29" s="140">
        <f t="shared" si="8"/>
        <v>19</v>
      </c>
      <c r="AF29" s="143">
        <v>18</v>
      </c>
      <c r="AG29" s="135" t="s">
        <v>9</v>
      </c>
      <c r="AH29" s="142">
        <f t="shared" si="9"/>
        <v>18</v>
      </c>
      <c r="AI29" s="289" t="s">
        <v>449</v>
      </c>
      <c r="AJ29" s="124" t="s">
        <v>9</v>
      </c>
      <c r="AK29" s="146" t="str">
        <f t="shared" si="10"/>
        <v>A</v>
      </c>
      <c r="AL29" s="147" t="str">
        <f>'[6]CALIF. II FASE'!GH29</f>
        <v>*</v>
      </c>
      <c r="AM29" s="148" t="s">
        <v>9</v>
      </c>
      <c r="AN29" s="149" t="str">
        <f t="shared" si="11"/>
        <v>*</v>
      </c>
      <c r="AO29" s="136">
        <f t="shared" si="12"/>
        <v>19.100000000000001</v>
      </c>
      <c r="AP29" s="137" t="s">
        <v>9</v>
      </c>
      <c r="AQ29" s="138">
        <v>10</v>
      </c>
    </row>
    <row r="30" spans="1:43" ht="12" customHeight="1" thickTop="1" thickBot="1" x14ac:dyDescent="0.3">
      <c r="A30" s="122">
        <v>18</v>
      </c>
      <c r="B30" s="264" t="s">
        <v>382</v>
      </c>
      <c r="C30" s="264"/>
      <c r="D30" s="264"/>
      <c r="E30" s="159">
        <v>19</v>
      </c>
      <c r="F30" s="124" t="s">
        <v>9</v>
      </c>
      <c r="G30" s="140">
        <f t="shared" si="0"/>
        <v>19</v>
      </c>
      <c r="H30" s="141">
        <v>19</v>
      </c>
      <c r="I30" s="127" t="s">
        <v>9</v>
      </c>
      <c r="J30" s="142">
        <f t="shared" si="1"/>
        <v>19</v>
      </c>
      <c r="K30" s="129">
        <v>19</v>
      </c>
      <c r="L30" s="130" t="s">
        <v>9</v>
      </c>
      <c r="M30" s="140">
        <f t="shared" si="2"/>
        <v>19</v>
      </c>
      <c r="N30" s="143">
        <v>19</v>
      </c>
      <c r="O30" s="132" t="s">
        <v>9</v>
      </c>
      <c r="P30" s="128">
        <f t="shared" si="3"/>
        <v>19</v>
      </c>
      <c r="Q30" s="144">
        <v>19</v>
      </c>
      <c r="R30" s="124" t="s">
        <v>9</v>
      </c>
      <c r="S30" s="140">
        <f t="shared" si="4"/>
        <v>19</v>
      </c>
      <c r="T30" s="143">
        <v>19</v>
      </c>
      <c r="U30" s="127" t="s">
        <v>9</v>
      </c>
      <c r="V30" s="142">
        <f t="shared" si="5"/>
        <v>19</v>
      </c>
      <c r="W30" s="145">
        <v>19</v>
      </c>
      <c r="X30" s="130" t="s">
        <v>9</v>
      </c>
      <c r="Y30" s="140">
        <f t="shared" si="6"/>
        <v>19</v>
      </c>
      <c r="Z30" s="141">
        <v>19</v>
      </c>
      <c r="AA30" s="135" t="s">
        <v>9</v>
      </c>
      <c r="AB30" s="142">
        <f t="shared" si="7"/>
        <v>19</v>
      </c>
      <c r="AC30" s="145">
        <v>18</v>
      </c>
      <c r="AD30" s="130">
        <v>1</v>
      </c>
      <c r="AE30" s="140">
        <f t="shared" si="8"/>
        <v>19</v>
      </c>
      <c r="AF30" s="143">
        <v>18</v>
      </c>
      <c r="AG30" s="135">
        <v>1</v>
      </c>
      <c r="AH30" s="142">
        <f t="shared" si="9"/>
        <v>19</v>
      </c>
      <c r="AI30" s="289" t="s">
        <v>449</v>
      </c>
      <c r="AJ30" s="124" t="s">
        <v>9</v>
      </c>
      <c r="AK30" s="146" t="str">
        <f t="shared" si="10"/>
        <v>A</v>
      </c>
      <c r="AL30" s="147" t="str">
        <f>'[6]CALIF. II FASE'!GH30</f>
        <v>*</v>
      </c>
      <c r="AM30" s="148" t="s">
        <v>9</v>
      </c>
      <c r="AN30" s="149" t="str">
        <f t="shared" si="11"/>
        <v>*</v>
      </c>
      <c r="AO30" s="136">
        <f t="shared" si="12"/>
        <v>19</v>
      </c>
      <c r="AP30" s="137" t="s">
        <v>9</v>
      </c>
      <c r="AQ30" s="138">
        <v>10</v>
      </c>
    </row>
    <row r="31" spans="1:43" ht="12" customHeight="1" thickTop="1" thickBot="1" x14ac:dyDescent="0.3">
      <c r="A31" s="122">
        <v>19</v>
      </c>
      <c r="B31" s="264" t="s">
        <v>383</v>
      </c>
      <c r="C31" s="264"/>
      <c r="D31" s="264"/>
      <c r="E31" s="159">
        <v>16</v>
      </c>
      <c r="F31" s="124" t="s">
        <v>9</v>
      </c>
      <c r="G31" s="140">
        <f t="shared" si="0"/>
        <v>16</v>
      </c>
      <c r="H31" s="141">
        <v>17</v>
      </c>
      <c r="I31" s="127" t="s">
        <v>9</v>
      </c>
      <c r="J31" s="142">
        <f t="shared" si="1"/>
        <v>17</v>
      </c>
      <c r="K31" s="129">
        <v>19</v>
      </c>
      <c r="L31" s="130" t="s">
        <v>9</v>
      </c>
      <c r="M31" s="140">
        <f t="shared" si="2"/>
        <v>19</v>
      </c>
      <c r="N31" s="143">
        <v>18</v>
      </c>
      <c r="O31" s="132" t="s">
        <v>9</v>
      </c>
      <c r="P31" s="128">
        <f t="shared" si="3"/>
        <v>18</v>
      </c>
      <c r="Q31" s="144">
        <v>20</v>
      </c>
      <c r="R31" s="124" t="s">
        <v>9</v>
      </c>
      <c r="S31" s="140">
        <f t="shared" si="4"/>
        <v>20</v>
      </c>
      <c r="T31" s="143">
        <v>15</v>
      </c>
      <c r="U31" s="127">
        <v>2</v>
      </c>
      <c r="V31" s="142">
        <f t="shared" si="5"/>
        <v>17</v>
      </c>
      <c r="W31" s="145">
        <v>19</v>
      </c>
      <c r="X31" s="130" t="s">
        <v>9</v>
      </c>
      <c r="Y31" s="140">
        <f t="shared" si="6"/>
        <v>19</v>
      </c>
      <c r="Z31" s="141">
        <v>17</v>
      </c>
      <c r="AA31" s="135" t="s">
        <v>9</v>
      </c>
      <c r="AB31" s="142">
        <f t="shared" si="7"/>
        <v>17</v>
      </c>
      <c r="AC31" s="145">
        <v>19</v>
      </c>
      <c r="AD31" s="130" t="s">
        <v>9</v>
      </c>
      <c r="AE31" s="140">
        <f t="shared" si="8"/>
        <v>19</v>
      </c>
      <c r="AF31" s="143">
        <v>19</v>
      </c>
      <c r="AG31" s="135" t="s">
        <v>9</v>
      </c>
      <c r="AH31" s="142">
        <f t="shared" si="9"/>
        <v>19</v>
      </c>
      <c r="AI31" s="289" t="s">
        <v>449</v>
      </c>
      <c r="AJ31" s="124" t="s">
        <v>9</v>
      </c>
      <c r="AK31" s="146" t="str">
        <f t="shared" si="10"/>
        <v>A</v>
      </c>
      <c r="AL31" s="147" t="str">
        <f>'[6]CALIF. II FASE'!GH31</f>
        <v>*</v>
      </c>
      <c r="AM31" s="148" t="s">
        <v>9</v>
      </c>
      <c r="AN31" s="149" t="str">
        <f t="shared" si="11"/>
        <v>*</v>
      </c>
      <c r="AO31" s="136">
        <f t="shared" si="12"/>
        <v>18.100000000000001</v>
      </c>
      <c r="AP31" s="137" t="s">
        <v>9</v>
      </c>
      <c r="AQ31" s="138">
        <v>10</v>
      </c>
    </row>
    <row r="32" spans="1:43" ht="12" customHeight="1" thickTop="1" thickBot="1" x14ac:dyDescent="0.3">
      <c r="A32" s="122">
        <v>20</v>
      </c>
      <c r="B32" s="264" t="s">
        <v>384</v>
      </c>
      <c r="C32" s="264"/>
      <c r="D32" s="264"/>
      <c r="E32" s="159">
        <v>18</v>
      </c>
      <c r="F32" s="124">
        <v>2</v>
      </c>
      <c r="G32" s="140">
        <f t="shared" si="0"/>
        <v>20</v>
      </c>
      <c r="H32" s="141">
        <v>19</v>
      </c>
      <c r="I32" s="127" t="s">
        <v>9</v>
      </c>
      <c r="J32" s="142">
        <f t="shared" si="1"/>
        <v>19</v>
      </c>
      <c r="K32" s="129">
        <v>19</v>
      </c>
      <c r="L32" s="130" t="s">
        <v>9</v>
      </c>
      <c r="M32" s="140">
        <f t="shared" si="2"/>
        <v>19</v>
      </c>
      <c r="N32" s="143">
        <v>19</v>
      </c>
      <c r="O32" s="132" t="s">
        <v>9</v>
      </c>
      <c r="P32" s="128">
        <f t="shared" si="3"/>
        <v>19</v>
      </c>
      <c r="Q32" s="144">
        <v>20</v>
      </c>
      <c r="R32" s="124" t="s">
        <v>9</v>
      </c>
      <c r="S32" s="140">
        <f t="shared" si="4"/>
        <v>20</v>
      </c>
      <c r="T32" s="143">
        <v>20</v>
      </c>
      <c r="U32" s="127" t="s">
        <v>9</v>
      </c>
      <c r="V32" s="142">
        <f t="shared" si="5"/>
        <v>20</v>
      </c>
      <c r="W32" s="145">
        <v>19</v>
      </c>
      <c r="X32" s="130" t="s">
        <v>9</v>
      </c>
      <c r="Y32" s="140">
        <f t="shared" si="6"/>
        <v>19</v>
      </c>
      <c r="Z32" s="141">
        <v>18</v>
      </c>
      <c r="AA32" s="135">
        <v>2</v>
      </c>
      <c r="AB32" s="142">
        <f t="shared" si="7"/>
        <v>20</v>
      </c>
      <c r="AC32" s="145">
        <v>20</v>
      </c>
      <c r="AD32" s="130" t="s">
        <v>9</v>
      </c>
      <c r="AE32" s="140">
        <f t="shared" si="8"/>
        <v>20</v>
      </c>
      <c r="AF32" s="143">
        <v>20</v>
      </c>
      <c r="AG32" s="135" t="s">
        <v>9</v>
      </c>
      <c r="AH32" s="142">
        <f t="shared" si="9"/>
        <v>20</v>
      </c>
      <c r="AI32" s="289" t="s">
        <v>449</v>
      </c>
      <c r="AJ32" s="124" t="s">
        <v>9</v>
      </c>
      <c r="AK32" s="146" t="str">
        <f t="shared" si="10"/>
        <v>A</v>
      </c>
      <c r="AL32" s="147" t="str">
        <f>'[6]CALIF. II FASE'!GH32</f>
        <v>*</v>
      </c>
      <c r="AM32" s="148" t="s">
        <v>9</v>
      </c>
      <c r="AN32" s="149" t="str">
        <f t="shared" si="11"/>
        <v>*</v>
      </c>
      <c r="AO32" s="136">
        <f t="shared" si="12"/>
        <v>19.600000000000001</v>
      </c>
      <c r="AP32" s="137" t="s">
        <v>9</v>
      </c>
      <c r="AQ32" s="138">
        <v>10</v>
      </c>
    </row>
    <row r="33" spans="1:43" ht="12" customHeight="1" thickTop="1" thickBot="1" x14ac:dyDescent="0.3">
      <c r="A33" s="122">
        <v>21</v>
      </c>
      <c r="B33" s="264" t="s">
        <v>385</v>
      </c>
      <c r="C33" s="264"/>
      <c r="D33" s="264"/>
      <c r="E33" s="159">
        <v>18</v>
      </c>
      <c r="F33" s="124">
        <v>1</v>
      </c>
      <c r="G33" s="140">
        <f t="shared" si="0"/>
        <v>19</v>
      </c>
      <c r="H33" s="141">
        <v>19</v>
      </c>
      <c r="I33" s="127" t="s">
        <v>9</v>
      </c>
      <c r="J33" s="142">
        <f t="shared" si="1"/>
        <v>19</v>
      </c>
      <c r="K33" s="129">
        <v>18</v>
      </c>
      <c r="L33" s="130">
        <v>1</v>
      </c>
      <c r="M33" s="140">
        <f t="shared" si="2"/>
        <v>19</v>
      </c>
      <c r="N33" s="143">
        <v>19</v>
      </c>
      <c r="O33" s="132" t="s">
        <v>9</v>
      </c>
      <c r="P33" s="128">
        <f t="shared" si="3"/>
        <v>19</v>
      </c>
      <c r="Q33" s="144">
        <v>19</v>
      </c>
      <c r="R33" s="124">
        <v>1</v>
      </c>
      <c r="S33" s="140">
        <f t="shared" si="4"/>
        <v>20</v>
      </c>
      <c r="T33" s="143">
        <v>19</v>
      </c>
      <c r="U33" s="127" t="s">
        <v>9</v>
      </c>
      <c r="V33" s="142">
        <f t="shared" si="5"/>
        <v>19</v>
      </c>
      <c r="W33" s="145">
        <v>19</v>
      </c>
      <c r="X33" s="130" t="s">
        <v>9</v>
      </c>
      <c r="Y33" s="140">
        <f t="shared" si="6"/>
        <v>19</v>
      </c>
      <c r="Z33" s="141">
        <v>19</v>
      </c>
      <c r="AA33" s="135" t="s">
        <v>9</v>
      </c>
      <c r="AB33" s="142">
        <f t="shared" si="7"/>
        <v>19</v>
      </c>
      <c r="AC33" s="145">
        <v>18</v>
      </c>
      <c r="AD33" s="130">
        <v>1</v>
      </c>
      <c r="AE33" s="140">
        <f t="shared" si="8"/>
        <v>19</v>
      </c>
      <c r="AF33" s="143">
        <v>20</v>
      </c>
      <c r="AG33" s="135" t="s">
        <v>9</v>
      </c>
      <c r="AH33" s="142">
        <f t="shared" si="9"/>
        <v>20</v>
      </c>
      <c r="AI33" s="289" t="s">
        <v>449</v>
      </c>
      <c r="AJ33" s="124" t="s">
        <v>9</v>
      </c>
      <c r="AK33" s="146" t="str">
        <f t="shared" si="10"/>
        <v>A</v>
      </c>
      <c r="AL33" s="147" t="str">
        <f>'[6]CALIF. II FASE'!GH33</f>
        <v>*</v>
      </c>
      <c r="AM33" s="148" t="s">
        <v>9</v>
      </c>
      <c r="AN33" s="149" t="str">
        <f t="shared" si="11"/>
        <v>*</v>
      </c>
      <c r="AO33" s="136">
        <f t="shared" si="12"/>
        <v>19.2</v>
      </c>
      <c r="AP33" s="137" t="s">
        <v>9</v>
      </c>
      <c r="AQ33" s="138">
        <v>10</v>
      </c>
    </row>
    <row r="34" spans="1:43" ht="12" customHeight="1" thickTop="1" thickBot="1" x14ac:dyDescent="0.3">
      <c r="A34" s="122">
        <v>22</v>
      </c>
      <c r="B34" s="264" t="s">
        <v>386</v>
      </c>
      <c r="C34" s="264"/>
      <c r="D34" s="264"/>
      <c r="E34" s="159">
        <v>13</v>
      </c>
      <c r="F34" s="124" t="s">
        <v>9</v>
      </c>
      <c r="G34" s="140">
        <f t="shared" si="0"/>
        <v>13</v>
      </c>
      <c r="H34" s="141">
        <v>17</v>
      </c>
      <c r="I34" s="127" t="s">
        <v>9</v>
      </c>
      <c r="J34" s="142">
        <f t="shared" si="1"/>
        <v>17</v>
      </c>
      <c r="K34" s="129">
        <v>16</v>
      </c>
      <c r="L34" s="130" t="s">
        <v>9</v>
      </c>
      <c r="M34" s="140">
        <f t="shared" si="2"/>
        <v>16</v>
      </c>
      <c r="N34" s="143">
        <v>16</v>
      </c>
      <c r="O34" s="132" t="s">
        <v>9</v>
      </c>
      <c r="P34" s="128">
        <f t="shared" si="3"/>
        <v>16</v>
      </c>
      <c r="Q34" s="144">
        <v>17</v>
      </c>
      <c r="R34" s="124" t="s">
        <v>9</v>
      </c>
      <c r="S34" s="140">
        <f t="shared" si="4"/>
        <v>17</v>
      </c>
      <c r="T34" s="143">
        <v>11</v>
      </c>
      <c r="U34" s="127">
        <v>2</v>
      </c>
      <c r="V34" s="142">
        <f t="shared" si="5"/>
        <v>13</v>
      </c>
      <c r="W34" s="145">
        <v>18</v>
      </c>
      <c r="X34" s="130" t="s">
        <v>9</v>
      </c>
      <c r="Y34" s="140">
        <f t="shared" si="6"/>
        <v>18</v>
      </c>
      <c r="Z34" s="141">
        <v>18</v>
      </c>
      <c r="AA34" s="135" t="s">
        <v>9</v>
      </c>
      <c r="AB34" s="142">
        <f t="shared" si="7"/>
        <v>18</v>
      </c>
      <c r="AC34" s="145">
        <v>17</v>
      </c>
      <c r="AD34" s="130" t="s">
        <v>9</v>
      </c>
      <c r="AE34" s="140">
        <f t="shared" si="8"/>
        <v>17</v>
      </c>
      <c r="AF34" s="143">
        <v>17</v>
      </c>
      <c r="AG34" s="135" t="s">
        <v>9</v>
      </c>
      <c r="AH34" s="142">
        <f t="shared" si="9"/>
        <v>17</v>
      </c>
      <c r="AI34" s="289" t="s">
        <v>449</v>
      </c>
      <c r="AJ34" s="124" t="s">
        <v>9</v>
      </c>
      <c r="AK34" s="146" t="str">
        <f t="shared" si="10"/>
        <v>A</v>
      </c>
      <c r="AL34" s="147" t="str">
        <f>'[6]CALIF. II FASE'!GH34</f>
        <v>*</v>
      </c>
      <c r="AM34" s="148" t="s">
        <v>9</v>
      </c>
      <c r="AN34" s="149" t="str">
        <f t="shared" si="11"/>
        <v>*</v>
      </c>
      <c r="AO34" s="136">
        <f t="shared" si="12"/>
        <v>16.2</v>
      </c>
      <c r="AP34" s="137" t="s">
        <v>9</v>
      </c>
      <c r="AQ34" s="138">
        <v>10</v>
      </c>
    </row>
    <row r="35" spans="1:43" ht="12" customHeight="1" thickTop="1" thickBot="1" x14ac:dyDescent="0.3">
      <c r="A35" s="122">
        <v>23</v>
      </c>
      <c r="B35" s="264" t="s">
        <v>387</v>
      </c>
      <c r="C35" s="264"/>
      <c r="D35" s="264"/>
      <c r="E35" s="159">
        <v>18</v>
      </c>
      <c r="F35" s="124" t="s">
        <v>9</v>
      </c>
      <c r="G35" s="140">
        <f t="shared" si="0"/>
        <v>18</v>
      </c>
      <c r="H35" s="141">
        <v>19</v>
      </c>
      <c r="I35" s="127" t="s">
        <v>9</v>
      </c>
      <c r="J35" s="142">
        <f t="shared" si="1"/>
        <v>19</v>
      </c>
      <c r="K35" s="129">
        <v>17</v>
      </c>
      <c r="L35" s="130">
        <v>2</v>
      </c>
      <c r="M35" s="140">
        <f t="shared" si="2"/>
        <v>19</v>
      </c>
      <c r="N35" s="143">
        <v>18</v>
      </c>
      <c r="O35" s="132" t="s">
        <v>9</v>
      </c>
      <c r="P35" s="128">
        <f t="shared" si="3"/>
        <v>18</v>
      </c>
      <c r="Q35" s="144">
        <v>19</v>
      </c>
      <c r="R35" s="124" t="s">
        <v>9</v>
      </c>
      <c r="S35" s="140">
        <f t="shared" si="4"/>
        <v>19</v>
      </c>
      <c r="T35" s="143">
        <v>17</v>
      </c>
      <c r="U35" s="127">
        <v>2</v>
      </c>
      <c r="V35" s="142">
        <f t="shared" si="5"/>
        <v>19</v>
      </c>
      <c r="W35" s="145">
        <v>19</v>
      </c>
      <c r="X35" s="130" t="s">
        <v>9</v>
      </c>
      <c r="Y35" s="140">
        <f t="shared" si="6"/>
        <v>19</v>
      </c>
      <c r="Z35" s="141">
        <v>19</v>
      </c>
      <c r="AA35" s="135" t="s">
        <v>9</v>
      </c>
      <c r="AB35" s="142">
        <f t="shared" si="7"/>
        <v>19</v>
      </c>
      <c r="AC35" s="145">
        <v>18</v>
      </c>
      <c r="AD35" s="130" t="s">
        <v>9</v>
      </c>
      <c r="AE35" s="140">
        <f t="shared" si="8"/>
        <v>18</v>
      </c>
      <c r="AF35" s="143">
        <v>18</v>
      </c>
      <c r="AG35" s="135" t="s">
        <v>9</v>
      </c>
      <c r="AH35" s="142">
        <f t="shared" si="9"/>
        <v>18</v>
      </c>
      <c r="AI35" s="289" t="s">
        <v>449</v>
      </c>
      <c r="AJ35" s="124" t="s">
        <v>9</v>
      </c>
      <c r="AK35" s="146" t="str">
        <f t="shared" si="10"/>
        <v>A</v>
      </c>
      <c r="AL35" s="147" t="str">
        <f>'[6]CALIF. II FASE'!GH35</f>
        <v>*</v>
      </c>
      <c r="AM35" s="148" t="s">
        <v>9</v>
      </c>
      <c r="AN35" s="149" t="str">
        <f t="shared" si="11"/>
        <v>*</v>
      </c>
      <c r="AO35" s="136">
        <f t="shared" si="12"/>
        <v>18.600000000000001</v>
      </c>
      <c r="AP35" s="137" t="s">
        <v>9</v>
      </c>
      <c r="AQ35" s="138">
        <v>10</v>
      </c>
    </row>
    <row r="36" spans="1:43" ht="12" customHeight="1" thickTop="1" thickBot="1" x14ac:dyDescent="0.3">
      <c r="A36" s="122">
        <v>24</v>
      </c>
      <c r="B36" s="264" t="s">
        <v>388</v>
      </c>
      <c r="C36" s="264"/>
      <c r="D36" s="264"/>
      <c r="E36" s="159">
        <v>19</v>
      </c>
      <c r="F36" s="124">
        <v>1</v>
      </c>
      <c r="G36" s="140">
        <f t="shared" si="0"/>
        <v>20</v>
      </c>
      <c r="H36" s="141">
        <v>19</v>
      </c>
      <c r="I36" s="127">
        <v>1</v>
      </c>
      <c r="J36" s="142">
        <f t="shared" si="1"/>
        <v>20</v>
      </c>
      <c r="K36" s="129">
        <v>20</v>
      </c>
      <c r="L36" s="130" t="s">
        <v>9</v>
      </c>
      <c r="M36" s="140">
        <f t="shared" si="2"/>
        <v>20</v>
      </c>
      <c r="N36" s="143">
        <v>19</v>
      </c>
      <c r="O36" s="132" t="s">
        <v>9</v>
      </c>
      <c r="P36" s="128">
        <f t="shared" si="3"/>
        <v>19</v>
      </c>
      <c r="Q36" s="144">
        <v>20</v>
      </c>
      <c r="R36" s="124" t="s">
        <v>9</v>
      </c>
      <c r="S36" s="140">
        <f t="shared" si="4"/>
        <v>20</v>
      </c>
      <c r="T36" s="143">
        <v>17</v>
      </c>
      <c r="U36" s="127">
        <v>2</v>
      </c>
      <c r="V36" s="142">
        <f t="shared" si="5"/>
        <v>19</v>
      </c>
      <c r="W36" s="145">
        <v>18</v>
      </c>
      <c r="X36" s="130" t="s">
        <v>9</v>
      </c>
      <c r="Y36" s="140">
        <f t="shared" si="6"/>
        <v>18</v>
      </c>
      <c r="Z36" s="141">
        <v>19</v>
      </c>
      <c r="AA36" s="135" t="s">
        <v>9</v>
      </c>
      <c r="AB36" s="142">
        <f t="shared" si="7"/>
        <v>19</v>
      </c>
      <c r="AC36" s="145">
        <v>20</v>
      </c>
      <c r="AD36" s="130" t="s">
        <v>9</v>
      </c>
      <c r="AE36" s="140">
        <f t="shared" si="8"/>
        <v>20</v>
      </c>
      <c r="AF36" s="143">
        <v>20</v>
      </c>
      <c r="AG36" s="135" t="s">
        <v>9</v>
      </c>
      <c r="AH36" s="142">
        <f t="shared" si="9"/>
        <v>20</v>
      </c>
      <c r="AI36" s="289" t="s">
        <v>449</v>
      </c>
      <c r="AJ36" s="124" t="s">
        <v>9</v>
      </c>
      <c r="AK36" s="146" t="str">
        <f t="shared" si="10"/>
        <v>A</v>
      </c>
      <c r="AL36" s="147" t="str">
        <f>'[6]CALIF. II FASE'!GH36</f>
        <v>*</v>
      </c>
      <c r="AM36" s="148" t="s">
        <v>9</v>
      </c>
      <c r="AN36" s="149" t="str">
        <f t="shared" si="11"/>
        <v>*</v>
      </c>
      <c r="AO36" s="136">
        <f t="shared" si="12"/>
        <v>19.5</v>
      </c>
      <c r="AP36" s="137" t="s">
        <v>9</v>
      </c>
      <c r="AQ36" s="138">
        <v>10</v>
      </c>
    </row>
    <row r="37" spans="1:43" ht="12" customHeight="1" thickTop="1" thickBot="1" x14ac:dyDescent="0.3">
      <c r="A37" s="122">
        <v>25</v>
      </c>
      <c r="B37" s="264" t="s">
        <v>389</v>
      </c>
      <c r="C37" s="264"/>
      <c r="D37" s="264"/>
      <c r="E37" s="159">
        <v>19</v>
      </c>
      <c r="F37" s="124">
        <v>1</v>
      </c>
      <c r="G37" s="140">
        <f t="shared" si="0"/>
        <v>20</v>
      </c>
      <c r="H37" s="141">
        <v>20</v>
      </c>
      <c r="I37" s="127" t="s">
        <v>9</v>
      </c>
      <c r="J37" s="142">
        <f t="shared" si="1"/>
        <v>20</v>
      </c>
      <c r="K37" s="129">
        <v>20</v>
      </c>
      <c r="L37" s="130" t="s">
        <v>9</v>
      </c>
      <c r="M37" s="140">
        <f t="shared" si="2"/>
        <v>20</v>
      </c>
      <c r="N37" s="143">
        <v>19</v>
      </c>
      <c r="O37" s="132" t="s">
        <v>9</v>
      </c>
      <c r="P37" s="128">
        <f t="shared" si="3"/>
        <v>19</v>
      </c>
      <c r="Q37" s="144">
        <v>20</v>
      </c>
      <c r="R37" s="124" t="s">
        <v>9</v>
      </c>
      <c r="S37" s="140">
        <f t="shared" si="4"/>
        <v>20</v>
      </c>
      <c r="T37" s="143">
        <v>17</v>
      </c>
      <c r="U37" s="127">
        <v>2</v>
      </c>
      <c r="V37" s="142">
        <f t="shared" si="5"/>
        <v>19</v>
      </c>
      <c r="W37" s="145">
        <v>19</v>
      </c>
      <c r="X37" s="130">
        <v>1</v>
      </c>
      <c r="Y37" s="140">
        <f t="shared" si="6"/>
        <v>20</v>
      </c>
      <c r="Z37" s="141">
        <v>20</v>
      </c>
      <c r="AA37" s="135" t="s">
        <v>9</v>
      </c>
      <c r="AB37" s="142">
        <f t="shared" si="7"/>
        <v>20</v>
      </c>
      <c r="AC37" s="145">
        <v>19</v>
      </c>
      <c r="AD37" s="130" t="s">
        <v>9</v>
      </c>
      <c r="AE37" s="140">
        <f t="shared" si="8"/>
        <v>19</v>
      </c>
      <c r="AF37" s="143">
        <v>19</v>
      </c>
      <c r="AG37" s="135" t="s">
        <v>9</v>
      </c>
      <c r="AH37" s="142">
        <f t="shared" si="9"/>
        <v>19</v>
      </c>
      <c r="AI37" s="289" t="s">
        <v>451</v>
      </c>
      <c r="AJ37" s="124" t="s">
        <v>9</v>
      </c>
      <c r="AK37" s="146" t="str">
        <f t="shared" si="10"/>
        <v>B</v>
      </c>
      <c r="AL37" s="147" t="str">
        <f>'[6]CALIF. II FASE'!GH37</f>
        <v>*</v>
      </c>
      <c r="AM37" s="148" t="s">
        <v>9</v>
      </c>
      <c r="AN37" s="149" t="str">
        <f t="shared" si="11"/>
        <v>*</v>
      </c>
      <c r="AO37" s="136">
        <f t="shared" si="12"/>
        <v>19.600000000000001</v>
      </c>
      <c r="AP37" s="137" t="s">
        <v>9</v>
      </c>
      <c r="AQ37" s="138">
        <v>10</v>
      </c>
    </row>
    <row r="38" spans="1:43" ht="12" customHeight="1" thickTop="1" thickBot="1" x14ac:dyDescent="0.3">
      <c r="A38" s="122">
        <v>26</v>
      </c>
      <c r="B38" s="264" t="s">
        <v>390</v>
      </c>
      <c r="C38" s="264"/>
      <c r="D38" s="264"/>
      <c r="E38" s="159">
        <v>14</v>
      </c>
      <c r="F38" s="124">
        <v>2</v>
      </c>
      <c r="G38" s="140">
        <f t="shared" si="0"/>
        <v>16</v>
      </c>
      <c r="H38" s="141">
        <v>19</v>
      </c>
      <c r="I38" s="127" t="s">
        <v>9</v>
      </c>
      <c r="J38" s="142">
        <f t="shared" si="1"/>
        <v>19</v>
      </c>
      <c r="K38" s="129">
        <v>15</v>
      </c>
      <c r="L38" s="130" t="s">
        <v>9</v>
      </c>
      <c r="M38" s="140">
        <f t="shared" si="2"/>
        <v>15</v>
      </c>
      <c r="N38" s="143">
        <v>17</v>
      </c>
      <c r="O38" s="132" t="s">
        <v>9</v>
      </c>
      <c r="P38" s="128">
        <f t="shared" si="3"/>
        <v>17</v>
      </c>
      <c r="Q38" s="144">
        <v>16</v>
      </c>
      <c r="R38" s="124" t="s">
        <v>9</v>
      </c>
      <c r="S38" s="140">
        <f t="shared" si="4"/>
        <v>16</v>
      </c>
      <c r="T38" s="143">
        <v>12</v>
      </c>
      <c r="U38" s="127">
        <v>2</v>
      </c>
      <c r="V38" s="142">
        <f t="shared" si="5"/>
        <v>14</v>
      </c>
      <c r="W38" s="145">
        <v>18</v>
      </c>
      <c r="X38" s="130" t="s">
        <v>9</v>
      </c>
      <c r="Y38" s="140">
        <f t="shared" si="6"/>
        <v>18</v>
      </c>
      <c r="Z38" s="141">
        <v>19</v>
      </c>
      <c r="AA38" s="135" t="s">
        <v>9</v>
      </c>
      <c r="AB38" s="142">
        <f t="shared" si="7"/>
        <v>19</v>
      </c>
      <c r="AC38" s="145">
        <v>19</v>
      </c>
      <c r="AD38" s="130" t="s">
        <v>9</v>
      </c>
      <c r="AE38" s="140">
        <f t="shared" si="8"/>
        <v>19</v>
      </c>
      <c r="AF38" s="143">
        <v>18</v>
      </c>
      <c r="AG38" s="135" t="s">
        <v>9</v>
      </c>
      <c r="AH38" s="142">
        <f t="shared" si="9"/>
        <v>18</v>
      </c>
      <c r="AI38" s="289" t="s">
        <v>449</v>
      </c>
      <c r="AJ38" s="124" t="s">
        <v>9</v>
      </c>
      <c r="AK38" s="146" t="str">
        <f t="shared" si="10"/>
        <v>A</v>
      </c>
      <c r="AL38" s="147" t="str">
        <f>'[6]CALIF. II FASE'!GH38</f>
        <v>*</v>
      </c>
      <c r="AM38" s="148" t="s">
        <v>9</v>
      </c>
      <c r="AN38" s="149" t="str">
        <f t="shared" si="11"/>
        <v>*</v>
      </c>
      <c r="AO38" s="136">
        <f t="shared" si="12"/>
        <v>17.100000000000001</v>
      </c>
      <c r="AP38" s="137" t="s">
        <v>9</v>
      </c>
      <c r="AQ38" s="138">
        <v>10</v>
      </c>
    </row>
    <row r="39" spans="1:43" ht="12" customHeight="1" thickTop="1" thickBot="1" x14ac:dyDescent="0.3">
      <c r="A39" s="122">
        <v>27</v>
      </c>
      <c r="B39" s="264" t="s">
        <v>391</v>
      </c>
      <c r="C39" s="264"/>
      <c r="D39" s="264"/>
      <c r="E39" s="159">
        <v>7</v>
      </c>
      <c r="F39" s="124" t="s">
        <v>9</v>
      </c>
      <c r="G39" s="140">
        <f t="shared" si="0"/>
        <v>7</v>
      </c>
      <c r="H39" s="141">
        <v>14</v>
      </c>
      <c r="I39" s="127" t="s">
        <v>9</v>
      </c>
      <c r="J39" s="142">
        <f t="shared" si="1"/>
        <v>14</v>
      </c>
      <c r="K39" s="129">
        <v>12</v>
      </c>
      <c r="L39" s="130" t="s">
        <v>9</v>
      </c>
      <c r="M39" s="140">
        <f t="shared" si="2"/>
        <v>12</v>
      </c>
      <c r="N39" s="143">
        <v>13</v>
      </c>
      <c r="O39" s="132" t="s">
        <v>9</v>
      </c>
      <c r="P39" s="128">
        <f t="shared" si="3"/>
        <v>13</v>
      </c>
      <c r="Q39" s="144">
        <v>13</v>
      </c>
      <c r="R39" s="124" t="s">
        <v>9</v>
      </c>
      <c r="S39" s="140">
        <f t="shared" si="4"/>
        <v>13</v>
      </c>
      <c r="T39" s="143">
        <v>11</v>
      </c>
      <c r="U39" s="127" t="s">
        <v>9</v>
      </c>
      <c r="V39" s="142">
        <f t="shared" si="5"/>
        <v>11</v>
      </c>
      <c r="W39" s="145">
        <v>12</v>
      </c>
      <c r="X39" s="130" t="s">
        <v>9</v>
      </c>
      <c r="Y39" s="140">
        <f t="shared" si="6"/>
        <v>12</v>
      </c>
      <c r="Z39" s="141">
        <v>18</v>
      </c>
      <c r="AA39" s="135" t="s">
        <v>9</v>
      </c>
      <c r="AB39" s="142">
        <f t="shared" si="7"/>
        <v>18</v>
      </c>
      <c r="AC39" s="145">
        <v>18</v>
      </c>
      <c r="AD39" s="130" t="s">
        <v>9</v>
      </c>
      <c r="AE39" s="140">
        <f t="shared" si="8"/>
        <v>18</v>
      </c>
      <c r="AF39" s="143">
        <v>12</v>
      </c>
      <c r="AG39" s="135" t="s">
        <v>9</v>
      </c>
      <c r="AH39" s="142">
        <f t="shared" si="9"/>
        <v>12</v>
      </c>
      <c r="AI39" s="289" t="s">
        <v>449</v>
      </c>
      <c r="AJ39" s="124" t="s">
        <v>9</v>
      </c>
      <c r="AK39" s="146" t="str">
        <f t="shared" si="10"/>
        <v>A</v>
      </c>
      <c r="AL39" s="147" t="str">
        <f>'[6]CALIF. II FASE'!GH39</f>
        <v>*</v>
      </c>
      <c r="AM39" s="148" t="s">
        <v>9</v>
      </c>
      <c r="AN39" s="149" t="str">
        <f t="shared" si="11"/>
        <v>*</v>
      </c>
      <c r="AO39" s="136">
        <f t="shared" si="12"/>
        <v>13</v>
      </c>
      <c r="AP39" s="137" t="s">
        <v>9</v>
      </c>
      <c r="AQ39" s="138">
        <v>10</v>
      </c>
    </row>
    <row r="40" spans="1:43" ht="12" customHeight="1" thickTop="1" thickBot="1" x14ac:dyDescent="0.3">
      <c r="A40" s="122">
        <v>28</v>
      </c>
      <c r="B40" s="264" t="s">
        <v>392</v>
      </c>
      <c r="C40" s="264"/>
      <c r="D40" s="264"/>
      <c r="E40" s="159">
        <v>9</v>
      </c>
      <c r="F40" s="124">
        <v>1</v>
      </c>
      <c r="G40" s="140">
        <f t="shared" si="0"/>
        <v>10</v>
      </c>
      <c r="H40" s="141">
        <v>17</v>
      </c>
      <c r="I40" s="127" t="s">
        <v>9</v>
      </c>
      <c r="J40" s="142">
        <f t="shared" si="1"/>
        <v>17</v>
      </c>
      <c r="K40" s="129">
        <v>13</v>
      </c>
      <c r="L40" s="130" t="s">
        <v>9</v>
      </c>
      <c r="M40" s="140">
        <f t="shared" si="2"/>
        <v>13</v>
      </c>
      <c r="N40" s="143">
        <v>15</v>
      </c>
      <c r="O40" s="132" t="s">
        <v>9</v>
      </c>
      <c r="P40" s="128">
        <f t="shared" si="3"/>
        <v>15</v>
      </c>
      <c r="Q40" s="144">
        <v>15</v>
      </c>
      <c r="R40" s="124" t="s">
        <v>9</v>
      </c>
      <c r="S40" s="140">
        <f t="shared" si="4"/>
        <v>15</v>
      </c>
      <c r="T40" s="143">
        <v>11</v>
      </c>
      <c r="U40" s="127" t="s">
        <v>9</v>
      </c>
      <c r="V40" s="142">
        <f t="shared" si="5"/>
        <v>11</v>
      </c>
      <c r="W40" s="145">
        <v>19</v>
      </c>
      <c r="X40" s="130" t="s">
        <v>9</v>
      </c>
      <c r="Y40" s="140">
        <f t="shared" si="6"/>
        <v>19</v>
      </c>
      <c r="Z40" s="141">
        <v>18</v>
      </c>
      <c r="AA40" s="135" t="s">
        <v>9</v>
      </c>
      <c r="AB40" s="142">
        <f t="shared" si="7"/>
        <v>18</v>
      </c>
      <c r="AC40" s="145">
        <v>16</v>
      </c>
      <c r="AD40" s="130" t="s">
        <v>9</v>
      </c>
      <c r="AE40" s="140">
        <f t="shared" si="8"/>
        <v>16</v>
      </c>
      <c r="AF40" s="143">
        <v>15</v>
      </c>
      <c r="AG40" s="135" t="s">
        <v>9</v>
      </c>
      <c r="AH40" s="142">
        <f t="shared" si="9"/>
        <v>15</v>
      </c>
      <c r="AI40" s="289" t="s">
        <v>449</v>
      </c>
      <c r="AJ40" s="124" t="s">
        <v>9</v>
      </c>
      <c r="AK40" s="146" t="str">
        <f t="shared" si="10"/>
        <v>A</v>
      </c>
      <c r="AL40" s="147" t="str">
        <f>'[6]CALIF. II FASE'!GH40</f>
        <v>*</v>
      </c>
      <c r="AM40" s="148" t="s">
        <v>9</v>
      </c>
      <c r="AN40" s="149" t="str">
        <f t="shared" si="11"/>
        <v>*</v>
      </c>
      <c r="AO40" s="136">
        <f t="shared" si="12"/>
        <v>14.9</v>
      </c>
      <c r="AP40" s="137" t="s">
        <v>9</v>
      </c>
      <c r="AQ40" s="138">
        <v>10</v>
      </c>
    </row>
    <row r="41" spans="1:43" ht="12" customHeight="1" thickTop="1" thickBot="1" x14ac:dyDescent="0.3">
      <c r="A41" s="122">
        <v>29</v>
      </c>
      <c r="B41" s="264" t="s">
        <v>393</v>
      </c>
      <c r="C41" s="264"/>
      <c r="D41" s="264"/>
      <c r="E41" s="159">
        <v>18</v>
      </c>
      <c r="F41" s="124" t="s">
        <v>9</v>
      </c>
      <c r="G41" s="140">
        <f t="shared" si="0"/>
        <v>18</v>
      </c>
      <c r="H41" s="141">
        <v>17</v>
      </c>
      <c r="I41" s="127" t="s">
        <v>9</v>
      </c>
      <c r="J41" s="142">
        <f t="shared" si="1"/>
        <v>17</v>
      </c>
      <c r="K41" s="129">
        <v>19</v>
      </c>
      <c r="L41" s="130" t="s">
        <v>9</v>
      </c>
      <c r="M41" s="140">
        <f t="shared" si="2"/>
        <v>19</v>
      </c>
      <c r="N41" s="143">
        <v>19</v>
      </c>
      <c r="O41" s="132" t="s">
        <v>9</v>
      </c>
      <c r="P41" s="128">
        <f t="shared" si="3"/>
        <v>19</v>
      </c>
      <c r="Q41" s="144">
        <v>16</v>
      </c>
      <c r="R41" s="124">
        <v>2</v>
      </c>
      <c r="S41" s="140">
        <f t="shared" si="4"/>
        <v>18</v>
      </c>
      <c r="T41" s="143">
        <v>20</v>
      </c>
      <c r="U41" s="127" t="s">
        <v>9</v>
      </c>
      <c r="V41" s="142">
        <f t="shared" si="5"/>
        <v>20</v>
      </c>
      <c r="W41" s="145">
        <v>19</v>
      </c>
      <c r="X41" s="130" t="s">
        <v>9</v>
      </c>
      <c r="Y41" s="140">
        <f t="shared" si="6"/>
        <v>19</v>
      </c>
      <c r="Z41" s="141">
        <v>19</v>
      </c>
      <c r="AA41" s="135" t="s">
        <v>9</v>
      </c>
      <c r="AB41" s="142">
        <f t="shared" si="7"/>
        <v>19</v>
      </c>
      <c r="AC41" s="145">
        <v>19</v>
      </c>
      <c r="AD41" s="130" t="s">
        <v>9</v>
      </c>
      <c r="AE41" s="140">
        <f t="shared" si="8"/>
        <v>19</v>
      </c>
      <c r="AF41" s="143">
        <v>20</v>
      </c>
      <c r="AG41" s="135" t="s">
        <v>9</v>
      </c>
      <c r="AH41" s="142">
        <f t="shared" si="9"/>
        <v>20</v>
      </c>
      <c r="AI41" s="289" t="s">
        <v>449</v>
      </c>
      <c r="AJ41" s="124" t="s">
        <v>9</v>
      </c>
      <c r="AK41" s="146" t="str">
        <f t="shared" si="10"/>
        <v>A</v>
      </c>
      <c r="AL41" s="147" t="str">
        <f>'[6]CALIF. II FASE'!GH41</f>
        <v>*</v>
      </c>
      <c r="AM41" s="148" t="s">
        <v>9</v>
      </c>
      <c r="AN41" s="149" t="str">
        <f t="shared" si="11"/>
        <v>*</v>
      </c>
      <c r="AO41" s="136">
        <f t="shared" si="12"/>
        <v>18.8</v>
      </c>
      <c r="AP41" s="137" t="s">
        <v>9</v>
      </c>
      <c r="AQ41" s="138">
        <v>10</v>
      </c>
    </row>
    <row r="42" spans="1:43" ht="12" customHeight="1" thickTop="1" thickBot="1" x14ac:dyDescent="0.3">
      <c r="A42" s="122">
        <v>30</v>
      </c>
      <c r="B42" s="264" t="s">
        <v>394</v>
      </c>
      <c r="C42" s="264"/>
      <c r="D42" s="264"/>
      <c r="E42" s="159">
        <v>17</v>
      </c>
      <c r="F42" s="124">
        <v>1</v>
      </c>
      <c r="G42" s="140">
        <f t="shared" si="0"/>
        <v>18</v>
      </c>
      <c r="H42" s="141">
        <v>17</v>
      </c>
      <c r="I42" s="127">
        <v>1</v>
      </c>
      <c r="J42" s="142">
        <f t="shared" si="1"/>
        <v>18</v>
      </c>
      <c r="K42" s="129">
        <v>18</v>
      </c>
      <c r="L42" s="130" t="s">
        <v>9</v>
      </c>
      <c r="M42" s="140">
        <f t="shared" si="2"/>
        <v>18</v>
      </c>
      <c r="N42" s="143">
        <v>18</v>
      </c>
      <c r="O42" s="132" t="s">
        <v>9</v>
      </c>
      <c r="P42" s="128">
        <f t="shared" si="3"/>
        <v>18</v>
      </c>
      <c r="Q42" s="144">
        <v>14</v>
      </c>
      <c r="R42" s="124">
        <v>2</v>
      </c>
      <c r="S42" s="140">
        <f t="shared" si="4"/>
        <v>16</v>
      </c>
      <c r="T42" s="143">
        <v>17</v>
      </c>
      <c r="U42" s="127" t="s">
        <v>9</v>
      </c>
      <c r="V42" s="142">
        <f t="shared" si="5"/>
        <v>17</v>
      </c>
      <c r="W42" s="145">
        <v>20</v>
      </c>
      <c r="X42" s="130" t="s">
        <v>9</v>
      </c>
      <c r="Y42" s="140">
        <f t="shared" si="6"/>
        <v>20</v>
      </c>
      <c r="Z42" s="141">
        <v>19</v>
      </c>
      <c r="AA42" s="135" t="s">
        <v>9</v>
      </c>
      <c r="AB42" s="142">
        <f t="shared" si="7"/>
        <v>19</v>
      </c>
      <c r="AC42" s="145">
        <v>19</v>
      </c>
      <c r="AD42" s="130" t="s">
        <v>9</v>
      </c>
      <c r="AE42" s="140">
        <f t="shared" si="8"/>
        <v>19</v>
      </c>
      <c r="AF42" s="143">
        <v>20</v>
      </c>
      <c r="AG42" s="135" t="s">
        <v>9</v>
      </c>
      <c r="AH42" s="142">
        <f t="shared" si="9"/>
        <v>20</v>
      </c>
      <c r="AI42" s="289" t="s">
        <v>449</v>
      </c>
      <c r="AJ42" s="124" t="s">
        <v>9</v>
      </c>
      <c r="AK42" s="146" t="str">
        <f t="shared" si="10"/>
        <v>A</v>
      </c>
      <c r="AL42" s="147" t="str">
        <f>'[6]CALIF. II FASE'!GH42</f>
        <v>*</v>
      </c>
      <c r="AM42" s="148" t="s">
        <v>9</v>
      </c>
      <c r="AN42" s="149" t="str">
        <f t="shared" si="11"/>
        <v>*</v>
      </c>
      <c r="AO42" s="136">
        <f t="shared" si="12"/>
        <v>18.3</v>
      </c>
      <c r="AP42" s="137" t="s">
        <v>9</v>
      </c>
      <c r="AQ42" s="138">
        <v>10</v>
      </c>
    </row>
    <row r="43" spans="1:43" ht="12" customHeight="1" thickTop="1" thickBot="1" x14ac:dyDescent="0.3">
      <c r="A43" s="122">
        <v>31</v>
      </c>
      <c r="B43" s="264" t="s">
        <v>395</v>
      </c>
      <c r="C43" s="264"/>
      <c r="D43" s="264"/>
      <c r="E43" s="159">
        <v>17</v>
      </c>
      <c r="F43" s="124">
        <v>2</v>
      </c>
      <c r="G43" s="140">
        <f t="shared" si="0"/>
        <v>19</v>
      </c>
      <c r="H43" s="141">
        <v>20</v>
      </c>
      <c r="I43" s="127" t="s">
        <v>9</v>
      </c>
      <c r="J43" s="142">
        <f t="shared" si="1"/>
        <v>20</v>
      </c>
      <c r="K43" s="129">
        <v>18</v>
      </c>
      <c r="L43" s="130">
        <v>2</v>
      </c>
      <c r="M43" s="140">
        <f t="shared" si="2"/>
        <v>20</v>
      </c>
      <c r="N43" s="143">
        <v>19</v>
      </c>
      <c r="O43" s="132" t="s">
        <v>9</v>
      </c>
      <c r="P43" s="128">
        <f t="shared" si="3"/>
        <v>19</v>
      </c>
      <c r="Q43" s="144">
        <v>19</v>
      </c>
      <c r="R43" s="124" t="s">
        <v>9</v>
      </c>
      <c r="S43" s="140">
        <f t="shared" si="4"/>
        <v>19</v>
      </c>
      <c r="T43" s="143">
        <v>20</v>
      </c>
      <c r="U43" s="127" t="s">
        <v>9</v>
      </c>
      <c r="V43" s="142">
        <f t="shared" si="5"/>
        <v>20</v>
      </c>
      <c r="W43" s="145">
        <v>20</v>
      </c>
      <c r="X43" s="130" t="s">
        <v>9</v>
      </c>
      <c r="Y43" s="140">
        <f t="shared" si="6"/>
        <v>20</v>
      </c>
      <c r="Z43" s="141">
        <v>19</v>
      </c>
      <c r="AA43" s="135" t="s">
        <v>9</v>
      </c>
      <c r="AB43" s="142">
        <f t="shared" si="7"/>
        <v>19</v>
      </c>
      <c r="AC43" s="145">
        <v>20</v>
      </c>
      <c r="AD43" s="130" t="s">
        <v>9</v>
      </c>
      <c r="AE43" s="140">
        <f t="shared" si="8"/>
        <v>20</v>
      </c>
      <c r="AF43" s="143">
        <v>19</v>
      </c>
      <c r="AG43" s="135" t="s">
        <v>9</v>
      </c>
      <c r="AH43" s="142">
        <f t="shared" si="9"/>
        <v>19</v>
      </c>
      <c r="AI43" s="289" t="s">
        <v>449</v>
      </c>
      <c r="AJ43" s="124" t="s">
        <v>9</v>
      </c>
      <c r="AK43" s="146" t="str">
        <f t="shared" si="10"/>
        <v>A</v>
      </c>
      <c r="AL43" s="147" t="str">
        <f>'[6]CALIF. II FASE'!GH43</f>
        <v>*</v>
      </c>
      <c r="AM43" s="148" t="s">
        <v>9</v>
      </c>
      <c r="AN43" s="149" t="str">
        <f t="shared" si="11"/>
        <v>*</v>
      </c>
      <c r="AO43" s="136">
        <f t="shared" si="12"/>
        <v>19.5</v>
      </c>
      <c r="AP43" s="137" t="s">
        <v>9</v>
      </c>
      <c r="AQ43" s="138">
        <v>10</v>
      </c>
    </row>
    <row r="44" spans="1:43" ht="12" customHeight="1" thickTop="1" thickBot="1" x14ac:dyDescent="0.3">
      <c r="A44" s="122">
        <v>32</v>
      </c>
      <c r="B44" s="264" t="s">
        <v>396</v>
      </c>
      <c r="C44" s="264"/>
      <c r="D44" s="264"/>
      <c r="E44" s="159">
        <v>12</v>
      </c>
      <c r="F44" s="124">
        <v>2</v>
      </c>
      <c r="G44" s="140">
        <f t="shared" si="0"/>
        <v>14</v>
      </c>
      <c r="H44" s="141">
        <v>13</v>
      </c>
      <c r="I44" s="127" t="s">
        <v>9</v>
      </c>
      <c r="J44" s="142">
        <f t="shared" si="1"/>
        <v>13</v>
      </c>
      <c r="K44" s="129">
        <v>17</v>
      </c>
      <c r="L44" s="130" t="s">
        <v>9</v>
      </c>
      <c r="M44" s="140">
        <f t="shared" si="2"/>
        <v>17</v>
      </c>
      <c r="N44" s="143">
        <v>16</v>
      </c>
      <c r="O44" s="132" t="s">
        <v>9</v>
      </c>
      <c r="P44" s="128">
        <f t="shared" si="3"/>
        <v>16</v>
      </c>
      <c r="Q44" s="144">
        <v>17</v>
      </c>
      <c r="R44" s="124" t="s">
        <v>9</v>
      </c>
      <c r="S44" s="140">
        <f t="shared" si="4"/>
        <v>17</v>
      </c>
      <c r="T44" s="143">
        <v>13</v>
      </c>
      <c r="U44" s="127" t="s">
        <v>9</v>
      </c>
      <c r="V44" s="142">
        <f t="shared" si="5"/>
        <v>13</v>
      </c>
      <c r="W44" s="145">
        <v>20</v>
      </c>
      <c r="X44" s="130" t="s">
        <v>9</v>
      </c>
      <c r="Y44" s="140">
        <f t="shared" si="6"/>
        <v>20</v>
      </c>
      <c r="Z44" s="141">
        <v>17</v>
      </c>
      <c r="AA44" s="135" t="s">
        <v>9</v>
      </c>
      <c r="AB44" s="142">
        <f t="shared" si="7"/>
        <v>17</v>
      </c>
      <c r="AC44" s="145">
        <v>20</v>
      </c>
      <c r="AD44" s="130" t="s">
        <v>9</v>
      </c>
      <c r="AE44" s="140">
        <f t="shared" si="8"/>
        <v>20</v>
      </c>
      <c r="AF44" s="143">
        <v>19</v>
      </c>
      <c r="AG44" s="135" t="s">
        <v>9</v>
      </c>
      <c r="AH44" s="142">
        <f t="shared" si="9"/>
        <v>19</v>
      </c>
      <c r="AI44" s="289" t="s">
        <v>449</v>
      </c>
      <c r="AJ44" s="124" t="s">
        <v>9</v>
      </c>
      <c r="AK44" s="146" t="str">
        <f t="shared" si="10"/>
        <v>A</v>
      </c>
      <c r="AL44" s="152" t="str">
        <f>'[6]CALIF. II FASE'!GH44</f>
        <v>*</v>
      </c>
      <c r="AM44" s="148" t="s">
        <v>9</v>
      </c>
      <c r="AN44" s="149" t="str">
        <f t="shared" si="11"/>
        <v>*</v>
      </c>
      <c r="AO44" s="136">
        <f t="shared" si="12"/>
        <v>16.600000000000001</v>
      </c>
      <c r="AP44" s="137" t="s">
        <v>9</v>
      </c>
      <c r="AQ44" s="138">
        <v>10</v>
      </c>
    </row>
    <row r="45" spans="1:43" ht="12" customHeight="1" thickTop="1" thickBot="1" x14ac:dyDescent="0.3">
      <c r="A45" s="122">
        <v>33</v>
      </c>
      <c r="B45" s="264" t="s">
        <v>397</v>
      </c>
      <c r="C45" s="264"/>
      <c r="D45" s="264"/>
      <c r="E45" s="159">
        <v>4</v>
      </c>
      <c r="F45" s="124" t="s">
        <v>9</v>
      </c>
      <c r="G45" s="140">
        <f t="shared" si="0"/>
        <v>4</v>
      </c>
      <c r="H45" s="141">
        <v>10</v>
      </c>
      <c r="I45" s="127" t="s">
        <v>9</v>
      </c>
      <c r="J45" s="142">
        <f t="shared" si="1"/>
        <v>10</v>
      </c>
      <c r="K45" s="129">
        <v>13</v>
      </c>
      <c r="L45" s="130" t="s">
        <v>9</v>
      </c>
      <c r="M45" s="140">
        <f t="shared" si="2"/>
        <v>13</v>
      </c>
      <c r="N45" s="143">
        <v>13</v>
      </c>
      <c r="O45" s="132" t="s">
        <v>9</v>
      </c>
      <c r="P45" s="128">
        <f t="shared" si="3"/>
        <v>13</v>
      </c>
      <c r="Q45" s="144">
        <v>13</v>
      </c>
      <c r="R45" s="124" t="s">
        <v>9</v>
      </c>
      <c r="S45" s="140">
        <f t="shared" si="4"/>
        <v>13</v>
      </c>
      <c r="T45" s="143">
        <v>14</v>
      </c>
      <c r="U45" s="127" t="s">
        <v>9</v>
      </c>
      <c r="V45" s="142">
        <f t="shared" si="5"/>
        <v>14</v>
      </c>
      <c r="W45" s="145">
        <v>15</v>
      </c>
      <c r="X45" s="130" t="s">
        <v>9</v>
      </c>
      <c r="Y45" s="140">
        <f t="shared" si="6"/>
        <v>15</v>
      </c>
      <c r="Z45" s="141">
        <v>15</v>
      </c>
      <c r="AA45" s="135" t="s">
        <v>9</v>
      </c>
      <c r="AB45" s="142">
        <f t="shared" si="7"/>
        <v>15</v>
      </c>
      <c r="AC45" s="145">
        <v>15</v>
      </c>
      <c r="AD45" s="130" t="s">
        <v>9</v>
      </c>
      <c r="AE45" s="140">
        <f t="shared" si="8"/>
        <v>15</v>
      </c>
      <c r="AF45" s="143">
        <v>17</v>
      </c>
      <c r="AG45" s="135" t="s">
        <v>9</v>
      </c>
      <c r="AH45" s="142">
        <f t="shared" si="9"/>
        <v>17</v>
      </c>
      <c r="AI45" s="289" t="s">
        <v>449</v>
      </c>
      <c r="AJ45" s="124" t="s">
        <v>9</v>
      </c>
      <c r="AK45" s="146" t="str">
        <f t="shared" si="10"/>
        <v>A</v>
      </c>
      <c r="AL45" s="152" t="str">
        <f>'[6]CALIF. II FASE'!GH45</f>
        <v>*</v>
      </c>
      <c r="AM45" s="148" t="s">
        <v>9</v>
      </c>
      <c r="AN45" s="149" t="str">
        <f t="shared" si="11"/>
        <v>*</v>
      </c>
      <c r="AO45" s="136">
        <f t="shared" si="12"/>
        <v>12.9</v>
      </c>
      <c r="AP45" s="137" t="s">
        <v>9</v>
      </c>
      <c r="AQ45" s="138">
        <v>10</v>
      </c>
    </row>
    <row r="46" spans="1:43" ht="12" customHeight="1" thickTop="1" thickBot="1" x14ac:dyDescent="0.3">
      <c r="A46" s="122">
        <v>34</v>
      </c>
      <c r="B46" s="264" t="s">
        <v>398</v>
      </c>
      <c r="C46" s="264"/>
      <c r="D46" s="264"/>
      <c r="E46" s="159">
        <v>19</v>
      </c>
      <c r="F46" s="124">
        <v>1</v>
      </c>
      <c r="G46" s="140">
        <f t="shared" si="0"/>
        <v>20</v>
      </c>
      <c r="H46" s="141">
        <v>20</v>
      </c>
      <c r="I46" s="127" t="s">
        <v>9</v>
      </c>
      <c r="J46" s="142">
        <f t="shared" si="1"/>
        <v>20</v>
      </c>
      <c r="K46" s="129">
        <v>20</v>
      </c>
      <c r="L46" s="130" t="s">
        <v>9</v>
      </c>
      <c r="M46" s="140">
        <f t="shared" si="2"/>
        <v>20</v>
      </c>
      <c r="N46" s="143">
        <v>20</v>
      </c>
      <c r="O46" s="132" t="s">
        <v>9</v>
      </c>
      <c r="P46" s="128">
        <f t="shared" si="3"/>
        <v>20</v>
      </c>
      <c r="Q46" s="144">
        <v>20</v>
      </c>
      <c r="R46" s="124" t="s">
        <v>9</v>
      </c>
      <c r="S46" s="140">
        <f t="shared" si="4"/>
        <v>20</v>
      </c>
      <c r="T46" s="143">
        <v>20</v>
      </c>
      <c r="U46" s="127" t="s">
        <v>9</v>
      </c>
      <c r="V46" s="142">
        <f t="shared" si="5"/>
        <v>20</v>
      </c>
      <c r="W46" s="145">
        <v>19</v>
      </c>
      <c r="X46" s="130">
        <v>1</v>
      </c>
      <c r="Y46" s="140">
        <f t="shared" si="6"/>
        <v>20</v>
      </c>
      <c r="Z46" s="141">
        <v>20</v>
      </c>
      <c r="AA46" s="135" t="s">
        <v>9</v>
      </c>
      <c r="AB46" s="142">
        <f t="shared" si="7"/>
        <v>20</v>
      </c>
      <c r="AC46" s="145">
        <v>20</v>
      </c>
      <c r="AD46" s="130" t="s">
        <v>9</v>
      </c>
      <c r="AE46" s="140">
        <f t="shared" si="8"/>
        <v>20</v>
      </c>
      <c r="AF46" s="143">
        <v>19</v>
      </c>
      <c r="AG46" s="135">
        <v>1</v>
      </c>
      <c r="AH46" s="142">
        <f t="shared" si="9"/>
        <v>20</v>
      </c>
      <c r="AI46" s="289" t="s">
        <v>449</v>
      </c>
      <c r="AJ46" s="124" t="s">
        <v>9</v>
      </c>
      <c r="AK46" s="146" t="str">
        <f t="shared" si="10"/>
        <v>A</v>
      </c>
      <c r="AL46" s="152" t="str">
        <f>'[6]CALIF. II FASE'!GH46</f>
        <v>*</v>
      </c>
      <c r="AM46" s="148" t="s">
        <v>9</v>
      </c>
      <c r="AN46" s="149" t="str">
        <f t="shared" si="11"/>
        <v>*</v>
      </c>
      <c r="AO46" s="136">
        <f t="shared" si="12"/>
        <v>20</v>
      </c>
      <c r="AP46" s="137" t="s">
        <v>9</v>
      </c>
      <c r="AQ46" s="138">
        <v>10</v>
      </c>
    </row>
    <row r="47" spans="1:43" ht="12" customHeight="1" thickTop="1" thickBot="1" x14ac:dyDescent="0.3">
      <c r="A47" s="122">
        <v>35</v>
      </c>
      <c r="B47" s="264" t="s">
        <v>399</v>
      </c>
      <c r="C47" s="264"/>
      <c r="D47" s="264"/>
      <c r="E47" s="159">
        <v>18</v>
      </c>
      <c r="F47" s="124">
        <v>1</v>
      </c>
      <c r="G47" s="140">
        <f t="shared" si="0"/>
        <v>19</v>
      </c>
      <c r="H47" s="141">
        <v>18</v>
      </c>
      <c r="I47" s="127">
        <v>1</v>
      </c>
      <c r="J47" s="142">
        <f t="shared" si="1"/>
        <v>19</v>
      </c>
      <c r="K47" s="129">
        <v>19</v>
      </c>
      <c r="L47" s="130">
        <v>1</v>
      </c>
      <c r="M47" s="140">
        <f t="shared" si="2"/>
        <v>20</v>
      </c>
      <c r="N47" s="143">
        <v>19</v>
      </c>
      <c r="O47" s="132">
        <v>1</v>
      </c>
      <c r="P47" s="128">
        <f t="shared" si="3"/>
        <v>20</v>
      </c>
      <c r="Q47" s="144">
        <v>20</v>
      </c>
      <c r="R47" s="124" t="s">
        <v>9</v>
      </c>
      <c r="S47" s="140">
        <f t="shared" si="4"/>
        <v>20</v>
      </c>
      <c r="T47" s="143">
        <v>20</v>
      </c>
      <c r="U47" s="127" t="s">
        <v>9</v>
      </c>
      <c r="V47" s="142">
        <f t="shared" si="5"/>
        <v>20</v>
      </c>
      <c r="W47" s="145">
        <v>20</v>
      </c>
      <c r="X47" s="130" t="s">
        <v>9</v>
      </c>
      <c r="Y47" s="140">
        <f t="shared" si="6"/>
        <v>20</v>
      </c>
      <c r="Z47" s="141">
        <v>20</v>
      </c>
      <c r="AA47" s="135" t="s">
        <v>9</v>
      </c>
      <c r="AB47" s="142">
        <f t="shared" si="7"/>
        <v>20</v>
      </c>
      <c r="AC47" s="145">
        <v>20</v>
      </c>
      <c r="AD47" s="130" t="s">
        <v>9</v>
      </c>
      <c r="AE47" s="140">
        <f t="shared" si="8"/>
        <v>20</v>
      </c>
      <c r="AF47" s="143">
        <v>20</v>
      </c>
      <c r="AG47" s="135" t="s">
        <v>9</v>
      </c>
      <c r="AH47" s="142">
        <f t="shared" si="9"/>
        <v>20</v>
      </c>
      <c r="AI47" s="289" t="s">
        <v>449</v>
      </c>
      <c r="AJ47" s="124" t="s">
        <v>9</v>
      </c>
      <c r="AK47" s="146" t="str">
        <f t="shared" si="10"/>
        <v>A</v>
      </c>
      <c r="AL47" s="152" t="str">
        <f>'[6]CALIF. II FASE'!GH47</f>
        <v>*</v>
      </c>
      <c r="AM47" s="148" t="s">
        <v>9</v>
      </c>
      <c r="AN47" s="149" t="str">
        <f t="shared" si="11"/>
        <v>*</v>
      </c>
      <c r="AO47" s="136">
        <f t="shared" si="12"/>
        <v>19.8</v>
      </c>
      <c r="AP47" s="137" t="s">
        <v>9</v>
      </c>
      <c r="AQ47" s="138">
        <v>10</v>
      </c>
    </row>
    <row r="48" spans="1:43" ht="14.25" customHeight="1" thickTop="1" thickBot="1" x14ac:dyDescent="0.3">
      <c r="A48" s="153"/>
      <c r="B48" s="114"/>
      <c r="C48" s="114"/>
      <c r="D48" s="114"/>
      <c r="E48" s="154"/>
      <c r="F48" s="154"/>
      <c r="G48" s="155">
        <f>AVERAGE(G13:G47)</f>
        <v>16.971428571428572</v>
      </c>
      <c r="H48" s="156"/>
      <c r="I48" s="156"/>
      <c r="J48" s="155">
        <f>AVERAGE(J13:J47)</f>
        <v>17.885714285714286</v>
      </c>
      <c r="K48" s="156"/>
      <c r="L48" s="156"/>
      <c r="M48" s="155">
        <f>AVERAGE(M13:M47)</f>
        <v>18.228571428571428</v>
      </c>
      <c r="N48" s="156"/>
      <c r="O48" s="156"/>
      <c r="P48" s="155">
        <f>AVERAGE(P13:P47)</f>
        <v>18.057142857142857</v>
      </c>
      <c r="Q48" s="156"/>
      <c r="R48" s="156"/>
      <c r="S48" s="155">
        <f>AVERAGE(S13:S47)</f>
        <v>18.514285714285716</v>
      </c>
      <c r="T48" s="156"/>
      <c r="U48" s="156"/>
      <c r="V48" s="155">
        <f>AVERAGE(V13:V47)</f>
        <v>17.62857142857143</v>
      </c>
      <c r="W48" s="156"/>
      <c r="X48" s="156"/>
      <c r="Y48" s="155">
        <f>AVERAGE(Y13:Y47)</f>
        <v>18.714285714285715</v>
      </c>
      <c r="Z48" s="156"/>
      <c r="AA48" s="156"/>
      <c r="AB48" s="155">
        <f>AVERAGE(AB13:AB47)</f>
        <v>18.714285714285715</v>
      </c>
      <c r="AC48" s="156"/>
      <c r="AD48" s="156"/>
      <c r="AE48" s="155">
        <f>AVERAGE(AE13:AE47)</f>
        <v>18.885714285714286</v>
      </c>
      <c r="AF48" s="157"/>
      <c r="AG48" s="157"/>
      <c r="AH48" s="155">
        <f>AVERAGE(AH13:AH47)</f>
        <v>18.600000000000001</v>
      </c>
      <c r="AI48" s="157"/>
      <c r="AJ48" s="157"/>
      <c r="AK48" s="157"/>
      <c r="AL48" s="157"/>
      <c r="AM48" s="157"/>
      <c r="AN48" s="157"/>
      <c r="AO48" s="155">
        <f>AVERAGE(AO13:AO47)</f>
        <v>18.22</v>
      </c>
      <c r="AP48" s="158"/>
      <c r="AQ48" s="158"/>
    </row>
    <row r="49" ht="13.8" thickTop="1" x14ac:dyDescent="0.25"/>
  </sheetData>
  <mergeCells count="113">
    <mergeCell ref="W4:Y4"/>
    <mergeCell ref="Z4:AB4"/>
    <mergeCell ref="AC4:AE4"/>
    <mergeCell ref="AF4:AH4"/>
    <mergeCell ref="AI4:AK4"/>
    <mergeCell ref="AL4:AN4"/>
    <mergeCell ref="E4:G4"/>
    <mergeCell ref="H4:J4"/>
    <mergeCell ref="K4:M4"/>
    <mergeCell ref="N4:P4"/>
    <mergeCell ref="Q4:S4"/>
    <mergeCell ref="T4:V4"/>
    <mergeCell ref="AF5:AH6"/>
    <mergeCell ref="AI5:AK6"/>
    <mergeCell ref="AL5:AN6"/>
    <mergeCell ref="E5:G6"/>
    <mergeCell ref="H5:J6"/>
    <mergeCell ref="K5:M6"/>
    <mergeCell ref="N5:P6"/>
    <mergeCell ref="Q5:S6"/>
    <mergeCell ref="T5:V6"/>
    <mergeCell ref="K7:M7"/>
    <mergeCell ref="N7:P7"/>
    <mergeCell ref="M8:M12"/>
    <mergeCell ref="N8:N12"/>
    <mergeCell ref="O8:O12"/>
    <mergeCell ref="P8:P12"/>
    <mergeCell ref="W5:Y6"/>
    <mergeCell ref="Z5:AB6"/>
    <mergeCell ref="AC5:AE6"/>
    <mergeCell ref="AI7:AK7"/>
    <mergeCell ref="AL7:AN7"/>
    <mergeCell ref="E8:E12"/>
    <mergeCell ref="F8:F12"/>
    <mergeCell ref="G8:G12"/>
    <mergeCell ref="H8:H12"/>
    <mergeCell ref="I8:I12"/>
    <mergeCell ref="J8:J12"/>
    <mergeCell ref="K8:K12"/>
    <mergeCell ref="L8:L12"/>
    <mergeCell ref="Q7:S7"/>
    <mergeCell ref="T7:V7"/>
    <mergeCell ref="W7:Y7"/>
    <mergeCell ref="Z7:AB7"/>
    <mergeCell ref="AC7:AE7"/>
    <mergeCell ref="AF7:AH7"/>
    <mergeCell ref="W8:W12"/>
    <mergeCell ref="X8:X12"/>
    <mergeCell ref="Y8:Y12"/>
    <mergeCell ref="Z8:Z12"/>
    <mergeCell ref="AA8:AA12"/>
    <mergeCell ref="AB8:AB12"/>
    <mergeCell ref="Q8:Q12"/>
    <mergeCell ref="R8:R12"/>
    <mergeCell ref="AQ8:AQ12"/>
    <mergeCell ref="B12:D12"/>
    <mergeCell ref="B13:D13"/>
    <mergeCell ref="B14:D14"/>
    <mergeCell ref="AI8:AI12"/>
    <mergeCell ref="AJ8:AJ12"/>
    <mergeCell ref="AK8:AK12"/>
    <mergeCell ref="AL8:AL12"/>
    <mergeCell ref="AM8:AM12"/>
    <mergeCell ref="AN8:AN12"/>
    <mergeCell ref="AC8:AC12"/>
    <mergeCell ref="AD8:AD12"/>
    <mergeCell ref="AE8:AE12"/>
    <mergeCell ref="AF8:AF12"/>
    <mergeCell ref="AG8:AG12"/>
    <mergeCell ref="AH8:AH12"/>
    <mergeCell ref="S8:S12"/>
    <mergeCell ref="T8:T12"/>
    <mergeCell ref="U8:U12"/>
    <mergeCell ref="V8:V12"/>
    <mergeCell ref="B7:B8"/>
    <mergeCell ref="C7:D8"/>
    <mergeCell ref="E7:G7"/>
    <mergeCell ref="H7:J7"/>
    <mergeCell ref="B21:D21"/>
    <mergeCell ref="B22:D22"/>
    <mergeCell ref="B23:D23"/>
    <mergeCell ref="B24:D24"/>
    <mergeCell ref="B25:D25"/>
    <mergeCell ref="B26:D26"/>
    <mergeCell ref="B20:D20"/>
    <mergeCell ref="AO8:AO12"/>
    <mergeCell ref="AP8:AP12"/>
    <mergeCell ref="B15:D15"/>
    <mergeCell ref="B16:D16"/>
    <mergeCell ref="B17:D17"/>
    <mergeCell ref="B18:D18"/>
    <mergeCell ref="B19:D19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45:D45"/>
    <mergeCell ref="B46:D46"/>
    <mergeCell ref="B47:D47"/>
    <mergeCell ref="B39:D39"/>
    <mergeCell ref="B40:D40"/>
    <mergeCell ref="B41:D41"/>
    <mergeCell ref="B42:D42"/>
    <mergeCell ref="B43:D43"/>
    <mergeCell ref="B44:D44"/>
  </mergeCells>
  <conditionalFormatting sqref="G13:G47">
    <cfRule type="cellIs" dxfId="19" priority="2" stopIfTrue="1" operator="lessThan">
      <formula>10</formula>
    </cfRule>
  </conditionalFormatting>
  <conditionalFormatting sqref="AH13:AH47">
    <cfRule type="cellIs" dxfId="18" priority="1" stopIfTrue="1" operator="lessThan">
      <formula>10</formula>
    </cfRule>
  </conditionalFormatting>
  <conditionalFormatting sqref="AE13:AE47">
    <cfRule type="cellIs" dxfId="17" priority="11" stopIfTrue="1" operator="lessThan">
      <formula>10</formula>
    </cfRule>
  </conditionalFormatting>
  <conditionalFormatting sqref="AK13:AK47">
    <cfRule type="cellIs" dxfId="16" priority="10" stopIfTrue="1" operator="lessThan">
      <formula>10</formula>
    </cfRule>
  </conditionalFormatting>
  <conditionalFormatting sqref="P13:P47 M13:M47">
    <cfRule type="cellIs" dxfId="15" priority="9" stopIfTrue="1" operator="lessThan">
      <formula>10</formula>
    </cfRule>
  </conditionalFormatting>
  <conditionalFormatting sqref="J13:J47">
    <cfRule type="cellIs" dxfId="14" priority="3" stopIfTrue="1" operator="lessThan">
      <formula>10</formula>
    </cfRule>
  </conditionalFormatting>
  <conditionalFormatting sqref="S13:S47">
    <cfRule type="cellIs" dxfId="13" priority="4" stopIfTrue="1" operator="lessThan">
      <formula>10</formula>
    </cfRule>
  </conditionalFormatting>
  <conditionalFormatting sqref="Y13:Y47">
    <cfRule type="cellIs" dxfId="12" priority="5" stopIfTrue="1" operator="lessThan">
      <formula>10</formula>
    </cfRule>
  </conditionalFormatting>
  <conditionalFormatting sqref="V13:V47">
    <cfRule type="cellIs" dxfId="11" priority="6" stopIfTrue="1" operator="lessThan">
      <formula>10</formula>
    </cfRule>
  </conditionalFormatting>
  <conditionalFormatting sqref="AB13:AB47">
    <cfRule type="cellIs" dxfId="10" priority="8" stopIfTrue="1" operator="lessThan"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5" scale="85" firstPageNumber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1A</vt:lpstr>
      <vt:lpstr>1B</vt:lpstr>
      <vt:lpstr>2A</vt:lpstr>
      <vt:lpstr>2B</vt:lpstr>
      <vt:lpstr>3A</vt:lpstr>
      <vt:lpstr>3B</vt:lpstr>
      <vt:lpstr>4A</vt:lpstr>
      <vt:lpstr>4B</vt:lpstr>
      <vt:lpstr>5A</vt:lpstr>
      <vt:lpstr>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Optiplex Win 10</dc:creator>
  <cp:lastModifiedBy>Dell Optiplex Win 10</cp:lastModifiedBy>
  <cp:lastPrinted>2025-04-09T13:57:13Z</cp:lastPrinted>
  <dcterms:created xsi:type="dcterms:W3CDTF">2025-04-08T12:47:51Z</dcterms:created>
  <dcterms:modified xsi:type="dcterms:W3CDTF">2025-05-02T12:40:03Z</dcterms:modified>
</cp:coreProperties>
</file>