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MATLAB\FORMULA_TEST2\"/>
    </mc:Choice>
  </mc:AlternateContent>
  <xr:revisionPtr revIDLastSave="0" documentId="13_ncr:1_{BA05CA21-BA35-4798-B142-76D3DCCB85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C19" i="1"/>
  <c r="D19" i="1"/>
  <c r="E19" i="1"/>
  <c r="C20" i="1"/>
  <c r="D20" i="1"/>
  <c r="E20" i="1"/>
  <c r="B21" i="1"/>
  <c r="C21" i="1"/>
  <c r="D21" i="1"/>
  <c r="E21" i="1"/>
  <c r="B22" i="1"/>
  <c r="C22" i="1"/>
  <c r="D22" i="1"/>
  <c r="E22" i="1"/>
  <c r="C23" i="1"/>
  <c r="D23" i="1"/>
  <c r="E23" i="1"/>
  <c r="B24" i="1"/>
  <c r="C24" i="1"/>
  <c r="D24" i="1"/>
  <c r="E24" i="1"/>
  <c r="E2" i="1"/>
  <c r="D2" i="1"/>
  <c r="C2" i="1"/>
  <c r="B2" i="1"/>
  <c r="G23" i="1" l="1"/>
  <c r="B23" i="1" s="1"/>
  <c r="G20" i="1" l="1"/>
  <c r="B20" i="1" s="1"/>
  <c r="G19" i="1" l="1"/>
  <c r="B19" i="1" s="1"/>
</calcChain>
</file>

<file path=xl/sharedStrings.xml><?xml version="1.0" encoding="utf-8"?>
<sst xmlns="http://schemas.openxmlformats.org/spreadsheetml/2006/main" count="34" uniqueCount="34">
  <si>
    <t>Part</t>
  </si>
  <si>
    <t>CGx</t>
  </si>
  <si>
    <t>CGz</t>
  </si>
  <si>
    <t>CGy</t>
  </si>
  <si>
    <t>Motor (Emrax)</t>
  </si>
  <si>
    <t>Batteries</t>
  </si>
  <si>
    <t>Wire</t>
  </si>
  <si>
    <t>Supervisory (Controller)</t>
  </si>
  <si>
    <t>Mass</t>
  </si>
  <si>
    <t>Inverter (Picktronic 13kg, Sevcon 10kg, Mission 6.5kg)</t>
  </si>
  <si>
    <t>Paint</t>
  </si>
  <si>
    <t>Steering</t>
  </si>
  <si>
    <t>Battery (Braille G9)</t>
  </si>
  <si>
    <t>Radiator + Fan</t>
  </si>
  <si>
    <t>Driver - 1" forward</t>
  </si>
  <si>
    <t>Drivetrain - 1" forward</t>
  </si>
  <si>
    <t>ECU + Wiring - 1" forward</t>
  </si>
  <si>
    <t>Coque</t>
  </si>
  <si>
    <t>Rear Roll Bar</t>
  </si>
  <si>
    <t>Front Roll Hoop</t>
  </si>
  <si>
    <t>Fsusp</t>
  </si>
  <si>
    <t>ImpactAtt + nosecone</t>
  </si>
  <si>
    <t>Driver Interface</t>
  </si>
  <si>
    <t>Rsusp</t>
  </si>
  <si>
    <t>Fwheel</t>
  </si>
  <si>
    <t>Rwheel</t>
  </si>
  <si>
    <t>Aero (Nosecone, QJ, Fan Duct)</t>
  </si>
  <si>
    <t>Other</t>
  </si>
  <si>
    <t>Update value</t>
  </si>
  <si>
    <t>Izz</t>
  </si>
  <si>
    <r>
      <t xml:space="preserve">Ixx = </t>
    </r>
    <r>
      <rPr>
        <sz val="11"/>
        <color theme="1"/>
        <rFont val="Calibri"/>
        <family val="2"/>
      </rPr>
      <t xml:space="preserve">Σ m(CGy^2 + CGz^2) </t>
    </r>
  </si>
  <si>
    <r>
      <t xml:space="preserve">Iyy = </t>
    </r>
    <r>
      <rPr>
        <sz val="11"/>
        <color theme="1"/>
        <rFont val="Calibri"/>
        <family val="2"/>
      </rPr>
      <t xml:space="preserve">Σ m(CGx^2 + CGz^2) </t>
    </r>
  </si>
  <si>
    <r>
      <t xml:space="preserve">Izz = </t>
    </r>
    <r>
      <rPr>
        <sz val="11"/>
        <color theme="1"/>
        <rFont val="Calibri"/>
        <family val="2"/>
      </rPr>
      <t xml:space="preserve">Σ m(CGx^2 + CGy^2) </t>
    </r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</si>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</sst>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0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M21" sqref="M21"/>
    </sheetView>
  </sheetViews>
  <sheetFormatPr defaultRowHeight="14.4" x14ac:dyDescent="0.3"/>
  <cols>
    <col min="1" max="1" width="49.109375" style="6" bestFit="1" customWidth="1"/>
  </cols>
  <sheetData>
    <row r="1" spans="1:17" ht="15" thickBot="1" x14ac:dyDescent="0.35">
      <c r="A1" s="7" t="s">
        <v>0</v>
      </c>
      <c r="B1" s="7" t="s">
        <v>8</v>
      </c>
      <c r="C1" s="7" t="s">
        <v>1</v>
      </c>
      <c r="D1" s="7" t="s">
        <v>3</v>
      </c>
      <c r="E1" s="7" t="s">
        <v>2</v>
      </c>
      <c r="M1" t="s">
        <v>29</v>
      </c>
      <c r="Q1" t="s">
        <v>33</v>
      </c>
    </row>
    <row r="2" spans="1:17" s="3" customFormat="1" x14ac:dyDescent="0.3">
      <c r="A2" s="6" t="s">
        <v>26</v>
      </c>
      <c r="B2" s="5">
        <f>CONVERT(G2,"lbm","kg")</f>
        <v>1.7962257852000001</v>
      </c>
      <c r="C2" s="5">
        <f>CONVERT(H2,"in","m")</f>
        <v>0.64770000000000005</v>
      </c>
      <c r="D2" s="5">
        <f t="shared" ref="D2:E2" si="0">CONVERT(I2,"in","m")</f>
        <v>2.9464000000000001E-2</v>
      </c>
      <c r="E2" s="5">
        <f t="shared" si="0"/>
        <v>0.38735000000000003</v>
      </c>
      <c r="G2" s="3">
        <v>3.96</v>
      </c>
      <c r="H2" s="3">
        <v>25.5</v>
      </c>
      <c r="I2" s="3">
        <v>1.1599999999999999</v>
      </c>
      <c r="J2" s="3">
        <v>15.25</v>
      </c>
      <c r="M2" s="3">
        <f>B2*(C2^2 + D2^2)</f>
        <v>0.75510353381756712</v>
      </c>
      <c r="Q2" s="3" t="s">
        <v>30</v>
      </c>
    </row>
    <row r="3" spans="1:17" x14ac:dyDescent="0.3">
      <c r="A3" s="6" t="s">
        <v>12</v>
      </c>
      <c r="B3" s="5">
        <f t="shared" ref="B3:B24" si="1">CONVERT(G3,"lbm","kg")</f>
        <v>1.0432624510000001</v>
      </c>
      <c r="C3" s="5">
        <f t="shared" ref="C3:C24" si="2">CONVERT(H3,"in","m")</f>
        <v>0.89255600000000002</v>
      </c>
      <c r="D3" s="5">
        <f t="shared" ref="D3:D24" si="3">CONVERT(I3,"in","m")</f>
        <v>-1.1938000000000001E-2</v>
      </c>
      <c r="E3" s="5">
        <f t="shared" ref="E3:E24" si="4">CONVERT(J3,"in","m")</f>
        <v>8.5089999999999999E-2</v>
      </c>
      <c r="G3" s="1">
        <v>2.2999999999999998</v>
      </c>
      <c r="H3" s="1">
        <v>35.14</v>
      </c>
      <c r="I3" s="1">
        <v>-0.47</v>
      </c>
      <c r="J3" s="1">
        <v>3.35</v>
      </c>
      <c r="M3" s="3">
        <f t="shared" ref="M3:M24" si="5">B3*(C3^2 + D3^2)</f>
        <v>0.83127019494935972</v>
      </c>
      <c r="N3" s="3"/>
      <c r="Q3" s="3" t="s">
        <v>31</v>
      </c>
    </row>
    <row r="4" spans="1:17" x14ac:dyDescent="0.3">
      <c r="A4" s="6" t="s">
        <v>13</v>
      </c>
      <c r="B4" s="5">
        <f t="shared" si="1"/>
        <v>5.2163122550000001</v>
      </c>
      <c r="C4" s="5">
        <f t="shared" si="2"/>
        <v>1.6936720000000003</v>
      </c>
      <c r="D4" s="5">
        <f t="shared" si="3"/>
        <v>3.9370000000000002E-2</v>
      </c>
      <c r="E4" s="5">
        <f t="shared" si="4"/>
        <v>0.492506</v>
      </c>
      <c r="G4" s="1">
        <v>11.5</v>
      </c>
      <c r="H4" s="1">
        <v>66.680000000000007</v>
      </c>
      <c r="I4" s="1">
        <v>1.55</v>
      </c>
      <c r="J4" s="1">
        <v>19.39</v>
      </c>
      <c r="M4" s="3">
        <f t="shared" si="5"/>
        <v>14.971206563183866</v>
      </c>
      <c r="N4" s="3"/>
      <c r="Q4" s="3" t="s">
        <v>32</v>
      </c>
    </row>
    <row r="5" spans="1:17" x14ac:dyDescent="0.3">
      <c r="A5" s="6" t="s">
        <v>14</v>
      </c>
      <c r="B5" s="5">
        <f t="shared" si="1"/>
        <v>79.378664749999999</v>
      </c>
      <c r="C5" s="5">
        <f t="shared" si="2"/>
        <v>0.63246000000000002</v>
      </c>
      <c r="D5" s="5">
        <f t="shared" si="3"/>
        <v>0</v>
      </c>
      <c r="E5" s="5">
        <f t="shared" si="4"/>
        <v>0.37464999999999998</v>
      </c>
      <c r="G5" s="1">
        <v>175</v>
      </c>
      <c r="H5" s="1">
        <v>24.9</v>
      </c>
      <c r="I5" s="1">
        <v>0</v>
      </c>
      <c r="J5" s="1">
        <v>14.75</v>
      </c>
      <c r="M5" s="3">
        <f t="shared" si="5"/>
        <v>31.751914516461703</v>
      </c>
      <c r="N5" s="3"/>
    </row>
    <row r="6" spans="1:17" x14ac:dyDescent="0.3">
      <c r="A6" s="6" t="s">
        <v>15</v>
      </c>
      <c r="B6" s="5">
        <f t="shared" si="1"/>
        <v>11.793401620000001</v>
      </c>
      <c r="C6" s="5">
        <f t="shared" si="2"/>
        <v>1.528572</v>
      </c>
      <c r="D6" s="5">
        <f t="shared" si="3"/>
        <v>-1.9557999999999999E-2</v>
      </c>
      <c r="E6" s="5">
        <f t="shared" si="4"/>
        <v>0.23977599999999999</v>
      </c>
      <c r="G6" s="1">
        <v>26</v>
      </c>
      <c r="H6" s="1">
        <v>60.18</v>
      </c>
      <c r="I6" s="1">
        <v>-0.77</v>
      </c>
      <c r="J6" s="1">
        <v>9.44</v>
      </c>
      <c r="M6" s="3">
        <f t="shared" si="5"/>
        <v>27.56017566729648</v>
      </c>
      <c r="N6" s="3"/>
    </row>
    <row r="7" spans="1:17" x14ac:dyDescent="0.3">
      <c r="A7" s="6" t="s">
        <v>16</v>
      </c>
      <c r="B7" s="5">
        <f t="shared" si="1"/>
        <v>0.90718474000000004</v>
      </c>
      <c r="C7" s="5">
        <f t="shared" si="2"/>
        <v>1.038098</v>
      </c>
      <c r="D7" s="5">
        <f t="shared" si="3"/>
        <v>-0.20853400000000002</v>
      </c>
      <c r="E7" s="5">
        <f t="shared" si="4"/>
        <v>0.20193</v>
      </c>
      <c r="G7" s="1">
        <v>2</v>
      </c>
      <c r="H7" s="1">
        <v>40.869999999999997</v>
      </c>
      <c r="I7" s="1">
        <v>-8.2100000000000009</v>
      </c>
      <c r="J7" s="1">
        <v>7.95</v>
      </c>
      <c r="M7" s="3">
        <f t="shared" si="5"/>
        <v>1.01707555356556</v>
      </c>
      <c r="N7" s="3"/>
    </row>
    <row r="8" spans="1:17" x14ac:dyDescent="0.3">
      <c r="A8" s="6" t="s">
        <v>17</v>
      </c>
      <c r="B8" s="5">
        <f t="shared" si="1"/>
        <v>20.847105325200001</v>
      </c>
      <c r="C8" s="5">
        <f t="shared" si="2"/>
        <v>0.63119000000000003</v>
      </c>
      <c r="D8" s="5">
        <f t="shared" si="3"/>
        <v>0</v>
      </c>
      <c r="E8" s="5">
        <f t="shared" si="4"/>
        <v>0.295402</v>
      </c>
      <c r="G8" s="1">
        <v>45.96</v>
      </c>
      <c r="H8" s="1">
        <v>24.85</v>
      </c>
      <c r="I8" s="1">
        <v>0</v>
      </c>
      <c r="J8" s="1">
        <v>11.63</v>
      </c>
      <c r="M8" s="3">
        <f t="shared" si="5"/>
        <v>8.3055037748823377</v>
      </c>
      <c r="N8" s="3"/>
    </row>
    <row r="9" spans="1:17" s="1" customFormat="1" x14ac:dyDescent="0.3">
      <c r="A9" s="6" t="s">
        <v>10</v>
      </c>
      <c r="B9" s="5">
        <f t="shared" si="1"/>
        <v>1.3607771100000001</v>
      </c>
      <c r="C9" s="5">
        <f t="shared" si="2"/>
        <v>0.63119000000000003</v>
      </c>
      <c r="D9" s="5">
        <f t="shared" si="3"/>
        <v>0</v>
      </c>
      <c r="E9" s="5">
        <f t="shared" si="4"/>
        <v>0.295402</v>
      </c>
      <c r="G9" s="1">
        <v>3</v>
      </c>
      <c r="H9" s="1">
        <v>24.85</v>
      </c>
      <c r="I9" s="1">
        <v>0</v>
      </c>
      <c r="J9" s="1">
        <v>11.63</v>
      </c>
      <c r="M9" s="3">
        <f t="shared" si="5"/>
        <v>0.54213471115419964</v>
      </c>
      <c r="N9" s="3"/>
    </row>
    <row r="10" spans="1:17" x14ac:dyDescent="0.3">
      <c r="A10" s="6" t="s">
        <v>18</v>
      </c>
      <c r="B10" s="5">
        <f t="shared" si="1"/>
        <v>4.3544867519999997</v>
      </c>
      <c r="C10" s="5">
        <f t="shared" si="2"/>
        <v>1.1948160000000001</v>
      </c>
      <c r="D10" s="5">
        <f t="shared" si="3"/>
        <v>0</v>
      </c>
      <c r="E10" s="5">
        <f t="shared" si="4"/>
        <v>0.64490599999999998</v>
      </c>
      <c r="G10" s="1">
        <v>9.6</v>
      </c>
      <c r="H10" s="1">
        <v>47.04</v>
      </c>
      <c r="I10" s="1">
        <v>0</v>
      </c>
      <c r="J10" s="1">
        <v>25.39</v>
      </c>
      <c r="M10" s="3">
        <f t="shared" si="5"/>
        <v>6.2164011623562443</v>
      </c>
      <c r="N10" s="3"/>
    </row>
    <row r="11" spans="1:17" x14ac:dyDescent="0.3">
      <c r="A11" s="6" t="s">
        <v>19</v>
      </c>
      <c r="B11" s="5">
        <f t="shared" si="1"/>
        <v>1.0432624510000001</v>
      </c>
      <c r="C11" s="5">
        <f t="shared" si="2"/>
        <v>0.28244799999999998</v>
      </c>
      <c r="D11" s="5">
        <f t="shared" si="3"/>
        <v>0</v>
      </c>
      <c r="E11" s="5">
        <f t="shared" si="4"/>
        <v>0.43027599999999999</v>
      </c>
      <c r="G11" s="1">
        <v>2.2999999999999998</v>
      </c>
      <c r="H11" s="1">
        <v>11.12</v>
      </c>
      <c r="I11" s="1">
        <v>0</v>
      </c>
      <c r="J11" s="1">
        <v>16.940000000000001</v>
      </c>
      <c r="M11" s="3">
        <f t="shared" si="5"/>
        <v>8.3228215750290033E-2</v>
      </c>
      <c r="N11" s="3"/>
    </row>
    <row r="12" spans="1:17" x14ac:dyDescent="0.3">
      <c r="A12" s="6" t="s">
        <v>20</v>
      </c>
      <c r="B12" s="5">
        <f t="shared" si="1"/>
        <v>13.217681661800002</v>
      </c>
      <c r="C12" s="5">
        <f t="shared" si="2"/>
        <v>3.3782E-2</v>
      </c>
      <c r="D12" s="5">
        <f t="shared" si="3"/>
        <v>-5.3340000000000002E-3</v>
      </c>
      <c r="E12" s="5">
        <f t="shared" si="4"/>
        <v>0.205232</v>
      </c>
      <c r="G12" s="4">
        <v>29.14</v>
      </c>
      <c r="H12" s="1">
        <v>1.33</v>
      </c>
      <c r="I12" s="1">
        <v>-0.21</v>
      </c>
      <c r="J12" s="1">
        <v>8.08</v>
      </c>
      <c r="M12" s="3">
        <f t="shared" si="5"/>
        <v>1.5460392855180449E-2</v>
      </c>
      <c r="N12" s="3"/>
    </row>
    <row r="13" spans="1:17" x14ac:dyDescent="0.3">
      <c r="A13" s="6" t="s">
        <v>21</v>
      </c>
      <c r="B13" s="5">
        <f t="shared" si="1"/>
        <v>2.2679618500000003</v>
      </c>
      <c r="C13" s="5">
        <f t="shared" si="2"/>
        <v>-0.48488599999999998</v>
      </c>
      <c r="D13" s="5">
        <f t="shared" si="3"/>
        <v>0</v>
      </c>
      <c r="E13" s="5">
        <f t="shared" si="4"/>
        <v>0.34594799999999998</v>
      </c>
      <c r="G13" s="1">
        <v>5</v>
      </c>
      <c r="H13" s="1">
        <v>-19.09</v>
      </c>
      <c r="I13" s="1">
        <v>0</v>
      </c>
      <c r="J13" s="1">
        <v>13.62</v>
      </c>
      <c r="M13" s="3">
        <f t="shared" si="5"/>
        <v>0.53323056441930927</v>
      </c>
      <c r="N13" s="3"/>
    </row>
    <row r="14" spans="1:17" x14ac:dyDescent="0.3">
      <c r="A14" s="6" t="s">
        <v>22</v>
      </c>
      <c r="B14" s="5">
        <f t="shared" si="1"/>
        <v>3.1479310478000002</v>
      </c>
      <c r="C14" s="5">
        <f t="shared" si="2"/>
        <v>6.8580000000000002E-2</v>
      </c>
      <c r="D14" s="5">
        <f t="shared" si="3"/>
        <v>-2.6162000000000001E-2</v>
      </c>
      <c r="E14" s="5">
        <f t="shared" si="4"/>
        <v>0.40995599999999999</v>
      </c>
      <c r="G14" s="1">
        <v>6.94</v>
      </c>
      <c r="H14" s="1">
        <v>2.7</v>
      </c>
      <c r="I14" s="1">
        <v>-1.03</v>
      </c>
      <c r="J14" s="1">
        <v>16.14</v>
      </c>
      <c r="M14" s="3">
        <f t="shared" si="5"/>
        <v>1.6960003103844035E-2</v>
      </c>
      <c r="N14" s="3"/>
    </row>
    <row r="15" spans="1:17" x14ac:dyDescent="0.3">
      <c r="A15" s="6" t="s">
        <v>23</v>
      </c>
      <c r="B15" s="5">
        <f t="shared" si="1"/>
        <v>11.054046056900001</v>
      </c>
      <c r="C15" s="5">
        <f t="shared" si="2"/>
        <v>1.5280640000000001</v>
      </c>
      <c r="D15" s="5">
        <f t="shared" si="3"/>
        <v>-2.4129999999999999E-2</v>
      </c>
      <c r="E15" s="5">
        <f t="shared" si="4"/>
        <v>0.238506</v>
      </c>
      <c r="G15" s="5">
        <v>24.37</v>
      </c>
      <c r="H15" s="1">
        <v>60.16</v>
      </c>
      <c r="I15" s="1">
        <v>-0.95</v>
      </c>
      <c r="J15" s="1">
        <v>9.39</v>
      </c>
      <c r="M15" s="3">
        <f t="shared" si="5"/>
        <v>25.817408203324131</v>
      </c>
      <c r="N15" s="3"/>
    </row>
    <row r="16" spans="1:17" x14ac:dyDescent="0.3">
      <c r="A16" s="6" t="s">
        <v>24</v>
      </c>
      <c r="B16" s="5">
        <f t="shared" si="1"/>
        <v>14.895973430800003</v>
      </c>
      <c r="C16" s="5">
        <f t="shared" si="2"/>
        <v>0</v>
      </c>
      <c r="D16" s="5">
        <f t="shared" si="3"/>
        <v>0</v>
      </c>
      <c r="E16" s="5">
        <f t="shared" si="4"/>
        <v>0.25425399999999998</v>
      </c>
      <c r="G16" s="1">
        <v>32.840000000000003</v>
      </c>
      <c r="H16" s="1">
        <v>0</v>
      </c>
      <c r="I16" s="1">
        <v>0</v>
      </c>
      <c r="J16" s="1">
        <v>10.01</v>
      </c>
      <c r="M16" s="3">
        <f t="shared" si="5"/>
        <v>0</v>
      </c>
      <c r="N16" s="3"/>
    </row>
    <row r="17" spans="1:15" x14ac:dyDescent="0.3">
      <c r="A17" s="6" t="s">
        <v>25</v>
      </c>
      <c r="B17" s="5">
        <f t="shared" si="1"/>
        <v>14.895973430800003</v>
      </c>
      <c r="C17" s="5">
        <f t="shared" si="2"/>
        <v>1.5367</v>
      </c>
      <c r="D17" s="5">
        <f t="shared" si="3"/>
        <v>0</v>
      </c>
      <c r="E17" s="5">
        <f t="shared" si="4"/>
        <v>0.25425399999999998</v>
      </c>
      <c r="G17" s="1">
        <v>32.840000000000003</v>
      </c>
      <c r="H17" s="1">
        <v>60.5</v>
      </c>
      <c r="I17" s="1">
        <v>0</v>
      </c>
      <c r="J17" s="1">
        <v>10.01</v>
      </c>
      <c r="M17" s="3">
        <f t="shared" si="5"/>
        <v>35.176050131685294</v>
      </c>
      <c r="N17" s="3"/>
    </row>
    <row r="18" spans="1:15" x14ac:dyDescent="0.3">
      <c r="A18" s="6" t="s">
        <v>11</v>
      </c>
      <c r="B18" s="5">
        <f t="shared" si="1"/>
        <v>1.5694296002000001</v>
      </c>
      <c r="C18" s="5">
        <f t="shared" si="2"/>
        <v>2.0320000000000001E-2</v>
      </c>
      <c r="D18" s="5">
        <f t="shared" si="3"/>
        <v>0</v>
      </c>
      <c r="E18" s="5">
        <f t="shared" si="4"/>
        <v>0.22783800000000001</v>
      </c>
      <c r="G18" s="1">
        <v>3.46</v>
      </c>
      <c r="H18" s="1">
        <v>0.8</v>
      </c>
      <c r="I18" s="1">
        <v>0</v>
      </c>
      <c r="J18" s="1">
        <v>8.9700000000000006</v>
      </c>
      <c r="M18" s="3">
        <f t="shared" si="5"/>
        <v>6.4802124855362065E-4</v>
      </c>
      <c r="N18" s="3"/>
    </row>
    <row r="19" spans="1:15" x14ac:dyDescent="0.3">
      <c r="A19" s="6" t="s">
        <v>4</v>
      </c>
      <c r="B19" s="5">
        <f t="shared" si="1"/>
        <v>11.974838568000001</v>
      </c>
      <c r="C19" s="5">
        <f t="shared" si="2"/>
        <v>1.36652</v>
      </c>
      <c r="D19" s="5">
        <f t="shared" si="3"/>
        <v>3.048E-2</v>
      </c>
      <c r="E19" s="5">
        <f t="shared" si="4"/>
        <v>0.17780000000000001</v>
      </c>
      <c r="G19" s="1">
        <f>12*2.2</f>
        <v>26.400000000000002</v>
      </c>
      <c r="H19" s="1">
        <v>53.8</v>
      </c>
      <c r="I19" s="1">
        <v>1.2</v>
      </c>
      <c r="J19" s="1">
        <v>7</v>
      </c>
      <c r="M19" s="3">
        <f t="shared" si="5"/>
        <v>22.372662036715365</v>
      </c>
      <c r="N19" s="3"/>
    </row>
    <row r="20" spans="1:15" x14ac:dyDescent="0.3">
      <c r="A20" s="6" t="s">
        <v>9</v>
      </c>
      <c r="B20" s="8">
        <f t="shared" si="1"/>
        <v>6.4863708910000009</v>
      </c>
      <c r="C20" s="5">
        <f t="shared" si="2"/>
        <v>1.11252</v>
      </c>
      <c r="D20" s="5">
        <f t="shared" si="3"/>
        <v>0</v>
      </c>
      <c r="E20" s="5">
        <f t="shared" si="4"/>
        <v>0.29464000000000001</v>
      </c>
      <c r="G20" s="1">
        <f>6.5*2.2</f>
        <v>14.3</v>
      </c>
      <c r="H20" s="1">
        <v>43.8</v>
      </c>
      <c r="I20" s="1">
        <v>0</v>
      </c>
      <c r="J20" s="1">
        <v>11.6</v>
      </c>
      <c r="M20" s="3">
        <f t="shared" si="5"/>
        <v>8.0281861191634167</v>
      </c>
      <c r="N20" s="3"/>
    </row>
    <row r="21" spans="1:15" x14ac:dyDescent="0.3">
      <c r="A21" s="6" t="s">
        <v>5</v>
      </c>
      <c r="B21" s="5">
        <f t="shared" si="1"/>
        <v>39.916128560000004</v>
      </c>
      <c r="C21" s="5">
        <f t="shared" si="2"/>
        <v>1.0744199999999999</v>
      </c>
      <c r="D21" s="5">
        <f t="shared" si="3"/>
        <v>0</v>
      </c>
      <c r="E21" s="5">
        <f t="shared" si="4"/>
        <v>0.13284199999999999</v>
      </c>
      <c r="G21" s="1">
        <v>88</v>
      </c>
      <c r="H21" s="1">
        <v>42.3</v>
      </c>
      <c r="I21" s="1">
        <v>0</v>
      </c>
      <c r="J21" s="1">
        <v>5.23</v>
      </c>
      <c r="M21" s="3">
        <f t="shared" si="5"/>
        <v>46.078314082621326</v>
      </c>
      <c r="N21" s="3"/>
    </row>
    <row r="22" spans="1:15" x14ac:dyDescent="0.3">
      <c r="A22" s="6" t="s">
        <v>7</v>
      </c>
      <c r="B22" s="5">
        <f t="shared" si="1"/>
        <v>0.45359237000000002</v>
      </c>
      <c r="C22" s="5">
        <f t="shared" si="2"/>
        <v>1.1135360000000001</v>
      </c>
      <c r="D22" s="5">
        <f t="shared" si="3"/>
        <v>0.24129999999999999</v>
      </c>
      <c r="E22" s="5">
        <f t="shared" si="4"/>
        <v>0.2286</v>
      </c>
      <c r="G22" s="1">
        <v>1</v>
      </c>
      <c r="H22" s="1">
        <v>43.84</v>
      </c>
      <c r="I22" s="1">
        <v>9.5</v>
      </c>
      <c r="J22" s="1">
        <v>9</v>
      </c>
      <c r="M22" s="3">
        <f t="shared" si="5"/>
        <v>0.58884822301576134</v>
      </c>
      <c r="N22" s="3"/>
    </row>
    <row r="23" spans="1:15" x14ac:dyDescent="0.3">
      <c r="A23" s="6" t="s">
        <v>6</v>
      </c>
      <c r="B23" s="5">
        <f t="shared" si="1"/>
        <v>2.1167643933333329</v>
      </c>
      <c r="C23" s="5">
        <f t="shared" si="2"/>
        <v>1.143</v>
      </c>
      <c r="D23" s="5">
        <f t="shared" si="3"/>
        <v>0</v>
      </c>
      <c r="E23" s="5">
        <f t="shared" si="4"/>
        <v>0.29210000000000003</v>
      </c>
      <c r="G23" s="2">
        <f>10.5*(2/4.5)</f>
        <v>4.6666666666666661</v>
      </c>
      <c r="H23" s="1">
        <v>45</v>
      </c>
      <c r="I23" s="1">
        <v>0</v>
      </c>
      <c r="J23" s="1">
        <v>11.5</v>
      </c>
      <c r="M23" s="3">
        <f t="shared" si="5"/>
        <v>2.7654447249059393</v>
      </c>
      <c r="N23" s="3"/>
    </row>
    <row r="24" spans="1:15" ht="15" thickBot="1" x14ac:dyDescent="0.35">
      <c r="A24" s="6" t="s">
        <v>27</v>
      </c>
      <c r="B24" s="5">
        <f t="shared" si="1"/>
        <v>9.0718474000000011</v>
      </c>
      <c r="C24" s="5">
        <f t="shared" si="2"/>
        <v>0.83438999999999997</v>
      </c>
      <c r="D24" s="5">
        <f t="shared" si="3"/>
        <v>0</v>
      </c>
      <c r="E24" s="5">
        <f t="shared" si="4"/>
        <v>0.28549600000000003</v>
      </c>
      <c r="G24">
        <v>20</v>
      </c>
      <c r="H24">
        <v>32.85</v>
      </c>
      <c r="I24">
        <v>0</v>
      </c>
      <c r="J24">
        <v>11.24</v>
      </c>
      <c r="M24" s="10">
        <f t="shared" si="5"/>
        <v>6.3158806881530385</v>
      </c>
      <c r="N24" s="3"/>
      <c r="O24" s="11"/>
    </row>
    <row r="25" spans="1:15" x14ac:dyDescent="0.3">
      <c r="M25" s="3">
        <f>SUM(M2:M24)</f>
        <v>239.74310708462878</v>
      </c>
    </row>
    <row r="26" spans="1:15" x14ac:dyDescent="0.3">
      <c r="A26" s="9" t="s">
        <v>28</v>
      </c>
      <c r="B26" s="5"/>
      <c r="H26" s="5"/>
      <c r="I26" s="5"/>
    </row>
    <row r="27" spans="1:15" x14ac:dyDescent="0.3">
      <c r="H27" s="5"/>
      <c r="I27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1:E27"/>
    </sheetView>
  </sheetViews>
  <sheetFormatPr defaultRowHeight="14.4" x14ac:dyDescent="0.3"/>
  <cols>
    <col min="1" max="1" width="24.44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Wageman</dc:creator>
  <cp:lastModifiedBy>Kevin Barreto</cp:lastModifiedBy>
  <dcterms:created xsi:type="dcterms:W3CDTF">2012-11-29T06:50:41Z</dcterms:created>
  <dcterms:modified xsi:type="dcterms:W3CDTF">2021-12-08T04:13:03Z</dcterms:modified>
</cp:coreProperties>
</file>