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mc:AlternateContent xmlns:mc="http://schemas.openxmlformats.org/markup-compatibility/2006">
    <mc:Choice Requires="x15">
      <x15ac:absPath xmlns:x15ac="http://schemas.microsoft.com/office/spreadsheetml/2010/11/ac" url="/Users/cheng/Downloads/"/>
    </mc:Choice>
  </mc:AlternateContent>
  <xr:revisionPtr revIDLastSave="0" documentId="13_ncr:1_{FCEABBFD-91F0-5042-83A9-5A45E5925AAE}" xr6:coauthVersionLast="47" xr6:coauthVersionMax="47" xr10:uidLastSave="{00000000-0000-0000-0000-000000000000}"/>
  <bookViews>
    <workbookView xWindow="0" yWindow="500" windowWidth="38400" windowHeight="21100" activeTab="2" xr2:uid="{00000000-000D-0000-FFFF-FFFF00000000}"/>
  </bookViews>
  <sheets>
    <sheet name="searches" sheetId="1" r:id="rId1"/>
    <sheet name="search terms" sheetId="2" r:id="rId2"/>
    <sheet name="Coding - Papers" sheetId="4" r:id="rId3"/>
    <sheet name="Des Stats" sheetId="5" r:id="rId4"/>
    <sheet name="Dropdowns" sheetId="8" r:id="rId5"/>
  </sheets>
  <definedNames>
    <definedName name="Z_F2189523_8FDA_407A_997C_87A7421953BA_.wvu.FilterData" localSheetId="2" hidden="1">'Coding - Papers'!$A$4:$BU$99</definedName>
  </definedNames>
  <calcPr calcId="191029"/>
  <customWorkbookViews>
    <customWorkbookView name="Filter 1" guid="{F2189523-8FDA-407A-997C-87A7421953BA}"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11" i="5" l="1"/>
  <c r="I108" i="5" s="1"/>
  <c r="I110" i="5"/>
  <c r="D110" i="5"/>
  <c r="I109" i="5"/>
  <c r="C91" i="5"/>
  <c r="C89" i="5"/>
  <c r="C88" i="5"/>
  <c r="C87" i="5"/>
  <c r="C86" i="5"/>
  <c r="C85" i="5"/>
  <c r="C84" i="5"/>
  <c r="AR111" i="4"/>
  <c r="AR110" i="4"/>
  <c r="AR109" i="4"/>
  <c r="L109" i="4"/>
  <c r="I109" i="4"/>
  <c r="AR108" i="4"/>
  <c r="L108" i="4"/>
  <c r="I108" i="4"/>
  <c r="AR107" i="4"/>
  <c r="AF107" i="4"/>
  <c r="W107" i="4"/>
  <c r="L107" i="4"/>
  <c r="I107" i="4"/>
  <c r="AR106" i="4"/>
  <c r="AF106" i="4"/>
  <c r="W106" i="4"/>
  <c r="L106" i="4"/>
  <c r="I106" i="4"/>
  <c r="F106" i="4"/>
  <c r="AR105" i="4"/>
  <c r="AM105" i="4"/>
  <c r="AF105" i="4"/>
  <c r="W105" i="4"/>
  <c r="U105" i="4"/>
  <c r="L105" i="4"/>
  <c r="I105" i="4"/>
  <c r="F105" i="4"/>
  <c r="AR104" i="4"/>
  <c r="AM104" i="4"/>
  <c r="AF104" i="4"/>
  <c r="AD104" i="4"/>
  <c r="W104" i="4"/>
  <c r="U104" i="4"/>
  <c r="L104" i="4"/>
  <c r="I104" i="4"/>
  <c r="F104" i="4"/>
  <c r="AR103" i="4"/>
  <c r="AM103" i="4"/>
  <c r="AF103" i="4"/>
  <c r="AD103" i="4"/>
  <c r="W103" i="4"/>
  <c r="U103" i="4"/>
  <c r="L103" i="4"/>
  <c r="I103" i="4"/>
  <c r="F103" i="4"/>
  <c r="A5" i="4"/>
  <c r="A6" i="4" s="1"/>
  <c r="A7" i="4" s="1"/>
  <c r="A8" i="4" s="1"/>
  <c r="A9" i="4" s="1"/>
  <c r="A10" i="4" s="1"/>
  <c r="A11" i="4" s="1"/>
  <c r="A12" i="4" s="1"/>
  <c r="A13" i="4" s="1"/>
  <c r="A14" i="4" s="1"/>
  <c r="A15" i="4" s="1"/>
  <c r="A16" i="4" s="1"/>
  <c r="A17" i="4" s="1"/>
  <c r="A18" i="4" s="1"/>
  <c r="A19" i="4" s="1"/>
  <c r="A20" i="4" s="1"/>
  <c r="A21" i="4" s="1"/>
  <c r="A22" i="4" s="1"/>
  <c r="A23" i="4" s="1"/>
  <c r="A24" i="4" s="1"/>
  <c r="A25" i="4" s="1"/>
  <c r="A26" i="4" s="1"/>
  <c r="A27" i="4" s="1"/>
  <c r="A28" i="4" s="1"/>
  <c r="A29" i="4" s="1"/>
  <c r="A30" i="4" s="1"/>
  <c r="A31" i="4" s="1"/>
  <c r="A32" i="4" s="1"/>
  <c r="A33" i="4" s="1"/>
  <c r="A34" i="4" s="1"/>
  <c r="A35" i="4" s="1"/>
  <c r="A36" i="4" s="1"/>
  <c r="A37" i="4" s="1"/>
  <c r="A38" i="4" s="1"/>
  <c r="A39" i="4" s="1"/>
  <c r="A40" i="4" s="1"/>
  <c r="A41" i="4" s="1"/>
  <c r="A42" i="4" s="1"/>
  <c r="A43" i="4" s="1"/>
  <c r="A44" i="4" s="1"/>
  <c r="A45" i="4" s="1"/>
  <c r="A46" i="4" s="1"/>
  <c r="A47" i="4" s="1"/>
  <c r="A48" i="4" s="1"/>
  <c r="A49" i="4" s="1"/>
  <c r="A50" i="4" s="1"/>
  <c r="I106" i="5" l="1"/>
  <c r="I107"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300-000001000000}">
      <text>
        <r>
          <rPr>
            <sz val="10"/>
            <color rgb="FF000000"/>
            <rFont val="Arial"/>
            <scheme val="minor"/>
          </rPr>
          <t>Keep in mind this work entails from ToR:
An external review of current participatory monitoring and evaluation approaches and practices, with emphasis on their potential, limitations, and conditions leading to successful implementation (Part 1)</t>
        </r>
      </text>
    </comment>
    <comment ref="AF2" authorId="0" shapeId="0" xr:uid="{00000000-0006-0000-0300-000002000000}">
      <text>
        <r>
          <rPr>
            <sz val="10"/>
            <color rgb="FF000000"/>
            <rFont val="Arial"/>
            <scheme val="minor"/>
          </rPr>
          <t>Note: Code all that may apply, and for each type of participant code the most specific answer possible. For example, if the project uses fishers (who also happen to be local community members) then code only for "fishers/hunters"</t>
        </r>
      </text>
    </comment>
    <comment ref="AM2" authorId="0" shapeId="0" xr:uid="{00000000-0006-0000-0300-000003000000}">
      <text>
        <r>
          <rPr>
            <sz val="10"/>
            <color rgb="FF000000"/>
            <rFont val="Arial"/>
            <scheme val="minor"/>
          </rPr>
          <t>Payment can be monetary or in other forms (e.g, food, gifts, etc.) Please provide any details about the payment.</t>
        </r>
      </text>
    </comment>
    <comment ref="AQ2" authorId="0" shapeId="0" xr:uid="{00000000-0006-0000-0300-000004000000}">
      <text>
        <r>
          <rPr>
            <sz val="10"/>
            <color rgb="FF000000"/>
            <rFont val="Arial"/>
            <scheme val="minor"/>
          </rPr>
          <t>e.g. norms, awareness, values, compliance, behavior, political will, land use, human footprint, diets)</t>
        </r>
      </text>
    </comment>
    <comment ref="AR2" authorId="0" shapeId="0" xr:uid="{00000000-0006-0000-0300-000005000000}">
      <text>
        <r>
          <rPr>
            <sz val="10"/>
            <color rgb="FF000000"/>
            <rFont val="Arial"/>
            <scheme val="minor"/>
          </rPr>
          <t xml:space="preserve"> (e.g. available funding, change in legislations/policy, support mechanism, staff capacity, etc..., collaboration, lines of communication, change in protection status, delivery of training, policies that address food supply chain - supply and demand, etc...)</t>
        </r>
      </text>
    </comment>
    <comment ref="AS2" authorId="0" shapeId="0" xr:uid="{00000000-0006-0000-0300-000006000000}">
      <text>
        <r>
          <rPr>
            <sz val="10"/>
            <color rgb="FF000000"/>
            <rFont val="Arial"/>
            <scheme val="minor"/>
          </rPr>
          <t>e.g. supply chains, governance structure, land rights, tenure security, recognition of sovereign and traditional rights, conflict, livelihoods, peace, etc....)</t>
        </r>
      </text>
    </comment>
    <comment ref="AT2" authorId="0" shapeId="0" xr:uid="{00000000-0006-0000-0300-000007000000}">
      <text>
        <r>
          <rPr>
            <sz val="10"/>
            <color rgb="FF000000"/>
            <rFont val="Arial"/>
            <scheme val="minor"/>
          </rPr>
          <t>Harvest methods and volume, sourcing of food from sustainable sources, sustainable farming practice, enforcing rules, etc..
management effectiveness</t>
        </r>
      </text>
    </comment>
    <comment ref="AU2" authorId="0" shapeId="0" xr:uid="{00000000-0006-0000-0300-000008000000}">
      <text>
        <r>
          <rPr>
            <sz val="10"/>
            <color rgb="FF000000"/>
            <rFont val="Arial"/>
            <scheme val="minor"/>
          </rPr>
          <t>species status and populations, ecosystem services and processes, etc. including of invasive species</t>
        </r>
      </text>
    </comment>
    <comment ref="E3" authorId="0" shapeId="0" xr:uid="{00000000-0006-0000-0300-000009000000}">
      <text>
        <r>
          <rPr>
            <sz val="10"/>
            <color rgb="FF000000"/>
            <rFont val="Arial"/>
            <scheme val="minor"/>
          </rPr>
          <t>Briefly describe what this paper aims to do (can be verbatim from paper)</t>
        </r>
      </text>
    </comment>
    <comment ref="J3" authorId="0" shapeId="0" xr:uid="{00000000-0006-0000-0300-00000A000000}">
      <text>
        <r>
          <rPr>
            <sz val="10"/>
            <color rgb="FF000000"/>
            <rFont val="Arial"/>
            <scheme val="minor"/>
          </rPr>
          <t>Brief geographical description</t>
        </r>
      </text>
    </comment>
    <comment ref="T3" authorId="0" shapeId="0" xr:uid="{00000000-0006-0000-0300-00000B000000}">
      <text>
        <r>
          <rPr>
            <sz val="10"/>
            <color rgb="FF000000"/>
            <rFont val="Arial"/>
            <scheme val="minor"/>
          </rPr>
          <t>Description on why the project was developed / its objective - directly from the paper</t>
        </r>
      </text>
    </comment>
    <comment ref="U3" authorId="0" shapeId="0" xr:uid="{00000000-0006-0000-0300-00000C000000}">
      <text>
        <r>
          <rPr>
            <sz val="10"/>
            <color rgb="FF000000"/>
            <rFont val="Arial"/>
            <scheme val="minor"/>
          </rPr>
          <t>Externally-led: an approach in which professional researchers from outside the study area set up, run, and analyze the results from a monitoring programme that has been funded by a remote agency; Local involvement is limited (often includes data collection).
Collaborative: This category of monitoring scheme involves external and local people working together in almost all aspects of the process 
Self-organized: In this category the whole monitoring process—from design, to data collection, to analysis, and finally to use of data for management decisions—is carried out autonomously by local stakeholders. There is no direct involvement of external agencies, except possibly to help advocate the continued relevance of such schemes.
definitions derived from Danielsen et al. 2009</t>
        </r>
      </text>
    </comment>
    <comment ref="AK3" authorId="0" shapeId="0" xr:uid="{00000000-0006-0000-0300-00000D000000}">
      <text>
        <r>
          <rPr>
            <sz val="10"/>
            <color rgb="FF000000"/>
            <rFont val="Arial"/>
            <scheme val="minor"/>
          </rPr>
          <t>What community members were engaged in the monitoring?</t>
        </r>
      </text>
    </comment>
    <comment ref="AM3" authorId="0" shapeId="0" xr:uid="{00000000-0006-0000-0300-000017000000}">
      <text>
        <r>
          <rPr>
            <sz val="10"/>
            <color rgb="FF000000"/>
            <rFont val="Arial"/>
            <scheme val="minor"/>
          </rPr>
          <t>Danielson 2021 simplifies to 4:
Design
Observation
Interpretation
Management Action
	-Amanda Sigouin</t>
        </r>
      </text>
    </comment>
    <comment ref="AN3" authorId="0" shapeId="0" xr:uid="{00000000-0006-0000-0300-000016000000}">
      <text>
        <r>
          <rPr>
            <sz val="10"/>
            <color rgb="FF000000"/>
            <rFont val="Arial"/>
            <scheme val="minor"/>
          </rPr>
          <t>maybe it would be more interesting to ask how they were recruited?
	-Nadav Gazit</t>
        </r>
      </text>
    </comment>
    <comment ref="BF3" authorId="0" shapeId="0" xr:uid="{00000000-0006-0000-0300-00000E000000}">
      <text>
        <r>
          <rPr>
            <sz val="10"/>
            <color rgb="FF000000"/>
            <rFont val="Arial"/>
            <scheme val="minor"/>
          </rPr>
          <t xml:space="preserve"> This can capture many different aspects of PM, such as: (1) lessons learned about implementing PM; (2) lessons learned regarding impacts of PM on those participating; (3) lessons learned from using PM vs. non-PM; (4) lessons learned from the data that generated by participatory monitoring</t>
        </r>
      </text>
    </comment>
    <comment ref="K32" authorId="0" shapeId="0" xr:uid="{00000000-0006-0000-0300-00000F000000}">
      <text>
        <r>
          <rPr>
            <sz val="10"/>
            <color rgb="FF000000"/>
            <rFont val="Arial"/>
            <scheme val="minor"/>
          </rPr>
          <t>Conservation too</t>
        </r>
      </text>
    </comment>
    <comment ref="K54" authorId="0" shapeId="0" xr:uid="{00000000-0006-0000-0300-000010000000}">
      <text>
        <r>
          <rPr>
            <sz val="10"/>
            <color rgb="FF000000"/>
            <rFont val="Arial"/>
            <scheme val="minor"/>
          </rPr>
          <t>DEVELOPMENT AND CONSERVATION</t>
        </r>
      </text>
    </comment>
    <comment ref="AP103" authorId="0" shapeId="0" xr:uid="{00000000-0006-0000-0300-000011000000}">
      <text>
        <r>
          <rPr>
            <sz val="10"/>
            <color rgb="FF000000"/>
            <rFont val="Arial"/>
            <scheme val="minor"/>
          </rPr>
          <t>e.g. norms, awareness, values, compliance, behavior, political will, land use, human footprint, diets)</t>
        </r>
      </text>
    </comment>
    <comment ref="AP104" authorId="0" shapeId="0" xr:uid="{00000000-0006-0000-0300-000012000000}">
      <text>
        <r>
          <rPr>
            <sz val="10"/>
            <color rgb="FF000000"/>
            <rFont val="Arial"/>
            <scheme val="minor"/>
          </rPr>
          <t xml:space="preserve"> (e.g. available funding, change in legislations/policy, support mechanism, staff capacity, etc..., collaboration, lines of communication, change in protection status, delivery of training, policies that address food supply chain - supply and demand, etc...)</t>
        </r>
      </text>
    </comment>
    <comment ref="AP105" authorId="0" shapeId="0" xr:uid="{00000000-0006-0000-0300-000013000000}">
      <text>
        <r>
          <rPr>
            <sz val="10"/>
            <color rgb="FF000000"/>
            <rFont val="Arial"/>
            <scheme val="minor"/>
          </rPr>
          <t>e.g. supply chains, governance structure, land rights, tenure security, recognition of sovereign and traditional rights, conflict, livelihoods, peace, etc....)</t>
        </r>
      </text>
    </comment>
    <comment ref="AP106" authorId="0" shapeId="0" xr:uid="{00000000-0006-0000-0300-000014000000}">
      <text>
        <r>
          <rPr>
            <sz val="10"/>
            <color rgb="FF000000"/>
            <rFont val="Arial"/>
            <scheme val="minor"/>
          </rPr>
          <t>Harvest methods and volume, sourcing of food from sustainable sources, sustainable farming practice, enforcing rules, etc..
management effectiveness</t>
        </r>
      </text>
    </comment>
    <comment ref="AP107" authorId="0" shapeId="0" xr:uid="{00000000-0006-0000-0300-000015000000}">
      <text>
        <r>
          <rPr>
            <sz val="10"/>
            <color rgb="FF000000"/>
            <rFont val="Arial"/>
            <scheme val="minor"/>
          </rPr>
          <t>species status and populations, ecosystem services and processes, etc. including of invasive species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D110" authorId="0" shapeId="0" xr:uid="{00000000-0006-0000-0400-000001000000}">
      <text>
        <r>
          <rPr>
            <sz val="10"/>
            <color rgb="FF000000"/>
            <rFont val="Arial"/>
            <scheme val="minor"/>
          </rPr>
          <t>Total is 15 vs. 13 interviews as 2 of them were spanned 2 continents -both were in Africa and LAC - so coded those each as both geographies</t>
        </r>
      </text>
    </comment>
    <comment ref="G110" authorId="0" shapeId="0" xr:uid="{00000000-0006-0000-0400-000002000000}">
      <text>
        <r>
          <rPr>
            <sz val="10"/>
            <color rgb="FF000000"/>
            <rFont val="Arial"/>
            <scheme val="minor"/>
          </rPr>
          <t>"global" covered 3 or more regions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B2" authorId="0" shapeId="0" xr:uid="{00000000-0006-0000-0700-000001000000}">
      <text>
        <r>
          <rPr>
            <sz val="10"/>
            <color rgb="FF000000"/>
            <rFont val="Arial"/>
            <scheme val="minor"/>
          </rPr>
          <t>Collaborative learning:
Primarily emphasizes the importance of the monitoring process itself, seeking to create situations for social learning that result in concerted action for natural resource management 
Evidence based: Primarily seeks to obtain information from which to initiate or correct management actions.
(see Villaseñor et al)</t>
        </r>
      </text>
    </comment>
    <comment ref="C2" authorId="0" shapeId="0" xr:uid="{00000000-0006-0000-0700-000002000000}">
      <text>
        <r>
          <rPr>
            <sz val="10"/>
            <color rgb="FF000000"/>
            <rFont val="Arial"/>
            <scheme val="minor"/>
          </rPr>
          <t xml:space="preserve">Describe who led the work whether externally-led or self-organized? </t>
        </r>
      </text>
    </comment>
    <comment ref="D2" authorId="0" shapeId="0" xr:uid="{00000000-0006-0000-0700-000003000000}">
      <text>
        <r>
          <rPr>
            <sz val="10"/>
            <color rgb="FF000000"/>
            <rFont val="Arial"/>
            <scheme val="minor"/>
          </rPr>
          <t xml:space="preserve">LOW: Local institutions have no formal rights to the land or the aquatic habitat they occupy
and/or use
MODERATE: Efforts are made to establish certain rights for local institutions, but these are in the
early stages. There may be unresolved tenure conflicts or a high dependence on
external inputs, such as technical advice or subsidies for biological resource management
HIGH:  Local communities have formal and informal control over local resources. They
receive government and NGO’s support for the resolution of problems (e.g., illegal
logging or hunting) and their rights and responsibilities are clearly defined and
understood. There may also be formal organizations that, representing the
community, apply for services, monitor compliance with rules, manage resources,
and carry out other tasks
</t>
        </r>
      </text>
    </comment>
  </commentList>
</comments>
</file>

<file path=xl/sharedStrings.xml><?xml version="1.0" encoding="utf-8"?>
<sst xmlns="http://schemas.openxmlformats.org/spreadsheetml/2006/main" count="3200" uniqueCount="1680">
  <si>
    <t>Search Date</t>
  </si>
  <si>
    <t>Staff</t>
  </si>
  <si>
    <t>Database / website</t>
  </si>
  <si>
    <t>Search within</t>
  </si>
  <si>
    <t>Years searched</t>
  </si>
  <si>
    <t>Search terms</t>
  </si>
  <si>
    <t>Number of hits</t>
  </si>
  <si>
    <t>Number downloaded from title/abstract</t>
  </si>
  <si>
    <t>Comments</t>
  </si>
  <si>
    <t>Amanda</t>
  </si>
  <si>
    <t>Web of Science Core Collection</t>
  </si>
  <si>
    <t xml:space="preserve">TITLE-ABS-KEY </t>
  </si>
  <si>
    <t>2016-2022</t>
  </si>
  <si>
    <t>("participatory monitoring"  OR “community monitoring") AND (conservation OR biodiversity OR wildlife OR ecosystem*) AND  ( outcomes  OR  success  OR  "lessons learned" OR evaluation)</t>
  </si>
  <si>
    <t>Peter</t>
  </si>
  <si>
    <t xml:space="preserve">( "participatory evaluation"  OR “community evaluation") AND (conservation OR biodiversity) AND  ( outcomes  OR  success  OR  "lessons learned") ) </t>
  </si>
  <si>
    <t>4 added to "Cases prior to 2016"</t>
  </si>
  <si>
    <t>("participatory monitoring"  OR “community-led monitoring") AND (conservation OR biodiversity OR wildlife OR ecosystem*) AND  ( outcomes  OR  success  OR  "lessons learned" OR evaluation)</t>
  </si>
  <si>
    <t>Many repeats from the first search</t>
  </si>
  <si>
    <t>("participatory monitoring"  OR “community monitoring") AND (conservation OR biodiversity OR wildlife OR ecosystem*)</t>
  </si>
  <si>
    <t>( "participatory evaluation"  OR “community evaluation") AND (conservation OR biodiversity)</t>
  </si>
  <si>
    <t>( "participatory monitoring"  OR “community monitoring") AND (wildlife OR environment)</t>
  </si>
  <si>
    <t>3 papers added to new "Health searches" folder. Many repeats from the first search</t>
  </si>
  <si>
    <t>( "locally-based"  OR “community-based") AND (monitoring OR  assessing) AND (wildlife OR environment OR conservation)</t>
  </si>
  <si>
    <t>First 150 results, 2 added to health searches</t>
  </si>
  <si>
    <t>SCOPUS</t>
  </si>
  <si>
    <t>2016-2023</t>
  </si>
  <si>
    <t>Many repeats from WOS</t>
  </si>
  <si>
    <t>("participatory monitoring"  OR “community monitoring" OR "participatory evaluation" OR "community evaluation" ) AND (conservation OR biodiversity OR wildlife OR ecosystem* OR "natural resource management") AND  ( "lessons learned" OR evidence OR "best practices" OR "key takeaways" OR evaluat* OR review OR outcomes OR success OR synthesis OR "case stud*" OR "impacts" OR assess OR failure OR progress OR "evidence review" OR "rapid review")</t>
  </si>
  <si>
    <t>Highly relevant string, but many repeats from prior searches</t>
  </si>
  <si>
    <t>("participatory monitoring"  OR “community monitoring") AND ("natural resource management")</t>
  </si>
  <si>
    <t>Added NRM to the prior 2 term search; All 9 were relevant but already in db</t>
  </si>
  <si>
    <t>Participatory Monitoring</t>
  </si>
  <si>
    <t>OR</t>
  </si>
  <si>
    <t>Participatory</t>
  </si>
  <si>
    <t>AND</t>
  </si>
  <si>
    <t>Monitoring</t>
  </si>
  <si>
    <t>Sector</t>
  </si>
  <si>
    <t>Study type</t>
  </si>
  <si>
    <t>"participatory monitoring"</t>
  </si>
  <si>
    <t>participatory</t>
  </si>
  <si>
    <t>monitoring</t>
  </si>
  <si>
    <t>conservation</t>
  </si>
  <si>
    <t>"lessons learned"</t>
  </si>
  <si>
    <t>"community monitoring"</t>
  </si>
  <si>
    <t>community-based</t>
  </si>
  <si>
    <t>patrolling</t>
  </si>
  <si>
    <t>biodiversity</t>
  </si>
  <si>
    <t>evidence</t>
  </si>
  <si>
    <t>"participatory evaluation"</t>
  </si>
  <si>
    <t>locally-based</t>
  </si>
  <si>
    <t>assessing</t>
  </si>
  <si>
    <t>wildlife</t>
  </si>
  <si>
    <t>"best practices"</t>
  </si>
  <si>
    <t xml:space="preserve">"community evaluation" </t>
  </si>
  <si>
    <t>“community-led"</t>
  </si>
  <si>
    <t>ecosystem</t>
  </si>
  <si>
    <t>"key takeaways"</t>
  </si>
  <si>
    <t>"co-management"?</t>
  </si>
  <si>
    <t>stakeholder?</t>
  </si>
  <si>
    <t>"natural resource management"</t>
  </si>
  <si>
    <t>evaluat*</t>
  </si>
  <si>
    <t>REDD?</t>
  </si>
  <si>
    <t>review</t>
  </si>
  <si>
    <t>outcomes</t>
  </si>
  <si>
    <t>development</t>
  </si>
  <si>
    <t>success</t>
  </si>
  <si>
    <t>government</t>
  </si>
  <si>
    <t>synthesis</t>
  </si>
  <si>
    <t>empowerment</t>
  </si>
  <si>
    <t>case stud*</t>
  </si>
  <si>
    <t>international aid</t>
  </si>
  <si>
    <t>impacts</t>
  </si>
  <si>
    <t>assess</t>
  </si>
  <si>
    <t>public health</t>
  </si>
  <si>
    <t>failure</t>
  </si>
  <si>
    <t>health</t>
  </si>
  <si>
    <t>progress</t>
  </si>
  <si>
    <t>medicine</t>
  </si>
  <si>
    <t>"evidence review"</t>
  </si>
  <si>
    <t>surveillance</t>
  </si>
  <si>
    <t>"rapid review"</t>
  </si>
  <si>
    <t>Conservation</t>
  </si>
  <si>
    <t>Maybe</t>
  </si>
  <si>
    <t>Development</t>
  </si>
  <si>
    <t>REDD+</t>
  </si>
  <si>
    <t>WWF</t>
  </si>
  <si>
    <r>
      <rPr>
        <b/>
        <sz val="10"/>
        <color theme="1"/>
        <rFont val="Arial"/>
        <family val="2"/>
      </rPr>
      <t xml:space="preserve">OVERVIEW </t>
    </r>
    <r>
      <rPr>
        <i/>
        <sz val="10"/>
        <color theme="1"/>
        <rFont val="Arial"/>
        <family val="2"/>
      </rPr>
      <t>1.1 What are participatory MEL approaches being used for?</t>
    </r>
  </si>
  <si>
    <r>
      <rPr>
        <b/>
        <sz val="10"/>
        <color theme="1"/>
        <rFont val="Arial"/>
        <family val="2"/>
      </rPr>
      <t xml:space="preserve">PROJECT FORMATION </t>
    </r>
    <r>
      <rPr>
        <i/>
        <sz val="10"/>
        <color theme="1"/>
        <rFont val="Arial"/>
        <family val="2"/>
      </rPr>
      <t>2.</t>
    </r>
    <r>
      <rPr>
        <b/>
        <sz val="10"/>
        <color theme="1"/>
        <rFont val="Arial"/>
        <family val="2"/>
      </rPr>
      <t xml:space="preserve"> </t>
    </r>
    <r>
      <rPr>
        <i/>
        <sz val="10"/>
        <color theme="1"/>
        <rFont val="Arial"/>
        <family val="2"/>
      </rPr>
      <t>Conditions influencing successful implementation of participatory MEL?</t>
    </r>
  </si>
  <si>
    <t>PARTICIPATORY MONITORING DETAILS 1. What are existing approaches to and practices for participatory monitoring, evaluation, and learning (MEL) across the conservation, development, and health sectors?</t>
  </si>
  <si>
    <t>Participatory monitoring is measuring change in (X all that apply):</t>
  </si>
  <si>
    <r>
      <rPr>
        <b/>
        <sz val="10"/>
        <color theme="1"/>
        <rFont val="Arial"/>
        <family val="2"/>
      </rPr>
      <t>WHAT ARE DATA USED FOR</t>
    </r>
    <r>
      <rPr>
        <b/>
        <i/>
        <sz val="10"/>
        <color theme="1"/>
        <rFont val="Arial"/>
        <family val="2"/>
      </rPr>
      <t xml:space="preserve"> 1.1 </t>
    </r>
    <r>
      <rPr>
        <i/>
        <sz val="10"/>
        <color theme="1"/>
        <rFont val="Arial"/>
        <family val="2"/>
      </rPr>
      <t>What are participatory MEL approaches being used for?</t>
    </r>
  </si>
  <si>
    <t>Biome type 
(X all that apply)</t>
  </si>
  <si>
    <t>Who led the project?</t>
  </si>
  <si>
    <t>How were local people involved across the life cycle of the project? (X stages where local people were involved)</t>
  </si>
  <si>
    <t>Was capacity development / training an input of the project? Provide details</t>
  </si>
  <si>
    <t>Check all that apply</t>
  </si>
  <si>
    <t xml:space="preserve">Did monitors receive payment? </t>
  </si>
  <si>
    <t>motivation and behavior</t>
  </si>
  <si>
    <t>policy, capacity, and infrastructure to implement conservation actions</t>
  </si>
  <si>
    <t>social, economic, and political enabling conditions for conservation</t>
  </si>
  <si>
    <t>activities, practice on the ground</t>
  </si>
  <si>
    <t>biodiversity, ecosystem health and processes</t>
  </si>
  <si>
    <t>habitat condition and cover</t>
  </si>
  <si>
    <t>human well-being (including adaptation and resilience to climate change)</t>
  </si>
  <si>
    <t>climate change mitigation (avoided emissions, carbon storage and sequestration)</t>
  </si>
  <si>
    <t>Other</t>
  </si>
  <si>
    <t>Describe other or provide details if needed</t>
  </si>
  <si>
    <t>Is information used for management decision-making or conservation action? As detailed in the paper</t>
  </si>
  <si>
    <r>
      <rPr>
        <b/>
        <sz val="10"/>
        <color theme="1"/>
        <rFont val="Arial"/>
        <family val="2"/>
      </rPr>
      <t xml:space="preserve">KEY TAKEAWAYS </t>
    </r>
    <r>
      <rPr>
        <i/>
        <sz val="10"/>
        <color theme="1"/>
        <rFont val="Arial"/>
        <family val="2"/>
      </rPr>
      <t xml:space="preserve">What are their potential, limitations, and conditions leading to successful implementation of participatory MEL? How can the WWF Network enable and support participatory monitoring and evaluation in its work?
</t>
    </r>
  </si>
  <si>
    <t>Article ID</t>
  </si>
  <si>
    <t>Date</t>
  </si>
  <si>
    <t>Reference</t>
  </si>
  <si>
    <t>Coder</t>
  </si>
  <si>
    <t>Brief paper overview (from text)</t>
  </si>
  <si>
    <t>Codeable</t>
  </si>
  <si>
    <t>If No, provide short explanation saying which of 3 Criteria are not met</t>
  </si>
  <si>
    <t>Country(ies)</t>
  </si>
  <si>
    <t>Region</t>
  </si>
  <si>
    <t>Study location</t>
  </si>
  <si>
    <t>Sector
(Conservation / Development / Health) Dropdown</t>
  </si>
  <si>
    <t>Forest</t>
  </si>
  <si>
    <t>Grassland</t>
  </si>
  <si>
    <t>Desert</t>
  </si>
  <si>
    <t>Tundra</t>
  </si>
  <si>
    <t>Marine</t>
  </si>
  <si>
    <t>Freshwater</t>
  </si>
  <si>
    <t>Agriculture</t>
  </si>
  <si>
    <t>Other / Additional details</t>
  </si>
  <si>
    <t>Stated project objective/intended outcomes (e.g. management objectives, collaborative-learning, or other details?)</t>
  </si>
  <si>
    <t>Externally-led, Collaborative, Self-organized (Dropdown)</t>
  </si>
  <si>
    <t>Further details</t>
  </si>
  <si>
    <t>1. Inception or original motivation</t>
  </si>
  <si>
    <t>2. Planning/design</t>
  </si>
  <si>
    <t>3. Data collection</t>
  </si>
  <si>
    <t>4. Data interpretation/evaluation</t>
  </si>
  <si>
    <t>5. Use of data / action</t>
  </si>
  <si>
    <t>Provide details</t>
  </si>
  <si>
    <t>Details around community's local decision-making power (e.g., local control of resources; support from govt; etc.)</t>
  </si>
  <si>
    <t>Yes/No (Drop-down)</t>
  </si>
  <si>
    <t>Local community members</t>
  </si>
  <si>
    <t>Indigenous groups</t>
  </si>
  <si>
    <t>Fishers/hunters</t>
  </si>
  <si>
    <t>Park rangers or staff</t>
  </si>
  <si>
    <t>Who participates in monitoring? Additional details / description of other</t>
  </si>
  <si>
    <t>Duration of monitoring</t>
  </si>
  <si>
    <t>Did monitors receive payment? (Yes/Sometimes/No) (Dropdown)</t>
  </si>
  <si>
    <t>Provide details (i.e. is it monetary or other payment? describe)</t>
  </si>
  <si>
    <t>How did people participate? (Describe the monitoring method / how actors participated)</t>
  </si>
  <si>
    <t>Data collected / Indicators?</t>
  </si>
  <si>
    <t xml:space="preserve">Who is the monitoring information intended for? External (i.e. conservation agencies) or local stakeholders (i.e. farmers); </t>
  </si>
  <si>
    <t>Yes/ No / Maybe (Drop-down)</t>
  </si>
  <si>
    <t>Details</t>
  </si>
  <si>
    <t>Bright spots (were objectives reached, if so, how?)</t>
  </si>
  <si>
    <t>Limitations/Challenges or Examples of Failure</t>
  </si>
  <si>
    <t>Lessons Learned (As described in paper)</t>
  </si>
  <si>
    <t>General comments</t>
  </si>
  <si>
    <t>Cont...</t>
  </si>
  <si>
    <t>In your own words how is this paper useful?</t>
  </si>
  <si>
    <t>Parlee, B.; et al. 2021; One-Size Does Not Fit All—A Networked Approach to Community-Based Monitoring in Large River Basins. Sustainability 2021, 13, 7400. https://
doi.org/10.3390/su13137400</t>
  </si>
  <si>
    <t>This paper describes an approach to networked community-based monitoring developed in the Mackenzie River Basin and put into practice based on projects led by
Indigenous peoples from 2016 to 2018. These projects, led by 12 Indigenous governments
and organizations, involved the creation of indicators and design of methods for tracking
change in both the aquatic ecosystem and fishing livelihoods.</t>
  </si>
  <si>
    <t>Yes</t>
  </si>
  <si>
    <t>Canada</t>
  </si>
  <si>
    <t>North America</t>
  </si>
  <si>
    <t>The Mackenzie River Basin in
northwestern Canada</t>
  </si>
  <si>
    <t>X</t>
  </si>
  <si>
    <t>river systems</t>
  </si>
  <si>
    <t>The Mackenzie River Basin is one of many river systems considered to be “data-poor” by scientists and governments [129,130]. A key symptom of the lack of data and the
poor recognition of Indigenous knowledge is the “alarming” rate of decline of freshwater fishes [24]. Inland fisheries have generally been a low priority for researchers and
regulators in Canada and elsewhere, putting the livelihoods and food security of many communities at risk [22].
-Although some important efforts are being made to fill these gaps through knowledge-sharing activities and data sharing (e.g., Mackenzie Data Stream) [136,137], the observations, experiences, and knowledges of Indigenous peoples in the Basin are still little documented and not reflected in the watershed governance.</t>
  </si>
  <si>
    <t>Self-organized</t>
  </si>
  <si>
    <t xml:space="preserve">Led by Indigenous governments </t>
  </si>
  <si>
    <t>1. In 2015, Indigenous leaders and representatives from across the Basin came together to refine research goals and objectives through the design of terms of reference to support community-led projects (Figure 2). 
2. The terms of reference were developed through a facilitated participatory workshop in which representatives of the Indigenous partner organizations from across Mackenzie River Basin worked together over 2 days to brainstorm and identify common research issues and questions that should be addressed through the project. 
3, 4, 5. A request for proposals for community-led projects to be carried out in the period 2016–2018 was released. Indigenous governments and organizations in the Basin were invited to respond, and they developed projects that would meet their own research needs while at the same time creating insights about the Basin (Figure 2). There were 30 projects funded between 2015 and 2018 with 12 multi-year projects that are presented in this paper. The methods of monitoring that were designed and developed in these projects are detailed in this paper</t>
  </si>
  <si>
    <t>Paper details 12 different instances of PM in the area. 
-"While in some areas there are legal obligations and strong guidelines to
include Indigenous knowledge in fisheries and water monitoring (as a result of land claim
settlements), in other areas there are few opportunities for and many more barriers to the
recognition of Indigenous knowledge and rights in resource management"</t>
  </si>
  <si>
    <t>-skill development of youth (setting nets and jigging for fish, making dry-fish) to for experiential learning by youth;
-training of youth (use of GPS digital cameras, audio recorders);
-training of youth—skill development (navigation, paddling, setting nets); youth empowerment (sense of self, place, and identity);
-A youth camp was held in 2016 to develop skills for travel on the land/water as well as increased capacity for ecological observations.
-To improve equity in research capacity, a set of guidelines and tools (i.e., an open access research toolbox) to support research activities was developed. 
-In some cases, graduate students from one of the seven partnering universities were engaged to support community initiatives at the invitation of the appropriate Indigenous organization. During the 2016–2018 period, knowledge exchange opportunities were also created whereby the various project designs, methods, and outcomes used by research partners were shared directly with other partners (i.e., horizontal knowledge sharing through regional meetings and workshops such as those facilitated by the NWT Aboriginal Steering Committee of the
Northwest Territories). By offering this combination of horizontal and vertical research communication linkages, the research team created a multiplicity of learning opportunities
for local research and contributed to the development of basin-wide perspective and methodology for community-based monitoring. Additional learning opportunities were
created through Youth Knowledge Fairs where youth from the Mackenzie River Basin
(Grade 10–11) were able to share their knowledge about key issues in their part of the
Mackenzie River Basin, learn from elders and other youth (there were 40 participants in
2018), and experience other kinds of learning opportunities (e.g., workshops in engineering,
fisheries biology, forestry) including engagement in the COP24 climate change conference
in Katowice, Poland in 2018 [140].
--"Indigenous organizations who led work in each region during the 2016–2018 period had a
simultaneous interest in meeting local knowledge needs while at the same time contributing
to a greater understanding of the larger watershed."
-Intergenerational
knowledge sharing among elders, other knowledge holders, and youth was also a common
dynamic in all the projects. The learning that was facilitated strongly related to practices
of surviving on the land (e.g., being able to read weather patterns on Great Slave Lake)
or to passing on skills for food security (e.g., setting nets). There was a strong focus on
answering key questions of immediate concern to safety, food security, and travel routes,
as illustrated by the research on drinking water quality, fish health, permafrost thaw and
slumping, and ice conditions.</t>
  </si>
  <si>
    <t xml:space="preserve">-Indigenous youth, elders, fishers
-Indigenous Individuals/households </t>
  </si>
  <si>
    <t>12 multi-year projects that are presented in this paper</t>
  </si>
  <si>
    <t>No</t>
  </si>
  <si>
    <t xml:space="preserve">Fish surveys;  Water quality monitering;  Fish camps
Knowledge and Capacity (questionnaires;  semi-structured interviews with elders/fishers;  elder–youth knowledge sharing; -use of video to record stories and share
results of fish and navigation findings)
Risk Assessement (Assessment of aquatic systems and fish health; Testing for contaminants; Perceptions of the safety of water/ice conditions)
Place-Name Mapping (Historic and contemporary place-name mappings)
Harvest Studies (-setting nets and jigging for fish; fishers were employed to class and take measurements of 5–10 fish per day for 2 days/week over 10 weeks including species, length–weight ratio, age, and qualitative condition (377 fish total).
</t>
  </si>
  <si>
    <t>age/condition, abundance, migration
patterns of valued fish species;
.water levels, quality, habitat conditions;
.contribution of harvest to subsistence.
.aquatic habitat conditions.
.sediments in the water;
.health of drinking water.
.habitat disruption;
.knowledge sharing/research about the
impacts of development on fish and
human health;
.condition of fish (e.g., deformities);
.water quality.
.climate—risks of travel on the
lake/rivers, changes in water
access, harvest contributions to
food security, safety"</t>
  </si>
  <si>
    <t>The local people</t>
  </si>
  <si>
    <t>-Informs harvest decisions about where/when to harvest;
-Informs meaningful and culturally appropriate decisions about stewardship of place;
-Informs decisions about how/who
engages in stewardship and representation in
governance; braiding together of meanings
and significance of changes being observed
and experienced leads to improved
decision-making.</t>
  </si>
  <si>
    <t xml:space="preserve">"Inter-program planning and implementation of community-based monitoring create opportunities to think about how different monitoring activities in different places are interconnected"
-But for many leaders and participants, being a Guardian is as much about sovereignty as it is about the technical process of data collection. Their work in effect is a form of collective action and reconciliation through which they can confront and address systemic inequities in the production and use of knowledge about values, lands, and resources [101–103].
</t>
  </si>
  <si>
    <t xml:space="preserve">-As such, there are important questions to be asked about whether community-based monitoring programs represent a real sharing of power. For example, how does the lack of long-term funding and program certainty for Indigenous monitoring programs affect process and outcomes? Can knowledge coproduction be achieved within the requirement to perform monitoring according to the bureaucratic and administrative parameters of external agencies, or do those parameters constitute an insurmountable barrier to self-determination?
</t>
  </si>
  <si>
    <t>_x000F_ Making the space for communities to determine the terms of their engagement (what
they monitor, how, by whom, etc.) is essential to building local commitment. This
fosters local initiative, as a part of decolonization, and the application of monitoring
efforts and results for their own needs.
_x000F_ Sharing of ideas and experiences among communities is essential to encourage connections
and for communities to inspire one another; this takes planning and effort
(i.e., it will not happen by chance). The diversity of methods and tools used by the
communities for monitoring may be considered methodological bricolage; although
seemingly disjointed, they can effectively work together for the big picture.
_x000F_ Commonalities among communities (e.g., ecology, culture, economy, etc.) are likely
to lead to many common elements among community-run monitoring programs,
despite differences in approach. These commonalities, when networked, help build a
Basin-wide understanding while retaining the advantages of bricolage (Figure 3).
_x000F_ Communities and organizations will have different levels of capacity for monitoring.
There will be capacity development (capacity-building) needs, as determined by the
community. These needs can be met by supporting research organizations and government
agencies. As Indigenous monitoring serves information needs for management,
there should be funding support commensurate with services provided. Technical
support (equipment; information processing) and research personnel (e.g., graduate
students) should also be available.
_x000F_ Monitoring results and experiences belong to the community or community organization;
it is intellectual property. Therefore, it is the communities and Indigenous
organizations which should decide how to share those results and experiences, and
where possible, take the lead in doing so.
_x000F_ Basin-wide understanding emerges from a networking of local and regional findings.
A monitoring network is also a social network, requiring trust and understanding.
These do not happen by themselves, so planning and effort should be invested to build
them among those involved. Our project shows that different Indigenous peoples can
work together harmoniously. But Basin-wide management also involves government
managers, requiring the development of trust and understanding within this wider
network as well.</t>
  </si>
  <si>
    <t>Interesting term: "The term bricolage in research emerged in various streams of anthropology and sociology as a reference to the very grounded and concrete approach to building knowledge
from “what is available” and the value of multiplicity of cultural knowledges, norms, and practices in studying a particular phenomenon and in strengthening institutions"
Monitoring (or “watching, listening, learning and understanding change”) [56] is not something that stands apart from the day-to-day lives of community members but rather is embedded within the way of life of the community and socio-cultural practices such as hunting, trapping, fishing, harvesting of plants, and cultural and spiritual ceremony [57–65].
-While the projects used different methods, the common focus, defined collaboratively at the beginning of the project (Figure 2), provided the foundation for knitting outcomes together around key
questions such as “Can I eat the fish?”, “Can I drink the water?”, and “Can I travel safely on the water/ice?”.</t>
  </si>
  <si>
    <t xml:space="preserve">The assumption, however, that scientific protocols and research (that stem from European traditions of science) are value-free and more systematic and rigorous than Indigenous approaches is highly colonialist and short-sighted in orientation [108,113]. Overcoming these barriers to, and assumptions about, community-based monitoring involves challenging established institutions and beliefs about what constitutes expertise. It also involves a recognition that scale is not something fixed and objectively defined, but is socially constructed, fluid, and embedded in relationships between people and place [104,105]. We enter into the debate about scale, subjectivity, and the legitimacy
Values of care, stewardship, and responsibility (i.e., a moral imperative) can also translate into different kinds of approaches to monitoring. For example, Dene and Inuit
harvesters in the Northwest Territories and Nunavut track animal movements at critical habitat locations (e.g., water crossings sites, mountain passes, and other landscape features)
[75–77]. This is perceived as more respectful than more invasive methods such as tagging and collaring of animals (e.g., polar bear, caribou) [67,74,78].
Scientific monitoring is not designed to respond to local needs and priorities, but community-based monitoring is, especially if it is done on the community’s own terms
</t>
  </si>
  <si>
    <t>Overview of 12 projects in which First Nations communities developed and lead their own monitoring programs.</t>
  </si>
  <si>
    <t xml:space="preserve">Alexander et al. 2018;  Participation in planning and social networks increase social monitoring in community-based conservation
</t>
  </si>
  <si>
    <t>Amanda/Peter</t>
  </si>
  <si>
    <t>Accordingly, there is an urgent need to better understand the conditions in which resource users will choose to engage in social monitoring with respect to conservation and resource management rules. In this article, we seek to address this gap by studying the effects of participation in conservation planning, and social connections to community-based wardens (i.e., park rangers), on individuals’ decisions to voluntarily report rule violations.</t>
  </si>
  <si>
    <t>Jamaica</t>
  </si>
  <si>
    <t>Latin America and the Caribbean</t>
  </si>
  <si>
    <t>two Jamaican marine reserves</t>
  </si>
  <si>
    <t>two of the Special Fishery Conservation Areas (SFCAs) – Bluefields Bay SFCA located along the southwest coast and Oracabessa Bay SFCA located on the north coast</t>
  </si>
  <si>
    <t>In this article, we draw upon the literature on common-pool resources and social networks to assess the impacts of participation and network ties on the decisions of fishers to voluntarily report rule violations in two Jamaican marine reserves.</t>
  </si>
  <si>
    <t>Externally-led</t>
  </si>
  <si>
    <t>The Government of Jamaica (i.e., Fisheries Division) has established co-management arrangements with local nongovernmental organizations and/or fishermen cooperatives that are responsible for the day-to-day management (e.g., monitoring) of these marine reserves</t>
  </si>
  <si>
    <t>2, 3. First the SFCAs have been actively managed for a similar number of years (established between July 2009 and February 2010). Second, local organizations played a leading role in planning and implementation. Third, both SFCAs had a similar number of active fishers. Fourth and finally, a majority of wardens in each SFCA were selected based upon their relationship to fishing as a current or former fisher. These wardens are employed (i.e., not volunteers) by the respective local organizations with the management mandate.</t>
  </si>
  <si>
    <t>local nongovernmental organizations and/or fishermen cooperatives that are responsible for the day-to-day management (e.g., monitoring) of these marine reserves</t>
  </si>
  <si>
    <t>No details on this</t>
  </si>
  <si>
    <t>Fishers</t>
  </si>
  <si>
    <t>No details</t>
  </si>
  <si>
    <t>Informally fishers are able to report instances of illegal fishing to appointed wardens</t>
  </si>
  <si>
    <t>Instances of illegal fishing</t>
  </si>
  <si>
    <t>External - government management of the marine reserve</t>
  </si>
  <si>
    <t>It is important to note that although Fishers might report rule violations, this does not necessarily mean that this would result in sanctions.</t>
  </si>
  <si>
    <t>fishers who participated in conservation planning and who were linked to community-based wardens in information sharing networks were more likely to report illegal fishing than participants lacking such ties.</t>
  </si>
  <si>
    <t>First and foremost is the reliance upon self-reports. Fishers were asked to indicate individuals with whom they would share details regarding the observation of illegal fishing, with the follow-up question of whether they would report illegal fishing to a fish warden or other formally designated official. Responses to these questions might overestimate levels of monitoring as a result of a social desirability bias
--Second, because this article uses information network measures alone, It is unclear whether our findings would extend to other types of networks
--Third and finally, It is important to note that although Fishers might report rule violations, this does not necessarily mean that this would result in sanctions.</t>
  </si>
  <si>
    <t>The results of this research provides further evidence that stakeholder participation in the early stages of conservation planning can play an important role in catalyzing collective action in conservation contexts.
--As a result, conservation initiatives facing problems with enforcement and compliance should consider moving towards a more participatory approach, although important questions remain regarding the role and impact of different types of participation on stakeholder behavior and conservation outcomes.
--The results suggest that choosing the right wardens can enhance prospects for social monitoring. More specifically, our results suggest that fishers are more likely to report illegal fishing to wardens that are part of information sharing networks. As a result we would generally expect that actors with extensive ties in such networks to be more effective in promoting social monitoring within fishing communities.</t>
  </si>
  <si>
    <t>-This was an interesting paper in that it doesn't detail a formal monitoring program per se, but rather examines what factors are more likely to make a fisher report illegal fishing. 
-Our research, however, suggests that prospects for social monitoring in particular, and conservation in general might be enhanced by also being attentive to the value of user participation in planning activities and to social networks of fishing communities</t>
  </si>
  <si>
    <t>This is all about likelihood of voluntary reporting of illegal activity by fishers which is different than more systematic monoitoring efforts.</t>
  </si>
  <si>
    <t>Wiseman and Bardsley 2016; Monitoring to Learn, Learning to Monitor: A Critical Analysis of Opportunities for Indigenous Community-Based Monitoring of Environmental Change in Australian Rangelands</t>
  </si>
  <si>
    <t>The aim of this paper is to analyse the challenges of effective Indigenous community-based monitoring in the AW NRM region, and to identify opportunities for a broader role for local Indigenous communities to monitor, learn about, and guide future sustainable management of regional rangeland ecosystems.</t>
  </si>
  <si>
    <t>Australia</t>
  </si>
  <si>
    <t>Oceania</t>
  </si>
  <si>
    <t>Alinytjara Wilurara Natural Resources Management
region in the north-west of South Australia.</t>
  </si>
  <si>
    <t>central desert/rangelands; semi-arid and arid</t>
  </si>
  <si>
    <t>Canadian, New Zealand, and Australian case studies of successful Indigenous community-based monitoring are reviewed and key themes identified that frame the approach taken according to what knowledge and technologies are utilised, who gathers and uses the data collected, and who is the primary beneficiary from the approach (Table 1)</t>
  </si>
  <si>
    <t>This highlights multiple projects, seems some were self organized and others were externally led</t>
  </si>
  <si>
    <t>2, 3. Indigenous people are collecting data but also seems they are sometimes invovled in planning given the monitoring is based on Indigneous perspectives
-Anangu use knowledge of species directly from field work, and external institutions generally use mapped data
5. All coastal monitoring programmes involve Anangu in some form, whether through employment as data collectors, or in consultation to determine AW priorities along the coast.</t>
  </si>
  <si>
    <t>Unclear</t>
  </si>
  <si>
    <t>n/a</t>
  </si>
  <si>
    <t>Local Indigenous people</t>
  </si>
  <si>
    <t>Sometimes</t>
  </si>
  <si>
    <t xml:space="preserve">paper suggests some indigenious people were employees and paid money for the monitoring </t>
  </si>
  <si>
    <t>Biodiversity monitoring: The monitoring of animals employs a range of methods, including tagging of individuals, setting pit traps, recording animal tracks, and recording direct sightings
using Cybertracker Global Positioning System (GPS) software, a digital, icon-based program which allows real-time spatial recording of field data within low-literacy populations
-Many of these biodiversity monitoring programmes are highly popular with Anangu, offering opportunities to go out on country and maintain cultural connections to the land, as well as some paid employment.
-Camel monitoring; Buffel grass monitoring; coastal monitoring
-A new digital storytelling project aims to increase Anangu involvement by allowing communities to record their thoughts and ideas. The communities purchase tablets, so we teach them the technology to use the tablets, and then skill those workers up through employment positions to capture the stories . . . through voice recording and film . . . [to see] if the community thinks that we’re having an impact in the region and on the environment from management strategies. (Respondent 9, 24/4/2013)</t>
  </si>
  <si>
    <t>.Anangu are employed to do survey work and mustering of camels in the APY Lands, both directly andthrough  contractual  agreements  with  third parties, but further south (Marlinga Tjarutja and Yalata) the process is more informal, with Anangu being asked to be involved in satellite monitoring work as it arises. There remains a significant gap between the understanding of camel numbers and impacts, and their management that largely aims to cull animals or remove them for meat
.Buffel grass monitoring has become much more important in the last five years with the growingrecognition of the ecological and social impactsof this invasive species in the rangelands.
. For plants, a combinationof direct field observation and remote-sensing isused to determine the spatial extent of vegetation types.
.Anangu are involved in many of the current biodiversity monitoring pro-grammes, helping to identify and record animal track sightings, and monitor species with important cultural significance</t>
  </si>
  <si>
    <t>invasive species monitoring</t>
  </si>
  <si>
    <t>Intended for both internal (Indigenous people) and external (govt) users
-In fact, the incorporation of traditional
biocultural knowledge into normalised
knowledge systems risks devaluing the very difference
that is core to the long-term socioecological
value of Indigenous ways of knowing,
understanding, and utilising environmental
information (Muller, 2012; Bardsley and
Wiseman, 2012a). Explicit concerns were raised
about the outcomes of monitoring activities,
including who subsequently owns or makes use
of the information.</t>
  </si>
  <si>
    <t>Camel monitering for hunting/management</t>
  </si>
  <si>
    <t>-The use of tools such as Cybertracker was identified in the interviews as useful for communities undertaking monitoring, particularly as photographs could be taken of land condition and shared with other community members who might not have gone out on country.
-For example, the AW NRM Dreamweaver program has been successful in supporting women to undertake rockhole maintenance
and to guide mutual understanding of the importance of rockholes in the landscape (AW NRM Board, 2014).
-Past biodiversity surveys have also had strong
Anangu involvement in on-ground monitoring,
with close relationships formed betweenWestern
scientists and Anangu, resulting in rich crosscultural
experiences and knowledge generation
-On
the other hand, monitoring programmes that
focus on species important to both the AWNRM
Board and to Anangu communities, such as the
Mallee fowl, are well supported.</t>
  </si>
  <si>
    <t>-However, interview respondents suggested that while generating useful community engagement, the outcomes were less valuable for informing scientific NRM.
There was a perceived difficulty in translating Indigenous perspectives of the environment into forms useful for integrating with scientific knowledge and to meet cultural as well as NRM
policy goals.
-There is also a conflict between the goal of
rangeland management to reduce camel numbers
as much as possible and the goals of many local
people to establish regimes of sustainable camel
harvesting to obtain a regular income.
-Discussions with AW NRM stakeholders emphasised the problems with engaging with Indigenous communities for effective monitoring of environmental change, rather than the opportunities.
-Most respondents also raised the issue that they
must constantly innovate to access funding as
baseline funding is limited (AW NRM Board,
2013), which means that monitoring approaches
are constantly in flux, making long-term comparisons
difficult or impossible. Thus, any consistent,
long-term monitoring at the community
level cannot be supported via prevailing funding
mechanisms.</t>
  </si>
  <si>
    <t>-For example, conflicts exist between community goals, which may, for example, focus on the sustainable management of hunted animals that are important to local communities, and State and Federal priorities that aim for the conservation of endangered species. As a result of this mismatch, traditional knowledge is often conceptualised as secondary to the core issues of
scientific data gathering, assessment, and management
-Respondents recognised that the most successful
monitoring occurred when Anangu were monitoring
things they personally connected with,
rather than for externally driven needs (see also Staddon et al., 2014). for specific NRM outcomes
-On occasions, mutual trust seems to be lacking
between Anangu and management personnel.
That situation raises important ethical and philosophical
issues about the use and maintenance of
different types of knowledge, particularly when
it is sourced from people who are relatively
disempowered within knowledge production and
use systems.</t>
  </si>
  <si>
    <t>The appropriate sharing of information appears
in some cases to be actively prevented due to lack
of trust between people, which ultimately inhibits
learning and collaboration.
-Unless Indigenous community-based monitoring
approaches are well designed and implemented
over the long term, the risk remains that
they will be ineffective for all stakeholders or
perceived as tokenistic, and as a result, are
unlikely to be integrated into broader environmental
management activities or provide support
for local livelihoods (Green et al., 2012).
-Rather, the themes that emerged from the interviews and workshops suggest that the variety of approaches would include efforts to: improve coordination between stakeholders; improve the ability to detect and respond to climatic trends; utilise Indigenous knowledge more effectively; and improve learning through better communication and sharing of findings.</t>
  </si>
  <si>
    <t>Case study highlighting what worked and what didn't in a monitoring project with Indigenous people in Australia.</t>
  </si>
  <si>
    <t>Turreira-Garcia et al. 2018; Who Wants to Save the Forest? Characterizing Community-Led Monitoring in Prey Lang, Cambodia</t>
  </si>
  <si>
    <t>we present the case of an autonomous grassroots-monitoring network that took the initiative to protect their forest, in a context, where no external incentives and rule enforcement power were provided. The aim was to analyze the socio-demographic and economic backgrounds, motivations and achievements of forest monitors, compared to non-monitors in the same
communities.</t>
  </si>
  <si>
    <t>Cambodia</t>
  </si>
  <si>
    <t>Asia</t>
  </si>
  <si>
    <t>four villages bordering Prey Lang forest</t>
  </si>
  <si>
    <t>the expressed aim to protect the forest against
illegal activities.; The inhabitants of Prey Lang have traditionally patrolled
the forest to protect resin trees and other natural resources.
In the early 2000s, rampant illegal logging led some of the
inhabitants to organize themselves into a forest monitoring
group, called the PLCN. The PLCN advocates for forest
protection and conservation through peaceful patrols and
confiscation of logging equipment and illegally logged
timber. Currently, the PLCN is not formally recognized by
the Cambodian Government and has no rule enforcement or
sanctioning power.</t>
  </si>
  <si>
    <t>community-led-and-executed monitoring</t>
  </si>
  <si>
    <t>In order to patrol and protect Prey Lang from deforestation, the
self-organized forest monitoring network independently
designed the monitoring scheme and carried out all information
gathering and reporting of the gathered information</t>
  </si>
  <si>
    <t>Access to natural
resources is customary and without official property
rights.</t>
  </si>
  <si>
    <t>Local people started Prey Lang Community Network (PLCN); PLCN is organized into a steering committee (four people in 2015), a core group (20 people), and a group of ordinary members (about 500 people), all of whom are volunteers. The steering committee and the core members are selected through elections held in each province. The steering committee and the core group members organize meetings and patrols when someone warns of suspicious activity in the forest.</t>
  </si>
  <si>
    <t>Organized in the early 2000s; paper published in 2018</t>
  </si>
  <si>
    <t>Compensation provided by PLCN to cover travel and food costs</t>
  </si>
  <si>
    <t>Patroling: The patrol groups vary in size and often consist of 15–20 people on motorbikes, covering various sections of the Prey Lang core zone as well as the major logging roads in and out of the area. Reports on illegal logging are filed and sent to authorities, the confiscated
equipment is turned over to the authorities upon completion of the patrol, and the illegally cut timber is seized and burned on the site.</t>
  </si>
  <si>
    <t>Reports on illegal logging are filed and sent to authorities, the confiscated equipment is turned over to the authorities upon completion of the patrol, and the illegally cut timber is seized and burned on the site</t>
  </si>
  <si>
    <t>Illegal activites / logging</t>
  </si>
  <si>
    <t>Intended to stop illegal behaviors for benefit of local people</t>
  </si>
  <si>
    <t>Reports on illegal logging are filed and sent to authorities, the confiscated equipment is turned over to the authorities upon completion of the patrol, and the illegally cut timber is
seized and burned on the site.</t>
  </si>
  <si>
    <t>.The active members claimed that they were successful in stopping the illegal activities they encountered, either
always (55%) or occasionally (26%). Monitors felt most
successful in stopping illegal loggers working for a company (67% of the times encountered) and clearing land for farms (47% of the times). PLCN made written and verbal agreements with the perpetrators to stop logging in the future. Illegal timber left on site was most often burned (62% of cases), and illegal timber being transported was most often confiscated (54% of the times).</t>
  </si>
  <si>
    <t>.Most of the active monitors (73%, n = 22) had been
threatened verbally by local authorities/police (60% of the times). Threats were often of death, either targeting the monitor personally or his or her family members. At other times, monitors were threatened with imprisonment or had guns pointed at them. In fewer instances, district or village headmen (13%), forestry administration (FA) officials (13%), or other local villagers and loggers (13%) had persuaded respondents not to patrol. According to the monitors, the local authorities and other people in power, such as village headmen, have vested interests in illegal logging activities or are bribed to allow logging to take place. Seven monitors had experienced conflicts with other villagers when they burned illegal timber or confiscated chain-saws. In addition, 43% (n = 13) of the active monitors had at some point been pressured by local authorities (police, village headmen, FA officials), and loggers not to report an illegal activity. Many respondents mentioned that they were frequently told by the local authorities that they did not have the right to patrol or confiscate materials.</t>
  </si>
  <si>
    <t>-non-timber forest product (NTFP) collectors had a higher likelihood of being members of PLCN than people who did not collect NTFPs
-The present case study shows that not all local people are willing to invest time and effort in actively trying to preserve the forest. We found that, although most of the individuals interviewed cared for the existence of the forest and the natural resources they can extract from it, active forest monitoring is the work of a relatively few dedicated individuals.
-Motivations are an important aspect to consider when developing participatory projects as they will determine the sustainability of the efforts over time
(Singh et al. 2014). When involving local communities in externally-driven schemes, practitioners should consider how external incentives interact with the strength of
‘intrinsic’ motivation to participate over time.</t>
  </si>
  <si>
    <t>First line of abstract: Community monitoring is believed to be successful only where there is sustained funding, legislation for communities to
enforce rules, clear tenure rights, and an enabling environment created by the state.
-In externally driven monitoring schemes, motivation is often linked to incentives offered to the communities or to the individuals involved.
-By contrast, autonomous monitoring can occur even if these
benefits are not offered. In our case study, the autonomous
PLCN was intrinsically motivated by protecting not only their
natural resources, but the whole landscape, as it is an inherent
part of their life and culture.</t>
  </si>
  <si>
    <t>-Additionally based on our results we recommend practitioners and community members that would like to work with environmental
monitoring for nature protection to consider
whether they would prefer to support the activity of individuals
-look into citations?
with substantial intrinsic motivation to participate or
to recruit and motivate a broader subset of the community
-When
initiatives are externally-driven we recommend bringing in
locally perceived relevant incentives to ensure long-term
participation, while also informing and involving local
communities in global agendas to protect the environment.</t>
  </si>
  <si>
    <t>Interesting paper about an autonomous monitoring projet aiming to identify what contributes to volunteers getting invovled in a particpatory monitoring project.</t>
  </si>
  <si>
    <t>Bergos et al. 2018; Fogones de Fauna: An Experience of Participatory Monitoring of Wildlife in Rural Uruguay</t>
  </si>
  <si>
    <t>it is necessary to both strive for the empowering of rural communities and to establish a constructive exchange of knowledge. JULANA (an acronym from the Spanish for “Playing in
Nature”) works towards these goals through the dialogue of the different conceptions of nature and society. This work presents an experience in collaborative-learning, the participatory monitoring project named Fogones de Fauna carried out in the village of Paso Centurión, along with reflections on the value of JULANA’s work and education.
-JULANA promotes processes of dialectical construction of knowledge, prioritizing the role of local communities in making decisions about their territory from a modest science perspective, in terms of Fals Borda (1981). In this context, the different roles (i.e., scientists, local actors) are not blurred yet; on the contrary, they are complemented with the aim of generating knowledge that is comprehended and controlled by local actors, empowering them to face adverse situations and decision-making (Fals Borda, 1981).</t>
  </si>
  <si>
    <t>Uruguay</t>
  </si>
  <si>
    <t>village of Paso Centurión</t>
  </si>
  <si>
    <t>x</t>
  </si>
  <si>
    <t>the area comprises a great diversity of ecosystems
such as grasslands, wetlands, riverine forests, hills, hill ranges, and hill ravines
(Faccio &amp; Achkar, 2008). On a broader scale, it is characterized as a combination
of the pampa biome with forests influenced by the Brazilian Mata
Atlántica</t>
  </si>
  <si>
    <t>The theoretical framework of the group is based on Environmental Education. JULANA works alongside with processes that problematize the society-nature relationships, placing special emphasis on the active participation of all involved. It also seeks to encourage curiosity, adopting playful methodologies with different levels of abstraction, understanding that they facilitate the connection with basic human emotions and therefore of humans with their environment.</t>
  </si>
  <si>
    <t>Collaborative</t>
  </si>
  <si>
    <t>Based on the relative level of involvement of local stakeholders and professional scientists, this scheme can be classified as collaborative monitoring with external data interpretation</t>
  </si>
  <si>
    <t xml:space="preserve">2. Within a space that promotes participation, different methodologies were used, including meetings where playful activities and theatrical performances were carried out using varied technical means—like maps, images, texts, and audiovisuals. This provided the opportunity for horizontal deliberation on various issues related to society-nature relationships. The goal was to enable diverse expressions that give account of the relationships that the local inhabitants maintain with nature. 
3. In order to record the presence and associations with non-human animals, different formats were used: stories of encounters or experiences of domestication, drawings made by children, artistic expressions of non-human figures and photographs or videos, as well as camera traps, an innovative tool in this context.
.The innovative tool used to record the presence of local fauna was the camera trap
3. a workshop was arranged to explore the implications of a new wind farm project in the area.
3.Collectivizing the records of the non-human animals reveals the singular relationships that locals maintain with their surrounding nature, including the ways they observe, understand,
classify, use, and manage it.
</t>
  </si>
  <si>
    <t>-"Based on this biodiversity, coupled with the high conservation status and other aspects of cultural and historic value, Paso Centurión has been declared as having protected legal status on the departmental (Cerro Largo, 2007) and national levels (Ministerio de Vivienda, Ordenamiento Territorial y Medio Ambiente, Exp. 2015/14000/03835). Nevertheless, in recent years, the locality has been vulnerable to endeavors that can potentially change the ways of living, and threaten the local biodiversity (Chouhy et al., 2014). This panorama of diverse interests that compete for the territory—where a dispute occurs between those who support biodiversity and conservation of local culture, and those who support large private production—raises the need for reflection on how knowledge is built, in which manner the availability of information is handled, and how it is used for policy-making."
Throughout the project, the community’s participation in the activities has
increased, both in concurrence and engagement with the proposal. Initially,
the meetings were led by the children, and the adults attended tangentially.
-Currently, most participants are women, and they have an active and sustained
presence between workshops. The elevated involvement of local actors in the proposal is associated with increased trust between the involved parties.</t>
  </si>
  <si>
    <t>In addition, the visions and positions of the Paso Centurión inhabitants have permeated into the academic activities of JULANA’s associates. This has resulted in academic production (Chouhy et al., 2014; Grattarola et al., 2016) and student training.3</t>
  </si>
  <si>
    <t>Initially, the meetings were led by the children, and the adults attended tangentially. (locals)</t>
  </si>
  <si>
    <t>Since 2013, eight cameras have been set and are still active,</t>
  </si>
  <si>
    <t>.The ongoing tasks of handling the cameras, including decision-making about their geographical location, checking records and maintenance, and the identification of the surveyed species, are carried out together with the interested neighbors. Collectivizing the records of the non-human animals reveals the singular relationships that locals maintain with their surrounding nature, including the ways they observe, understand, classify, use, and manage it.
.The participants were asked to debate in small groups the perceived benefits and negative consequences of the installation of the wind farm, so as to later share their
reflections with the rest. 
-Another example was focused on sharing the local myths and legends associated with native fauna. Participants were separated
into groups and each was asked to enact a small theatrical play that portrayed
a real-life episode of their choosing, using objects available at the school or the
immediate surroundings.</t>
  </si>
  <si>
    <t>Camera trap data of wild fauna
Potential windfarm project: a workshop was arranged to explore the implications of a new wind farm project in the area. A windmill model was made where each blade represented a different subject regarding this situation: territory, electricity, local stakeholders, and biodiversity.</t>
  </si>
  <si>
    <t>Windfarm project could lead to more climate-friendly energy sources</t>
  </si>
  <si>
    <t>Local stakeholders</t>
  </si>
  <si>
    <t>There is evidence that the information generated in the conjunction of knowledges is adopted and used by local people and has therefore contributed to depth to their own capacity to influence the modification of their environment and their way of life. For instance, some residents have revealed their new vision of the non-human animals, which has lead them to record their presence through photographs and videos to share their findings. Likewise, they have also stated that people from outside who visit the area are interested in the natural riches of Paso Centurión, which have made them re-evaluate their own environment by positively highlighting aspects of their relationship with nature. In another case, the monitoring results of local fauna were part of the arguments presented by researchers and neighbors to the national environmental authorities regarding the possible installation of a wind farm in the area. Finally, it should be noted that currently there are two new, local proposals involving the neighbors and JULANA members: one for the development of sustainable livestock breeding and another for ecotourism.</t>
  </si>
  <si>
    <t>.Throughout the project, the community’s participation in the activities has increased, both in concurrence and engagement with the proposal. Initially, the meetings were led by the children, and the adults attended tangentially. Currently, most participants are women, and they have an active and sustained
presence between workshops. The elevated involvement of local actors in the proposal is associated with increased trust between the involved parties.
.Paso Centurión residents did not show differential attitudes between these new people and the members of JULANA whom they have known for a
long time. They expressed their concerns and perceptions, and shared their traditions and customs with everybody else. In addition to these signs, trust has been made explicit by the villagers.
.In addition, the visions and positions of the Paso Centurión inhabitants have permeated into the academic activities of JULANA’s associates. This has
resulted in academic production (Chouhy et al., 2014; Grattarola et al., 2016) and student training.3 Further, in the decision-making process, the recognition
of the opinions of local actors and the necessary space for dialogue with those directly involved have been favored, expanding the debate beyond the
capital city.</t>
  </si>
  <si>
    <t>In some cases, information of interest to the local population
was handed over (i.e., environmental legislation, productive projects in the
region), therefore decentralizing information in order to reach those usually
not consulted. Likewise, it was also encouraged that these forms of knowledge
were brought into dialogue with local conceptions. During the project, the
horizontal exchange of knowledge from the different parties was promoted,
contributing to the construction of a more complete understanding of reality.</t>
  </si>
  <si>
    <t>A lot of detail on the initial stages of the process of building trust, bringing the community together to discuss what is important to them and empowering them by sharing the data. Not much detail on the actual monitoring.</t>
  </si>
  <si>
    <t>Thiao et al. 2019; A perception-based participatory monitoring and evaluation approach to foster effective co-management of the marine protected areas in Northwest Africa</t>
  </si>
  <si>
    <t>in 2013–2014 the Canary Current Large Marine Ecosystem (CCLME) project supported the development of an experimental participatory monitoring and evaluation (PM&amp;E) approach for the Northwest African MPAs. This perception-based approach, which was implemented in two pilot MPAs in Senegal and Gambia, was then widely shared and discussed through several local meetings as well as in two regional and international workshops. This article aims to document the principles and outcomes of this experimental PM&amp;E approach and also discuss its opportunities and challenges regarding to its potential adoption and use by MPA managers.</t>
  </si>
  <si>
    <t>Gambia and Senegal</t>
  </si>
  <si>
    <t>Africa</t>
  </si>
  <si>
    <t>Cayar MPA in Senegal and Tanbi National Park in Gambia.</t>
  </si>
  <si>
    <t>The participatory monitoring and evaluation (PM&amp;E) approach developed by the CCLME was concerned with the management as well as the impact of MPAs and focused on the perceptions of local stakeholders regarding the multiple potential effects as they were locally  experienced or perceived. Our study specially targeted the members of  the MPAs management committees and the local marine resource users.</t>
  </si>
  <si>
    <t>c</t>
  </si>
  <si>
    <t>Developed and led by Canary Current Large Marine Ecosystem (CCLME)</t>
  </si>
  <si>
    <t xml:space="preserve">.the participatory approach proposed in this study included focus group discussions with the members of the MPAs management committees and a perceptions-based survey of local marine resource users. </t>
  </si>
  <si>
    <t>.(Within Cayar MPA) In the city of Cayar, fishing is the main sector which mobilizes almost 80% of the working population
.Tanbi National Park is bordered by 12 villages where agriculture, fishing and the exploitation of marine mollusks are key-livelihood activities</t>
  </si>
  <si>
    <t>.the members of the MPAs management committees and the local marine resource users
. local marine resource users, in particular the fishers and mollusks harvesters.</t>
  </si>
  <si>
    <t>2013-2014</t>
  </si>
  <si>
    <t>.conducted focus group discussions with the management committees which are the major local institution responsible for the administration of the MPAs.
.One of the major steps of the development of our participatory monitoring and evaluation approach was to identify and define some MPAs effectiveness indicators that could be quantified through perceptions survey of the local marine resource users.</t>
  </si>
  <si>
    <t>.The focus group discussions dealt with key-issues related to the establishment of the MPAs and the bioecological and socioeconomic effects as well as the governance framework.
.Regarding the bioecological dimension, it was first asked to the management committees to identify and propose a list of five focal species (or group of species).
.One of the major steps of the development of our participatory monitoring and evaluation approach was to identify and define some MPAs effectiveness indicators that could be quantified through perceptions survey of the local marine resource users.</t>
  </si>
  <si>
    <t>External</t>
  </si>
  <si>
    <t>.From the presentations made during local meetings as well as in a regional and international workshops, it was noticed that the experimental results allowed MPAs managers to gain a better understanding of the effectiveness of the MPAs with regard to three dimensions of bio-ecology, socioeconomics and governance. During these different events, the results were also considered to be well appropriate to emphasize the strengths and weaknesses as perceived by the local MPAs stakeholders. They were also useful in terms for awareness raising of the resource users and managers about the objectives, governance and management of the MPAs.</t>
  </si>
  <si>
    <t>.the notion of effectiveness which refers to the level of performance of the MPAs depends on several factors whose assessment may require taking into account a high number of indicators (Pomeroy et al., 2005) among which we arbitrarily selected fifteen that we considered to be essential. Such a choice is not neutral with respect to the conclusions of the study.
.considering the available funds and deadlines of the study, we opted for a relatively small sample that we assumed to be sufficient to test our MPAs PM&amp;E approach with actual data and demonstrate its advantages and challenges.
.perception surveys are subject to a non-negligible part of subjectivity despite the precautions taken to minimize it.
.Because of the desire to cover a large number of issues relating to the bio-ecological, socio-economical and governance dimensions of the MPAs, the questionnaire was so holistic that it became relatively long. In addition, the idea of having a single identical questionnaire for all MPAs reduced the possibility to reflect the diversity of the contexts and objectives of these different MPAs.</t>
  </si>
  <si>
    <t>Beyond the results generated to describe the effectiveness of the MPAs as perceived by the local communities, we also noticed that the current fisheries management context in Northwest Africa - characterized by the need of efficient co-management strategies against the general degradation of the marine and coastal environment and resource - is very favorable for the promotion of this approach. However there are also key challenges to address in order reinforce its robustness and ensure ownership by MPA managers and local communities. Nevertheless, in its current version, the approach is useful to raise awareness on the major gaps of the MPA management processes.</t>
  </si>
  <si>
    <t>This papers PM&amp;E approach is not about conservation action. It instead asks local stakeholders to share perceptions of existing MPA networks</t>
  </si>
  <si>
    <t>Experimental  PM project "concerned with the management as well as the impact of MPAs and focused on the perceptions of local stakeholders regarding the multiple potential effects as they were locally  experienced or perceived"</t>
  </si>
  <si>
    <t>Lyver et al. 2017; An indigenous community-based monitoring system for assessing forest health in New Zealand</t>
  </si>
  <si>
    <t>The objective of this study was to identify community-based indicators and metrics used by Ma ̄ori in New Zealand to monitor forest health and community wellbeing. Eighty semi-directed interviews were conducted with 55 forest users within the Tuawhenua tribal group to identify forest health indicators and associated gradient of metrics to assess each indicator. Indicators were grouped within nine culturally-relevant themes: (1) food procurement (mahinga kai), (2) natural productivity (hua o te whenua), (3) nature of water (a ̄hua o te wai), (4) nature of the land (a ̄hua o te whenua), (5) nature of the forest (a ̄hua o te ngahere), (6) perpetual occupation of land and place (ahikaaroa), (7) spiritual dimension (taha wairua), (8) physical health (taha kikokiko), and (9) mental health (taha hinengaro). Within these themes, indicators and associated metrics were aligned within two monitoring approaches: field survey and interview based.</t>
  </si>
  <si>
    <t>New Zealand</t>
  </si>
  <si>
    <t>Te Urewera mountain ranges in the eastern region of the North Island, New Zealand</t>
  </si>
  <si>
    <t>In New Zealand, the national biodiversity monitoring and reporting system emphasizes species dominance and occupancy, and is implemented across public conservation land, c. one-third of NZ’s land area (New Zealand Government 1987; Lee et al. 2005; MacLeod et al. 2012). This national monitoring and reporting system does not currently include Ma ̄ori or community-based indicators, although local and central government initiatives are exploring opportunities for their use in other capacities (Ministry for the Environment and Statistics New Zealand. The overarching goal of this study, therefore, was to develop a Ma ̄ori community-based monitoring system that primarily tracks the health of a forest ecosystem but also community well-being.</t>
  </si>
  <si>
    <t xml:space="preserve">we (members of Landcare Research and the T ̄ uhoe Tuawhenua Trust) worked with the people from the T ̄ uhoe Tuawhenua (herein referred to as Tuawhenua) community of Ruata ̄huna, which is located within the Te Urewera region in the North Island of New Zealand. </t>
  </si>
  <si>
    <t>1, 2, 3, 4, 5.Tuawhenua and Te Urewera tribespeople have had stewardship with the forests for the last 730 years. This project aims to classify their community based approach.
3.Three independent rounds of interviews were conducted between 2004 and 2014 and focused on aspects relating to Te Urewera and the Tuawhenua peoples’ use and relationships with the forest. The underlying context for the interviews was to record mātauranga that would contribute to future management of the forest by the tribe. All rounds of interviews offered relevant narrative which allowed researchers to identify and understand community indicators of forest health. All interviewees were originally from Ruatāhuna or had lived in the community for over 35 years. Participants were then selected based on their current or past use of the forest and who possessed knowledge and experiences relating to the forest. In total, we interviewed 55 individuals (n = 80 interviews) in both Māori and English
.The first round of interviews focused on a cultural keystone species, the kererū (Hemiphaga novaeseelandiae), a fruit pigeon that was highly abundant within Te Urewera forests historically, but has declined significantly over the last century.
.Our second round of interviews was conducted between 2011 and 2012 and focused on the knowledge held by elders and community members of the flora and fauna within Tuawhenua forests and rivers (Mātauranga ō te Tuawhenua—Traditional knowledge of the Tuawhenua) 
.The (third) interviews addressed Tuawhenua knowledge of: (1) trends and changes in biodiversity, (2) indicators of the state and change of biodiversity, (3) relationships between plants, animals and people, and (4) the aspirations the community members held for their lands and forests.</t>
  </si>
  <si>
    <t>Formally: The Tu ̄hoe Tuawhenua Trust is an entity formed in 1987 to administer approximately 8800 hectares of mostly forested lands owned by Tuawhenua sub-tribes.
Informally: -Tuawhenua and Te Urewera tribespeople have had stewardship with the forests for the last 730 years.</t>
  </si>
  <si>
    <t>forest users within the Tuawhenua tribal group</t>
  </si>
  <si>
    <t>.Over their 730 years of settlement in New Zealand (Wilmshurst et al. 2014)M ̄ aori developed intimate relationships with, and extensive knowledge systems of, their environment and the rich endemic biological diversity encountered therein.
.The interviews were conducted between 2004 and 2007.
.second round of interviews was conducted between 2011 and 2012
.We carried out a third round of interviews (Ma¯tauranga o te taiao—Traditional knowledge of the natural environment) in 2013 and 2014</t>
  </si>
  <si>
    <t>.Field surveys of the forest: monitoring wildlife frequency/condition/behavior. Monitoring plant abundance/condition. Monitoring water quality. Monitoring soil quality and tree cover. Monitoring forest health. Monitoring spiritual health.
.Interview-based approaches were also used for the above but included: Information on flood/snow/storm events. Information on harvested wildlife. General health of people in the community. Information on knowledge and adherence to customary protocols, rules and practices. Information on traditional knowledge and wisdom transfer within the community</t>
  </si>
  <si>
    <t>. The abundance of native birds in forest (visual observations and sound)
. The amount of possum and deer pellets or pig, cow or horse dung
. The abundance, condition and size of tawa fruit
. The extent of flowering in the forest canopy
. The abundance of fruit on the trees in the forest
. The abundance of medicinal plant (rongoa¯) in the forest
. The abundance and quality of hen and chicken fern plants (mauku) in the forest
. The appearance of the river
. The quality of water in the river (in a normal flow)
. The language or sound of the river and forest
. The structure and vegetation canopy cover of the riverbed
. Appearance, beauty, health and condition of the forest
. The shape and layering of emergent forest canopy
. The colour of the forest canopy
. The abundance of saplings and seedlings in the forest
. The amount of vegetation browse and damage (by deer and livestock) in the forest
. The amount of possum sign (possum dung, bite marks and scratchings on trees) in the forest
. Amount of vegetation cover (e.g., ferns, seedlings) on the forest floor
. Strength and presence of the life essence or life-force within the forest (mauri)
. Strength and presence of the energy flow or natural current in the forest (ia)
• Native bird flock size (e.g., kerer ̄ u,k ̄ ok ̄ o, pihipihi) 
• Nocturnal and diurnal native bird calls—noise levels, abundance of calls [e.g., kiwi (Apteryx mantelli), ruru (Ninox novaeseelandiae), ka ̄ka ̄, ka ̄k ̄ ariki (Cyanoramphus spp.), koparapara (Anthornis melanura)] 
• Prevalence and densities of possum and deer faecal pellets or feral pig, cow (Bos taurus) and horse dung 
• Extent and depth of deer, feral pig, cow and horse tracks and pugging of soil 
• Prevalence of red deer antler thrashing on trees 
• Extent and depth of feral pig rooting 
• Intensity of fungi (harore) odour in forest 
• Prevalence and density of pikopiko [shoots of the hen and chicken fern
• Condition and quality of pikopiko [shoots of the hen and chicken fern
• Fruit abundance and density on trees and ground
• Quality of water in rivers or streams
.Soil quality</t>
  </si>
  <si>
    <t>use of biota, a strong interdependence of people and the environment, and a spiritual component.</t>
  </si>
  <si>
    <t>Local stakeholders, community members; if community members are no longer entering the forest in the same numbers, or as often, or for as long, then a field survey survey-based approach using indicators deemed relevant by the community can be both informative and useful</t>
  </si>
  <si>
    <t>no details</t>
  </si>
  <si>
    <t>Our comprehensive series of interviews revealed nine culturally-relevant themes to a potential indigenous community-based forest monitoring system in New Zealand. This approach included indicators that overlap with currently implemented national biodiversity measures (e.g., seed fall by dominant forest species; the abundance of ungulate pellets; the abundance of birds) but, importantly, the approach also emphasised the use of biota, a strong interdependence of people and the environment, and a spiritual component.</t>
  </si>
  <si>
    <t>.a potential issue with integrating resource use indicators into a monitoring system is the relationship between the harvest-based indicator and the total abundance of species. Harvesters can adjust their practices (e.g., increased harvest effort) in a variety of ways that can influence the shape of a harvest rate–abundance relationship. Small declines in harvest rates have the potential to hide larger declines in the population (Moller et al. 2004), therefore issues like this would need to be recognised and addressed within any community-based system.
.The application of a field survey platform as a means to monitor the state of the environment raises issues around how environmental information is collected and processed by IPLCs. The field survey approach can be likened to the scientific system of monitoring biodiversity where measures are obtained at fixed points in time using a repeatable survey method. Traditional methods of knowing presented in this study did not evolve as indicators to be applied within a survey protocol and it therefore could be argued that it is inappropriate to try.
.Unlike a science-based monitoring system, there is likely to be greater diversity in community based indicators between different regions of a country. This makes it difficult to compare data and interpretations of the state of biodiversity.
.Indigenous peoples typically ‘manage’ and ‘monitor’ at a localised or catchment scale reflecting community values and priorities. This challenges the ability to scale-up indicators across multiple communities and landscapes and to make inferences about the national state of biological and community well-being. Unlike a science-based monitoring system, there is likely to be greater diversity in community based indicators between different regions of a country. This makes it difficult to compare data and interpretations of the state of biodiversity.
.The challenge confronting practitioners, therefore, will be to balance the variability that emerges from engaging different spatially-specific indicators and the comparativeness of indicators across multiple communities with the informative value of resulting aggregated indicators for assessing the national state of the environment and/or the community’s relationship with it.</t>
  </si>
  <si>
    <t>.The declining use of the forest by the Tuawhenua community over the past three decades (Fig. 2) will have affected the frequency with which individuals observe indicators and therefore form impressions and report on status and change. This declining frequency in forest use has ramifications for the type of monitoring approach that is applied. The temporal and spatial comparative nature of the interview-based approach relies heavily on regular and repeated forest visits and/or harvest of resources to form and update impressions of forest state during a season or over multiple years.
.On the other hand, if community members are no longer entering the forest in the same numbers, or as often, or for as long, then a field survey survey-based approach using indicators deemed relevant by the community can be both informative and useful. Not all indicators, however, lend themselves to a field survey approach, which further supports the case for applying a dual field survey and interviewbased monitoring approach
.The contribution of indigenous community-based monitoring systems to regional and national efforts to monitor state of biodiversity needs consideration. For countries like New Zealand, where approaches such as the National Biodiversity Monitoring and Reporting System (Lee et al. 2005; Ministry for the Environment and Statistics New Zealand 2015a) have been developed, alignment of the different monitoring approaches would enrich the knowledge about the state of the environment and contribute a broader understanding of the relationships communities hold with their biodiversity.
.The dual application of both field survey and interview-based indicators is likely to be the most effective approach for understanding socio-ecological health and integrity.</t>
  </si>
  <si>
    <t>.Community and human-biodiversity relations based on reciprocal exchange are fundamental ontological principles for indigenous peoples and hunting cultures around the world (Kendrick et al. 2005; Nadasdy 2007; Sangha et al. 2011). Indicators of these relationships were important for the Tuawhenua people. Tuawhenua recognised that the health of the forest ecosystem was linked integrally to the community’s fundamental principles of environmental guardianship or stewardship (kaitiakitanga), practice of caring for visitors (manaakitanga), and interrelatedness within natural and spiritual worlds (whakawhanaungatanga). The strength of community spirit and commitment to others (matemateone) was viewed as an indicator that measured the extent to which these principles were observed and practised.
.This study has taken the initial steps towards developing a forest monitoring system with indicators that are relevant and make sense to a Ma ̄ori community. Indicators identified in this study were methods that the Tuawhenua community understood, trusted and felt informed them about the state of their forest and community.
.the ideal monitoring system is one where community members can report on biodiversity based on their ‘undisturbed’ routines. However, in situations where there is reduced resource use or movement on the land by the community (such as in this study), a field survey approach using indicators identified by community elders or experts might offer an alternative method for monitoring environmental health.</t>
  </si>
  <si>
    <t>.The dual application of both field survey and interview-based indicators is likely to be the most effective approach for understanding socio-ecological health and integrity.
-This study has taken the initial steps towards developing a forest monitoring system with indicators that are relevant and make sense to a Ma ̄ori community. Indicators identified in this study were methods that the Tuawhenua community understood, trusted and felt informed them about the state of their forest and community.</t>
  </si>
  <si>
    <t>Detailed paper about working with Maori to develop a monitoring system that reflects their priorities and values.</t>
  </si>
  <si>
    <t>Campos-Silva et al. 2018; Unintended multispecies co-benefits of an Amazonian community-based conservation programme</t>
  </si>
  <si>
    <t>Community-based conservation management has shown potential for integrating socio-economic needs with conservation goals in tropical environments; however, assessing the effectiveness of this approach is often held back by the lack of comprehensive ecological assessments. We conduct a robust ecological evaluation of the largest community-based conservation management initiative in the Brazilian Amazon over the last 40 years. We show that this programme has induced large-scale population recovery of the target giant South American turtle (Podocnemis expansa) and other freshwater turtles along a 1,500-km section of a major tributary of the Amazon River. Poaching activity on protected beaches was around 2% compared to 99% on unprotected beaches. We also find positive demographic co-benefits across a wide range of non-target vertebrate and invertebrate taxa.</t>
  </si>
  <si>
    <t>Brazil</t>
  </si>
  <si>
    <t>Western Brazilian Amazon</t>
  </si>
  <si>
    <t>In the current study, we assess the effectiveness of a CBCM programme in the western Brazilian Amazon, targeting the giant South American turtle (Podocnemis expansa), yellow-spotted river turtle (Podocnemis unifilis) and six-tubercled river turtle (Podocnemis sextuberculata). Following severe and long-term population declines caused by historical overexploitation16, turtle nesting beaches (locally known as tabuleiros) have been systematically protected from adult and egg harvesting by informal guards from local communities, and subsequently monitored for nesting success, especially for P. expansa, a sand-dependent high-value species.</t>
  </si>
  <si>
    <t>The current CBCM programme has a mixed approach, whereby government agencies, non-governmental organizations, university researchers and local communities work in partnership to boost the population recovery of this overexploited species</t>
  </si>
  <si>
    <t xml:space="preserve">3. there are 14 beaches that have been protected by 42 informal beach guards (2–4 per beach), who take turns occupying a wooden
hut placed in front of the beach, while maintaining full-time (24/7) vigilance during all 5–6 dry season months each year.
</t>
  </si>
  <si>
    <t>Unclear. Local communitiesare able to harvest natural resources in the study region</t>
  </si>
  <si>
    <t>Local community members. 42 informal beach guards (2–4 per beach)</t>
  </si>
  <si>
    <t>"We analysed 40 years of P. expansa population data (1977–2016)"</t>
  </si>
  <si>
    <t>Beach vigilance is a high-risk activity, due to the high rates of poaching; In compensation, beach guards receive a monthly allowance in basic food items  (cesta basica), representing only ~US$110, from a partnership between governmental agencies and university projects.</t>
  </si>
  <si>
    <t>Beach guards maintain vigiliance guarding the beach and also recording data on the turtle nests</t>
  </si>
  <si>
    <t>Beach-guards conduct a participatory evaluation of nesting success, monitoring he number of nests for all three size-graded turtle species (P. expansa, P. unifilis, and P. sextuberculata), any natural predation or illegal harvesting events, and the number of eggs and hatchlings emerging at each nest.</t>
  </si>
  <si>
    <t>unclear</t>
  </si>
  <si>
    <t>"Community-based protection strongly ensures the reproductive success of P. expansa, representing 58 times more nests on protected beaches (protected
beaches: 584 nests; unprotected beaches: 10; t = 2.20, P &lt; 0.05). P. unifilis and P. sextuberculata also benefited from beach protection, showing marked increases in nesting success. For these turtle species, we recorded 786 nests on protected beaches and only 161 on unprotected beaches"</t>
  </si>
  <si>
    <t>.Community-based protection strongly ensures the reproductive success of P. expansa, representing
58 times more nests on protected beaches (protected beaches: 584 nests; unprotected beaches: 10; t = 2.20, P &lt; 0.05). P. unifilis and P. sextuberculata also benefited from beach protection, showing marked increases in nesting success. For these turtle species, we recorded 786 nests on protected beaches and only 161 on unprotected beaches
.We also confirmed that beach protection dramatically suppressed
illegal activity from poachers on nests of all three Podocnemis turtle
species.
.Positive outcomes included the population recovery of turtle species 
that represent an important subsistence food resource, and the 
strengthening of sociocultural identity</t>
  </si>
  <si>
    <t>Surveys were used to understand beach guard impressions of the program. informants were concerned about: (1) the failing of the CBCM programme to generate
a source of tangible financial return; (2) insufficient support from government agencies, including shortages of basic equipment and material investments; and (3) the complete lack of appreciation by government authorities and society as a whole that failed to adequately recognize the considerable time and effort allocated to beach
surveillance, and personal threats incurred from confronting recalcitrant poachers.</t>
  </si>
  <si>
    <t xml:space="preserve">.Our results provide clear evidence on the ecological benefits of a CBCM scheme, which has released more than 2 million hatchlings of freshwater turtles over the last four decades, driving the population recovery of a historically overexploited species20. In particular, we also show that (1) these benefits are not ensured inside protected areas without CBCM initiatives and (2)
that they are coupled with unintended benefits for multiple nontarget taxa, which are often obfuscated by restricting assessments to target species responses. Finally, our results highlight some of the socio-economic considerations that will determine the future success
or failure of this and other similar CBCM programmes.
.Considering the wide-ranging ecological benefits combined with minimal implementation costs, this programme represents a high value-for-money conservation tool. In contrast to typical assumptions that rural people are motivated primarily by economic returns, we report the long-term commitment by beach
guards driven by a sense of moral duty, despite being deprived of
monetary compensation for many years.
</t>
  </si>
  <si>
    <t>NG: this paper would be useful in the sense of "community conservation works for conservation results", but doesn't necessarily provide a lot details on how the methods of running this, who makes decisions, etc. in the main paper (i haven't looked at supp materials).</t>
  </si>
  <si>
    <t>Humber et al. 2017a; Assessing the small-scale shark fishery of Madagascar through community-based monitoring and knowledge</t>
  </si>
  <si>
    <t>The methods presented here demonstrate a low cost participatory approach for gathering data on small-scale fisheries, in particular for those that take place across remote areas. Community-based data collectors were trained to record biological and socioeconomic data on the traditional (non-motorised) shark fishery in the Toliara region of Madagascar over a six year period (2007–2012). An estimated 20 species of shark were recorded, of which 31% (n = 3505) were Sphyrna lewini (scalloped hammerhead), a species listed by the IUCN as Endangered (IUCN, 2016). Although the number of sharks landed annually has not decreased during our survey period, there was a significant decrease in the average size of sharks caught. Despite multiple anecdotal reports of shark population declines, interviews and focus groups highlight the possibility that shark landings appear to have been maintained through changes in gear and increases in effort (eg. number of fishers, time spent fishing), which may mask a decline in shark populations.</t>
  </si>
  <si>
    <t>Madagascar</t>
  </si>
  <si>
    <t>24 villages in two regions on the southwest coast of Madagascar, within the province of Toliara.</t>
  </si>
  <si>
    <t>small scale fisheries</t>
  </si>
  <si>
    <t>Here we present the first multiyear assessment of the status of the traditional (non-motorised) shark fishery in Madagascar that lands both sharks and guitarfish species (Rhinobatidae), primarily for their fins. This study set up a network of trained community-based data collectors in order to facilitate landings data collection over an inaccessible coastline, whilst building capacity for participatory fisheries monitoring. The results of this study are contextualised with available information on Madagascar-wide shark catch.</t>
  </si>
  <si>
    <t>To develop a profile of the shark fishery in the region, a monitoring programme was set up in region 1 in late 2006, and in region 2 in May 2008, that employed local community members as data collectors, known as “sous-collecteurs”, in each of the 24 villages (Humber et al., 2011). Village presidents, elders or their relatives were, where possible, chosen as data collectors as they were typically in the best position to enable the monitoring programme to be accepted by the village residents, and were also more likely to have the required level of literacy skills.
The Project Coordinator and Assistants were Blue Ventures’ employees, trained by the lead author.</t>
  </si>
  <si>
    <t>Each community member data collector was trained by the Project Coordinators and Project Assistants to record biological data, fisher demographics and catch-specific information for each shark in the initial training session (∼1–2 h) in their village.</t>
  </si>
  <si>
    <t>Unclear. The human populations in these coastal villages and islands are almost entirely composed of Vezo fishers and their families, seminomadic fishers who rely exclusively on the marine environment for their livelihoods</t>
  </si>
  <si>
    <t>Each community member data collector was trained by the Project Coordinators and Project Assistants to record biological data, fisher demographics and catch-specific information for each shark in the initial training session (∼1–2 h) in their village.
-Training sessions consisted of explanations of how to collect each piece of information, how to enter it into the table in the notebooks provided, and practice with the measuring tape. Notebooks also contained diagrams of measurements. Data collectors were also trained to use a simple digital camera to record catch in order to check the reliability of the data and reduce the possibility of falsified data.
-Further training with the camera was given if photos were not of high enough quality, as well as any improvements in monitoring (eg. laminated cards showing shark species names to use in photos).</t>
  </si>
  <si>
    <t>local community members; Village presidents, elders or their relatives were, where possible, chosen as data collectors as they were typically in the best position to enable the monitoring programme to be accepted by the village residents, and were also more likely to have the required level of literacy skills.</t>
  </si>
  <si>
    <t>2007-2012</t>
  </si>
  <si>
    <t>Data collectors were paid a base monthly salary of 15,000–25,000 (≈US$6–8) Malagasy Ariary (MGA) and an additional 300 MGA (≈US$0.14–0.16) for each landed shark they recorded (intended to be given to the fishers as a gift for allowing their shark to be measured). The average daily wage in the region is &lt;US$2 and this payment acted to supplement their normal income.</t>
  </si>
  <si>
    <t>Fishermen caught and recorded information on sharks. 
-Data were entered into an excel spreadsheet by Project Coordinators and Assistants and cross-referenced with the original paper records (by the lead author). Data were removed that did not meet a strict verification process during cross-checks with digital camera records, with only confirmed original records included</t>
  </si>
  <si>
    <t>.For each shark landed, biological data: species, pre-caudal length (PCL) (cm), pre-first dorsal length (cm) and sex were recorded, as were fisheries data: fishing site, method of capture and name of lead fisher.
.Shark species names were recorded by their local name in Malagasy as they can vary between villages and regions
.Recorded nets used within the shark fishery were classified into four categories in this study, according to local names: Jarifa, a long gill net with the largest mesh between 12 and 25 cm; Zdzd, another long gill net that has a large mesh size of 8–10 cm; and Janoky, normally a smaller gill net with a smaller mesh size of 4–9 cm that is left overnight in relatively shallow water primarily to target finfish.</t>
  </si>
  <si>
    <t>Information is intended for local small-scale fisheries</t>
  </si>
  <si>
    <t>There is currently no legislation in place to protect sharks from overexploitation in Madagascar and an urgent need to address the lack of shark fishery management across the traditional, artisanal and industrial fisheries.; The proliferation of community-led marine resource management (often supported by an NGO) in Madagascar (Rocliffe et al., 2014), and the recent shark sanctuary put in place in NE Madagascar, could provide a template for the growth of nearshore shark fisheries management in Madagascar through the established network of &gt;65 locally managed marine areas (LMMAs) covering &gt;11,000 km2</t>
  </si>
  <si>
    <t>.Participatory monitoring, control and surveillance has been highlighted as a key activity in the development of successful local natural resource management in Madagascar</t>
  </si>
  <si>
    <t>.community-based methods, despite being cost effective (Humber et al., 2011; Holck, 2008), can have their limitations and setbacks. Designing suitable methods for this monitoring did not allow for fishing effort to be captured (eg. through the recording of days fishing with zero shark landings) and it is recommended that further studies investigate options for capturing this information to some degree.
.In this study the small monetary incentives lead to falsified data in some cases, but were spotted through the use of digital cameras. It is likely that long-term behaviour change is required for such schemes to run without incentives
-diverse local nomenclature for shark species meant that it was impossible to draw up a comprehensive list before or during this study.</t>
  </si>
  <si>
    <t>.Although numbers of sharks landed did not seemingly decline during this study, declines in shark population numbers were reported during social surveys within this study.
.The need for urgent management measures for sharks, in particular for data poor artisanal fisheries, has been increasingly recognised (FAO, 1999; John and Varghese, 2009; Hoq, 2011). In recent years there has been surge of countries taking the lead to implement new management initiatives for sharks (Vince, 2009; Pew Charitable Trusts, 2014), with country-wide and large-scale shark sanctuaries now in place in many countries including the Cook Islands, French Polynesia, Honduras, Maldives, Palau, with commercial fishing also banned in the Bahamas and British Virgin Islands (CMS Sharks MoU, 2014). However, as of late 2014, Madagascar’s first shark sanctuary was put in place in Antongil Bay, NE Madagascar, as part of a network of community-managed areas granting local rights for fishery areas
.It will be important for any shark fisheries management to take into account that &gt;50% of sharks (in tonnes) taken from Madagascar’s water could be from foreign fishing vessels either as bycatch or as direct take
.The proliferation of community-led marine resource management (often supported by an NGO) in Madagascar (Rocliffe et al., 2014), and the recent shark sanctuary put in place in NE Madagascar, could provide a template for the growth of nearshore shark fisheries management in Madagascar through the established network of &gt;65 locally managed marine areas (LMMAs) covering &gt;11,000 km2</t>
  </si>
  <si>
    <t>.The numbers of sharks taken by the traditional fishery in our study region was estimated to be between 65,000 and 104,000 year−1, whilst estimates using national export and import of dried shark fin from Madagascar, and shark length data in this study, put total landings between 78,000 and 471,851 year−1. Reliable data on the total volume of sharks landed in Madagascar’s waters is scarce, in particular from foreign industrial boats both directly targeting shark species and as bycatch in fisheries targeting other species.</t>
  </si>
  <si>
    <t>-This paper describes a replicable method to assess the status and changes within small-scale fisheries, working with community members to directly measure shark landings. Small-scale fisheries are regularly cited as data deficient despite their importance for income and protein; also an issue cited in such shark fisheries
-Underreporting within fisheries is a global problem (Zeller et al., 2011a, 2011b; Pauly and Froese, 2012), and in particular within both small-scale fisheries (Jacquet et al., 2010; Wielgus et al., 2010; Le Manach et al., 2012) and shark fisheries (Worm et al., 2013).
-Community-based monitoring or participatory research has been successfully used not only to assess remote, small-scale fisheries (Uychiaoco et al., 2005; Benbow et al., 2014; Prescott et al., 2016) but also illegal fisheries and endangered marine populations</t>
  </si>
  <si>
    <t>NG: this would be useful specifically for hiring, training, and working with untrained monitors. It reflects an outside organization approach.</t>
  </si>
  <si>
    <t>AS: Yes</t>
  </si>
  <si>
    <t>Oviedo and Bursztyn 2017; Community-based monitoring of small-scale fisheries with digital devices in Brazilian Amazon</t>
  </si>
  <si>
    <t>This article presents a community-based monitoring of fisheries based of smartphones that supports the annual fishing quotas and legal harvest permits procedures. The precision of community-based monitoring data is assessed and a model to integrate these data into a large-scale monitoring scheme examined. Data collection performance was evaluated at communities in the Kaxinawá Nova Olinda Indigenous Territory, in the State of Acre, where fishery management was monitored. The results indicate that voluntary collectors are able to provide data with precision comparable with government agency measurements, but at lower cost.</t>
  </si>
  <si>
    <t>Kaxinawá Nova Olinda Indigenous Territory, in the State of Acre</t>
  </si>
  <si>
    <t>Fisheries management is potentially a short-term measure for reducing floodplain fisheries degradation. This objective can only be achieved if adequate measures to improve fishery governance and ecosystem conservation are taken. The monitoring of fisheries management is likely to be important for understanding the effectiveness of local rules and the impacts on aquatic biodiversity. Given that monitoring is the periodic assessment of fish stock characteristics regarding reference data, adopting tools and procedures for monitoring at different scales is a challenging task. Information and Communication Technologies (ICT) have enabled local communities to gather data on key resources in a cost-effective way. (Evidence-based)</t>
  </si>
  <si>
    <t>The Brazilian Environmental Agency (IBAMA) promulgated community-based fishing agreements in 2003 and started improvements on local management schemes for the floodplains</t>
  </si>
  <si>
    <t xml:space="preserve">2. -The CDC highlighted two important periods: the participatory process for system design before the devolution of monitoring rights to community members and the process for (4) data validation that provides the alignment between the Fishermen’s Union and the state government via negotiation of fishing rules. The role of government agents was mentioned as an important support for data analysis.
3. The proposed CBM for small-scale fisheries systems provides a platform that allows volunteer members of the community to collect environmental and fisheries data and deploy biometric measurements effectively.
5 - CDCs discussed the results with government agents and the Feijó Fishermen’s Union, and this database (multispecies fishery) is planned to be used in community meetings and the annual municipal fishery forum for the evaluation of fishing agreements (to be held every 2 years, according to a State Administrative Decree recommendation).
</t>
  </si>
  <si>
    <t>-The State of Acre passed an Administrative Decree in 2015 to promote collective fishing agreements, aiming to transfer the power to manage fisheries to local institutions within the limits of State legislation.
-A number of institutional actors are responsible for comanaging the Indigenous Territory: the Kaxinawá indigenous association (responsible for monitoring and enforcement of fishing agreements); municipal Fishermen’s Union (responsible for participatory management and law enforcement); State Secretary of Agro-Forestry, SEAPROF (responsible for fishing agreement regulation and technical assistance); Brazilian environmental agency, IBAMA (responsible for arapaima regulation); and FUNAI (responsible for land tenure and project regulation inside indigenous territories). There are limited accountability interactions between local residents and outside actors (i.e. annual Fishermen’s Union assembly and community meetings, when fishing agreements are constituted).</t>
  </si>
  <si>
    <t>Community data collectors (CDCs) and government agents were trained in the implementation of the CBM and developed skills on monitoring concepts, operating waterproof smartphones, applying forms and survey techniques with fishers.
-The fifth challenge regards capacity building. The proposed CBM observed the need for continuous technical supervision and meetings to enhance its effectiveness. Frequent CDC group meetings improved the capacity of data management and analysis of both CDC and government agents and define procedures and actions to address better use of data in the management system (i.e. information sharing, strategies aiming to incorporate information into management decision-making).</t>
  </si>
  <si>
    <t xml:space="preserve">local communities; Community data collectors (CDCs) and government agents </t>
  </si>
  <si>
    <t>Unclear. Presumably 2009-2015</t>
  </si>
  <si>
    <t>The fuel cost and labour for CDC data collection and the CDC group meetings were US$ 1,390.37 per month, and government agents were paid US$ 3,462.73 per month.</t>
  </si>
  <si>
    <t>Community data collectors record information from the fishing areas and upload to a central database using 3G Internet connections or USB cables.
-.The proposed CBM for small-scale fisheries systems provides a platform that allows volunteer members of the community to collect environmental and fisheries data and deploy biometric 
-The data collection kit comprised a Sony Experia M2 Aqua smartphone, a measuring tape and weighing scales (with a hook). CDCs used boats for transport to the fishing areas. The smartphone forms operate in offline mode, and every 30–45 days, the CDC group meet at Feijó Fishermen’s Union building to download records to the Fishermen’s Union PC. During the CDC group meetings, a questionnaire was used to evaluate the interaction of the CDCs with the CBM (e.g. activities carried out, forms used, number of records, difficulties with logistic and smartphone use). The CBM was evaluated from April to September 2015 (165 days) and involved 41 local users generating 77 fishing recordsmeasurements effectively. The CBM ground level was implemented using three types of monitoring forms: (1) for mapping community users; (2) for fish landing, aimed at estimating the inputs for fishing, fishing area, fishing period, amount of ice, number of canoes, fishing techniques, fish diversity and biometry (size and weight); (3) for assessing environmental changes, by identifying the occurrence of adverse events that may influence fishing, such as fishery disturbance, deforestation, aquatic vegetation cover, illegal fishing, fish mortality, water quality, and flood pulse.
-The data collection system was built based on an open-source Android platform.</t>
  </si>
  <si>
    <t>.fishing area, fishing period, amount of ice, number of canoes, fishing techniques, fish diversity and biometry
.assessing environmental changes, by identifying the occurrence of adverse events that may influence fishing, such as fishery disturbance, deforestation, aquatic vegetation cover, illegal fishing, fish mortality, water quality, and flood pulse.</t>
  </si>
  <si>
    <t xml:space="preserve">Government and local community management of the fish </t>
  </si>
  <si>
    <t>Local data from arapaima stocks in the Kaxinawá Nova Olinda Indigenous Territory have been used to make decisions about management measures and prepare reports for the State government. Specifically; supports the annual fishing quotas and legal harvest permits procedures
-this database (multispecies fishery) is planned to be used in community meetings and the annual municipal fishery forum for the evaluation of fishing agreements (to be held every 2 years, according to a State Administrative Decree recommendation).</t>
  </si>
  <si>
    <t>.the collectors reported no problem in maintaining the equipment battery; the recordings took an average of 3 to 5 min. Also, during the presentation to the fishers to obtain authorisation to take the fishing record, the data collector acted as a community agent, explaining the objectives and benefits of CBM to the community.</t>
  </si>
  <si>
    <t>.During the CDC group meetings, data collectors reported the following difficulties: social conflicts with some residents, which obstructed the fishing records; days of intense rain that hindered the field work and hampered the geolocation (e.g. the device takes a long time to activate GPS); and a CDC living far from the lakes experienced a smaller data collection effort.
.The proposed CBM using smartphones also faces some challenges. First, the CBM forms applied in distant rural areas works only in offline mode and this increases the procedures for data storage and management, and the risk of losing data. In this CBM, records were stored in the smartphone for a period of 30–45 days before being downloaded to the central database. To avoid losing data, CBM worked with the CDCs to engage in better practices for use and maintenance of the devices</t>
  </si>
  <si>
    <t>-It was evident that the CDCs themselves considered the data management component critically important.
.Providing sustainable funding for CBM operations may help to integrate the work between CDCs such as the Kaxinawá and governmental agents employed on a full-time basis. This field experience can be integrated into the successful government initiative of providing incentives for environmental services, coordinated by the Climate Change Institute, in the State of Acre (Duchelle, Greenleaf, Mello, Gebara &amp; Melo, 2014). In this programme, indigenous groups have established partnerships with research and training institutions and government bodies, in recognition of the environmental services that these local communities provide. Also, the State government has been investing in agricultural assistance and inputs, incentives for sustainable production chains and promotion of community territorial monitoring.
.Community-based monitoring (CBM) appears to be a potential management practice to assess how local communities affect fisheries but questions arise regarding expansion of the system’s coverage area and organising groups. How does increasing coverage of the area covered affect the system? How does an increase in CDCs affect local monitoring? How does monitoring area size affect the system? How do governments perform in a CBM system?</t>
  </si>
  <si>
    <t>-Second, the Nova Olinda case study showed that the accuracy of CDC data is better with the following methods: selection option, dropdown menus and photographs. The data collection interface must consider the characteristics of the attributes and the skills of the CDC for reducing data entry errors.</t>
  </si>
  <si>
    <t>Small scale fisheries monitoring that gives good detail about details of involving local people in monitoring; focuses on cost savings; the info collected supports the annual fishing quotas and legal harvest permits procedures.</t>
  </si>
  <si>
    <t>(EXCLUDE) Cox et al. 2020; The ebb and flow of adaptive co-management: A longitudinal evaluation of a conservation conflict</t>
  </si>
  <si>
    <t>We evaluated ACM (adaptive co-management) that emerged in 2005 to address conflict between seal conservation and fisheries interests in the Moray Firth, Scotland. We interviewed 20 stakeholders in 2015, repeating a survey carried out in 2011 which applied an indicator framework to measure outcomes and pre-conditions for ACM to continue. In 2015, all but one of the 12 outcome indicators were positive, the exception being the conservation status of salmon. However, pre-conditions for ACM’s continuation had weakened, with declines between 2005, 2011 and 2015. These were most marked for three indicators: leaders prepared to champion the process, presence of a bridging organisation or individual, and participation of all impacted stakeholders. The results show that ACM in this conservation conflict is dynamic. Perceived declines in salmon abundance and increases in seal numbers have renewed tensions amongst stakeholders, triggering a ‘revival’ phase of ACM initiated by fishery interests.</t>
  </si>
  <si>
    <t>No. The paper outlines adaptive co-management for conservation conflict between conservationists and fisheries.
Exclude on criteria 1</t>
  </si>
  <si>
    <t>Scotland</t>
  </si>
  <si>
    <t>The Moray Firth is a 5230 km2 coastal embayment in north-east Scotland.</t>
  </si>
  <si>
    <t>Benchimol et al. 2017; Lessons from a Community-Based Program to Monitor Forest Vertebrates in the Brazilian Amazon</t>
  </si>
  <si>
    <t>Species-monitoring programs that engage local stakeholders may be useful for assessing wildlife status over the long term. We collaborated on the development of a participatory program to monitor forest vertebrates in the Piagaçu-Purus Sustainable Development Reserve and to build capacity among the local people. We examined relations between the distance to the nearest human community and sighting rates of each species, and evaluated the program overall. Eighteen wildlife monitors received training in line transect and sign surveys and then conducted surveys along a total of ten transects.</t>
  </si>
  <si>
    <t>Piagaçu Purus Sustainable Development Reserve (PP-SDR) in the lower Purus River area within west-central Brazilian Amazonia (4°53′ S; 62° 59′ W)</t>
  </si>
  <si>
    <t>We aimed to monitor wildlife while building capacity among the local people to design and implement a community-based management program.
-We assisted with the development of a community-based monitoring program within the PP-SDR that aimed to improve the management of the reserve by engaging local inhabitants in monitoring wildlife.</t>
  </si>
  <si>
    <t>We assisted with the development of a community-based monitoring program within the PP-SDR that aimed to improve the management of the reserve by engaging local inhabitants in monitoring wildlife.</t>
  </si>
  <si>
    <t xml:space="preserve">2.  the monitors selected the vertebrate species to be included in the wildlife monitoring program by listing all of the forest species they considered to be important for assessment of population status over time
3.Local people participated in data collection, but data analyses were undertaken by external scientists (Danielsen et al. 2009). Data then were discussed with the monitors and the local community. 
4. The final step of the project, in which wildlife monitors were able to perform some basic data analyzes and interpret the data, affected their perspectives on the value of monitoring and conserving their fauna and regulation of hunting, including subsistence hunting, in the reserve.
</t>
  </si>
  <si>
    <t>Approximately 4000 people within 57 communities currently inhabit the PP-SDR. Their main economic activities are agriculture, fishing, hunting, and extraction of timber and other forest products</t>
  </si>
  <si>
    <t>The monitors attended an intensive theoretical and practical ten-day course. During the course, the monitors selected the vertebrate species to be included in the wildlife monitoring program by listing all of the forest species they considered to be important for assessment of population status over time. Additionally, all monitors received extensive training on survey methods and standardized field protocols that were based on two lowcost sampling methods widely used to survey mediumbodied and large-bodied vertebrates in tropical forests
-We held a five-day workshop after the monitoring period concluded.During the workshop, which was attended by a government representative, two coordinators of the project and a visiting researcher, the monitors were trained in data interpretation.</t>
  </si>
  <si>
    <t>Eighteen wildlife monitors whose ages ranged from 18 to 47 years participated in the monitoring program.</t>
  </si>
  <si>
    <t>.We implemented the monitoring program during the wet and wet-to-dry-season transition periods (May through September) in 2010.
.The Footprint Project continued in 2012 and 2013, but ceased in 2014 due to financial constraints.</t>
  </si>
  <si>
    <t>They were not paid for the time they spent in training, but received accommodation, food, and fuel for their travel to the course venue.</t>
  </si>
  <si>
    <t>Once each month, two pairs of monitors from each community conducted 3 days, distributed throughout the month, of diurnal line transects and sign surveys. One pair each surveyed the transect near the human community and far from the human community. Each month, the pairs alternated which transect they surveyed to minimize detection biases. The two observers walked 15 m apart along the linear transect at average speeds of approximately 1.25 km/h. They walked from one end to the other from about 06:30 to 10:45 a.m., and returned from about 1:00 to 5:00 p.m. on the same day.</t>
  </si>
  <si>
    <t>Following the protocol of Peres (1999), observers recorded the species name, number of individuals, detection location (global positioning system coordinates) along the transect, and perpendicular distance between the animal and the transect. On all 3 days, the monitors searched for and recorded signs, including tracks, excrement, hair, burrows, scratches, and partially consumed fruits or seeds</t>
  </si>
  <si>
    <t>external</t>
  </si>
  <si>
    <t>Both data collection and data interpretation empowered wildlife monitors and engaged them in development of a hunting management plan for the reserve, which can be used as a guide for future monitoring in protected areas that include direct use of natural resources.</t>
  </si>
  <si>
    <t>.The final step of the project, in which wildlife monitors were able to perform some basic data analyzes and interpret the data, affected their perspectives on the value of monitoring and conserving their fauna and regulation of hunting, including subsistence hunting, in the reserve.
.Both data collection and data interpretation empowered wildlife monitors and engaged them in development of a hunting management plan for the reserve, which can be used as a guide for future monitoring in protected areas that include direct use of natural resources.
.We found that trained local monitors easily learned field methods and participated in all stages of the program, facilitating relatively high survey effort for a low cost and in a short period of time.
-Most of the monitors (80%) suggested that more people from each community be included in the program; many of their friends became interested in serving as wildlife monitors. All of the monitors indicated that a longterm monitoring program is necessary to better understand the patterns of species occurrence inside the PP-SDR.</t>
  </si>
  <si>
    <t>.Despite the relatively low costs, community-based monitoring programs require some financial input to continue.</t>
  </si>
  <si>
    <t>-We suggest that the following five guidelines be applied in other programs that monitor forest vertebrates in Amazonian sustainable use reserves. First, periodically interact with monitors and review data sheets. Second, provide stipends and supplies (such as fuel) for wildlife monitors. Third, use both direct methods and sign surveys to detect species. Fourth, involve wildlife monitors in all stages of the monitoring program (from sampling design to data interpretation). Fifth, provide governmental assistance and commitment, including the participation of government representatives during all stages of the monitoring programs, to increase the probability of consolidation and persistence of these programs in the long term.</t>
  </si>
  <si>
    <t>All of the monitors felt that the monitoring program could inform the design of future wildlife management plans inside the PP-SDR. All were concerned by the low sighting rates of some game species, including pacas and tapirs, which promoted discussion of the need to regulate hunting in the reserve.</t>
  </si>
  <si>
    <t>Case study of PM project aimed to monitor wildlife while building capacity among the local people to design and implement a community-based management program.</t>
  </si>
  <si>
    <t>Gaodirelwe et al. 2020;  Community-based natural resource management: a promising strategy for reducing subsistence poaching around protected areas, northern Botswana</t>
  </si>
  <si>
    <t>We conducted a cross-sectional study in two CBNRM and two non-CBNRM communities in the Okavango Delta, Botswana, to compare perceptions on trends and drivers of subsistence poaching between the two community types. We administered semi-structured questionnaires and interview schedules with heads of households and key informants, respectively, and facilitated focus group discussions. Our results showed a significant association between the respondents’ views on poaching trends and community type (CBNRM and non-CBNRM) (p &lt; 0.05). Although most respondents in CBNRM and non-CBNRM communities believed poaching had decreased in the last few years, there were 13% more respondents in CBNRM than in non-CBNRM communities that believed poaching had decreased.</t>
  </si>
  <si>
    <t>Botswana</t>
  </si>
  <si>
    <t>Moremi Game Reserve in the Okavango Delta, northern Botswana</t>
  </si>
  <si>
    <t>.In order to address some root causes and drivers of poaching, Botswana introduced CBNRM in the early 1990s in local communities living in wildlife management areas (WMAs) which are buffer areas around national parks and game reserves
.We conducted a study around the Okavango Delta in northern Botswana to examine and compare trends in subsistence poaching as perceived by local communities in CBNRM and non-CBNRM areas, and further assessed and compared their perceptions on the influence of floods, season and hunting tools on subsistence poaching.</t>
  </si>
  <si>
    <t>coordinated by the Department of Wildlife and National Parks (DWNP)</t>
  </si>
  <si>
    <t>Botswana introduced CBNRM in the early 1990s in local communities living in wildlife management areas (WMAs) which are buffer areas around national parks and game reserves (Rihoy 1995; Thakadu 2005; Anderson and Mehta 2013). The programme was logistically supported by the US Aid for International Development (USAID) and coordinated by the Department of Wildlife and National Parks (DWNP) (Child 2003). It was first piloted in two local community organisations in northern Botswana called the Chobe Enclave Community Trust and Sankuyo Tshwaragano Community Trust</t>
  </si>
  <si>
    <t>Two communities involved in CBNRM lived in Khwai and Ditshiping settlements located within community-managed WMAs named NG32 and NG19</t>
  </si>
  <si>
    <t>Botswana introduced CBNRM in the early 1990s</t>
  </si>
  <si>
    <t>Community members are employed as eco-tour guides</t>
  </si>
  <si>
    <t>.Community escort guides are community members employed by the community through the CBNRM programme to work in safari operations to provide services such as guiding safari hunting teams during hunting expeditions or guiding tourists on game drives, boat trips, trail walking or undertaking anti-poaching patrols in the community area
.CBNRM have community escort guides who among other duties undertake anti-poaching patrols</t>
  </si>
  <si>
    <t>anti-poaching patrols</t>
  </si>
  <si>
    <t>external. "As a community-based strategy encouraging core management, CBNRM can assist governments to understand dynamics of poaching, particularly subsistence poaching, which may be common or understood well by local communities"</t>
  </si>
  <si>
    <t>Anti-poaching surveys are useful for managing governments</t>
  </si>
  <si>
    <t>.Subsistence poaching was indicated to be lower in CBNRM than in non-CBNRM communities, and that low flood levels and use of rifles are keys in facilitating high levels of subsistence poaching in the Okavango Delta.
.The motivation and effort demonstrated by local communities engaged in CBNRM to complement government efforts in combating poaching around protected areas should encourage policy makers to expedite the expansion of CBNRM to other communities living around protected areas, while minimising policy interventions that negatively affect the flow of socio-economic benefits to the CBNRM communities.</t>
  </si>
  <si>
    <t>.Currently, non-CBNRM communities living near protected areas have limited land ownership rights and business opportunities to venture into tourism (Mbaiwa and Kolawole 2013; Mbaiwa 2017), and this escalates poverty among these communities, which may drive them into poaching</t>
  </si>
  <si>
    <t>.The lower rates of subsistence poaching observed in CBNRM compared to non-CBNRM areas point to CBNRM as a promising strategy that policy makers and wildlife managers should explore and utilise to reduce subsistence poaching and other forms of human–wildlife conflict near protected areas.</t>
  </si>
  <si>
    <t>This paper seems to be about CBNRM with no detail on the underlying monitoring component.</t>
  </si>
  <si>
    <t>Kasten et al. 2021; Participatory Monitoring-A Citizen Science Approach for Coastal Environments</t>
  </si>
  <si>
    <t>In this article the authors share their experiences, results, and lessons learned during the creation of a coastal biodiversity participatory monitoring initiative. Throughout 2019, we delivered five training workshops to 51 citizen scientists. Data collected by the citizens scientists were validated by checking its similarities against that gathered by specialists. High similarity values were found, indicating that, if proper training is provided, there is a great potential for citizen scientists to contribute biodiversity data with high value. During this process a certain level of variation in data produced by specialists was found, drawing attention to the need for prior alignment among specialists who may offer training for citizens. In addition, despite overall similar results between specialists and participants, some differences emerged in particular parts of the habitat; for example, the bivalve zones presented higher complexity and hence greater challenge. Identifying key challenges for participants is key to developing appropriate citizen science protocols. Here it is provided preliminary evidence that supports the use of the monitoring protocol to obtain biodiversity data gathered by citizen scientists, assuring its scientific quality.</t>
  </si>
  <si>
    <t>“Baixada Santista” region</t>
  </si>
  <si>
    <t>the authors outline an unprecedented
citizen science project for coastal marine biodiversity monitoring
on the southern coast of Brazil. The purpose of this study 
was to develop and validate the data from the citizen science
program, considering the identity, culture, and social aspects of
the volunteers involved. The objectives were: (i) to build and 
apply a monitoring protocol for coastal biodiversity (rocky shores
being used as a model); and (ii) to validate data produced by
 volunteers following traditional scientific procedures, through
tests of similarity.</t>
  </si>
  <si>
    <t>.Key partnerships were established with different institutions
for the development and delivery of this initiative. A partnership
with researchers at Bangor University, part of the Capturing Our
Coast project (Garcia-Soto et al., 2017a) provided knowledge
and strategy exchange before the development of the training
workshop.
.the training workshop was
designed to cater for the local context in Santos, Brazil, but also
considering successful strategies used by the CoCoast team and
applying the Active Citizens tools to engage our participants in
the process. Also, the Secretary of Environment from Santos was
a local partner essential for the divulgation of the initiative, using
their official media channels and providing logistical assistance
for the field surveys.</t>
  </si>
  <si>
    <t>2. At the monitoring station, participants worked in teams of two. They received a sheet to be filled with the data they  would acquire (found in Supplementary Material), two sampling  quadrats (one for the barnacle zone and another for the other zones), and a measuring tape.
3. participants were invited (through  electronic mail) to analyze pictures taken during the monitoring 
days.</t>
  </si>
  <si>
    <t>no info</t>
  </si>
  <si>
    <t>During 2019, five training workshops were delivered. The research team received 123 registration of interest, 62 people participated only in the first two parts of the training (and completed the Biodiversity Perception Survey), and 51 people were completely trained (participated in all three parts of the training). These were then part of our citizen science network.</t>
  </si>
  <si>
    <t>local community members (older than 18)</t>
  </si>
  <si>
    <t>Started in 2019</t>
  </si>
  <si>
    <t>.The target of  the present monitoring protocol, considering the local diversity, were the following sessile and sedentary groups: barnacles of the upper intertidal zone (mainly Chthamalus bisinuatus), mussels  from the middle intertidal zone (mostly Mytilaster solisianus), oysters (Magallana gigas), macroalgae of the sublittoral fringe and gastropods such as Fissurella clenchi, Lottia subrugosa, and  Echinolittorina lineolata.
.Succinctly, the protocol consists in: defining and measuring
the monitoring transects; defining and measuring each principal
zone of distribution of organisms (from the upper limit of
the barnacle C. bisinuatus prevailing zone to the lower limit
of the macroalgae prevailing zone—the sublittoral fringe);
counting the organisms within each of these zones, using the
sampling quadrats (10 cm   10 cm for the barnacle zone and
20 cm   20 cm for the others, both with a 50-point grid) and
the point-intercept methodology.
.After training workshops were
delivered, and the volunteers had the opportunity to use the 
monitoring protocol on site, participants were invited (through 
electronic mail) to analyze pictures taken during the monitoring
days.</t>
  </si>
  <si>
    <t>.The target of the present monitoring protocol, considering the local diversity, were the following sessile and sedentary groups: barnacles of the  upper intertidal zone (mainly Chthamalus bisinuatus), mussels  from the middle intertidal zone (mostly Mytilaster solisianus), oysters (Magallana gigas), macroalgae of the sublittoral fringe  and gastropods such as Fissurella clenchi, Lottia subrugosa, and Echinolittorina lineolata.
.community members collected wildlife (including muskrat, river otter, and waterfowl) from traditional territories and traplines. Tissue samples were sent for lab analyses to assess contaminant burdens. .defining and measuring the monitoring transects; defining and measuring each principal zone of distribution of organisms (from the upper limit of the barnacle C. bisinuatus prevailing zone to the lower limit of the macroalgae prevailing zone—the sublittoral fringe); counting the organisms within each of these zones, using the sampling quadrats.</t>
  </si>
  <si>
    <t>local stakeholders</t>
  </si>
  <si>
    <t>.It has been shown that, when participants are properly trained to identify local marine organisms and to apply amonitoring protocol, data gathered by them are highly similar to those gathered by specialists, both in precision and accuracy.
-Throughout the first year of this participatory monitoring scheme, engaging with local citizens was successful. Participants were well informed and aware of different issues regarding biodiversity and were willing to dedicate their free time to discuss issues related to monitoring rocky shores. Such outcome is probably a consequence of the invitation strategy used, that could have narrowed the communication to groups of people already active in other environmental initiative, and, thus, who are prone to be more informed about the subject.</t>
  </si>
  <si>
    <t>.Combining the low response rate in the validation process (around 11%), along with the restricted
number of participants who engaged in the monitoring days after the workshop, it is clear that interest or engagement with
the initiative’s goals is a limiting factor.</t>
  </si>
  <si>
    <t>.the next challenge to be faced to guarantee the quality of data gathered and the longevity of the initiative is in maintaining citizens involved in the project.
.To maintain the enthusiasm and motivation of participants involved in the project, we recommend further assessment of people’s expectations and interests and constant communication about the results that will be obtained and their usage. With the experience presented here and with further adjustments recommended, participatory monitoring of marine biodiversity through a citizen science approach can be the path for a more environmentally engaged society with a deeper understanding of the ocean.</t>
  </si>
  <si>
    <t>This is a paper that largely aims to assess the accuracy of participant monitoring by comparing with scientific monitors, but provides a few insights.</t>
  </si>
  <si>
    <t>*highlight as data accuracy</t>
  </si>
  <si>
    <t>Beausoleil et al. 2022; Essential components and pathways for developing Indigenous community-based monitoring: Examples from the Canadian oil sands region</t>
  </si>
  <si>
    <t>The cumulative impacts of crude oil production are of great concern to Indigenous communities, and monitoring initiatives in the OSR provide unique opportunities to develop Indigenous community‐based monitoring (ICBM). A review of ICBM literature on the OSR from 2009 to 2020 was completed. Based on this review, we identify best practices in ICBM and propose governance structures and a framework to support meaningful integration of ICBM into regulatory environmental monitoring. Because it involves multimedia monitoring and produces data and insights that integrate many aspects of the environment, ICBM is important for natural science research. ICBM can enhance the relevance of environmental monitoring by examining relationships between physical and chemical stressors and culturally relevant indicators, so improving predictions of long‐term changes in the environment. Unfortunately, many Indigenous communities distrust researchers owing to previous experiences of exploitive use of IK.</t>
  </si>
  <si>
    <t>Alberta oil sands region (OSR) located in northeastern Alberta, Canada</t>
  </si>
  <si>
    <t>The OFA, developed to guide the governance of the joint Alberta–Canada Oil Sands Monitoring (OSM) program, strives to improve Indigenous participation, transparency, and inclusion of IK (Dubé et al., 2018). The OSM program involves multimedia monitoring and producing data on many aspects of the environment. Indigenous people view the environment as a holistic ecosystem. As such, environmental considerations of ICBM can enhance the relevance of environmental monitoring strategies across multiple media and produce data on many aspects of the environment.</t>
  </si>
  <si>
    <t>Other - This is an overview of multiple different initiatives, spanning all 3 categories.</t>
  </si>
  <si>
    <t>.Working collaboratively with the governments of Alberta and Canada, 18 Indigenous communities (and regions) in the OSR subsequently participated in the development of an Operational Framework Agreement (OFA) .some programs were indiginous-led, some were collaborative</t>
  </si>
  <si>
    <t>.Indigenous led - Monitoring is developed, implemented, analyzed, and reported on by one or more Indigenous communities, based on community priorities seeking to answer community concerns. The lead community may involve technicians or Western scientists to support technical aspects of the project, but the community itself is in charge of the design and implementation of the monitoring program(s).
.Collaborative - Everyone contributes to the planning, design, implementation, analysis, and reporting on the research, but the community may not lead in the interpretation, validation, or reporting of the research. Collaborative projects are in some cases developed by community‐led initiatives and sometimes by WS‐led concerns. Projects usually offer opportunities for both participants to build capacity and share knowledge.
.Participatory - The community supports the project, most often as volunteer data collectors in the field. The research questions, methods, and analyses are driven by Western science but still may address community concerns. There may be opportunities for communities to be trained in science‐based methods for potential autonomous ICBM at a later date.</t>
  </si>
  <si>
    <t>Approximately 23 000 Indigenous people from 18 First Nations and six Métis settlements live in the oil sands regions of Alberta. The region is monitored by the Canadian government. Industrial development creates concerns among Indigenous peoples regarding the safety of consuming traditional resources, such as wild game, and the quality of water and air (Bill et al., 1996). Marginalized communities, particularly Indigenous communities, often experience disproportionate burdens of environmental pollution</t>
  </si>
  <si>
    <t>.Community Odour Monitoring Program (participatory)- the program offered training for volunteers to log odor complaints onto user‐friendly mobile and/or computer applications
.Wabasca Lake Monitoring Project (participatory) - The goals of the project were to address gaps in water‐quality knowledge and information about North Wabasca Lake and to provide monitoring training in scientific sampling methodology to Bigstone Cree Nation</t>
  </si>
  <si>
    <t>Community members, Indigenous leaders and volunteers</t>
  </si>
  <si>
    <t>Various projects with specified range from 1985 to 2019</t>
  </si>
  <si>
    <t>.Monitoring air quality
.Reporting odors
.Harvesting berries
.(Water quality monitoring) Ten members from Bigstone Cree Nation participated in safety and sample collection workshops.
.Water samples collected by the community members
.fish harvesting
.clam harvesting
. (Aboriginal base flow) Guardians monitor 12 sites along the Athabasca River and in the PAD (Tracking Change, 2016). As part of the ICBM program, monitoring sites highlight key pinch points, selected based on important observations from community members collected over the past 20 years.
.community members collected wildlife (including muskrat, river otter, and waterfowl) from traditional territories and traplines.
.</t>
  </si>
  <si>
    <t>.(Air quality) The WBEA monitors the air 24 h a day and 365 days a year under two main air‐monitoring networks.
.Acute and community Odour Monitoring
.WBEA's Integrated Atmospheric Pollutant Deposition Monitoring Network is designed to detect and quantify atmospheric pollutant deposition to the terrestrial environment
.researchers examined contaminant and nutrient loads of berries that Elders harvested from each site.
.there are both WS‐led and Indigenous‐led programs to monitor water quality.
.ICBM programs in the OSR have focused on ecosystems responses (pathway‐response) such as abnormalities in fish health (i.e., physical appearance, abundance, and behavior). Common physical abnormalities of poor fish health observed by community members include “skinny fish” (length‐weight ratio), deformities (tumors, deformed skulls, skeletons, and fins, pushed in faces, crooked tails, and bulging eyes), the quality of flesh (color, fat around the organs, taste, smell, and parasites), and fish texture
.Samples of whitefish were collected in Lake Claire and analyzed in a laboratory to measure levels of PAHs, total mercury, and isotopes.
. (Aboriginal base flow)Guardians monitor 12 sites along the Athabasca River and in the PAD (Tracking Change, 2016). As part of the ICBM program, monitoring sites highlight key pinch points, selected based on important observations from community members collected over the past 20 years. In this context, pinch points represent water passageways essential to accessing territory that are the first to become impassable as water levels decline.
.The Wetland Ecosystem Monitoring program is new to the OSM program. Launched in 2018, it was designed to detect and report change related to oil sands industries in wetland ecosystems. The program assesses three major pathways and observable effects in wetlands including: (1) atmospheric deposition (pathway) and the development of indicators to detect deposition from oil sands emissions (responses), (2) effects of hydrological alteration (pathway) and the development of indicators to detect alteration patterns (responses), and (3) impacts of land disturbance (stressor) and the development of indicators to detect changes on wetlands (responses).</t>
  </si>
  <si>
    <t>Mixed. Governments and local stakeholders</t>
  </si>
  <si>
    <t>Certain programs (air and water quality) are being used by government agents</t>
  </si>
  <si>
    <t>-In the Berry Gathering Project which has been ongoing for 10 years: Community members have the opportunity to review drafts of annual reports and decide on changes and approaches to monitoring, based on their own environmental observations, IK, and community needs (Baker, 2020). The project continues to evolve and has recently expanded to include four additional Indigenous communities in the Athabasca region (Fort McKay Métis, Fort McMurray First Nation, Fort McMurray Métis, and Conklin Métis).
-In a indigenous led clam monitoring project: The project successfully facilitates partnerships and creates safe spaces to address questions about freshwater clam health in culturally relevant ways. Throughout the project participants engaged with the land, using local river navigation, harvesting protocols, and ceremonial practices (Hopkins et al., 2019).The use of IK to determine clam health is identified through culturally relevant indicators to shape what is measured, where, and when. Braiding knowledge systems in this ICBM program was effective in building trust and mutual respect among participants, while they learned from each other how to answer important research questions.
.Overall, from a regional perspective, communities can benefit from working with other Indigenous communities and scientists to share knowledge and data when participating in monitoring programs. Increasing the scope (area) of data collection can help address issues of incorporating local data into regional‐scale models. Using this strategy, communities can discuss what they want to know (research questions), what will be monitored (when and where), and how strategies integrating IK and WS can improve environmental monitoring over a large area.
.Opportunities exist to increase data collection over time and space and, potentially, in areas not easily accessible by non‐Indigenous peoples. This can increase the potential for regional monitoring programs to address community concerns and also fill relational gaps visually guided through the use of conceptual models. When developed appropriately, ICBM programs can enhance the effectiveness and relevancy of environmental monitoring linking physical and chemical stressors (land disturbance and contamination) with culturally significant indicators (pathway‐responses and valued components) and address community concerns.</t>
  </si>
  <si>
    <t>.Direct input from communities would have been valuable for this paper; however, other priorities prevented participation beyond internal governance structure.
- In the past, issues involving the collection, storage, accessibility, and usage of ICBM data, especially if the data contains sensitive information such as sacred IK, have been an issue for communities participating in regional programs</t>
  </si>
  <si>
    <t>.Currently, many ICBM programs in the OSM program are in early stages of development and have yet to produce and report monitoring data
.we review ICBM programs and characterize them as participatory, collaborative, or Indigenous‐led. For the purposes of this discussion, programs are organized by pathway (Figure 2), focusing on best practices that can help improve ICBM and the integration of ICBM into regional monitoring programs. In the present paper, we separate ICBM by pathway to best reflect the division of the pressure/ stressor‐pathway‐response relationships in the conceptual model and to complement this special series (also organized by pathways and/or media).</t>
  </si>
  <si>
    <t>.a significant amount of the literature included in the review is gray literature or reports collected from communities, organizations, and government websites. As programs mature, more ICBM reports can be made available to the public and for OSM program use.
.Currently, there is less documentation of land (including wetlands) and terrestrial wildlife monitoring.</t>
  </si>
  <si>
    <t>It reviews multiple projects of varying community participation. It gives a good scope of the work being done in the oil-sands region</t>
  </si>
  <si>
    <t>Kowler et al. 2020; Aiming for Sustainability and Scalability: Community Engagement in Forest Payment Schemes</t>
  </si>
  <si>
    <t>Community-based forest monitoring is seen as a way both to improve community engagement and participation in national environmental payment schemes and climate mitigation priorities and to implement reducing emissions from deforestation and forest degradation and foster conservation, sustainable management of forests and enhancement of forest carbon stocks in developing countries (REDD+). There is a strong assumption among community-based monitoring advocates that community monitoring is a desirable approach. However, it is unclear why community members would want to participate in their own surveillance or be involved in a program likely to limit livelihood uses of forest areas and possibly even sanction them based on the data provided. This paper explores these issues by examining three communities involved in Peru’s Conditional Direct Transfer Program, in which indigenous communities are compensated for protecting communal forests through various mechanisms, including forest monitoring. The case studies focus specifically on communities that received smartphones and were trained in their use for monitoring.</t>
  </si>
  <si>
    <t>Peru</t>
  </si>
  <si>
    <t>Puerto Ocopa, Loma Linda Laguna, and San Pedro de Pichanaz, located the regions of Junín and Pasco, central Peruvian Amazon</t>
  </si>
  <si>
    <t>The objectives of the CG (management committee) are to manage the financial compensation from the PNCB for the implementation of its investment plan. The objectives of the CV (subcommittee) are to ensure the integrity and protection of communal forests for conservation through monitoring activities, as well as to prevent and promptly report potential threats to the conservation area. Communities are compensated only if they comply with the agreement, which means they fulfill monitoring responsibilities and address the incidences of deforestation identified through monitoring activities.</t>
  </si>
  <si>
    <t>.This article examines the operational feasibility of CBM based on the study of three communities participating in Peru’s Conditional Direct Transfer program (TDC, for its abbreviation in Spanish), implemented by the National Forest Conservation Program (PNCB, for its abbreviation in Spanish)
.The PNCB is responsible for designing, establishing, implementing, and monitoring national environmental policy, and has taken the lead role in preparing the country for the implementation of REDD+ in coordination with multiple multilateral agencies since 2010. The TDC program is separate from the REDD+ program, although they both are connected to the NFMS.</t>
  </si>
  <si>
    <t>X*</t>
  </si>
  <si>
    <t>2, 3.All communities involved in the TDC program are expected to create a management committee (CG, for its abbreviation in Spanish) and a vigilance (or monitoring) subcommittee (CV, for its abbreviation in Spanish) that are both elected by the community’s general assembly.
4, 5.*CV members collect data and coordinate with PNCB for further action</t>
  </si>
  <si>
    <t>the PNCB trains the communities on Global Positioning System (GPS) use, mapping and reading coordinates, conservation topics, and how to respond to circumstances identified during monitoring (i.e., how to report issues regarding illegal logging, invasions, and other environmental crimes). They receive training at the beginning of the agreement and are then regularly advised by the PNCB technicians and officers.</t>
  </si>
  <si>
    <t>Community members of Puerto Ocopa, Loma Linda Laguna and San Pedro de Pichanaz</t>
  </si>
  <si>
    <t>It began as a five-year program in 2011 and was extended in December 2016</t>
  </si>
  <si>
    <t>The TDC program compensates communities 10 PENor $3.03 hectare protected in their community. This funding allows them to cover expenses for various activities, including forest monitoring, which require fuel, transportation, food supplies, and equipment. CV members do not receive direct monetary compensation for their efforts, but rather use the money allocated to monitoring activities for their field trips.</t>
  </si>
  <si>
    <t>.On their four routine annual trips, CV members collect monitoring data, including a description of the route, coordinates, details on occurrences, and photos.</t>
  </si>
  <si>
    <t>.description of the (forest) route, coordinates, details on occurrences, and photos.
.Occurences of deforestation is collected</t>
  </si>
  <si>
    <t>External. National Forest Conservation Program (PNCB, for its abbreviation in Spanish)</t>
  </si>
  <si>
    <t>The PNCB intervention emerged after violent conflicts between indigenous protesters and the police in Bagua in 2009. The PNCB is responsible for designing, establishing, implementing, and monitoring national environmental policy, and has taken the lead role in preparing the country for the implementation of REDD+ in coordination with multiple multilateral agencies since 2010. The TDC program is separate from the REDD+ program, although they both are connected to the NFMS. The TDC compensates indigenous communities to protect a portion of their territory that is threatened by deforestation by establishing a conservation area.</t>
  </si>
  <si>
    <t>.Six of the nine CV members interviewed expressed their pride in being a member of the CV, mentioning the significance of the vests they must wear for their field visits. The vests seem to enhance their self-esteem and sense of belonging and importance as they feel recognized by their communities.
.We found that four key factors supported the legitimacy of CBM: (1) a positive, trust-based relationship with the state and, more specifically, a favorable view of the PNCB, (2) the program’s engagement with a large portion of the community, rather than a small elite, (3) the compatibility of program requirements with existing governance arrangements, and (4) community interest in the data itself and the ability to use it for local needs.
.We identified a high level of local motivation, interest, and commitment in terms of participating in monitoring activities across communities.
.informants noted a general feeling of community mistrust of the TDC intervention and its conservation goals in the beginning but indicated that this has changed over time. In the words of one indigenous leader, “The PNCB is now more flexible, as its staff are more open to receiving suggestions from indigenous organizations.” This leader believed that this might be the first state-run conservation program with multiple goals based on allocating funds for capacity building, social community well-being projects, and generally moving beyond a conservationist vision.
.Based on interviews and participant observation in Puerto Ocopa, we found clear communication patterns around monitoring activities across communities.</t>
  </si>
  <si>
    <t>.Eight of the nine CV members interviewed expressed dissatisfaction with the benefits (monetary, food and supplies) that they depend on and use for their field visits for three reasons: the lack of monetary compensation for their time, frequent delays in the disbursement of funds for monitoring activities, and insufficient resources for fulfilling their monitoring responsibilities. The nine CV members interviewed believe they should receive monetary compensation for their work, primarily because their involvement in monitoring activities involves significant time away from their families and/or income-earning activities. On average, producers have a daily income of 30 PEN or $10/day. In the words of one CV informant from Loma Linda, “Every day that I’m doing forest monitoring I’m not earning 50 Peruvian soles that I would easily make from the moto-taxi service.”
.Evidence points to weaknesses in the PNCB’s recognition of existing local governance arrangements for monitoring in the communities. The three communities studied found different ways to adapt to the new governance structure for monitoring introduced through the TDC program. However, in some cases, an externally introduced monitoring committee led to misunderstanding and confusion due to the overlapping of duties with existing local organizations.
.frequent confusion was reported in communities located in the buffer zone of a national protected area.
.There is also a lack of information dissemination between the CV and the community at large or those not directly engaged in monitoring.</t>
  </si>
  <si>
    <t>.Evidence suggests that communities are choosing to engage and see their participation positively despite not getting many benefits and being monitored by the state. Our findings have uncovered several factors that may influence the potential scale-up of CBM to systems like MRV and the NFMS.
.Informants from the PNCB expected regional governments to play an instrumental role in the TDC program.
.the drivers of deforestation are mostly external, so the program’s restrictions on community members’ land-use practices are minimal or non-existent, and the protection it provides against external land-use threats is considered beneficial.
.evidence suggests that although participants do not receive monetary compensation for their efforts, the capacity building for monitoring and the funds received to support productive activities on participants’ farms do seem to provide an important incentive for participation.
.local motivation to access alternative livelihoods options while protecting local territories provide a key source of support for CBM.
.Participants’ perceptions of benefits vary across communities, however. Findings suggest that, compared to those in the other two communities, CV members in Puerto Ocopa perceived benefits to be more significant, as they receive more capacity-building opportunities from the PNCB and have existing organizations dedicated to territorial security. In Loma Linda and San Pedro de Pichanaz, the CVs have great capacities, but the distance from the PNCB office, the absence of a telephone connection, and the dispersed location of the different sectors in each of the communities limit their access to capacity-building opportunities. Importantly, delays in the disbursement of funds for monitoring and the insufficient benefits distributed to the communities have affected local satisfaction and perceptions of benefits and could potentially affect local trust.
.The evidence suggests that trust and greater mutual understanding has been built between state actors involved in the PNCB and the indigenous communities. This is apparent in Puerto Ocopa in particular, where engagement has taken place over a longer period and been more substantial. Nevertheless, there is some risk even in this community because capacity-building opportunities are limited to young (25–30-year old) men involved in the CV, and there is limited information sharing on monitoring activities with the community at large.</t>
  </si>
  <si>
    <t>Very thorough examination of a PES community-based project which includes community member insights</t>
  </si>
  <si>
    <t>Lavariega et al. 2020;  Community-Based Monitoring of Jaguar (Panthera onca) in the Chinantla Region, Mexico</t>
  </si>
  <si>
    <t>Here, we describe a community-based monitoring framework to estimate density and habitat use of the threatened jaguar (Panthera onca) in tropical montane forests in the Chinantla region of Oaxaca, Mexico. Community-based monitoring was completed involving integration with local communities, local governmental agencies, nongovernmental organizations, and academic institutions.</t>
  </si>
  <si>
    <t>Mexico</t>
  </si>
  <si>
    <t>The Chinantla region is located in the Sierra Madre del Sur physiographic province in Oaxaca, southern Mexico</t>
  </si>
  <si>
    <t>.we aimed to estimate jaguar density and habitat use in the Chinantla region, through the implementation of a community-based wildlife monitoring program.
.According to the classification system for monitoring proposed by Danielsen et al. (2009), the study presented here fits in category 3 “Collaborative monitoring with external data interpretation” because the primary data were gathered by local people with direction by professional researchers, and because the primary users of the data were local people and researchers.</t>
  </si>
  <si>
    <t>Presumably led by authors/institutions. (1.Centro Interdisciplinario de Investigaci_x0013_ on para el Desarrollo Integral Regional-Unidad Oaxaca, Instituto Polit_x0013_ecnico Nacional. 2.Ceiba Jaguar A.C. 3.Departamento de Zoolog_x0013_ıa, Instituto de Biolog_x0013_ıa UNAM. 4.Comit_x0013_e de Recursos Naturales de la Chinantla Alta A.C.  5. Instituto Tecnol_x0013_ ogico de la Cuenca del Papaloapan,</t>
  </si>
  <si>
    <t>.A total of six meetings between community members, experts, and governmental representatives were held between June and December of 2015 to define objectives, goals, monitoring protocols, analyses of results, discussion of results, and conservation actions
2*.In the first meeting, community stakeholders shared their understanding and knowledge of jaguars in the region, and we (as a group of experts) explained and discussed the importance of jaguar presence in the ecosystems and the necessity of counting their numbers and gaining basic ecological knowledge of the species.
3.Setting up camera traps for jaguar monitoring</t>
  </si>
  <si>
    <t>Communities of Santa Cruz Tepetotutla, San Antonio del Barrio, San Antonio Analco, San Pedro Tlatepusco (Municipality of San Felipe Usila), and Nopalera del Rosario hold almost 28,000 ha of social property</t>
  </si>
  <si>
    <t>.A total of six meetings between community members, experts, and governmental representatives were held between June and December of 2015 to define objectives, goals, monitoring protocols, analyses of results, discussion of results, and conservation actions
.Each monitoring team was trained by an expert in the use of camera traps, including their manipulation, setting camera-trap stations, assumptions in the monitoring protocol, global positioning system (GPS units), field data recording, and the protocols for potential livestock predation events.</t>
  </si>
  <si>
    <t>stakeholders include local people, governmental agencies, and experts</t>
  </si>
  <si>
    <t>between June and December of 2015. 65 total days of monitoring</t>
  </si>
  <si>
    <t>.50 people were trained with new skills in biodiversity monitoring.
.Setting up and maintaining camera traps "the monitoring teams and the experts checked camera traps every 15 days to verify their correct functioning, change batteries if necessary, and collect data."</t>
  </si>
  <si>
    <t>.Digital copies of photographs were recorded to build a database of the wildlife species records and their associated data, such as the name of the station, community, monitor team, coordinates, and elevation of the camera-trap station, and the time and date of the records. Species were identified with the guides of Aranda (2000) and Reid (2009).
.Individual jaguar identification</t>
  </si>
  <si>
    <t>.“Before” and “after” attitudes within monitoring teams regarding community-based wildlife monitoring of jaguar were not quantitatively assessed. However, comments from participants showed significant shifts in attitudes. For example, during the meetings, local participants expressed proactive comments such as: “the use of cameras with sensors have provided field experience. We were not aware that there would be so many photographs of animals in the region,” “conservation is a common task because if we allow these species to disappear, our families will never know them,” and “we learned how to use camera traps, and it was a very good experience since it allowed us to know a little more about what exists on our mountains.”
.The monitoring teams recognized that the jaguar and other species are an important part of the regional wildlife and solving human-wildlife conflicts must involve collaborative agreements among local communities and organizations
.At the conclusion of the study, the attitude of all participants was proactive, positive and enthusiastic, reinforcing the commitment of forest conservation</t>
  </si>
  <si>
    <t>.A setback for continuing the project is the reduction of governmental financial support for studying populations of endangered species such as the jaguar. There is no other national program with similar objectives.</t>
  </si>
  <si>
    <t>.To achieve autonomous local monitoring wildlife, there should be a high involvement of local people, high transmission of knowledge among the population, and use of biodiversity data for decisions making in an immediate link to management.</t>
  </si>
  <si>
    <t>.This short-term study is the first to incorporate a community-based wildlife monitoring approach to obtain population information of a threatened large carnivore such as the jaguar (Danielsen et al., 2014). This community-based wildlife monitoring program was organized by involving the active participation of local communities, governmental agencies, nongovernmental organizations, and academic institutions.
.local communities are already involved in conservation and uphold rules to protect wildlife habitats (Murguı _x0013_a et al., 2014). Currently, some local communities are developing actions to restore degraded areas, and all five communities receive incentives through ecosystem services programs (Denham, 2017) and are developing a broad study of biodiversity in coffee systems with national financial support and guidance of ONG and academy. As part of these projects, wildlife monitoring with camera-trapping is being conducted in each community.</t>
  </si>
  <si>
    <t>.Community-based monitoring of jaguars is crucial given that the Chinantla region is located in the area of conservation and management of species known as the Sierras Norte and Mixe of Oaxaca, connecting populations of the Isthmus of Tehuantepec and the Sierra Madre Oriental</t>
  </si>
  <si>
    <t>Good detail on camera trapping program.</t>
  </si>
  <si>
    <t>Dolrenry et al. 2016; Conservation and monitoring of a persecuted African lion population by Maasai warriors</t>
  </si>
  <si>
    <t>We engaged traditional Maasai warriors (pastoralist men aged 15 to 35) in community-based conservation and demographic monitoring of a persecuted African lion (Panthera leo) population. Through direct engagement, we investigated whether a citizen science approach employing local warriors, who had no formal education, could produce reliable data on the demographics, predation, and movements of a species with which their communities have been in conflict for generations.</t>
  </si>
  <si>
    <t>Kenya</t>
  </si>
  <si>
    <t>This study was conducted on the group ranches, land owned communally by Maasai pastoralists, of the Amboseli-Tsavo Ecosystem in southern Kenya</t>
  </si>
  <si>
    <t>We examined the involvement of informally educated Maasai warriors as citizen scientists and whether the integration of their TEK with scientific knowledge could improve understanding of a lion population with which they are inherently in conflict.</t>
  </si>
  <si>
    <t>In 2007 we (Authors are associated with the Nelson Institute for Environmental Studies, University of Wisconsin and Living with Lions, Museum of Vertebrate Zoology, University of California Berkeley created a citizen science approach to lion research and conservation in which we employed local Maasai warriors (traditional pastoralist men aged 15 to 35) with no formal education to collect data on the demographics, predation, and movements of African lions</t>
  </si>
  <si>
    <r>
      <rPr>
        <sz val="10"/>
        <color rgb="FF000000"/>
        <rFont val="Arial"/>
        <family val="2"/>
      </rPr>
      <t>3. In</t>
    </r>
    <r>
      <rPr>
        <sz val="10"/>
        <color theme="1"/>
        <rFont val="Arial"/>
        <family val="2"/>
      </rPr>
      <t xml:space="preserve"> January 2007, guardians began collecting data and reporting to the scientists on lion sign, sightings, and livestock depredation within their home communities.
5.Guardians were assigned as direct protectors of the lions within their homerange</t>
    </r>
  </si>
  <si>
    <t>land owned communally by Maasai pastoralists, of the Amboseli-Tsavo Ecosystem in southern Kenya, a 6000km² patchwork of protected and unprotected areas. The protected areas include Amboseli, Tsavo West, and Chyulu Hills National Parks (Fig. 1). Our research was conducted on Mbirikani (MGR, 1320 km2), Eselenkei (EGR, 769 km2), and Olgulului (OGR, 1595 km2)group ranches, all of which have been highly affected by humans and their livestock.</t>
  </si>
  <si>
    <t>.Program managers, field coordinators, and tenured guardians coached the new guardians in reading, writing, and Swahili (the local language is Maa, but Swahili is necessary to communicate with scientists and other East Africans). These skills allowed them to collect and report accurate data and instilled them with a sense of prestige and accomplishment
.The guardians were also taught radiotelemetry, methods of identifying individual lions (Pennycuick &amp; Rudnai 1970), and systematic survey methods</t>
  </si>
  <si>
    <t>traditional warriors (henceforth guardians) were employed. Prior to being appointed as guardians, many of these warriors were renowned lion killers. During the program, the guardians lived and worked from their home communities</t>
  </si>
  <si>
    <t>Participatory monitoring began in January 2007</t>
  </si>
  <si>
    <t>Monitors are described as being "employed"</t>
  </si>
  <si>
    <t>.Each guardian looked for lion sign and lost livestock, reinforced weak corrals, helped herders move livestock away from predators, and stopped lion hunting parties within roughly 100 km2. Every week he systematically walked a 10- to 12-km predetermined transect within his zone and counted tracks of lions, other large carnivores, and major prey species</t>
  </si>
  <si>
    <t>.Guardians reported by mobile phone fresh (_x0002_ 24 h) lion sign, number of lions detected, age and sex of lions as interpreted from the tracks, the names of the lions believed to be present, lion predation on both wild and domestic animals
.A scientist and the guardian would then follow the lion tracks and verify the number, age, and sex of the lions. The guardian’s report was recorded as accurate or inaccurate. Scientist and guardian followed tracks until a positive identification of the individual lion or lions could be made by either picking up a radio signal from a collared lion or seeing and individually identifying each lion on the basis of its vibrissae spot pattern.
.*We emphasized to the guardians that the lions were theirs to find, study, and protect. To foster ownership and stewardship of the lions by the guardians, they gave identified lions Maasai names based on their perceived character or unique characteristics.
-Interviews with guardians to assess their motivations</t>
  </si>
  <si>
    <t>Behavior/Motivations are assessed through interviews with monitors</t>
  </si>
  <si>
    <t>local stakeholders. Project hoped to increase understandings of lion populations among locals</t>
  </si>
  <si>
    <t>Monitoring led to conservation action: stopping hunting parties, fixing weak corrals; arranging compensation for predation events</t>
  </si>
  <si>
    <t>".Within the first year of joining the program, 98% of the guardians could read and write their name, the name of their zone and area, the time, and numerals. This lead to an increase in guardians’ self-esteem, as reported by a guardian: “I am proud because the Lion Guardians program has made me literate.” They could also take and record GPS locations, and most were proficient in the use of radiotelemetry equipment. One guardian stated, “The program has increased our status in the community because we are now literate. With our GPS and scientific forms, it has placed us in a different league.”
.Collecting systematic data on the lion population endowed each guardian with increased prestige within his community for becoming educated, employed, and engaged with a species traditionally admired for its power and charisma. The program gave previous lion killers the ability to use their skills and ecological knowledge in productive and legal ways.
.The guardians expressed gratitude at having employment while maintaining the essence of the warriors’ traditional role in society.
.Guardians also assisted their communities in a variety of ways while improving conservation outcomes (Hazzah et al. 2014). Each year, from 2007 through 2013, guardians recovered more than $1,000,000 worth of livestock lost in the bush (and likely to be killed by predators), reinforced over 300 corrals, found an average of 20 lost child herders, and stopped an annual average of 47 lion hunts by other warriors, often going to extreme lengths to prevent “their” lions from being killed after livestock depredations (Hazzah et al. 2014).
.They took pride in naming the lions, as well as in videotaping and photographing them to show to their communities.Theytoldstoriestotheelders,women, and children using the lions’ Maasai names, personalizing the lions to the broader community.
.guardians regularly reported improved coexistence between themselves, their community members, and lions, for example, “The Lion Guardians program has brought peace between the Maasai and lions”; “We have a caring attitude towards livestock and lions, we act as a mitigating tool”; “The project has made a previous enemy into a friend”; and “Lion Guardians are protectors of lions and livestock – we are part of a program that develops coexistence.”"</t>
  </si>
  <si>
    <t>.The warriors’ previous experiences as herders and lion hunters gave them environmental knowledge on a broad geographic and temporal scale that was central to their success in data collection. An unanticipated increase in detection of dispersing lions led to improved understanding of lions’ dispersal abilities, connectivity between populations, and the broader metapopulation
.Lion Guardians provide an example of a citizen science program that produced positive outcomes (e.g., larger and more accurate data sets, more effective monitoring, and improved conservation of a vulnerable carnivore) primarily because it was founded on local traditions, knowledge, and culture.
.Our quantitative and qualitative findings suggest that citizen scientists among marginalized groups in remote ecosystems can collect reliable data on threatened species, be empowered through education and gain a greater sense of ownership of their natural environment. Additional studies that delve deeper in to the social and psychological outcomes and the cultural implications of engagement in conservation and citizen science are needed.</t>
  </si>
  <si>
    <t xml:space="preserve">.In response to the high level of lion killing (over 160 lions in 8 years period [Hazzah et al. 2014]), we initiated a conservation program, called Lion Guardians, in which traditional warriors (henceforth guardians) were employed. Prior to being appointed as guardians, many of these warriors were renowned lion killers. During the program, the guardians lived and worked from their home communities (Hazzah et al. 2014). They took pride in their abilities to track lions on foot and to protect their communities (e.g., alerting herders to lion presence to proactively prevent attacks on livestock and assisting in better husbandry practices [Hazzah et al. 2014]).
</t>
  </si>
  <si>
    <t>Unique approach to community monitoring that fosters animal stewardship and incorperates traditional/cultural values</t>
  </si>
  <si>
    <t>Eisenbarth et al. 2021; Can community monitoring save the commons? Evidence on forest use and displacement</t>
  </si>
  <si>
    <t>This study isolates one design condition, community led monitoring of the forest, and provides causal evidence on its potential to reduce forest use. The study employs a randomized  controlled trial to investigate the impact of community monitoring on forest use in 110 villages in Uganda</t>
  </si>
  <si>
    <t>Uganda</t>
  </si>
  <si>
    <t>The study is located in 110 villages in Central, West, and 
Southwest Uganda with de jure management rights over a common
pool forest</t>
  </si>
  <si>
    <t>Under a community-monitoring treatment, six community members
in each village were incentivized to measure forest use
and threats to the forest on a monthly basis over the period of
a year. These monitors then communicated this new information
on collective forest use to the wider community through
village meetings, thus providing an opportunity for discussions.
The monitors also displayed their findings on a poster in a public
place in the village. Our main hypothesis is that community
monitoring decreases forest use.</t>
  </si>
  <si>
    <t>Unclear. Seems external</t>
  </si>
  <si>
    <t>This study designed a two-part community-monitoring treatment.</t>
  </si>
  <si>
    <t>3. This monitoring was designed
to detect a number of forest-use activities, including the cutting
of whole trees, cut branches, domestic animal grazing, and charcoal
production. The second part of the community-monitoring
treatment focused on communication. 
4. Monitors were required to
present the results of their monitoring at a community meeting
each month, aided by a poster designed to communicate findings
to a population with low literacy rates. Once the monitors had
presented the poster, they facilitated a discussion around forest
use, clear-cutting activities, and the sustainability of forest use in
the community.</t>
  </si>
  <si>
    <t>.The study is located in 110 villages in Central, West, and 
Southwest Uganda with de jure management rights over a common
pool forest. HHs at baseline used the forest to harvest
 fuelwood, poles for construction, medicinal plants, and a range of
other forest products, mostly for domestic use.</t>
  </si>
  <si>
    <t>in each selected treatment village, six community
 members underwent a training in which they learned to measure 
forest use along forest transects (existing paths into the
forest)</t>
  </si>
  <si>
    <t>Community monitors were recruited with the help of the village leadership and were selected for their literacy, numeracy, availability to execute community monitoring, residency, and possession of a mobile phone.</t>
  </si>
  <si>
    <t>one year</t>
  </si>
  <si>
    <t>The community monitors were paid to independently measure forest use along transects into the forest on a monthly basis for 1 y</t>
  </si>
  <si>
    <t>Forest surveys. On-theground
 assessments measured forest use on two transects (paths)
 into the forest, starting at a point on the forest edge close to the
 village center. Monitors were required to
 present the results of their monitoring at a community meeting 
each month, aided by a poster designed to communicate findings 
to a population with low literacy rates.</t>
  </si>
  <si>
    <t>This monitoring was designed
to detect a number of forest-use activities, including the cutting
of whole trees, cut branches, domestic animal grazing, and charcoal
production.</t>
  </si>
  <si>
    <t>Seems it was very much for local stakeholders (given the regular dissemenation. Also for the researchers of this study</t>
  </si>
  <si>
    <t>.forest loss in unmonitored areas
 increased in treatment villages compared to control villages,
suggesting that community monitoring shifted forest use.</t>
  </si>
  <si>
    <t>.The community-monitoring treatment increased forest monitoring,
the dissemination of information, and opportunities for
discussion. Nevertheless, we found no evidence that it decreased
overall forest use.</t>
  </si>
  <si>
    <t>.we found no evidence that community monitoring
 had a statistically significant effect on any of the individual
 components of the forest-use indices
.We suspect
that the increase in forest loss in unmonitored areas is, at least
to some extent, driven by displacement of forest use by members
of treatment villages due to fear of sanctions
.If displacement is driven by a fear of sanctions, the design of
a monitoring intervention might be improved if monitoring was
more widespread or if community members could not predict
which parts of the forest were unmonitored. This would raise the
probability of detection and sanctions in larger stretches of forest
and reduce displacement.</t>
  </si>
  <si>
    <t xml:space="preserve">Interesting experimental design aiming to assess impacts of forest monitoring. </t>
  </si>
  <si>
    <t>Regmi et at. 2019; Learning to cope with water variability through participatory monitoring: the case study of the mountainous region, Nepal</t>
  </si>
  <si>
    <t>In this study we evaluate the potential of participatory monitoring of hydrological variables to improve scarce water supply utilization in agriculture. The case study site is the Mustang district in Nepal, which is located in the Upper Kaligandaki River Basin in the Himalayas with unique and complex geographical and climatic features. This region is characterized by a semi-arid climate with total annual precipitation of less than 300 mm. Water supply, agricultural land, and livestock grazing are the key ecosystem services that underpin livelihood security of the local population, particularly socio-economically vulnerable groups. An analysis of the measured stream flow data indicate that annual flow of water in the stream can meet the current crop irrigation water needs for the agricultural land of the research site.</t>
  </si>
  <si>
    <t>Nepal</t>
  </si>
  <si>
    <t>The case study area includes Dhakarjhong and Phalyak villages of Kagbeni VDC which lies in the central Mustang region of Nepal</t>
  </si>
  <si>
    <t>The water catchment area of Lumbhuk stream is 10 km2 at to the newly proposed stream gauging station, which is located 1.5 km upstream from the villages.</t>
  </si>
  <si>
    <t>.In this paper, we aim to provide a hydrological analysis of the availability of water as a key ecosystem service and local distribution mechanisms. An assessment of water availability is the first important step in places where low flows are predominant within the entire range of discharge. To do this we follow a participatory approach, whereby non-scientists are actively involved in the process of generating new knowledge regarding their water resources.
.The objective of the research was to generate knowledge through participatory approach with capacity building of local communities.</t>
  </si>
  <si>
    <t>The authors chose the study site and implemented the participatory monitoring approach</t>
  </si>
  <si>
    <t>2. local users were involved from the initial design stage of the monitoring. The research direction undertaken was developed based on their perception of change to local water resources, such that this perception could eventually be verified scientifically through the data collected. This research would therefore be highly tailored to the interest and concerns of the local community
3. appointed an "observer", someone in charge to read and record the daily water level data from the staff gauge installed at Lumbhuk stream and rainfall volume from the raingauge installed at Phalyak village.
5.locals were operating equipment and using data whenever they needed.</t>
  </si>
  <si>
    <t>the villages of Dhakarjhong and Phalyak were finally selected as the case study sites where people are mostly depended on ecosystem services and are particularly vulnerable in terms of social, economic and environmental pressure such as out migration, loss of agricultural land and water scarcity. Current management of the available water makes it insufficient for irrigation and drinking in both villages.</t>
  </si>
  <si>
    <t>.Three local youths were trained in each study sties who worked as observers
.Local people learnt about the instruments, data collection method, use of those data and objective of installation. They guided the selection of site to install the instrument and managed the observer to carry out for the daily observation.</t>
  </si>
  <si>
    <t>Mukhiya the traditional leader of the local community, users group, youth club, village members, teachers and local social/ political leaders.</t>
  </si>
  <si>
    <t>one year. The monitoring of Lumbhuk stream flow has started from July, 2015</t>
  </si>
  <si>
    <t>The meeting also agreed to financial support from the research project for payment to the observer for their contribution up to one year. It is to be believed that after one year local people will be encouraged to collect the data without any salary as they identify the importance of these data for improving their activities and supporting resource and risk management.</t>
  </si>
  <si>
    <t>.Each day at 08:00 AM an "observer" reads the stage of water level and cumulated rainfall and keeps these records. A general training on reading the stage data, measuring rainfall and maintenance of the instruments is provided to the observer after installation.</t>
  </si>
  <si>
    <t>.Monitoring consists of a stream gauging station and a rainfall station at the research site. The stream gauging station consists of two types of stage recording instruments: Pressure level sensors (Aquistar PT2X) with data logging system are used for automatic water level monitoring.</t>
  </si>
  <si>
    <t>Water irrigation is used for village agriculture. Project monitoring informed irregation practices</t>
  </si>
  <si>
    <t>.Mainly data scarcity are the limitations for this study. One year stream flow data was used to calculate the runoff coefficient for this study, which is not sufficient. To validate and upgrade the runoff coefficient, continuous measurement is required. Sustainability in operating of monitoring instruments, data collection, further analysis of the data and sharing and dissemination of the results are major challenges ahead.</t>
  </si>
  <si>
    <t>.Participatory monitoring has established mutual advantage to both the researchers and local people. For the researcher, it is one of the easiest way for site selection, installation of instruments, protection of the instruments and data collection because presence of local people are vital in all steps. For the local people, it develops ownership, know their resources and get involve with scientists in scientific experiment to be a part of citizen science for knowledge generation that supports decision making processes.
.Considering the changing pattern of precipitation, geographic, climatic and social factor, appropriate water use and land use managements strategies should be concede to increase the agricultural production and so forth enhance the economic status of local farmers.</t>
  </si>
  <si>
    <t>Water monitoring initaitve that seems promising but not yet developed enough to have lessons learned (what I glean from coding).</t>
  </si>
  <si>
    <t>Alvarado et al. 2020; Integrating public participation in knowledge generation processes: Evidence from citizen science initiatives in Mexico</t>
  </si>
  <si>
    <t>We analyzed 36 cases of citizen science in Mexico to describe the relationship between the stages and levels of public participation in knowledge generation and the geographic, temporal, and thematic scope of the initiatives. We also characterized the participants and initiatives’ sources of financing. We found that 21 initiatives called themselves citizen science, the rest were described as participatory monitoring or community monitoring.</t>
  </si>
  <si>
    <t>Review</t>
  </si>
  <si>
    <t>.most of the initiatives were concentrated in the central portion of Mexico (Mexico City and Michoacan), in the Gulf of California and in the Yucatan Peninsula
.Most of the projects on marine life were concentrated in the northwest region (Baja California) and in the Mexican Caribbean</t>
  </si>
  <si>
    <t>.In this paper, we examine the types and degree of public participation in the generation of knowledge in terms of these initiatives’ thematic, spatial, and temporal scope as well as their sources of funding. In this analysis we provide an initial outline of the state of the art of public participation in the generation of knowledge in Mexico and shed light on their associated challenges and opportunities to contribute to the advancement of citizen science in Mexico and other middle income or developing countries.</t>
  </si>
  <si>
    <t>Various projects of mixed leads.</t>
  </si>
  <si>
    <t>.Figure 2 in paper lists names of all projects.
.Most of the projects obtained their funds from the government (25 out of 36 cases) and non-governmental organizations (23 out of 36 cases) (Table 3). We found that NGOs supported more projects about marine life (14/17 cases) and water and land cover (8/10) with only one case on terrestrial biodiversity. The government financed most of the initiatives on terrestrial biodiversity (8 out of 9 cases).The private sector participated in 9 citizen science initiatives, of which 5 were marine life initiatives. P</t>
  </si>
  <si>
    <t>1,2,3.In 20 of the 36 cases (56 %), the public participated exclusively by providing data through web applications or by collecting data in the field. The other 16 cases are distributed with five cases each in collaborative and collegial, and six co-created projects.
4,5.The “Programa de Aves Urbanas” (Urban birds program) integrates citizens, teachers and children beyond data collection (bird watching) offering different modalities of participation, as well as the opportunity to learn in the processabout birds, its dynamics and sources of pressure, with the possibility of making proposals for its conservation.
.Co-created and collegial models of public participation were exclusively found at the local and regional level. At the local level, contributory projects were identified in 44 % of casesand the sumof co-created and collegial projects exceeded the proportion of contributory projects.
.Contributory projects were predominant compared to other models of public participation, and this was particularly the case in terrestrial biodiversity projects (77 % of biodiversity projects). Conversely, contributory projects were identified in half of marine life and water / land cover projects. Furthermore, there were no co-created projects focusing on terrestrial biodiversity, while four cases on marine life and three on water / land cover.</t>
  </si>
  <si>
    <t>.Related to forest monitoring, we identified a multi-site initiative of regional scope, promoted by the Mexico REDD (Reduced emissions from deforestation and degradation) Alliance (alianza-mredd.org) that promoted a capacity building initiative for community monitoring in Mexico.
.Support for these citizen science projects (listed as 45% of projects) came from the Program for Biological Monitoring in Protected Natural Areas (PROMOBI), Community Surveillance Program (PROVICOM) and the Conservation Program for Sustainable Development (PROCODES) all from the National Commission for Protected Natural Areas (CONANP). These programs trained communities in biodiversity concepts, sampling techniques and methods, and the use of equipment in protected areas</t>
  </si>
  <si>
    <t>The citizens who participated in these initiatives were local residents, fishermen, teachers, divers, farmers and community authorities. Sometimes they were grouped into networks of community monitors or previously formed groups (Fire Brigades, Forest Patrols).</t>
  </si>
  <si>
    <t>.Earliest started in 1986.
.at the local and regional levels, only around 55 % of cases remained active in 2019.</t>
  </si>
  <si>
    <t>We found donation of financial resources, materials (such as diving equipment or oceanographic sensors) or donation of prizes for contests (meals in restaurants, hotel accommodation). We also foundnon-traditional funding mechanisms, such as a project that created a community savings fund to ensure the financial viability of the project (Citizen Science in El Rosario, Baja California). We identified two cases that relied on asset sales.</t>
  </si>
  <si>
    <t>.monitoring of land use change through a cellphone application
.plant adoption
.providing data through web applications or by collecting data in the field.
.bird watching</t>
  </si>
  <si>
    <t>."Adopt a plant" sells plants to support rescue, conservation and cultivation programs for endangered Mexican plant species.
.e-bird data
.Terrestrial and Marine life monitoring</t>
  </si>
  <si>
    <t>Mixed</t>
  </si>
  <si>
    <t>Certain projects were run by governments/external orgs using data for conservation/ environmental management decisions</t>
  </si>
  <si>
    <t>.Only considering the public information available may have impacted the depth of our analysis, especially regarding the projects’ origin, timing, sources of financing and participants. Few initiatives described their origin, so we couldnot always discern whether they were externally driven or originating from a local concern that led to finding external advice and support
.Continuity was also unknown regarding the sources of funding. We found no consistent references to funding sources. Those who did mention their financial partners did not explain anything regarding continuity of financing or their costs of operation. Moreover, the initiatives did not alwaysprovide details about their participants (gender, age, educational level), though some projects did refer to teachers, divers and fishermen in broad terms.</t>
  </si>
  <si>
    <t>.The 36 cases applied citizen science to participatory environmental monitoring to understand species distribution and diversity (status assessment) (Stem et al., 2005 ). However, we found no application of environmental monitoring for “impact assessment” or “adaptive management
.We found no initiatives for health and medical research (excepting Mosquito Alert, global), urban planning and smart cities, humanitarian aid or for agriculture and food production.</t>
  </si>
  <si>
    <t>.We found that 70 % of ini tiatives with international funds described themselves as “citizen science”, which suggests an influence of international participants and sources of funding in naming the activity. We identified 11 cases that call themselves community or participatory environmental monitoring. We could not explain these patterns, because we did not conduct interviews with those responsible for these projects to understand the reasons behind the naming. However, we believe that the Mexican tradition related with community-based science (Tebes, 2005), community-based conservation (Porter-Bolland et al., 2013 ; Merçon et al., 2018) and community-based monitoring (Pritchard, 2013) could explain why 15 out of 36 cases did not adopted the terminology of citizen science.</t>
  </si>
  <si>
    <t>This seemed promising but after reading the coding it seems very focused on definitions and broad summary stats that I don't think are so helpful for this work.</t>
  </si>
  <si>
    <t>*Mosquito Alert - global health</t>
  </si>
  <si>
    <t>Bello, 2021; Community Participation in Tourism Planning at Majete Wildlife Reserve, Malawi</t>
  </si>
  <si>
    <t>This research assessed the local community’s participation in protected area-based tourism planning at Majete Wildlife Reserve in Malawi. The assessment was based on the participatory planning elements from the community participation framework for protected area-based tourism planning.</t>
  </si>
  <si>
    <t>No - this seems all about participatory planning of tourism, but no mention of monitoring.
Exclude on criteria 1</t>
  </si>
  <si>
    <t>Malawi</t>
  </si>
  <si>
    <t>Majete Wildlife Reserve is located in the southern region of Malawi</t>
  </si>
  <si>
    <t>Objective of this specific community participatation program is unclear. "tourism planning is initiated as a response to negative impacts of tourism development and to make destinations more attractive and competitive (Hall 2008). Contributing to the economy is one of the priority goals for tourism development in many developing countries."</t>
  </si>
  <si>
    <t>.Majete Wildlife Reserve is under the management of the conservation organisation African Parks. The reserve is government-owned and was under the management of the DNPW until 2003, when African Parks was given a 25-year full management responsibility.
.African Parks has developed a constituency for conservation and cultivated a working relationship with various stakeholders, including tour operators, non-governmental organisations (NGOs), local district assemblies, DNPW and local communities through community-based organisations (African Parks 2013b). The agency interfaces with local communities through community-based organisations (CBOs), the Majete Wildlife Reserve Association (MWRA) and traditional leaders.
.It emerged from the study that the initial stages of the tourism planning process are initiated and designed by the management agency</t>
  </si>
  <si>
    <t xml:space="preserve">2.The local communities around the reserve were represented in the planning processes by CBO leaders and traditional chiefs.
</t>
  </si>
  <si>
    <t>.Majete Wildlife Reserve is under the management of the conservation organisation African Parks. The reserve is government-owned and was under the management of the DNPW until 2003, when African Parks was given a 25-year full management responsibility.</t>
  </si>
  <si>
    <t>It has emerged that African Parks does not have trained tourism planning experts at Majete and mainly relies on conservation education and extension officers when engaging local people in their respective villages during the tourism planning process.</t>
  </si>
  <si>
    <t>.There is a fair representation of the local communities, and this ensures that local people are accorded with the opportunity to contribute to the planning process and defend their interests.
.local communities elect their own representatives through the CBOs. Further to this, the traditional leaders who participate in the tourism planning process by representing the local people are enthroned through a traditional process, which no other stakeholder can influence.</t>
  </si>
  <si>
    <t>The focus of this research is on the reserves’ 2013–2017 business plan.</t>
  </si>
  <si>
    <t>The protected area management agency at Majete commits financial resources for the tourism planning process. No information on what these funds are used for</t>
  </si>
  <si>
    <t>.Local representatives engage in tourism planning
.The reserve has a planning system that allows continuous local community participation, thereby allowing timely involvement of local people in the processes that lead to the development of annual business plans for the reserve</t>
  </si>
  <si>
    <t>.Planning/design of tourism activities in protected area.
.African Parks allows the local people—through their CBO representatives—to make decisions on how benefits are shared. It is only in the sharing of tourism benefits that local communities have decision-making powers through the MWRA, but with some oversight being provided by the management agency.</t>
  </si>
  <si>
    <t>External. African Parks</t>
  </si>
  <si>
    <t>African Parks makes decisions influenced by planning processes from local stakeholders</t>
  </si>
  <si>
    <t>.This study shows that local communities value their representation in the tourism planning process through the CBOs. The local community representatives from these CBOs represent the communities, together with local traditional leaders.</t>
  </si>
  <si>
    <t>. It has been noted in this study that local communities’ limited access to tourism information and tourism planning experts is restricting their effective participation in the tourism planning process.</t>
  </si>
  <si>
    <t>.In tourism planning, local communities should be involved as early as possible and preferably from the preparatory stages, through plan development and implementation, up to monitoring and evaluation. As noted in this study, African Parks has a system that allows continuous local community participation in the activities that lead to the development of the reserve’s annual business plans.
.This study has revealed that access to financial, human, informational and material resources is a major element in facilitating effective local community participation in tourism planning associated with protected areas.
.Empirical evidence from this study shows that local communities need to be regarded as partners in the tourism planning process. This ensures that they are not influenced to behave or act or take positions on an issue that is not in their own immediate interest.
.Deliberations among stakeholders during the planning process should be conducted in an open manner. local communities need to be aware of what is going on and how decisions are being made during the tourism planning process. As noted in this study, local communities prefer to have a well-structured decision-making process that would facilitate better flow of information about any tourism planning and development decisions that may have a direct impact on their livelihood.</t>
  </si>
  <si>
    <t>.It has been noted in this study that although the responsibility to make final tourism planning decisions is the responsibility of the protected area management agency, the local communities’ major concern has only been the lack of a system that allows them to get information regarding the underlying reasons for the decisions that have been made. Although the local communities would be happy to be directly involved in the decision-making process, a transparent decision-making structure can facilitate effective participation of local communities in tourism planning associated with the reserve.</t>
  </si>
  <si>
    <t>Unsure, the participatory aspect only covered tourism planning with no monitoring involved</t>
  </si>
  <si>
    <t>Chandler et al 2017; Contribution of citizen science towards international biodiversity monitoring</t>
  </si>
  <si>
    <t>Through compilation of a database on CS and community-based monitoring (CBM, a subset of CS) programs, we assess where contributions from CS and CBM are significant and where opportunities for growth exist. We use the Essential Biodiversity Variable framework to describe the range of biodiversity data needed to track progress towards global biodiversity targets, and we assess strengths and gaps in geographical and taxonomic coverage.</t>
  </si>
  <si>
    <t>Global</t>
  </si>
  <si>
    <t>.Most CS programs monitored terrestrial ecosystems (N = 347, 82% of total CS programs), with substantial numbers monitoring freshwater (N = 139; 33%) and marine biomes (N = 128; 30%).
.Most CBM programs also monitored all three biomes (N = 40; terrestrial 45%, freshwater 40%, marine 20%).</t>
  </si>
  <si>
    <t>The aim of this paper is to examine how and to what degree CS and CBM might contribute to regional and global assessments in the trends and status of biodiversity by undertaking: (1) a general assessment of current strengths and gaps in using CS and CBM to monitor biodiversity at large-scale; (2) an assessment of CS and CBM data that have contributed to global biodiversity databases to date, using the Global Biodiversity Information Facility (GBIF) as a case study; and (3) a discussion of the challenges, solutions and limitations of using CS and CBM for monitoring global biodiversity.</t>
  </si>
  <si>
    <t>Multiple projects. Unclear</t>
  </si>
  <si>
    <t>The vast majority (88%) of the CS programs in the database are projects that are currently known to be active (N = 374). Most are run by civil society organisations and only few by government agencies or the private sector (N = 269; 64%).</t>
  </si>
  <si>
    <t>3.We define a CS project as a distinct, biodiversity recording scheme or volunteer survey, often with a specific management team and discrete goals and taxonomic or geographical focus. Sometimes multiple CS projects are aggregated together in an online portal, which provides a single access point for citizen scientists.
2, 3, 4, 5.CBM programs are distinct from other CS programs in that citizens and community members not only participate in data collection but also in program design, data interpretation, or implementation of management interventions emanating from the monitoring</t>
  </si>
  <si>
    <t>citizens and community members</t>
  </si>
  <si>
    <t>.Species counts and monitoring
.Turtle nest monitoring and assements
.Migration monitoring
.Fish population surveys (freshwater and marine)
.Plant quality surveys
.Vegetation quality assesments
.Suvey of high value species (for consumption or other resource use)
.Environmental monitoring of watersheds
.Bush fire monitoring
.Environmental condition surveys
.Extent of tree burning monitoring
.Landscape grazing suitability monitoring</t>
  </si>
  <si>
    <t>Essential Biodiversity Variables (EBVs):
.Genetic composition: Co–ancestry, Allelic diversity, Population genetic differentiation, Breed and variety diversity
.Species populations: Species distribution, Population abundance, Population structure by age/size class
.Species traits: Phenology, Body mass, Natal dispersal distance, Migratory behaviour, Demographic traits, Physiological traits
.Community composition: Taxonomic diversity, Species interaction
.Ecosystem function: Net primary productivity, Secondary productivity, Nutrient retention, Disturbance regime (e.g. pest outbreak)
.Ecosystem structure: Habitat structure, Ecosystem extent and fragmentation, Ecosystem composition by functional type</t>
  </si>
  <si>
    <t>Global databases of CS are often used in conservation research/action</t>
  </si>
  <si>
    <t>.while addressing taxonomic and geographic data gaps for the EBVs will take time and resources, there is great potential in leveraging the synergies from combining CS/CBM and remote sensing approaches (Pereira et al., 2013; O'Connor et al., 2015; Skidmore et al., 2015), particularly for EBVs well suited for CS and CBM (e.g. species distribution, species abundance, and phenology) and in situations in which fine-scale spatial or temporal heterogeneity is important</t>
  </si>
  <si>
    <t>.The majority of CS programs (70%) are focused on a single EBV, i.e. species occurrence, which is one of the main sources of data for biodiversity monitoring (Geijzendorffer et al., 2015). CS programs also have a bias towards monitoring species distributions, particularly for birds (86% of data from CS programs in GBIF are for birds; Amano et al., 2016), and in North America and Europe. Yet data requirements for international biodiversity monitoring may be met by CS and CBM for many more taxa, regions and EBVs.
.this review found only a small fraction (b 10%) of CS and CBM programs contributing to global analyses of biodiversity, despite the fact that many CS and CBM programs collect data on underrepresented taxa in remote regions, or observe underrepresented EBVs. This is partly because these programs suffer from many disadvantages common to other biodiversity monitoring efforts, namely, they are poorly resourced, with limited communication and visibility to participants and researchers
.CS and CBM are not free, and are not considered a high priority in many parts of the world. The primary obstacles to expanding the taxonomic, geographic and EBV-relevant scope of CS projects are whether volunteers can observe particular challenging taxonomic groups and EBVs in new locations, and whether programs are developed with the necessary infrastructure to support this.
.Concerns have also been raised that when scientists “assimilate local ecological knowledge within Western worldviews” (Mistry and Berardi, 2016), there is a risk that it may further marginalize indigenous and local people.</t>
  </si>
  <si>
    <t>.the CS programs that contribute most to GBIF tend to serve existing and vibrant communities of expert amateurs and hobbyists (Lawrence, 2006; Bell et al., 2008; Lewandowski and Specht, 2015), perhaps best exemplified by the preponderance of data and CS programs from birding communities and natural history societies (e.g. Botanical Society of the British Isles). These programs tend to be large, linked to well-funded institutions, have academic scientists associated with the programs, and are mainly found in Europe and North America where English is a common language
.some EBVs can only be partially monitored by remote sensing (Table 1), while others, such as Natal Dispersal Distance, Population structure, Physiological Traits and the four EBVs in the Genetic Composition Class, cannot be remotely sensed and thus require ground-based measurements (Table 1). In-situ monitoring by CS and CBM can therefore help to fill the gaps in monitoring those EBVs that are not easily remotely sensed.</t>
  </si>
  <si>
    <t>.Most of the CS programs that we found focus their monitoring activities in North America (184 programs or 43% of the total) or Europe (136 programs or 32% of the total; Table 2). Relatively few CS programs were found in Africa, Asia, and Central and South America. Around 10% of the CS programs incorporate observations of biodiversity from everywhere.
.South and Central America had the lowest coverage by either CS or CBM programs.
.Predictions of forest-level response to climate change would be impossible using either data type in isolation. Efforts are underway to combine CS-derived species composition maps and other data with remotesensing data from satellites and cameras in forest canopies to improve models of land surface phenology, carbon budgets, and ecosystem function</t>
  </si>
  <si>
    <t>.there is great potential to connect CS and CBM programs to other in-situ monitoring efforts—e.g. protected areas and long-term ecological research sites (Tulloch et al., 2013) and, thereby to cross-fertilize scientist-executed and community-based observations and knowledge (Magnusson et al., 2013). Connecting CS/CBM and scientist-executed monitoring (e.g. Earthwatch field expeditions) can allow for assessment of many EBVs including in underrepresented and remote regions such as tropical forests and the Arctic
.there are issues of concern surrounding the bias of CS/CBMderived data (Riesch and Potter, 2014; Nature, 2015). However, many examples show that volunteer-collected data in well-designed studies are no more problematic than those collected by professional scientists</t>
  </si>
  <si>
    <t>Uses GBIF to assess citizen science (n=420) and community based monitoring programs (n=40) in broad strokes.</t>
  </si>
  <si>
    <t>*Review paper</t>
  </si>
  <si>
    <t>Ekowati et al. 2016; Motivation Matters: Lessons for REDD+ Participatory Measurement, Reporting and Verification from Three Decades of Child Health Participatory Monitoring in Indonesia</t>
  </si>
  <si>
    <t>Participatory Measurement, Reporting and Verification (PMRV), inthe context ofreducing emissions from deforestation and forest degradation with its co-benefits (REDD+) requires sustained monitoring and reporting by community members. This requirement appears challenging and has yet tobe achieved. Other successful, long established, community self-monitoring and reporting systems may provide valuable lessons. The Indonesian integrated village healthcare program (Posyandu) was initiated inthe 1980s and still provides effective and successful participatory measurement and reporting ofchild health status across the diverse, and often remote, communities ofIndonesia. Posyandu activities focus on the growth and development ofchildren under the age offive by recording their height and weight and reporting these monthly tothe Ministry ofHealth. Here we focus on the local Posyandu personnel (kaders) and their motivations and incentives for contributing.</t>
  </si>
  <si>
    <t>Indonesia</t>
  </si>
  <si>
    <t>This study was conducted in seven villages, in three districts in Indonesia: Wonosobo, Kapuas Hulu and Mamberamo Raya in the three provinces of Central Java, West Kalimantan and Papua respectively</t>
  </si>
  <si>
    <t>Health</t>
  </si>
  <si>
    <t>.The Posyandu program was established, as part of the national child and maternal health program in the1980s.
.The main objective of the Posyandu when it was established in the1980s, was to decrease the mortality rate of children under the age of five by closely monitoring growth, identifying stunted growth (a primary manifestation of malnutrition) and treating its underlying causes.</t>
  </si>
  <si>
    <t>Ministry of Health</t>
  </si>
  <si>
    <t>Posyandu kaders recruited at the village level measure and weigh children each month and report these result up the hierarchy. The data flows from the kader up through the sub-district, district and provincial levels until it reaches the national level (the Ministry of Health).</t>
  </si>
  <si>
    <t>Since decentralization began in 1999, the districts have been enjoying increased autonomy, including some control over budgets. Due to their ‘special autonomy’ status, districts in Papua have the most freedom in budget (including the health budget) management</t>
  </si>
  <si>
    <t>The Ministry of Health published and distributed guidelines for Posyandu implementation throughout Indonesia in 2011 [47]. These guidelines define a kader as a community member with the capacity, time and willingness to work and who is selected for Posyandu duties. The guidelines do not clarify any particular ‘capacity’ requirements. From our reading of the guidelines they suggest that the best available candidates be selected, and after selection be given some training</t>
  </si>
  <si>
    <t>Only 5–15 people from each village become active kader</t>
  </si>
  <si>
    <t>established inthe1980s,</t>
  </si>
  <si>
    <t>Kader receive IDR 300,000 (+/-USD 26) per month •Paid every 3 months.</t>
  </si>
  <si>
    <t>Posyandu kaders recruited at the village level measure and weigh children each month and report these result up the hierarchy.</t>
  </si>
  <si>
    <t>Weight and measurements of children</t>
  </si>
  <si>
    <t>mixed</t>
  </si>
  <si>
    <t>the Ministry of Health at the provincial and district levels require regular health data from the villages to develop, implement and adjust nutritional and medical programs.</t>
  </si>
  <si>
    <t>.The enduring nature of kader involvement, along with the various views and how they are expressed, indicates pride and ownership within the kaders.
.The broader health education role of the Posyandu was considered weak in the past and has subsequently been strengthened [49]. Posyandu began as an outsider led activity, but we can see that once the value of the Posyandu system became apparent it gained local appreciation and respect.</t>
  </si>
  <si>
    <t>.The right people are those who believe in the activity, and the benefits that their contribution can provide. In the case of Posyandu this means benefits for their community, their family and themselves. Such individuals are likely to have a personal interest in childcare and a belief that such activities are worthy and respectable. Another large-scale study ofPosyandu, found that villagers who have young children are more likely to contribute actively to the Posyandu compared to villagers without young children [48]. Our observations show that motivations are more diverse and often unselfish.... This suggests that REDD +PMRV is more likely to succeed if villagers are concerned by environmental values, forest protection, and other social and developmental goals recognised under REDD+. Developing such aspirations would also bolster support for REDD+ thus making its goals easier to achieve.
.Our own findings concerning Posyandu success show that while incentives matter, they are neither solely, nor primarily, financial. Recognition and opportunities for training and career development are also important. Others have highlighted the role of recognition within their community rather than simply financial incentives in motivating kader participation in Posyandu monitoring and reporting activities</t>
  </si>
  <si>
    <t>Paper is about a PM health initiative to see how it could provide insights for REDD+.</t>
  </si>
  <si>
    <t>Fox et al. 2017; Generating actionable data for evidence-based conservation: The global center of marine biodiversity as a case study</t>
  </si>
  <si>
    <t>To assess the relative contribution of different monitoring strategies to yield information for management decisions, we examine the evolution of a multi-year monitoring program across several MPAs in West Papua, Indonesia. Three monitoring strategies were implemented: external expert, science practitioner, and community monitoring staff. We place the monitoring objectives in a decision science framework, with six explicit fundamental objectives for monitoring to evaluate performance of marine protected areas.</t>
  </si>
  <si>
    <t>6 MPAs in the Bird's Head Seascape (BHS) in West Papua, Indonesia</t>
  </si>
  <si>
    <t>Depending on the goals and priorities, different monitoring strategies were employed, with different tradeoffs around statistical power to detect change, local capacity development, cost, and timing (Fig. 1). 
External expert: Bringing in an external expert with high capacity (in the form of an external consultant) provided results with good power (i.e. many species identified and higher precision in differentiating sites) on a short time frame, but costs were fixed and local capacity development (and therefore sustainability) limited. 
Science practitioners: NGO monitoring staff trained in Indonesian universities had a good science foundation, and with support, now contribute in the international science community. This strategy is likely more sustainable than an external expert-led model, and further develops Indonesian capacity, but with less local capacity the risk remains that staff may leave and/or program priorities shift. 
Community monitoring staff: Training Papuan citizens with commercial fishing experience and who could read and write focused on adding basic science skills (e.g. interpreting a graph, working with Excel, basic ecological theories), as their species identification and biomass estimation skills were often exceptional. This approach has resulted in relatively stable local monitoring staff.</t>
  </si>
  <si>
    <t>Since 2007, a consortium of conservation actors in the BHS has worked towards protecting and sustaining the marine resources on which local communities depend</t>
  </si>
  <si>
    <t>Community members conduct routine, simplified monitoring for an immediate ‘status report’ of the coral reefs in different zones of the MPAs.</t>
  </si>
  <si>
    <t>Significant investments were made in developing scientific and monitoring capacity within conservation NGOs, although training approaches were different. Initially, some sites used a consultant skilled in fish identification (i.e. external expert) to collect data, while also focusing on training staff who were community members (i.e. community monitoring staff) to conduct routine, simplified monitoring for an immediate ‘status report’ of the coral reefs in different zones of the MPAs.</t>
  </si>
  <si>
    <t>Papuan citizens with commercial fishing experience and who could read and write</t>
  </si>
  <si>
    <t>From its inception in 2007, the BHS monitoring program had multiple goals, with an ~10-year time horizon and 3-year funding cycles</t>
  </si>
  <si>
    <t>Funds are distributed and used in monitoring practices. Community monitoring was said to have the best cost efficiency in the long run. However it is unclear if the monitors are being paid or if that money is being used on training, equipment etc.</t>
  </si>
  <si>
    <t>community members (i.e. community monitoring staff) conduct routine, simplified monitoring for an immediate ‘status report’ of the coral reefs in different zones of the MPAs.</t>
  </si>
  <si>
    <t>identify key fisheries species</t>
  </si>
  <si>
    <t>Monitoring efforts are intended to meet two strategic goals: (i) gain information to support and guide management decisions, and (ii) improve the capacity of local community monitoring staff to monitor MPA conditions.</t>
  </si>
  <si>
    <t>.Training efforts and on-the-ground practice resulted in improved monitoring ability, both in data collection and more advanced skills of study design and reporting
.Locally-based monitoring can lead to additionality by empowering stakeholders through increased local participation in management decisions (Danielsen et al., 2005; Fraser et al., 2006), resulting in more equitable governance, and a sense of pride in living local heritage</t>
  </si>
  <si>
    <t>.much of the data collected in the initial phase by community monitoring staff as they were still developing data collection and management skills was too simple, biased, or variable to be used, with the distinct disadvantage of not having a baseline prior to the establishment of management.
.We found the first rounds of locally-collected monitoring data had low accuracy and precision, complicaing the process of detecting true population trends, as in other studies (Burton, 2012; Leopold et al., 2009). This meant that it was initially inadequate for decision-making to determine if a management intervention was required
.Data at some sites also exhibited observer bias, data fragmentation, inadequate sample sizes, and experimental design not integrated across multiple sites.</t>
  </si>
  <si>
    <t>.The main implication of this finding is that community monitoring staff did deliver high quality data after a delay period, in this case ~3–4 years, after which they had similar capacity to other strategies.
.Locally-based monitoring may yield less accurate and less precise data, but it is also usually less expensive, and can help local stakeholders better understand their resources</t>
  </si>
  <si>
    <t>A number of additional monitoring schemes within the MPAs existed, but were not covered in the paper: "a variety of monitoring systems were developed, tested, and implemented across the Seascape, i.e. resource use patterns (Mous et al., 2005), community perception monitoring (Widodo et al., 2010), social impacts and marine resource governance monitoring (Glew et al., 2012), ecological monitoring of coral reef and fish communities (Wilson and Green, 2009), and the population trends of charismatic species (e.g., nesting leatherback, green and loggerhead turtles)"</t>
  </si>
  <si>
    <t>-For long-term sustainability, however, building local capacity in the communities where natural resource management is occurring (i.e. community monitoring staff strategy) is more cost-efficient, with the added benefit of being more likely to be financially and socially sustainable due to the lower continuing cost and higher local benefits.</t>
  </si>
  <si>
    <t>Discusses useful case study of PM program that intendes to build local capacity and provide data for management decisions.</t>
  </si>
  <si>
    <t>*had to go to paper; consider messaging on cost effectiveness of CBNRM</t>
  </si>
  <si>
    <t>Froese et al. 2022; Coupling paraecology and hunter GPS self-follows to quantify village bushmeat hunting dynamics across the landscape scale</t>
  </si>
  <si>
    <t>We created a novel community bushmeat monitoring programme to address these gaps across 20 villages in north-eastern Gabon. Paraecologists conducted standardised monitoring of bushmeat, and hundreds of hunters conducted GPS self-follows mapping village hunting catchments. We integrated these data to estimate the proportion of bushmeat sampled and make robust extrapolations of total offtake across space and time, estimating an annual offtake of ~30,000 animals of &gt;56 species across all villages.</t>
  </si>
  <si>
    <t>Gabon</t>
  </si>
  <si>
    <t>We worked in twenty villages near the town of Makokou, the provincial capital of the Ogooué-Ivindo Province in north-eastern Gabon</t>
  </si>
  <si>
    <t>Here, we describe the design and implementation of a novel community hunting and bushmeat monitoring programme in northeastern Gabon to address these gaps. We (a) quantify bushmeat hunting dynamics across the landscape, (b) illustrate the utility of the data for applied ecological inference through a case study on six sympatric duiker species and (c) reflect on our programme to inform new directions for social–ecological bushmeat hunting research and management.</t>
  </si>
  <si>
    <t>Project managers AEM and GZLF (authors)</t>
  </si>
  <si>
    <t>While our approach had communities set their own management objectives and actions (see Appendix S1), communities were not involved in planning data collection.
In 10 focal villages, we conducted hunter GPS self-follows. Before each hunt, participating hunters answered several pre-hunt questions (Table 2 ) and picked up their designated GPS unit from a paraecologist.
communities assess their data and compare, qualify and build upon them with their traditional ecology knowledge</t>
  </si>
  <si>
    <t>All land is owned by the state, and most is leased as logging concessions (though several collaborating villages are near Ivindo national park).</t>
  </si>
  <si>
    <t>We encouraged all hunters to participate, regardless of age, literacy, or how much and how they hunted</t>
  </si>
  <si>
    <t>Began in December 2018</t>
  </si>
  <si>
    <t>We compensated hunters 15,000 XAF (~25 USD) a month; Paraecologists' monthly salary was ~280 USD, the Gabonese minimum wage.</t>
  </si>
  <si>
    <t>Researchers joined hunters on trail routes</t>
  </si>
  <si>
    <t>.recorded data on each observation of bushmeat
.Certain data were directly observed; other data were obtained through conversation with the hunter if he was present</t>
  </si>
  <si>
    <t xml:space="preserve"> (c) reflect on our programme to inform new directions for social–ecological bushmeat hunting research and management.</t>
  </si>
  <si>
    <t>Coupling of paraecologists and hunters seemed effective approach to monitoring.</t>
  </si>
  <si>
    <t>.While our approach had communities set their own management objectives and actions (see Appendix S1), communities were not involved in planning data collection. This enabled comparison across villages but limited the initial depth of participation in the process.</t>
  </si>
  <si>
    <t>.Long-term monitoring of bushmeat will require a large investment by government, industry or donors (Noss et al., 2005). Paraecologists' monthly salary was ~280 USD, the Gabonese minimum wage.</t>
  </si>
  <si>
    <t xml:space="preserve">The 'participatory/community' monitoring in this study is minimal. It seems the only community involvement was hunters consenting to be followed and interviewed during their hunting routes. </t>
  </si>
  <si>
    <t>*approach addressed gaps seen in other bushmeat PME approaches</t>
  </si>
  <si>
    <t>Herse et al. 2020; Engaging Indigenous peoples and local communities in environmental management could alleviate scale mismatches in social–ecological systems</t>
  </si>
  <si>
    <t>We argue that engaging indigenous peoples and local communities (IPLC) in place-based environmental management could generate the fine-resolution information and workforce needed to alleviate scale mismatches. We illustrate our argument using a case study initiated by Māori in Aotearoa/New Zealand and demonstrate that the current broad scales of hunting regulation and assessment in black swan (kakī  anau, Cygnus atratus) management could obscure local ecological drivers of populations.</t>
  </si>
  <si>
    <t>Aotearoa/ New Zealand</t>
  </si>
  <si>
    <t>Study also looked at pasture landcover</t>
  </si>
  <si>
    <t>In the present article, we argue that information generated by IPLC through customary engagement with the environment could alleviate scale mismatches in social–ecological systems.
We contend that tangata tiaki (Ngāi Tahu environmental guardians) could enhance place-based management of black swans by generating and continually updating information on swan populations and habitat at local scales, which we demonstrate are relevant to ecological processes that drive population dynamics.</t>
  </si>
  <si>
    <t>Many Maori tribes collect traditional data sets on black swan numbers</t>
  </si>
  <si>
    <t>1, 2. Traditional knowledge and practices in monitoring black swans
3. some tangata tiaki engaged in customary management and resource use (e.g., egg harvest)
4, 5. local harvest rates logged by tangata tiaki have been used to detect population changes and ecological pressures (e.g., climate, predation risk) and guide harvest management</t>
  </si>
  <si>
    <t>Māori are currently restricted under New Zealand law in their ability to practice customary management of biodiversity, despite being guaranteed the right to do so in New Zealand’s founding document, the Treaty of Waitangi 1840. Importantly, the government’s interpretation of current legislation does not permit tangata tiaki to manage swans and their habitat or self-authorize the harvest of swan eggs or cygnets.</t>
  </si>
  <si>
    <t>Maori communities</t>
  </si>
  <si>
    <t>Egg harvesting and adult abudance surveys</t>
  </si>
  <si>
    <t>continually monitor local populations and habitat using a variety of indicators, including nesting colony size, density of nests, availability of nesting habitat, timing of egg laying and hatching, and cygnet and adult abundance</t>
  </si>
  <si>
    <t>local stakeholders - Maori</t>
  </si>
  <si>
    <t>Tangata tiaki currently use these indicators to guide decisions on the number of swan eggs they request to gather each year in special applications to FGNZ or the Minister of Conservation.
-Therefore, we envisage that information generated by tangata tiaki through local, self-authorized customary harvests and monitoring could (if permitted by legislation) contribute to the tribe’s knowledge of swans and increase the number and resolution of ecological feedbacks needed to achieve adaptive harvest management.</t>
  </si>
  <si>
    <t>Many IPLC can facilitate adaptive place-based management by continually monitoring ecological feedbacks (e.g., population numbers, habitat conditions) at fine resolutions through customary resource use and observations.</t>
  </si>
  <si>
    <t>-Black swans are likely managed at a scale that is not necessarily relevant to their local populations; IPLC monitoring could inform more effective adaptive management. 
-However, disregard for IPLC rights, scepticism of traditional ecological knowledge, restricted opportunity to connect with resources, compartmentalization of resource management, and insufficient funding limit IPLC engagement and must be overcome to alleviate scale mismatche
.failure to fully acknowledge Māori rights has limited customary engagement with resources and severed ecological feedbacks that could inform management and conservation
.conservation directives often exclude IPLC from decision-making on the basis that, relative to western science and contemporary management, TEK and customary management are unsubstantiated and inadequate to guide conservation
.IPLC often lack the funding to engage in environmental management and the technical capacity to articulate goals and aspirations in scientific forums</t>
  </si>
  <si>
    <t>.Several barriers limit IPLC engagement in environmental management and must be overcome to alleviate scale mismatches. First and foremost, indigenous peoples’ rights to land tenure, resource use, and decision-making are frequently missing or ignored
.the tendency for bureaucracies to divide and compartmentalize resource control and management among different interest groups, legislations, and authorities—usually asymmetrically and in favor of central governments—limits IPLC involvement
.increasing IPLC involvement in environmental management requires flexible, adaptive governance arrangements that recognize IPLC rights to manage resources and set conservation priorities
.we contend that IPLC could generate the fine-resolution information and workforce needed to alleviate scale mismatches in social–ecological systems. However, in addition to sharing power with IPLC and respecting TEK and customary management systems, long-term funding is needed to support development of adaptive comanagement arrangements, capacity-building and knowledge-transfer initiatives, and mechanisms that connect IPLC with their environments</t>
  </si>
  <si>
    <t>(EXCLUDE) Karrasch et al. 2017; Collaborative landscape planning: Co-design of ecosystem-based land management scenarios</t>
  </si>
  <si>
    <t>This paper conducts an empirical case study in the low-lying coastal areas of northwest Germany. During a collaborative landscape planning process, four different ecosystem-based land management scenarios have been co-designed by regional experts and researchers. The participatory and iterative process included the development of scenario narratives to define planning goals, the use of land use elements and their relations to ecosystem services as planning entities in terms of indicators, the art-based illustrations of the different scenarios, and an evaluation and monitoring of the outcomes by regional experts.</t>
  </si>
  <si>
    <t>No. Paper presents a project where experts design hypothetical climate adaptation strategy. No monitoring
Exclude on criteria 1</t>
  </si>
  <si>
    <t>Germany</t>
  </si>
  <si>
    <t>Europe</t>
  </si>
  <si>
    <t>The Krummhörn Municipality (159 km2) is located close to the North Sea coastline in East Frisia, northwest Germany (7◦2′E, 53◦27′N)</t>
  </si>
  <si>
    <t>To further enhance the limited contribution of ecosystem services research on decision-making processes [33–37], this study focuses on a collaborative landscape planning approach to develop a regional climate adaptation strategy. This study uses the SES framework to structure the development of knowledge generation and scenario development with the involved experts. In doing so, this study links to the literature in sustainability science which attempts to use the SES framework to move from theoretical towards empirical and practical research processes through the active engagement with stakeholders</t>
  </si>
  <si>
    <t>we cooperated with a group of regional experts to foster a collaborative landscape planning process and to co-design a climate adaptation strategy for the case study region. The group consisted of fourteen local and regional experts representing the societal sectors water management, nature conservation, agriculture, regional and local governmental bodies, and tourism</t>
  </si>
  <si>
    <t>2. All societal sectors and levels (from administrative to policy) of decision-making in the community of Krummhörn were integrated in the collaborative landscape planning process.
3*.At the beginning, semi-structured interviews [42] were used to introduce alternative land management options as compared to the present management and obtain each expert’s opinion on these options.
4*. During annual group meetings, the (intermediate) results were discussed and consensus building processes started
.we worked closely together with the same experts during the whole process. 
(*The project was primarily planning for future land management for the study region)</t>
  </si>
  <si>
    <t>fourteen local and regional experts representing the societal sectors water management, nature conservation, agriculture, regional and local governmental bodies, and tourism</t>
  </si>
  <si>
    <t>4 years</t>
  </si>
  <si>
    <t>Lee and Yan, 2019; Participatory planning and monitoring of protected landscapes: a case study of an indigenous rice paddy cultural landscape in Taiwan</t>
  </si>
  <si>
    <t>The idea of landscape conservation and paddy field revitalization was introduced into Taiwan’s amended Cultural Heritage Preservation Act in 2005 as a new legal instrument entitled ‘Cultural Landscape.’ To help stakeholders from governmental authorities and local communities apply this new instrument, this action research employed a community-based landscape and participatory approach to put relevant international concepts into practice. Learning from culturally grounded indicators of resilience in social–ecological systems, the study adopted a set of indicators of resilience in socio-ecological production landscapes and seascapes to successfully help residents evaluate the management of a designated Cultural Landscape through a series of local workshops.</t>
  </si>
  <si>
    <t>Taiwan</t>
  </si>
  <si>
    <t>Cihalaay settlement of Fengnan Village, Hualien County</t>
  </si>
  <si>
    <t>Study region contained "mosaic landscapes consisting of an indigenous village, rice terraces and irrigation channels, orchards, secondary forest, natural forests and streams" (Tropical and subtropical moist broadleaf forests on WWF Ecoregions map)</t>
  </si>
  <si>
    <t>.This study aims to analyze the process and outcomes of collaborative planning and participatory monitoring of an indigenous rice paddy Cultural Landscape in Taiwan.
.Three interrelated research questions are proposed in this study: How to tailor the concept of protected landscape and cultural landscape to a national planning system? How to put a community-based landscape and collaborative approach into practice? How to help local stakeholders monitor progress of this practice with the help of a relevant set of landscape indicators?</t>
  </si>
  <si>
    <t>Department of Natural Resources and Environmental Studies, National Dong-Hwa University</t>
  </si>
  <si>
    <t>1. A 2-year participatory action research project (Lee 2012, 2013), conducted from May 2011 to June 2013, was commissioned by the Hualien County Cultural Affairs Bureau...which was built through a series of stakeholder meetings, local people voluntarily set up a Local Management Committee in July 2011 and drew up a local Code of Conduct in November 2011 for the future management of the Cihalaay Cultural Landscape.
2. The study collected a range of different source materials to help maximize understanding of the questions. Methods include document analysis, participant observation, individual interviews and group discussions.
4*.The research team developed a participatory procedure for the recruitment of community workshops for group discussion, evaluation of landscape indicators and strategy development for enhancing the resilience of the Cihalaay Cultural Landscape.</t>
  </si>
  <si>
    <t>For the first stage, from June to August 2015, the research team recruited an indicator evaluation task group comprising 10 key local residents (seven males and three females), including 2 of the 20–30 age-group, 2 of the 40–50 agegroup, and 6 of the 50–60 age-group.</t>
  </si>
  <si>
    <t>.May 2011 - June 2013 (Inception)
.June 2015 - July 2017</t>
  </si>
  <si>
    <t>.UNU-IAS’s landscape resilience indicators are set up based on the observations, experiences and perceptions of local people living in the SEPLs and are evaluated by the local people themselves with the help of facilitators (the research team in this study)
.six local people were presented to review the suitability of UNU-IAS’s 20 resilience indicators and to evaluate the indicators vis-à-vis the current situation of the Cihalaay Cultural Landscape. Second, the research team invited all 23 households (mainly heads of households) and 2 landowners in the Cihalaay Cultural Landscape to participate in the first villager meeting.
.Various group workshops</t>
  </si>
  <si>
    <t>.The study collected a range of different source materials to help maximize understanding of the questions. Methods include document analysis, participant observation, individual interviews and group discussions
.The indicator set includes 20 indicators that can be grouped into five areas (Fig. 2, below): SEPLs resilience and landscape/seascape diversity (Colding et al. 2003), biodiversity (Taman et al. 2002), knowledge and innovation (Folke et al. 2003), governance and equity (Lebel et al. 2006), and livelihoods and well-being</t>
  </si>
  <si>
    <t>Through the above-mentioned task group workshops, villager meetings and the official Multi-Stakeholder Platform Meeting, the research team not only helped local people in the Ciharaay Cultural Landscape successfully understand, interpret and evaluate the five categories of the 20 landscape resilience indicators (Fig. 4), but it also assisted in setting up 36 new strategies/tasks for enhancing landscape resilience and community adaptive capacity</t>
  </si>
  <si>
    <t>.Overall, local people think rather highly of the landscape diversity and local knowledge of the Ciharaay Cultural Landscape
.It was found that recruitment of a small local task group was an effective way for the research team to explore in a more in-depth manner. By conducting a series of community workshops at different stages, participants learnt different aspects of local knowledge from each other, built up a partnership among them, carried out evaluations of resilience indicators, and developed enhancement strategies for future management of the area.
.In general, local people who participated in the task group workshops agreed that the system of indicators of resilience in SEPLs was understandable and workable.</t>
  </si>
  <si>
    <t>.their lower ratings on governance and livelihood mean that further improvement and effort are needed in the future.
.other villagers who learnt about the indicators for the first time, at the villager meetings, experienced difficulties in understandings.
.Although they trusted the outcomes of landscape indicator evaluation conducted by the task group members, many of them complained about the technical terms and complexity of the indicator system. They (ordinary villagers) suggested the use of a more simplified system of SEPLs resilience indicators in the future.</t>
  </si>
  <si>
    <t>.Since the designation of the Cihalaay Cultural Landscape, many follow-up activities have been conducted collaboratively by local people, local authorities and the research team from mid-2012 to the present. Their themes include ecotourism development, environmentally friendly farming and organic products, as well as communitybased environmental education courses for local youths.</t>
  </si>
  <si>
    <t>(EXCLUDE) Marrocoli et al. 2018; Environmental Uncertainty and Self-monitoring in the Commons: A Common-pool Resource Experiment Framed Around Bushmeat Hunting in the Republic of Congo</t>
  </si>
  <si>
    <t>studies of self-monitoring schemes in bushmeat hunting systems are scarce, and there are no empirical studies of the impact of self-monitoring on bushmeat hunting. We used a lab-in-the-field common pool resource experiment framed around a bushmeat hunting system, in which participants made individual decisions on time allocation between hunting and farming under three different conditions: without communication between group members, with communication, and with communication and a self-monitoring system. We found that self-monitoring was associated with a lower level of hunting and lower rate of resource decline.</t>
  </si>
  <si>
    <t>No. The paper describes a "game" played with numerous villagers within the Congo. Said game was not based in actual action, but was purely hypothetical 
Exclude on criteria 1</t>
  </si>
  <si>
    <t>Republic of Congo</t>
  </si>
  <si>
    <t>10 villages within Forest Management Unit (FMU) Ngombé in the Northern Republic of Congo.</t>
  </si>
  <si>
    <t>This paper aims to investigate the effect of self-monitoring on wildlife hunting, one of the most commonly proposed CBNRM approaches for wildlife management, using an experimental behavioural economics approach. Specifically, we tested how resource extraction rate in a CPR experiment (henceforth “game”)differed under three conditions: (i) without communication, (ii) with communication between rounds, and (iii) with communication between rounds and a SelfMonitoring system (henceforth SM, and ‘SM with communication’), in which participants (henceforth ‘players’) could voluntarily produce a public visual record of their hunting effort, success and failure at the end of each round.</t>
  </si>
  <si>
    <t>Author affiliations:
1.Max Planck Institute for Evolutionary Anthropology
2.German Centre for Integrative Biodiversity Research (iDiv) Halle-Jena-Leipzig
3.Lester E Fisher Center for the Study and Conservation of Apes, Lincoln Park Zoo,
4.Department of Food and Resource Economics, Global Development Section, University of Copenhagen</t>
  </si>
  <si>
    <t>.While some forms of hunting are allowed in Congo, hunters routinely disobey regulations, by hunting at night with torches, using metal snares, hunting in the closed season, hunting protected species, and hunting without a license. However, despite the presence of ecoguard patrols, full enforcement of hunting regulations is technically challenging, politically complicated, and would place extreme hardship on communities. At the same time, management of hunting at the village level is virtually non-existent.
.hunting in this area, as in much of the Congo basin, is largely a de facto open access resource.</t>
  </si>
  <si>
    <t>Pacetti et al. 2020; Water Values: Participatory Water Ecosystem Services Assessment in the Arno River Basin, Italy</t>
  </si>
  <si>
    <t>Aiming at exploring the ecosystem-water-society nexus, this study develops a 4-tiered methodology for the participatory evaluation of WES as a basis to facilitate a shared watershed planning process in the Arno river basin (Central Italy), carried out within the framework of the Tuscany Regional Law for participation. Starting from the biophysical assessment of the study area and the analysis of the population, multiple focus groups were organized to allow the participatory evaluation of WES, mainly targeting low impact stakeholders.</t>
  </si>
  <si>
    <t>Italy</t>
  </si>
  <si>
    <t>Figline and Incisa Valdarno - FIV Municipality, Tuscany Region, Italy</t>
  </si>
  <si>
    <t>The specific objectives of the study are: (1) to carry out an analysis of the society perception (with a specific focus on low priority stakeholders) regarding the value of water resources in the territory by utilizing the WES concept (2) to identify and map WES through focus groups and participatory WES mapping; and (3) to integrate results of objectives (1) and (2) to inform water decision makers and to support the uptake of the participatory process results into the future water management strategies.</t>
  </si>
  <si>
    <t>Author affiliations:
1. Department of Civil and Environmental Engineering (DICEA), Università degli Studi di Firenze, Via di S. Marta, 3, 50139 Firenze, Italy
2. Department of Agriculture, Food, Environment and Forestry (DAGRI), Università degli Studi di Firenze, Via San Bonaventura, 13, 50145 Firenze, Italy</t>
  </si>
  <si>
    <t>2. participatory identification of WES (Water-related Ecosystem Services)
5. a final participatory meeting was held on June 12th, 2018, in order to cross-check the findings of the focus groups and to frame suitable actions for developing future land and water development strategies in the municipality.</t>
  </si>
  <si>
    <t>Participants received the Participant Guide and were firstly involved in a focus group discussion in order to identify the main WES provided in the FIV municipality and for the municipality itself</t>
  </si>
  <si>
    <t>The participatory process shifted to the involvement of local associations. The associations involved were 4: “Prociv - Protezione Civile”, composed by local civil protection servants; “Il Giardino”, cultural association of retirees; Association “Soci Coop Figline”, composed by local associated of the largest system of Italian food consumers’ cooperatives; “Circolo fotografico Arno”, a photographers club located in FIV municipality with a specific interest on riverine environment.</t>
  </si>
  <si>
    <t>.Participants received the Participant Guide and were firstly involved in a focus group discussion in order to identify the main WES provided in the FIV municipality and for the municipality itself (i.e. WES provided in other parts of the watershed but beneficial to FIV territory). This first phase had the objective of allowing the participants to identify WES by themselves and of obtaining major engagement.
.Following a roadmap similar to the one presented by Langemeyer et al. (2018), a final participatory meeting was held on June 12th, 2018, in order to cross-check the findings of the focus groups and to frame suitable actions for developing future land and water development strategies in the municipality.</t>
  </si>
  <si>
    <t>.Identification of Water-related Ecosystem Services (WES)
(Note that monitoring was not involved, activities/services were only identified and ranked of importance by participants)</t>
  </si>
  <si>
    <t>.The concept of WES was the key to facilitate the participation of stakeholders, as already noted by Blancher et al. (2011). It established a common language between participants and decision makers, overcoming the communication barriers that are often presents between these two groups
.the process fully involved decision makers in its last phase of the process, considering their fundamental importance but involving them not with a leadership position, in order to safeguard public participation</t>
  </si>
  <si>
    <t>.it should be mentioned that the participatory process implicitly focused only on the associations involved in the project. This implies that the analysis should be integrated with other stakeholders perspectives to derive a shared management strategy that is representative of the entire range of needs in the area.</t>
  </si>
  <si>
    <t>.Our approach focused on low priority stakeholders, which are usually not involved in the decision-making processes (Freschi and Raffini 2008). This was done by engaging them during the ordinary meetings of their own association (section 2.2.1). Holding separated meetings with association safeguarded the diversity of perceptions, favoring the expression of multiple voices that could have been overlooked by more powerful stakeholders in a plenary meeting and/or limited by time
.The citizenship of FIV Municipality was active and reactive during the participatory process. Noticeably, the highest discussion was over cultural WES, while high attention was also given to flood reduction services. Clearly, the results of each of the focus groups realized reflected the peculiarities of the group and were influenced by the age, level of education and personal attitudes of the participants.
.Most of the WES in critical status were connected to the low water quality of the main water body (Arno River) and to the low usability of part of the riverside for recreational purposes. The structure of the participatory process favored the discussion of these latter issues (emerged in the focus groups) and the definition of a shared vision over the possible management solutions that can be adopted in the RBMP.
.The participatory process also determined further practical suggestions to be implemented in the short term (section 3.4) namely PES schemes and a further participatory process for determining future management strategies within a River Contract scheme.
.Our findings confirms that the ES concept can support the planning and management of freshwater related socio-ecological systems (Palomo et al. 2011; Castelli et al. 2017), as for other cases including forest (Paudyal et al. 2015)and marine environment</t>
  </si>
  <si>
    <t>(EXCLUDE) Pilgrim et al. 2011; A review of lessons learned from a Local Conservation Group approach in Indochina</t>
  </si>
  <si>
    <t>BirdLife International has developed and piloted a small-scale, community-based Local Conservation Group approach to site-based conservation globally. In Indochina a number of important lessons have been learned, particularly related to the need for participatory project and activity planning, increased attention to provision of tangible benefits that clearly meet both conservation and development objectives and are tailored to heterogeneous communities, increased support for awareness-raising activities, clear monitoring of activities and impacts, and truly committed partner support for implementation.</t>
  </si>
  <si>
    <t>From 2011
Exclude on criteria 3</t>
  </si>
  <si>
    <t>Cambodia, Myanmar and Vietnam</t>
  </si>
  <si>
    <t>Cambodia: 
.Boeung Prek Lapouv (Takeo province)
.Kampong Trach (Kampot province)
.Preah Net Preah/Kra Lanh/Pourk (Banteay Meanchey &amp; Siem Reap provinces)
.Sekong River (Stung Treng province)
.Stung/Chi Kreng/Kampong Svay (Siem Reap province)
.Stung Sen/Santuk/Baray (Kampong Thom province)
.Upper Stung Sen Catchment (Preah Vihear province).
Western Siem Pang (Stung Treng province)
Myanmar:
.Natmataung National Park (Chin state)
Vietnam:
.Che Tao (Son La province)
.Dakrong (Quang Tri province)
.Ha Nam (Quang Ninh province)
.Khe Net (Quang Binh province)
.Tien Hai (Thai Binh province)
.Truong Son (Quang Binh province)
.Truong Son (Quang Tri province)
.Xuan Thuy (Nam Dinh province)</t>
  </si>
  <si>
    <t>. In Indochina BirdLife has developed most Local Conservation Groups at IBAs without formal protected status where at least some local stakeholders share conservation objectives.
.The five main functions of Local Conservation Groups are seen as on-the-ground conservation, education and awareness-raising, monitoring, improving community livelihoods, and linking the wider local community, the government and site management authorities</t>
  </si>
  <si>
    <t>Birdlife International</t>
  </si>
  <si>
    <t>3. site patrolling by Local Conservation Groups to detect, deter and remove destructive local practices and external threats.
.Species monitoring
5. Local Conservation Groups have played an important role in designing, gathering information for, and raising local support for provincial- and national-level conservation designation for sites.</t>
  </si>
  <si>
    <t>.BirdLife has supported Groups with technical advice, training, capacity building, brokering of relationships, equipment, resources and payment of small per diems for field monitoring and patrolling trips.
. In Western Siem Pang, Cambodia, training by the Local Conservation Group has led to establishment of trapaeng (seasonal pool) best practice management protocols.
.14 villages around Natmataung National Park, Myanmar, received development inputs from BirdLife, CARE and the UN Development Programme, including bridges, schools, school equipment, agricultural extension and health extension</t>
  </si>
  <si>
    <t>Officials, boat drivers, former hunters, farmers, villagers, fishermen</t>
  </si>
  <si>
    <t>Various 'projects', timeline range: 2002 - present</t>
  </si>
  <si>
    <t>BirdLife has supported Groups with technical advice, training, capacity building, brokering of relationships, equipment, resources and payment of small per diems for field monitoring and patrolling trips.</t>
  </si>
  <si>
    <t>.Wetland birds and vulture monitoring
.site patrolling by Local Conservation Groups to detect, deter and remove destructive local practices and external threats.
.Local Conservation Groups with a strong contingent of government staff have apprehended a number of people carrying out illegal activities such as land grabbing, land encroachment, burning of grassland to harvest wildlife, cutting of inundated forest, use of illegal fishing gear and bird hunting.
.education and awareness-raising</t>
  </si>
  <si>
    <t>.Illigal activity detection
.Bird monitoring for population changes</t>
  </si>
  <si>
    <t>mixed. Locals use patrolling to maintain sites. Birdlife collects data for conservation purposes</t>
  </si>
  <si>
    <t>Local Conservation Groups have played an important role in designing, gathering information for, and raising local support for provincial- and national-level conservation designation for sites. For example, in Cambodia, Local Conservation Groups north of Tonle Sap have raised awareness of the threat to both biodiversity and local livelihoods from land grabbing, and thus fostered support for a new category of conservation designation (Integrated Farming and Biodiversity Areas), which preserves traditional farming methods compatible with biodiversity conservation, and ultimately resulted in the conservation designation of Boeung Prek Lapouv</t>
  </si>
  <si>
    <t>.Local and provincial authorities responsible for enforcement have often voiced their support for, and stressed the value to them of, monitoring of illegal activities by Local Conservation Groups</t>
  </si>
  <si>
    <t>.Around Truong Son and Dakrong IBAs in Vietnam attempts to improve community livelihoods have been initiated without suitably participatory socio-economic assessments, leading to an inability to target the most forestdependent communities and households and the failure of attempts to implement environmentally sustainable but economically non-viable activities. A lack of participatory decision-making has also sometimes led to differing expectations of, and thus conflicts over, benefits, damaging the crucial relationship between Local Conservation Groups and their partner NGO (BirdLife International in Indochina, 2007b). Worse, some requests for livelihood activities from local people have been taken up without assessment of environmental impacts. For example, provision of non-native Acacia seedlings has led to clearing of areas of natural forest in Dakrong IBA
.As documented for community-based approaches in other regions, external factors constraining the effectiveness of Local Conservation Groups in Indochina include lack of security of land tenure (Dudley, 2004) and lack of legal rights for local communities to use natural resources</t>
  </si>
  <si>
    <t>.The key lesson learned here is that even small achievements are significant in Indochina, where civil society often has little or no formal role in government decision-making and local authorities have low accountability to poor rural populations, particularly indigenous peoples. The prestige (i.e. social capital) of being in a Local Conservation Group, including uniforms for patrolling and the ability to meet with government staff, is a key benefit mentioned by local people in Indochina. Such steps are small but are considerable milestones towards control over resources in a region where decision-making is so centralized. A key factor influencing success of linkages between local communities and authorities has been their level of overlap in interests.
.The following seven key lessons have been drawn from the successes and failures of the Local Conservation Group experience in Indochina:
( 1) Flexibility to tailor Group membership to the specific threats to conservation and the social and economic context of a site is critical. If the threat is external, higher level government officials and authorities must be involved in education and enforcement. If the threat is local, villagers must form the basis of Local Conservation Groups, with support from relevant government agencies. A top-down approach, focusing on enforcement through local officials, has probably been the most effective method at sites mainly experiencing externally driven threats. An issue to address is motivation, as many local officials that join Local Conservation Groups do so not as volunteers but on the orders of their superiors.
( 2) The benefit of participation in a Local Conservation Group must outweigh the costs, whether for local communities or officials. Because local communities in the developing world often cannot afford to volunteer their time for conservation activities, tangible benefits, whether financial, in-kind, natural resource, land tenure, status, or compliance with regulations, have widely been recognized as key to community participation, and not just in Local Conservation Groups (Newmark et al., 1993; Ostrom, 1999; Mehta &amp; Heinen, 2001; Timberlake &amp; Fenton, 2003; Ngari, 2007). The benefits and costs to communities and officials who participate in a Local Conservation Group should be transparent during the negotiation process. Key to success is also ensuring widespread benefits without conflict
( 3) Viable livelihood alternatives with clear links to conservation or improved management of existing livelihood resources have often meant the difference between success and failure in Indochina. Local Conservation Group projects that were not able to deliver alternative livelihood strategies in the face of external impacts on local livelihoods or increased restrictions on natural resource exploitation have faced considerably more difficulties than those that have been linked to clear development benefits. Per diem payments to Group members can clearly only be an interim measure. In Indochina supporting communities to achieve development objectives will mean acquiring the relevant skills and resources within the conservation organization or partnering with a development organization. If partnering, the development organization must have an equal commitment to conservation objectives and be willing to clearly programme those objectives into community project plans for the development–conservation link to be effective at the village level. 
( 4) Indicators meaningful to, and measurable by, Local Conservation Groups must be set for monitoring progress and outcomes, even if these are not the full set of indicators that the conservation project will use. Monitoring of indicators that the Groups cannot realistically monitor may be done by specialists. Monitoring of biodiversity and threats has provided an important focus for Group patrolling activities in Indochina but has rarely constituted more than surveillance. Expectations of monitoring by Groups need to be significantly reduced and partner support to systematic monitoring increased. Such partner-supported monitoring needs to be not only of the project implementation process but also of project impact, including direct conservation outcomes and Local Conservation Group sustainability.
( 5) Placement of Local Conservation Groups within a wider multiple stakeholder support network that provides horizontal as well as vertical links is key to supporting the effectiveness and sustainability of the Groups. Horizontal links include exchanges with Groups in other villages, for mutual support and learning. Vertical links include those with protected area, township, district and provincial officials and authorities for enforcement and possibly material support. They also include links with national-level government agencies for activation of policies (e.g. community tenure rights) that support the goals and operation of Local Conservation Groups. Lastly, vertical links are needed with development agencies for assistance in meeting livelihood needs.
( 6) Skills to facilitate participatory processes and multistakeholder forums or locally-relevant approaches to awareness-raising must be acquired by conservation organizations. Participatory processes of planning and implementation of both development and conservation activities, and participatory processes that convene stakeholders ranging from local to national, are critical for implementing and achieving objectives. Local Conservation Groups in Indochina, especially Vietnam, have often been developed in haste along project timescales, with insufficient attention given to stakeholder agreement on approach and aims, participatory project and activity planning, and stakeholder representation. Many Local Conservation Groups have fallen short of their potential because of insufficient training, monitoring, oversight, mentoring and encouragement: factors related to the lack of capacity and experience of supporting NGOs. The rallying of communities around conservation activities and the engagement of stakeholders at multiple levels takes time, as well as specific skills, and these need to be developed and given due status in conservation organizations. 
( 7) Consideration of approaches to the sustainability of Local Conservation Groups should occur from the start of planning, and include how Groups could grow within a network of supportive organizations, become institutionalised if necessary, and find necessary human and material resources to become self-sufficient. As such, working closely to develop a Local Conservation Group focus within existing organizations is more likely to be successful than setting up new organizations. Many Local Conservation Groups in Indochina stopped functioning when the relationship with the partner NGO broke because of a lack of resources. With the exception of the Local Conservation Group at Xuan Thuy, Vietnam, the only Local Conservation Groups still extant in the region are at Cambodian sites where BirdLife has committed to long-term financial and technical support or at Vietnamese sites where BirdLife has assisted provincial authorities to raise donor funding to continue Group activities (Table 3). It must be recognized that achieving sustainability will take time and dexterity and that support to Local Conservation Groups will necessarily pose a cost to conservation objectives. This short-term cost to conservation should be seen as an investment in long-term conservation gains.</t>
  </si>
  <si>
    <t>Paper looks at a number of community engagement programs in indochina. Clearly lays out lessons learned</t>
  </si>
  <si>
    <t xml:space="preserve">date </t>
  </si>
  <si>
    <t>(EXCLUDE) Rana and Miller 2021; Predicting the long-term social and ecological impacts of tree-planting programs: Evidence from northern India</t>
  </si>
  <si>
    <t>Planting trees has long been a major forest improvement and management activity globally. Forest plantations take years, even decades to mature and establish. Yet most national and international projects to support plantations are of relatively short duration, which presents a major challenge to near-term accountability as well as assessment of longer-term social and ecological impacts. Here, we address this challenge by identifying and empirically validating a set of predictive proxy indicators (PPIs)—measures on key variables taken during program implementation that are predictive of longer-term impacts—for community-oriented tree-planting efforts in northern India.</t>
  </si>
  <si>
    <t>Not monitoring
Exclude on criteria 1</t>
  </si>
  <si>
    <t>India</t>
  </si>
  <si>
    <t>the Kangra district of Himachal Pradesh, a major forested state in northern India</t>
  </si>
  <si>
    <t>In 2002, Government of India launched its ambitious National Afforestation Program (NAP) and started funding different state governments to develop major forest plantation areas (Panigrahi, 2006). From 2002 to 2006, the Himachal Pradesh Forest Department planted about 17, 260 ha annually, primarily with participation from local communities (Himachal Forest Statistics, 2019). NAP funded fencing, planting of trees (700–800 trees per hectare, mainly broadleaved) and entry point developmental activities in the villages as community incentives</t>
  </si>
  <si>
    <t>Government of India</t>
  </si>
  <si>
    <t>Rivera et al. 2021; Assessing Ecological and Social Dimensions of Success in a Community-based Sustainable Harvest Program</t>
  </si>
  <si>
    <t>This study uses a multidisciplinary, systems approach to assess the ecological and social dimensions of success of an internationally acclaimed CBCRM program. This program, located in one of the largest protected areas in the Peruvian Amazon (PacayaSamiria National Reserve), strives for the sustainable harvest and trade of a turtle species (Podocnemis unifilis). We used mixed methods analysis, including interviews and population viability modeling, to understand three elements: how local perceptions of changes in the managed population compare to changes inferred by ecological analyses, the indicators stakeholders use to measure success, and the barriers to long-term program success and social–ecological system sustainability.</t>
  </si>
  <si>
    <t>Pacaya Samiria National Reserve, in the northeastern Peruvian Amazonia</t>
  </si>
  <si>
    <t>Pacaya, Samiria, and Yanayacu-Pucate river basins of PacayaSamiria National Reserve.</t>
  </si>
  <si>
    <t>In response to the apparent decline of P. unifilis within Pacaya-Samiria National Reserve due to unsustainable harvest, the local nongovernmental organization ProNaturaleza and the Peruvian government implemented a CBCRM program starting in 1994. The goals of the program were to recover the turtle population throughout its historic range and maintain a livelihood strategy for residents of nearby towns under an incentive system.</t>
  </si>
  <si>
    <t>ProNaturaleza and the Peruvian government</t>
  </si>
  <si>
    <t>2, 3. installation and management of artificial beaches during the reproductive period of the species (July–September) and subsequent incubation period (55–70 days); establishment of quotas for re-nesting, use of eggs, release of hatchlings, and commercialization of hatchlings</t>
  </si>
  <si>
    <t>.Local people were given the opportunity to apply for recognition as organized management groups within the Pacaya, Samiria, and Yanayacu-Pucate river basins of PacayaSamiria National Reserve.
.</t>
  </si>
  <si>
    <t>Local people were given the opportunity to apply for recognition as organized management groups within the Pacaya, Samiria, and Yanayacu-Pucate river basins of PacayaSamiria National Reserve.</t>
  </si>
  <si>
    <t>.CBCRM program starting in 1994
.first phase of the program (1994–2007)
.second phase (2008–2012)
.The third phase, which began in 2013 and is still operating as of 2019</t>
  </si>
  <si>
    <t>Monitors were granted harvesting rights and rights to sell P. unifilis</t>
  </si>
  <si>
    <t>.The management plans include four general aims and activities: installation and management of artificial beaches during the reproductive period of the species (July–September) and subsequent incubation period (55–70 days); establishment of quotas for re-nesting, use of eggs, release of hatchlings, and commercialization of hatchlings
.monitoring of the managed resource and of the development of the activities; and general control and monitoring of the managed sites
.Organized groups also contribute to the re-nesting, protection, and release of P. expansa
.Interviews with researchers</t>
  </si>
  <si>
    <t>This seems to be the monitoring component? number of nests collected, number of eggs moved and deposited in artificial beaches, and number of hatchlings released per year.
Is this from the evlauation of the CBNRM program though? Ecological indicators (collected through interviews):
.Population is increasing because you can see an abundance of turtles basking (informal observations and census)
.Population is increasing because # of eggs/nests collected per year increases
.Population is increasing because every year more hatchlings are released into the water (compared to previous year)
.Population is increasing because we meet/surpass release quotas in management plan
.Population has recovered because turtles are migrating out of the basin (see individuals and footprints; people from nearby towns trap them)
.Visitors say there is an abundance of turtles
.Each year the population increases because we release more than we sell
.There is an abundance because now even the monkeys are eating the eggs
Social/economic Indicators (collected through interviews):
.Group members and their families have benefited economically from selling eggs and hatchlings
.We have benefited from organizing into groups and jointly managing the resources
.There has been an increase in awareness and interest in seeing the population recover
.I have made/bought/renovated my home
.The job allows me to support my children and send them to school
.The groups are now able to help the nearby communities through donations
.We work more peacefully because it is a legal activity
.Other families in the nearby community have also benefited by illicitly harvesting the abundance of resources
.Tourists are excited about coming and witnessing the management results
.There are conservationists that congratulate us for our work
.There is a negative impact on the nearby community because they can no longer come in and hunt freely
.When there is a 100% hatch rate you know that you will meet the release quota and will gain the quota for commercialization</t>
  </si>
  <si>
    <t>Mixed. NGO and Government (ProNaturaleza and the Peruvian government). Harvest supports locals</t>
  </si>
  <si>
    <t>Participatory managment/monitoring plan directly ties to sustainable harvest and renesting efforts</t>
  </si>
  <si>
    <t>Key positive outcomes dealing with governance, management, and social and economic benefits have been identified in this CBCRM program (Gockel and Gray 2009; Harju et al. 2018), and the general consensus in our study that group members and their families in Pacaya Basin have benefited economically from trading P. unifilis eggs and hatchlings is consistent with previous findings. A focus on comprehensive and locally-grounded indicators will lead to a better understanding of the overall social–ecological system and identification of key leverage points for future conservation and management interventions.</t>
  </si>
  <si>
    <t>.By 2012, the perceived success of the program resulted in an increase in the allowed harvest quota of hatchlings from 20 to 40% per year during Phase 3 (2013–2017). Results from the PVAs given the best-available site- and species-specific data revealed that under the current harvest rates (40% of hatchlings per year), the P. unifilis population will continue to decrease over time (84% probability of extinction after 30 years), and an (unknown) additional (illicit) harvest pressure of 100 adults per year increases the probability of extinction to 98% after 30 years (see Supplementary Table S7 in Online Resource 3). Thus, respondents’ perceptions of a trend of growth are in contrast to our findings of a possible declining population trend under current management. The aforementioned finding highlights the importance of a mixed natural and social sciences approach in elucidating how social understanding and ecological understanding of a system may converge and diverge.
.Despite the effort dedicated to nest/egg collection and translocation to artificial beaches, organized groups often will not go beyond the quota for maximum number of nests that should be re-nested per year as outlined in the management plan because no additional benefits (e.g., more hatchlings allowed to be commercialized) will be obtained if this maximum quota is surpassed. Thus, the number of estimated adult breeding females, which is calculated from the number of nests found within the system, is an underestimate.
.A potential limitation of the social and economic indicators identified from the interview data is that the respondents were only men.</t>
  </si>
  <si>
    <t>These findings highlight how, in this system, the needs of local peoples should be a critical factor in management decisions, as limits on the incentives directly impact turtle conservation and management efforts.
.The study (Harju et al. 2018), however, identified previous social challenges to hindering and facilitating the implementation of the program, which have been or are currently being addressed: lack of awareness among local resource users regarding the impacts of overharvest of turtles, historical lack of enforcement of existing legal restrictions, and the high value of turtles and eggs (which incentivizes illicit activities). Natural factors hindering the success of the program include the spatial and temporal aggregation of the turtles during nesting and their high visibility, which facilitates capture by poachers</t>
  </si>
  <si>
    <t>Study looks at a monitoring program of endangered river turtles with a positive population outcome.</t>
  </si>
  <si>
    <t>no</t>
  </si>
  <si>
    <t>Roe and Booker 2019; Engaging local communities in tackling illegal wildlife trade: A synthesis of approaches and lessons for best practice</t>
  </si>
  <si>
    <t>In this paper we provide a synthesis of existing approaches to community engagement to tackle international illegal wildlife trade (IWT) and review the evidence on their effectiveness. The synthesis illustrates the wide range of different community engagement approaches that have been utilized to date and could be explored by others. But it also highlights the lack of regular, robust monitoring of such initiatives.</t>
  </si>
  <si>
    <t>25 in Africa, 19 in Asia and 6 in Latin America</t>
  </si>
  <si>
    <t>The synthesis illustrates the wide range of different community engagement approaches that have been utilized to date and could be explored by others. But it also highlights the lack of regular, robust monitoring of such initiatives. The dearth of evidence on effectiveness of community-based strategies to tackle IWT may not be any worse than the evidence on effectiveness of other approaches. Nevertheless, it presents a major conceptual and technical barrier to the uptake of community engagement approaches as well as hampering efforts to encourage national governments to implement the commitments they made through the high-level policy forums.</t>
  </si>
  <si>
    <t>50 case studies were included with different forms of lead</t>
  </si>
  <si>
    <t>1, 2. For one case, the Prey Lang Community Network, community members had autonomously established their own community patrols, motivated by the risk of losing their resources to illegal loggers
.In many cases success was based on developing initiatives that were locally driven and responsive to the local context (e.g., Muntifering et al., 2015, 2017; Steinmetz, Chutipong, &amp; Seuaturien, 2006). Involving communities in actually defining solutions, not just engendering a culture of passive reliance on externally provided benefits, was reported to be key.
3. The Nam Nern Night Safari project set up Village Development Funds (VDFs) with payments made from river safari tourism and bonuses for safari sightings of rare animals
.law enforcement activities of some type including game guarding, patrolling, and intelligence gathering
.In 10 cases community members were employed by the IWT initiative to undertake patrols, and in 12 cases the patrols were carried out on a voluntary basis</t>
  </si>
  <si>
    <t>In the Namibia Rhino Rangers program, Muntifering et al. (2015) highlight the conservation motivation that can be instilled by providing uniforms, training and certificates.</t>
  </si>
  <si>
    <t>Local people, former poachers, rangers</t>
  </si>
  <si>
    <t>In eight case studies, incentives were generated through payment schemes similar to payments for ecosystem services</t>
  </si>
  <si>
    <t>.A mechanism for generating conservation incentives was through sustainable, consumptive use of wildlife including trophy hunting (four case studies) and legal trade (eight case studies).
.In Olderkesi Wildlife Conservancy in Kenya, a high-end tourism operator pays a land lease to the members of the Olderkesi Group Ranch for exclusive access to a 7,000 acre area of land set aside for wildlife. Penalties are deducted from the payment for infringements of the conservancy agreement including poaching and livestock grazing
.In the case of the Bird Nest Protection Programme, monitoring staff investigated all cases of nest failure to determine the cause, and payments were not made if nests failed due to human disturbance or collection
.The Snow Leopard Enterprise program drew up contracts with participating communities whereby the program guaranteed purchase of handicrafts in exchange for herders committing to a complete ban on poaching
.The Nam Nern Night Safari project set up Village Development Funds (VDFs) with payments made from river safari tourism and bonuses for safari sightings of rare animals, any violations or infractions (such as poaching) reduced payments to VDFs
.Other, less common, strategies for generating conservation incentives included assured access to/regulated hunting and harvesting of subsistence resources (seven case studies) and conservation jobs such as ecological monitoring (Zimmerman, Peres, Malcolm, &amp; Turner, 2001) and reforestation work
. of the 50 initiatives local people were involved in law enforcement activities of some type including game guarding, patrolling, and intelligence gathering.
.In 10 cases community members were employed by the IWT initiative to undertake patrols, and in 12 cases the patrols were carried out on a voluntary basis
.the Prey Lang Community Network, community members had autonomously established their own community patrols
.in Nepal, communities living in the buffer zone of Bardia national park have been supported to grow crops that are unpalatable to rhinos and other wildlife—such as mint, citronella, and camomile—but have the potential to generate income</t>
  </si>
  <si>
    <t>.Examples of sustainable legal wildlife trade included certified sustainable timber trade (Waldhoff &amp; Vidal, 2015); cactus nurseries (Pulido &amp; Cuevas-Cardona, 2013); vicuña capture and shearing (Lichtenstein, 2015); aquarium fish trade (Fernandes, 2006); and crocodile ranching
.Wildlife patrols
.Examples of nest failures
.Rare animal sightings on safaris</t>
  </si>
  <si>
    <t>.conservation awareness workshop
.Improved law enforcement in conservation areas</t>
  </si>
  <si>
    <t>.Of the 19 case studies that reported on effectiveness, 74% (n = 14) reported that they were effective (although in four of these cases effectiveness was partial, that is, it varied over time or was site specific).</t>
  </si>
  <si>
    <t>.In a further three initiatives the evidence for effectiveness was mixed or unclear. For the Alam Sehat Lestari Reforestation Project in Gunung Palung National Park, for example, interviews with community members revealed that some thought that the project had greatly helped to reduce illegal logging, but interview responses to other questions suggested that community members were conflating the impact of the initiative with the impacts of external influences (Pohnan et al., 2015). In the Cactus Nurseries project in Mexico, interviewees reported that the introduction of nurseries had enhanced local residents support for cacti conservation, but this appeared to be contradicted by a large increase in the number of plants seized from illegal trafficking in 2012 (Pulido &amp; Cuevas-Cardona, 2013). In other cases, the community engagement approaches were part of broader IWT strategies and there was no assessment of their effectiveness independently of the wider initiative.</t>
  </si>
  <si>
    <t>.Our review demonstrates that there are plenty of examples of community engagement initiatives resulting in a reduction in poaching and/or an improvement in wildlife numbers. Some common lessons emerge from the initiatives we reviewed which can help inform best practice in future design of such interventions.
.In many cases success was based on developing initiatives that were locally driven and responsive to the local context (e.g., Muntifering et al., 2015, 2017; Steinmetz, Chutipong, &amp; Seuaturien, 2006). Involving communities in actually defining solutions, not just engendering a culture of passive reliance on externally provided benefits, was reported to be key.
.Linked to this is the need for communities to feel ownership of the initiative and to have a voice in decision-making about it. UNDP (2012a) points out for example that community participation in Il Ngwesi's governance structure is fundamental to its long-term sustainability. Similarly, in Northern Rangelands Trust (Kenya) King and Craig (2015) suggest that the inclusive nature of conservancies is key to their influence and success.
.Another key lesson is the need to understand the root causes of poaching and develop proactive rather than reactive strategies to address it (Lotter &amp; Clark, 2014). Poaching is not always driven by poverty (e.g., Duffy, St John, Büscher, &amp; Brockington, 2016; Harrison et al., 2016; Knapp, Peace, &amp; Bechtel, 2017), but where it is, then functioning, sustainable benefit flows need to be put in place and benefits need to be realized early on.
.Many initiatives highlighted the importance of long-term relationships between project implementers (and funders) and local people based on shared objectives, trust and reciprocity
.Multistakeholder partnerships were often central to successful initiatives, not just to get the necessary support for community engagement (e.g., through government endorsement) but also to generate the necessary mix of skills, science, technical and financial support, transparency, and accountability
.A final lesson that emerges from the case studies reviewed is to identify and build on existing cultural norms. In the Mali Elephant Project, community leaders have issued edicts stating that the killing of elephants amounts to stealing from everyone. This is a powerful message in a culture where being labeled a thief is a disgrace (Canney &amp; Ganamé, 2015). In the Arapaima fisheries project, the social pressure of having local players involved in, and supportive of, the conservation efforts is thought to have played a larger role in enforcing the fishing ban than the formal structures set up by the management plan</t>
  </si>
  <si>
    <t>This paper is based on a desk study of secondary data. No primary data collection, no individuals were names and no other ethical issues applied.
.Our review shows that there are examples of successful approaches to engaging communities in tackling illegal wildlife trade. These need to be scaled up and scaled out, learning from experience and adapting approaches to fit specific contexts and meet specific challenges. But the core principles remain the same—communities need to be central not peripheral to conservation efforts. But, finally, efforts to engage communities need to be coupled with concerted efforts to rigorously monitor and document outcomes so that the effectiveness of these—and, equally this applies to other schemes—can be more accurately assessed and used to inform future project, program, and policy design.</t>
  </si>
  <si>
    <t>The initiatives we reviewed employed a wide range of strategies for engaging communities: Raise awareness about conservation and IWT, Support non-wildlife based livelihoods, Decrease costs of living with wildlife, Increase incentives for wildlife stewardship, Increase costs of participating in IWT</t>
  </si>
  <si>
    <t>A review of 50 papers tackling the illigal wildlife trade. Some projects employed community monitoring in their strategies but the details in this review are scarse.</t>
  </si>
  <si>
    <t>Shaffer et al. 2017; Sustainability and comanagement of subsistence hunting in an indigenous reserve in Guyana</t>
  </si>
  <si>
    <t>We used hunter-generated harvesting data in spatially explicit biodemographic models to assess the sustainability of subsistence hunting of indigenous Waiwai in Guyana. We collected data through a hunter self-monitoring program, systematic follows of hunters, and semistructured interviews. We used these data to predict future densities of 2 indicator species, spider monkeys (Ateles paniscus) and bearded sakis (Chiropotes sagulatus), under different scenarios of human population expansion and changing hunting technology.</t>
  </si>
  <si>
    <t>Guyana</t>
  </si>
  <si>
    <t>The KCOCA is a 625,000 ha indigenous reserve in southern Guyana populated by 225 indigenous Waiwai foragerhorticulturalists concentrated in the village of Masakenari</t>
  </si>
  <si>
    <t>We sought to estimate the extent of Waiwai bushmeat harvesting, model the sustainability of Waiwai hunting for 2 indicator species under several human–population expansion and huntingtechnology scenarios, and demonstrate the utility of this approach for long-term collaborative management of subsistence hunting.</t>
  </si>
  <si>
    <t>Researchers collaborated with hunters of indigenous Waiwai in the Konashen Community-Owned Conservation Area to estimate estimates of bushmeat harvesting</t>
  </si>
  <si>
    <t>1. C.A.S. was approached by CI and representatives from the Waiwai Village Council in 2012, to help them comanage subsistence hunting in the KCOCA.
2. In 2013, comanagement goals were identified by CI, C.A.S., and the Waiwai. These included documenting the extent of Waiwai harvesting, assessing the long-term sustainability of subsistence hunting, and establishing the training and capacity building necessary for long-term management of prey species.
3.We gave 15 participating hunters 2 types of self-monitoring forms</t>
  </si>
  <si>
    <t>The reserve was granted by the Government of Guyana in 2004, and is managed for sustainable use according to a memorandum signed by the Waiwai, the Guyanese Government, and Conservation International (CI). In concert with this memorandum, the Waiwai are collaborating with international researchers for long-term resource management.</t>
  </si>
  <si>
    <t>.Our approach necessitates a considerable initial investment, including line transects and hunter follows conducted by researchers and extensive training of hunters and parabiologists.
.We trained Waiwai parabiologists in basic ArcGIS methods and are establishing a simple model platform that allows hunters to enter their own data into the model and easily create predicted prey densities for spider monkeys.</t>
  </si>
  <si>
    <t>.Representatives from the Waiwai Village Council
.Hunters</t>
  </si>
  <si>
    <t>Project was initilized in 2012.
.hunter monitoring began in 2014
.Quantative data (hunter follows) was collected from June to August 2013 and June to August 2015.</t>
  </si>
  <si>
    <t>.We gave 15 participating hunters 2 types of self-monitoring forms (Supporting Information), modified from those of Ohl-Schacherer et al. (2007) after extensive ethnographic research, and a spring scale to weigh prey. Hunters completed both forms each time they returned from a hunt.
.To assure participants reported data accurately, we checked self-monitoring forms with hunter-follow data and made regular visits to hunter households to see what game they had obtained each day. We also asked hunters to save skulls when possible. We conducted detailed unstructured interviews with hunters about many of the hunts documented on the forms.
.We obtained quantitative data on Waiwai hunting by following villagers while they were hunting
.We conducted semistructured interviews with 30 of the 44 hunters in Masakenari to obtain additional data and to validate our data-collection methods</t>
  </si>
  <si>
    <t>.One form provided detailed data on the total number of animals harvested, hunting technology, hunt location, and variation in these variables across months. The other form provided data on prey choice and kill rates, how these varied across months, and by type of technology used to kill prey.
.We obtained quantitative data on Waiwai hunting by following villagers while they were hunting (hereafter hunter follows) from June to August 2013 and June to August 2015. We randomly selected 6 of the 44 hunters in Masakenari, and each was followed by C.A.S. on 7 different hunts (Supporting Information). During follows, C.A.S. collected data on the number of animal groups encountered, kill rate (number of individuals killed per group encountered), and catch per unit effort (CPUE) (number of individuals harvested divided by kilometers traveled during the hunt) and recorded tracking data and kill location with a geographic positioning system (GPS)
.Interview questions addressed hunting preferences, frequency, noneconomic uses for prey species, and hunting practices outside the time frame of our study.</t>
  </si>
  <si>
    <t>.Although our models indicated Waiwai hunting is likely sustainable in the near future, continual monitoring will be necessary to achieve long-term sustainability. As part of our comanagement program, Waiwai hunters use selfmonitoring forms and GPS units to collect data on kill locations, CPUE, and kill rates, and these data are used to update model parameters each year.
.Although the Waiwai were not receptive to the possibility of implementing quotas for certain species, the suggestion of establishing no-take zones was well received by community members and potentially suitable areas have been discussed.</t>
  </si>
  <si>
    <t>.Two necessary but difficult aspects of successful comanagement are the sharing of results in ways that can be understood by all stakeholders and developing culturally appropriate interventions (Danielson et al. 2009). The graphical outputs from our biodemographic models are easily understood by Waiwai hunters and allow them to see where prey are likely to disappear in the future.
.When told that hunting may not be sustainable, for example, Waiwai informants were incredulous, arguing that nature always provided plenty of spider monkeys and would continue to do so. When presented with the graphical outputs of the biodemographic models overlaid on maps of their hunting trails, however, individuals complained about how much farther they would have to travel and agreed that this would be highly problematic.</t>
  </si>
  <si>
    <t>.Our approach has limitations. Because it relies heavily on self-reported data (or at minimum hunter cooperation with hunter follows), it would be difficult to apply in situations where hunters likely underreport their harvesting (e.g., hunting is illegal).
.Although hunter self-monitoring can accurately document harvesting (Ohl-Schacherer et al. 2007; Constantino et al. 2008; Rist et al. 2010), it is less likely to provide accurate results where hunters are severely penalized for overharvesting.
.our approach necessitates a considerable initial investment, including line transects and hunter follows conducted by researchers and extensive training of hunters and parabiologists. Such investment is not feasible for every small community in Amazonia. However, after datacollection and training phases, subsequent monitoring is fairly straightforward and requires little researcher input.
.our approach is not as well suited to situations where hunting is primarily commercial. Biodemographic models do not incorporate market conditions, which can greatly influence harvesting decisions in commercial bushmeat systems</t>
  </si>
  <si>
    <t>.For many indigenous Amazonians, such as the Waiwai, subsistence hunting is integral to food security and cultural identity (Shepard 2002; Cormier 2003). Therefore, effective conservation in indigenous reserves requires working directly with communities to collaboratively implement community-based, participatory monitoring and management programs
.We suggest that combining hunter-self monitoring with biodemographic modeling is especially well suited to a comanagement approach because model parameters can be easily and accurately estimated by hunters, validating results is straightforward, and model outputs are easily understood by indigenous managers.</t>
  </si>
  <si>
    <t>.Because model outputs do not currently demonstrate the need for a change in harvesting behavior, the Waiwai have yet to implement community-based interventions. However, the biodemographic approach can inform demarcation of no-take zones based on quantitative data, and the effect of noharvest zones on depletion can be predicted and then validated.</t>
  </si>
  <si>
    <t>.Ethnographic research revealed that the Waiwai viewed these no-take zones as similar to their rotational system of cassava cultivation, where fields are left follow for long periods before replanting (C.A.S., personal observation). We suggest using methods that work within indigenous worldviews is imperative for successful conservation in indigenous reserves</t>
  </si>
  <si>
    <t>Community monitoring of spider-monkeys with very strong community collaboration</t>
  </si>
  <si>
    <t>*negative if hunters are not truthful</t>
  </si>
  <si>
    <t>(EXCLUDE)Smallhorn-West et al. 2019; Predicting impact to assess the efficacy of community-based marine reserve design</t>
  </si>
  <si>
    <t>Here, we predict conservation impact to compare recently implemented community-based marine reserves in Tonga to a systematic configuration specifically aimed at maximizing impact.</t>
  </si>
  <si>
    <t>No. Not enough info on community invovement. Study data collected by researchers
-AS: not about monitoring program
Exclude on criteria 1</t>
  </si>
  <si>
    <t>Tonga</t>
  </si>
  <si>
    <t>Soroye et al. 2022; The risks and rewards of community science for threatened species monitoring</t>
  </si>
  <si>
    <t>The global proliferation of community science (also called citizen science) programs, like iNaturalist, presents a potential alternative or complement to conventional threatened species monitoring. Using a case study of _x0018_700,000 observations of &gt;10,000 IUCN Red List Threatened species within iNaturalist observations, we illustrate the potential risks and rewards of using community science to monitor threatened species.</t>
  </si>
  <si>
    <t>.A global initiative covering all biomes. Biome types in this sheet are assumed
.urban, cropland, and pasture are mentioned in addition to natural ecosystems</t>
  </si>
  <si>
    <t>In this data-driven perspective, we outline the risks and rewards of using CS for monitoring threatened species. We inform much of our discussion with a case study that uses data from iNaturalist, one of the most widelyused CS platforms.</t>
  </si>
  <si>
    <t>Authors created study using iNaturalist data</t>
  </si>
  <si>
    <t>.iNaturalist entries</t>
  </si>
  <si>
    <t>Anyone with iNaturalist app</t>
  </si>
  <si>
    <t>Data from GBIF accessed on September 27, 2020</t>
  </si>
  <si>
    <t>Entries of taxa on the iNaturalist platform</t>
  </si>
  <si>
    <t>Endangered taxa entries:
.Birds 1626 (15.28%)
.Plants 3284 (30.87%)
.Invertebrates 1565 (14.71%)
.Mammals 837 (7.87%)
.Reptiles and amphibians 1931 (18.15%)
.Fish 1315 (12.36%)
.Fungi 80 (0.75%)</t>
  </si>
  <si>
    <t>.we note that compared to professionally collected data that generally have a bias towards birds and mammals (Troudet et al., 2017), the iNaturalist data collected here have a high percentage of “less charismatic” species such as plants and invertebrates.
.We found that while iNaturalist data generally indicate fewer threatened species in a given region than previous observations (see Supplementary Materials), it can match, or even exceed, the previously known vertebrate threatened species richness in 4.5% of sites globally, sometimes finding four times more species than was previously known</t>
  </si>
  <si>
    <t>.CS's reliability for monitoring threatened species, which are often rare, may be lower (Cox et al., 2012) which may result in biases that differ from those concerning other species
.sharing CS data could also pose a privacy risk to users, since the management of CS programs sometimes requires gathering private information about volunteers (e.g. age, gender, background information) or privately-owned land</t>
  </si>
  <si>
    <t xml:space="preserve">.we found that threatened species data in iNaturalist show evidence of spatial sampling bias (and temporal sampling bias) (Figure 2). Numbers of threatened species observed appear highest in the U.S. (1427 species) and Mexico (1231 species) (Figure 2a). The U.S., Canada, Mexico, Russia, and New Zealand contained the most observations of threatened species, making up _x0018_58% of all threatened species sightings in iNaturalist
.CS data for all species also tend to be spatially clustered in locations easily accessible by road and within residential and urban areas
.By engaging landowners and sampling across private lands, CS could also increase coverage in areas underrepresented in conventional threatened species monitoring programs. Large percentages of the natural environment where threatened species occur are privately owned (Chacon, 2005; Ciuzio et al., 2013) and globally, many parks and reserves contain significant portions of privately owned land within their boundaries
.Approximately 21% of all iNaturalist users (87,651 individuals) submitted threatened species data. However, 75% of threatened species observations were made by only 8.5% of users, suggesting a core of dedicated volunteers and an opportunity to reach more CS users with messaging geared towards threatened species monitoring and conservation.
</t>
  </si>
  <si>
    <t>.Because the precision of threatened species data can have legal implications (e.g., whether they are listed for protection), accuracy of data and comparison of participants' skill sets to professionals is particularly important. Generally, the quality of CS data provided by volunteers are more variable than data collected by professionals</t>
  </si>
  <si>
    <t>Recommendations:
.Provide training and information to community scientists
.Incorporate rigorous data quality protocols
.Develop plans for use, access, and security of threatened species data
.Foster connections with local communities</t>
  </si>
  <si>
    <t>The paper gives good coverage on endangered taxa from the iNaturalist platform. However, there is little information about the monitoring methodology and communities involved</t>
  </si>
  <si>
    <t>Soto et al. 2021; Learning from farmers' experiences with participatory monitoring and evaluation of regenerative agriculture based on visual soil assessment</t>
  </si>
  <si>
    <t>we developed a participatory monitoring and evaluation project to evaluate the impacts of regenerative agriculture between farmers and researchers in the Mediterranean drylands of Spain. Here we present and evaluate the project outcomes by reporting farmers’ monitoring results using a co-developed visual soil assessment (VSA) manual, and by documenting farmers’ evaluation of the VSA and other key aspects of the participatory monitoring and evaluation in the third year since the beginning of the project.</t>
  </si>
  <si>
    <t>Spain</t>
  </si>
  <si>
    <t>The high steppe plateau of the semiarid southeast of Spain</t>
  </si>
  <si>
    <t>The goal of this study is to present the outcomes of a PM&amp;E project grounded in farmers’ VSA of RA impacts in the Mediterranean drylands of Spain, and evaluate the PM &amp;E process itself based on farmers ’ insights. By drawing on, and discussing, farmers’ insights we further aim to: 1) improvethe understanding of RA impactsto support its large-scale adoption, and 2) enhance the design of PM&amp;E processes based on the VSA of farming innovations for the benefit of future restoration and farming innovation initiatives.</t>
  </si>
  <si>
    <t>Local farmers pioneering in implementing RA practices created the AlVelAl farmer association with the support of the Commonland foundation, business entrepreneurs, regional governments, and research institutions. The AlVelAl association aimed to foster a large-scale adoption of RA in the high steppe plateau for landscape restoration in a time frame of 20 years</t>
  </si>
  <si>
    <t>1,2. Local farmers pioneering in implementing RA practices created the AlVelAl farmer association with the support of the Commonland foundation, business entrepreneurs, regional governments, and research institutions
3. To evaluate the impacts of RA on soil quality between farmers and researchers we developed a participatory monitoring and evaluation framework consisting in 7 phases (Luj ́ an Soto et al., 2020). The frame work included various iterative feedback processes with participating farmers in order to detect, and modify, aspects that could hamper and improve the monitoring process, and to increase the effectiveness of the regenerative practices under evaluation
4, 5. The improved knowledge and experience would help farmers in the decision-making towards soil restoration and sustainable management objectives fit to their personal conditions, priorities and possibilities (Ball et al., 2017; Triste et al., 2014). This was expected to enhance farmer ownership and community empowerment to adopt and adapt RA, maximizing restoration success without the need of continual technical support.</t>
  </si>
  <si>
    <t>In 2015 substantial efforts to counter land degradation and return the sustainability of agroecosystems in the high steppe plateau began to materialize with the creation of the farmer association AlVelAl. Local farmers pioneering in implementing RA practices created the AlVelAl farmer association with the support of the Commonland foundation, business entrepreneurs, regional governments, and research institutions. The AlVelAl association aimed to foster a large-scale adoption of RA in the high steppe plateau for landscape restoration in a time frame of 20 years</t>
  </si>
  <si>
    <t>farmer training to use VSA tools for soil managemeni tmprovement and farm sustainability</t>
  </si>
  <si>
    <t>Farmers</t>
  </si>
  <si>
    <t>2015 (beginning of farmer association AlVelAl)
2017 (beginning of this research project)</t>
  </si>
  <si>
    <t>.From the twelve participating farmers, six farmers reported VSA results on regenerative agriculture impacts compared to conventional farming (Appendix). From them, four farmers reported quarterly results from both regenerative and conventionally managed fields used as control, while the other two farmers just reported results from regenerative fields, and data from some seasons was missing.
.We conducted an online semi-structured questionnaire asking farmers about the overall usefulness of the PM&amp;E project, and specifically about 3 key aspects to confirm whether intended goals of the PM &amp;E project were met. These 3 aspects were stated as follows: “Select to what extent this PM&amp;E project has helped you to: i) relate with other farmers, ii) learn about RA practices, and iii) see and understand the regeneration effect in your farm”. To conclude with, we asked farmers to freely report aspects to highlight from their experiences being involved in the PM&amp;E project.
.Farmers identified usefulness and difficulties they encountered during the operationalization of the VSA tool, and provided suggestions for how to improve it.</t>
  </si>
  <si>
    <t>.Visual soil assessment (VSA):
.Structure, Color, Smell. Roots, Earthworms, Soil moisture, Soil temp, % soil covered, Color ground cover, Bioindicator plants, Erosion control, Infiltration, Leaf color, Ladybugs
.Questionnaire for farmers addressing:
.“Select to what extent this PM&amp;E project has helped you to: i) relate with other farmers, ii) learn about RA practices, and iii) see and understand the regeneration effect in your farm”. To conclude with, we asked farmers to freely report aspects to highlight from their experiences being involved in the PM&amp;E project.</t>
  </si>
  <si>
    <t>Local stakeholders. "The iterative feedback processes (Fig. 2) aimed, among other reasons, to help farmers’ self-reflection, ownership and empowerment to implement locally adapted RA."</t>
  </si>
  <si>
    <t>Furthermore, farmers also mentioned that thanks to the PM&amp;E of RA impacts they were eager to implement new RA practices</t>
  </si>
  <si>
    <t>.Based on farmers’ VSA results we can affirmthat RA mightbe a plausible solution to restore degraded agroecosystems in semiarid regions, accomplishing the first goal established for measuring success in this PM&amp;E project for agroecosystem restoration.
.The iterative feedback processes (Fig. 2) aimed, among other reasons, to help farmers’ self-reflection, ownership and empowerment to implement locally adapted RA. The achievement of this second goal can be also illustrated by farmers indicating that the farmer manual allowed them to see the soil in a different way and pay attention to parameters they overlooked before (Table 4), and by farmers’ understanding of the interconnection between TISQ and LISQ and the influence of farming management, climatic and biophysical conditions and regenerative practices on success
.VSA tools stand out for beinguser-friendly tools that help to provide simple, informative, rapid and useful diagnosis of the soil quality (Ball et al., 2017), and facilitate information exchange between stakeholders of different backgrounds and levels of expertise
.All farmers found it useful having been involved in the PM&amp;E project to a greater or lesser extent. Farmers appreciated the participatory component of the research, the value given to them and to their expe riences, and the workshop methodology to relate with farmers and researchers working with regenerative agriculture. In this same line, farmers also highlighted that the PM &amp;E generated a sense of belonging for them
.Lastly, farmers highlighted that thanks to PM&amp;E of the impactsof RA they learned to better appreciate the effect of the RA practicesthey were applying, to delve into soil analysis, to interpret and understand the importance of soil parameters and to act upon them (</t>
  </si>
  <si>
    <t>.Farmers participating in the PM &amp;E project recognized most of these benefits for the farmer manual (Table 4). However, farmers also pointed out some difficulties regarding VSA tool adoption. They found it particularly complicated to integrate a VSA tool in their farming routine due to a lack of habit, and some participating farmers reported they already had their own method to record soil quality changes, making it redundant to include an extra method.</t>
  </si>
  <si>
    <t>.Beyond concrete restoration results, it is worth noting the importance of farmers observing progress in soil quality restoration (Cardoso et al., 2001; Masset and Haddad, 2015; Vernooy et al., 2006), especially for expected slow-response farming interventions like RA in semiarid environments. In other words, what matters is not only what is assessedbut also who does the assessing and the processes generated in them
.farmers can complement VSA results with TISQ results (Table 3) (Ball et al., 2017; Guimar ̃aes et al., 2017; Luj ́ an Soto et al., 2020, 2021), improving their understanding of RA management and impacts, and increasing the confidence in RA. Together with the exchange of experiences with peer farmers, these increased insights might lead to enhanced RA efficiency and soil quality restoration results through social learning
.Three main learnings for enhancing VSA and VSA tool adoption arise:
1)Researchers/technicians in charge of monitoring projects must provide guidance and support to help farmers implementing VSA tools.
2) VSA tool adoption can be enhanced if participants see the usefulness of contributing to a common repository with their individual monitoring results that supports collaboration and large-scale landscape restoration.
3) End users must be included in all design phases of VSA tools in order to meet their needs and make VSA more appealing to them, thus facilitating VSA tool adoptionin farmers’ routine.
.Farm visits during workshops appeared to particularly trigger farmers’ sharing of experiences and learning, building trust and confidence in RA, and encouraging farmers to experiment with different RA practices.</t>
  </si>
  <si>
    <t>Farmers collaborated in all acpects in the project and their insight on the project was a key outcome</t>
  </si>
  <si>
    <t>Takahashi et al. 2022; Enhancing synergies in nature’s contributions to people in socio-ecological production landscapes and seascapes: lessons learnt from ten site-based projects in biodiversity hotspots</t>
  </si>
  <si>
    <t>In case studies of ten projects selected from biodiversity hotspots under the GEF-Satoyama Project, we investigated whether and how synergies in  nature’s contributions to people (NCP) exist within socio-ecological production landscapes and seascapes (SEPLS) and explored management interventions that enhanced these synergies. Using the responses to an online survey completed by project managers from each project and drawing on project reports, we identified a wide array of NCP deriving from various ecosystems within the project SEPLS.</t>
  </si>
  <si>
    <t>Review paper but all case studies are the same project, thus codeable.</t>
  </si>
  <si>
    <t>.India
.Myanmar
.Thailand
.Comoros
.Mauritius
.Madagascar
.Seychelles
.Colombia
.Ecuador
.Peru</t>
  </si>
  <si>
    <t>.Nagaland, India
.Kachin State, Tanintharyi Region, Myanmar
.Chiang Mai, Thailand
.Anjouan Island, Comoros
.Mahébourg, Mauritius
.Analanjirofo, Madagascar
.Mahé Plateau, Seychelles
.San Vicente de Chucurí, Colombia
.Manabí and Esmeraldas, Ecuador
.Bolívar, Peru</t>
  </si>
  <si>
    <t>By gathering data on the SEPLS represented by these sub-grant projects, this study aims to investigate whether and how synergies in ecosystem services (ES) exist in SEPLS; and to explore the options to effectively manage trade-offs in ES in SEPLS.</t>
  </si>
  <si>
    <t>GEF-Satoyama Project</t>
  </si>
  <si>
    <t>2, 5. The use of co-management schemes was an institutional and legal response adopted by five projects, where community engagement in rule making and enforcement reduced hunting and fishing which harms biodiversity and the natural resource base.
3. Participatory biodiversity monitoring was a cognitive response used by six projects.</t>
  </si>
  <si>
    <t>Associated activities included capacity building, improved subsistence food production without increasing the negative impacts on biodiversity (e.g., Madagascar, Comoros, Colombia, Myanmar), gaining a competitive advantage in the market by certification (Peru), and preserving a cultural identity (Thailand, India).</t>
  </si>
  <si>
    <t>Local people</t>
  </si>
  <si>
    <t>No details in paper</t>
  </si>
  <si>
    <t>.the project managers of each project site acting as focal persons, completed the online survey
.Technological responses were used by eight projects and entailed ecosystem restoration, organic agriculture, improved agricultural practices, sustainable use of non-timber forest products (NTFPs) and ecotourism
.Cognitive responses were used by seven projects and included participatory biodiversity monitoring, the documentation of traditional knowledge and participatory GIS mapping.
.Social and behavioural responses were used by five projects and included the establishment of inclusive community-based organizations (CBOs), capacity building, reinforcement of customary law and knowledge exchange.
.Economic responses were adopted by four projects and entailed eco-labelling, branding and conservation, agreements.
.Co-management was an institutional and legal response used by four projects.</t>
  </si>
  <si>
    <t>.participatory biodiversity monitoring
.ecosystem restoration
.organic agriculture
.improved agricultural practices
.sustainable use of non-timber forest products (NTFPs)
.documentation of traditional knowledge
.participatory GIS mapping</t>
  </si>
  <si>
    <t>Local stakeholders. Not explicit info in the paper but many projects had beneficiary effects to locals</t>
  </si>
  <si>
    <t>.Improvement in food production (NCP 12) was achieved most strongly through technological responses, including improved and organic agricultural practices adopted by six projects
.Progress towards the maintenance of habitats (NCP 1) and future options (NCP 18) was made through cognitive, technological, legal and economic responses in particular.
.The restoration of forest and mangroves was a technological response adopted by four projects.</t>
  </si>
  <si>
    <t>.Accordingly, all ten projects worked with local communities involved in primary production, particularly household farming, artisanal fishing, hunting and gathering. The variety of primary production types practiced by these communities was reflected in the array of ecosystems, not only limited to farmlands, that our study found provided food to people in the SEPLS.
.Fisheries co-management, including through the designation of fish conservation zones and the detailed measures to protect threatened fish species for artisanal fisheries, was instrumental in addressing trade-off in food provision over time, and between food provision and the maintenance of options deriving from biodiversity below water</t>
  </si>
  <si>
    <t>.Whilst these agree on the importance of habitat (NCP 1) and food (NCP 12) provisions, the effects of the project interventions on other NCP that local people recognized as important, particularly regulating and non-material NCP, were insufficiently captured in the project monitoring and evaluation frameworks.
.Indicators of regulating NCP were entirely absent. Quantifying changes in regulating NCP requires more intensive monitoring efforts and more time for effects to become visible than project funding sizes and durations allow.</t>
  </si>
  <si>
    <t>.Our results suggest the importance of the different types of ecosystems constituting SEPLS in providing food and nutrition, and ultimately ensuring food security for people living in SEPLS. Habitat provision (NCP 1) also scored highly. This provision was attributed not only to natural forests but also production lands, including managed forest, freshwater, grasslands and coastal systems, underlining the importance of these production lands and waters in providing habitat for wildlife.
.Our results also highlight the importance of the nonmaterial contributions that SEPLS offer, such as learning and inspiration (NCP 15), which often underlie the coproduction of several other NCP.
.The management options focusing on food and livelihoods while ensuring compatibility with other NCP include organic agriculture, eco-labelling and branding, NTFP, improved agricultural practices and ecotourism.
.Project interventions that focus on food target behavioural changes more clearly than many other interventions that focus on cognitive and attitudinal changes (Nilsson et al. 2020). Thus, the food-focused interventions are expected to be more effective in achieving better conservation outcomes.
.documentation and effective use of such knowledge and practices in the modern context can ensure people’s access to and sustainable co-production of NCP. Such an approach includes, among others, integration of indigenous knowledge and practices into organic agriculture and sustainable fisheries methods, as well as lobbying for their social recognition using participatory GIS mapping.</t>
  </si>
  <si>
    <t>Tomasini and Theilade 2019; Local ecological knowledge indicators for wild plant management: Autonomous local monitoring in Prespa, Albania</t>
  </si>
  <si>
    <t>Here we explore the autonomous LEK-led monitoring carried out by local medicinal plant harvesters to guide the management and harvesting of six locally useful medicinal plant species in Prespa National Park, Albania. Open and semi-structured interviews with harvesters (n = 22), National Park staff (n = 2) and scientific advisors (n = 2) were combined with participatory mapping, joint plot assessments with key informants and a science-led ecological plot survey.</t>
  </si>
  <si>
    <t>Albania</t>
  </si>
  <si>
    <t>The study was carried out along the shores of Greater Prespa Lake situated within Prespa National Park (hereafter PNP), located in the south-east of Albania on the border with Greece and the Republic of North Macedonia</t>
  </si>
  <si>
    <t>here we explore the autonomous local monitoring carried out by medicinal plant harvesters to guide the management and harvesting of six locally useful medicinal plant species in Prespa National Park, Albania. We focused on LEK-based perceptions of plant population status and trends as well as LEK indicators applied by harvesters to assess them.</t>
  </si>
  <si>
    <t>.A mixed-method approach was adopted to capture all aspects of the autonomous local monitoring system. We conducted repeated open and semi-structured interviews, participatory resource mapping, and forest walks with medicinal plant harvesters of the Macedonian ethnic minority inhabiting the PNP</t>
  </si>
  <si>
    <t>1*,3. Locals acted as plant harvesters (monitors) prior to establishment of project. "autonomous local monitoring system"
4. We identified a group of four to eight key informants (38% women, mean age = 53.8 years, sd = 4.8), representing the currently most active and experienced harvesters for each species, to participate in LEKled joint plot assessments</t>
  </si>
  <si>
    <t>.Due to its complex socio-economic history, this mountainous area has widely remained unindustrialised and livelihoods are based on small-scale subsistence agriculture, semi-pastoralist activities, fishing and wild medicinal plant harvest.
.Harvesting is planned to be allowed only in “sustainable use” zones after obtaining a permit and prohibited in “core protection” zones. To guarantee sustainable wild collection of medicinal plants, the PNP requires scientific monitoring to be in place, but monitoring capacity is currently insufficient and wild collection remains uncontrolled</t>
  </si>
  <si>
    <t>Harvesters (n = 22; 60% women) were between 40 and 70 years old (mean = 51.1, sd = 8.7) and came from six of the nine villages of the commune of Pustec along Greater Prespa Lake, as well as all current PNP staff (n = 2) and PNP scientific advisers (n = 2).</t>
  </si>
  <si>
    <t>. Locals have acted as environmental monitors prior to the project through vegetation harvesting
.We (scientific researchers) conducted repeated open and semi-structured interviews, participatory resource mapping, and forest walks with medicinal plant harvesters of the Macedonian ethnic minority inhabiting the PNP.</t>
  </si>
  <si>
    <t>."Harvesters adopted a variety of socio-economic, management, ecological and environmental indicators to assess status and trends of wild medicinal plant populations and inform their harvest practices (Table 2). They mentioned between six and 25 indicators per species, mentioning more indicators in number and diversity for the most collected species, e.g. Sideritis raeseri. The most mentioned indicators were visible damage due to destructive harvest practices and changing number of harvesters."
.All indicators are in reference to Sideritis raeseri, Orchis spp., Primula veris, Crataegus spp., and Juniperus oxycedrus
.Ecological indicators: Habitat availability, Disappearance from specific areas, Presence of stones, Number of individuals per unit area, Frequency of seeing individuals along the path, Regeneration, Proportion of dry individuals, Proportion of old individuals, Proportion of flowers/fruits after harvest season, Harvest signs, Harvest per unit effort, Abundance compared to Macedonian side, Number of flower stalks, Number of tall flower stalks, Number of flowers per stalk, Harvest amount per individual, Tuft diameter, Respect of growth cycles, Number of flowerless or fruitless years, Presence of “ill” flowers, Number of cut or dry stems or branches, Number of fruits
.Management indicators: Grazing of wild animals, Grazing of livestock
.Socio-economic indicators including: Number of outside collectors, Number of local collectors for trade, Destructive harvest, Timing of harvest, Interval between harvest trips to same areas, Number of harvest days, Harvestable resource
Climatological indicators: Annual variations due to weather, Wildfire</t>
  </si>
  <si>
    <t>Local stakeholders. Locals were using monitoring prior to research intervention</t>
  </si>
  <si>
    <t>Sustainable medicinal plant collection for trade purposes under a special label of the PNP is part of the long-term vision of ecological development of the area (Fremuth et al., 2014). Harvesting is planned to be allowed only in “sustainable use” zones after obtaining a permit and prohibited in “core protection” zones.</t>
  </si>
  <si>
    <t>.The results of this study suggest that harvesters possessed detailed LEK about the species they collect and that they adopted a variety of socio-economic, management, ecological and environmental indicators to autonomously assess wild medicinal plant resources and inform their harvest practices.
.Harvesters in Prespa felt confident with giving quantitative estimates for most indicators and species. This was surprising as LEK is usually known to produce and use mainly qualitative measures (Berkes, 2012; Heaslip, 2008) and only in a few cases have quantitative LEK estimates been reported, for example the timing of bird migrations and bird species distributions (Gilchrist et al., 2005). The use of quantitative measures in Prespa may be a result of using joint plot assessments instead of solely interviews far from the resource in question</t>
  </si>
  <si>
    <t>.One of the challenges for combining LEK and its indicators with official scientific monitoring for conservation purposes remains that the two systems refer to different monitoring units: while resource users focus on the harvestable resource, conservation monitoring considers the plant population as a whole. This limits the inclusion of LEK in ‘pure’ conservation monitoring.</t>
  </si>
  <si>
    <t>.LEK may still play a role in providing early warning signals for changes in species populations. In Prespa, the detailed knowledge of harvesters regarding medicinal plant occurrence and abundance may serve as the basis for developing official monitoring approaches and for adapting the recently top-down designed “core protection” and “sustainable use” zones of the PNP.
.The richness of species-specific LEK indicators currently adopted by harvesters may be a source of inspiration for official monitoring programs, ensuring that only what really matters is measured to assess species populations</t>
  </si>
  <si>
    <t>One of the risks is to categorise the dynamic and adaptable nature of LEK in order to fit scientific framings, thus compromising those characteristics that represent LEK’s major strengths. In the present study, the scientific monitoring approach was not taken as the standard</t>
  </si>
  <si>
    <t>Valsecchi et al. 2022; Community-based monitoring of wild felid hunting in Central Amazonia</t>
  </si>
  <si>
    <t>Hunting is a critical issue in wild felid conservation, contributing to the decline of these species worldwide. Here, we present 18 years of a community-based monitoring program, quantifying and characterizing wild felid hunting in two sustainable development reserves in Central Amazonia. We investigated how felid hunting was affected by the flood pulse and whether local human population size, habitat type, and total hunting events influenced felid hunting.</t>
  </si>
  <si>
    <t>.Mamirau_x0013_a Sustainable Development Reserve (MSDR) is located at the confluence of the Japur_x0013_a and Amazon Rivers, but is entirely encompassed within the Amazon River basin (03°080S, 64°450W and 02°360S, 67°130W)
.Aman~a Sustainable Development Reserve (ASDR) is located in the interfluve between the black waters of the Negro River basin and the white alluvial waters of the Japur_x0013_a River basin (01°350S, 62°440W and 03°160S, 65°230W)</t>
  </si>
  <si>
    <t>In this study, we present data from 18 years of a community-based monitoring program to quantify and characterize the hunting of wild felids by local communities in Mamirau_x0013_a and Aman~a Sustainable Development Reserves, Central Amazonia. We also test the hypothesis that the hunting of wild felids in the region is seasonal and intensifies with the rising of the water level of the Amazon River basin, which fluctuates over 10 m every year. Furthermore, we test whether local human population, habitat type, and total hunting events influence felid hunting.</t>
  </si>
  <si>
    <t>The SMUF (Fauna Use Monitoring System) was conceived and designed in partnership with local people of both reserves and since its implementation has monitored 10 communities, five in MSDR and five in ASDR</t>
  </si>
  <si>
    <t>1, 2. The SMUF was conceived and designed in partnership with local people of both reserves
3. Hunting data were collected by local residents of the monitored communities (hereafter monitors)</t>
  </si>
  <si>
    <t>Monitors trained to record daily data on hunting events</t>
  </si>
  <si>
    <t>Local hunters</t>
  </si>
  <si>
    <t>18 years (2002–2019)</t>
  </si>
  <si>
    <t>Hunting data were collected by local residents of the monitored communities (hereafter monitors), who were hired and trained to record daily data on hunting events voluntarily reported by other villagers onto a standardized form. Through this form, we collected the date, location, and ecosystem type where the hunt took place, the species killed, its sex, age, and reproductive status (e.g. pregnant), as well as the type of hunt or activity of the hunter at the moment of the kill, the type of weapon used, if the meat was consumed or sold, the number of hunters involved, and the period of the day when the event took place.</t>
  </si>
  <si>
    <t>Hunting events:
.Date, Location, Ecosystem type, Location, Species killed, Sex, Age, Reproductive status, Activity of the hunter (intentional kill or opportunistic), Weapon used, Meat consumed or sold, # of hunters, Time</t>
  </si>
  <si>
    <t>External. Conservation agencies</t>
  </si>
  <si>
    <t>Finally, this collaboration also brought practical implications, for SMUF results have influenced the formulation of management strategies for game species present in the Management Plans of Mamirau_x0013_a and Amana ~ Reserves.</t>
  </si>
  <si>
    <t>.It has been increasingly acknowledged that involving local stakeholders in conservation projects is essential (Berkes, 2004; Brondizio &amp; Le Tourneau, 2016). In our case, the collaboration among researchers, community members, and hunters was fundamental to the functioning of SMUF given that access to hunting data is contingent upon hunters’ willingness to share information.
.This approach also sheds light on small felid hunting, which is rarely declared in interviews and, sometimes, may “become bigger animals” in the reports. Trustworthy relationships between researchers and community members were key for this collaboration to occur.
.Finally, this collaboration also brought practical implications, for SMUF results have influenced the formulation of management strategies for game species present in the Management Plans of Mamirau_x0013_a and Amana ~ Reserves.</t>
  </si>
  <si>
    <t>.Since our study stems from a community-based project with significant local participation, efforts to reduce felid killing may be more readily embraced by local communities, increasing social acceptability towards conservation goals</t>
  </si>
  <si>
    <t>(EXCLUDE) Van den Bossche et al. 2016; Opportunistic mobile air pollution monitoring: A case study with city wardens in Antwerp</t>
  </si>
  <si>
    <t>A case study to measure black carbon was set up in Antwerp, Belgium, with the collaboration of city employees (city wardens). The Antwerp city wardens are outdoors for a large part of the day on surveillance tours by bicycle or on foot, and gathered a total of 393 h of measurements.</t>
  </si>
  <si>
    <t>No. Not enough relevant detail on the PM process with local people (Criteria 3).</t>
  </si>
  <si>
    <t>Belgium</t>
  </si>
  <si>
    <t>streets and public spaces in Antwerp (51_x000E_120 N, 4_x000E_26’ E, medium-sized city of 480,000 inhabitants, 985 inhabitants km_x0004_2)</t>
  </si>
  <si>
    <t>Urban</t>
  </si>
  <si>
    <t>The goal of this paper is to explore the potential of an opportunistic mobile monitoring approach with an unstructured set-up, as could for instance be the case in an unstructured participatory monitoring campaign, to obtain a reliable, high-resolution map of the urban air quality (not a city-wide map but restricted to the measured locations).</t>
  </si>
  <si>
    <t>The case study was carried out with the collaboration of city wardens and the Environmental Services of the city of Antwerp.</t>
  </si>
  <si>
    <t>3. Three teams of 2 city wardens each were equipped with a measurement unit, using the VITO airQmap platform (measuring air quality)</t>
  </si>
  <si>
    <t>Antwerp city wardens (city employees)</t>
  </si>
  <si>
    <t>from July 2012 until June 2013</t>
  </si>
  <si>
    <t>.The Antwerp city wardens are city employees with a surveillance task. They are outdoors for a large part of the day carrying out surveillance tours by bicycle or on foot. These surveillance tours do not follow fixed routes or times. Three teams of 2 city wardens each were equipped with a measurement unit, using the VITO airQmap platform1 (see Fig. 1a). The measurement unit consists of a microaethalometer (MicroAeth Model AE51, AethLabs), a lightweight sensor that allows to measure BC at a high (1 s) frequency, and a GPS (Locosys Genie GT-31 GPS).</t>
  </si>
  <si>
    <t>.black carbon (BC) in streets and public spaces
.Location of said pollutent using GPS</t>
  </si>
  <si>
    <t>Local stakeholders. City officials</t>
  </si>
  <si>
    <t>.The involvement of the environmental agency of the city and their interest in the results made it easier to engage city personnel for performing the measurements. Working with the city wardens offered some benefits compared to volunteers or other professionals.</t>
  </si>
  <si>
    <t>.For a lot of the streets and street segments only a small number of repeated measurements were recorded. The temporal coverage (Fig. 4) also shows a nonuniformly spread pattern.
.Over the year, it can be noted that there are less measurements during winter. This can be caused by a lower motivation in the middle of the campaign, but also to worse weather conditions. Given the different typical concentrations during the day and the year, this will lead to sampling bias when targeting daily average concentrations.
.The use of both walking and cycling modes of transport is another factor that complicates the interpretation of the air quality results. When dividing the dataset by mode of transport, there is a clear difference in average levels.
In general, the data from opportunistic measurement campaigns is biased and this consequently affects the resulting image of the air quality.
.Another problem is the low GPS quality in urban environments, and consequently an intensive processing of these data is needed.</t>
  </si>
  <si>
    <t>.With the set-up of this campaign, we somehow mimicked an uncoordinated participatory monitoring campaign with actually available sensors. In the future, mobile participatory campaigns could potentially manifest much of the same characteristics of this data set in terms of uneven spatial and temporal coverage and different modes of transport with increasing numbers of data as monitoring equipment becomes cheaper. In this way, this case study emulates the kind of data that would be gathered from participatory campaigns in an achievable way for the time being.
.The results show that the spatial patterns in the urban BC concentrations can be assessed, obtaining a spatial resolution which would not be possible with stationary monitoring stations. This shows that the approach can be used for air quality applications including hotspot identification, personal exposure studies, regression mapping (using the results to build land-use regression models), etc.</t>
  </si>
  <si>
    <t>This project utilized city officials to measure traces of black carbon in city limits. It is a good example of a citizen science initiative, but may not be relevant to our goal due to being purely urban</t>
  </si>
  <si>
    <t>(EXCLUDE) Verbrugge et al. 2017; Implementing participatory monitoring in river management: The role of stakeholders' perspectives and incentives</t>
  </si>
  <si>
    <t>This paper reviews local stakeholders' perceptions with respect to the construction of longitudinal dams in the Dutch river Waal, and explores their incentives to be involved in monitoring the effects of this intervention.</t>
  </si>
  <si>
    <t>No. Study looked at perceptions of partipatory monitoring. No actual monitoring took place
Exclude on criteria 1</t>
  </si>
  <si>
    <t>Netherlands</t>
  </si>
  <si>
    <t>Wenborn et al. 2022; Lessons on the Community Conservancy Model for Wildlife Protection in Namibia</t>
  </si>
  <si>
    <t>The wildlife conservancy model in Namibia empowers rural communities to decide on the use of wildlife. Namibia started to implement the conservancy model in the 1990s and provides relevant experience from which other countries can learn. We reviewed the conservancy model in northwest Namibia to identify lessons for other countries. Our core work included case studies on six conservancies.</t>
  </si>
  <si>
    <t>Namibia</t>
  </si>
  <si>
    <t>The six conservancies included in this study were: Orupupa, EhiRovipuka, Omatendeka, Anabeb, Sesfontein and Ozondundu</t>
  </si>
  <si>
    <t>The objective of this review was to carry out case study evaluations of conservancies in Namibia to identify the impacts, challenges and lessons from the conservancy model, in the context of the increasing pressures on the people, wildlife and landscape in northwest Namibia due to recent droughts and risks of future climate change events.</t>
  </si>
  <si>
    <t>.conservancy management organisations are set up on a formal and structured basis in Namibia.
.Traditional Authorities have strong influence over community behaviour and the six case study conservancies include at least one representative from the relevant Traditional Authorities in their management committees.</t>
  </si>
  <si>
    <t>.community members involved in annual game counts
-Amanda adding other stages due to knowledge on this system not included in the paper</t>
  </si>
  <si>
    <t>We noted from our consultation that the support of NGOs, and the donors providing the funding for the NGOs, has been essential in terms of dialogue with communities on the benefits of the conservancy model, and providing training to the conservancy management teams, to game guards and to other employees of the conservancy.</t>
  </si>
  <si>
    <t>.The six conservancies studied here each employed in 2018 between five and nine game guards.
.Community members</t>
  </si>
  <si>
    <t>From the early 2000s, the main wildlife monitoring in the conservancies has been the Annual Game Count, which is organised once a year by MEFT, NACSO and WWF.</t>
  </si>
  <si>
    <t>game guards are paid on a part-time basis</t>
  </si>
  <si>
    <t>The method of the Annual Game Count involves observations taken from vehicles along fixed routes, and the data normalised on the basis of sightings per 100 km driven.</t>
  </si>
  <si>
    <t>.The game count monitoring teams will record sightings of rare and endangered species, such as elephants, rhino (Diceros bicornis), lions (Panthera leo), leopards (Panthera pardus) and cheetah (Acinonyx jubatus).</t>
  </si>
  <si>
    <t>Conservation orgs. Game count organized by MEFT, NACSO and WWF. Local conservancies</t>
  </si>
  <si>
    <t>NACSO prepares and prints posters of (game count) results for individual conservancies and provides them to the conservancies so that they can be used to raise community interest and help with ongoing commitment to wildlife conservation. Knowledge of the results of the monitoring is particularly important for the motivation of game guards and community members that were involved in annual game counts.</t>
  </si>
  <si>
    <t>.The recovery and stabilisation of wildlife populations after the 1990s, even with potential decreases during recent drought years, is a significant success given the growing human population, and particularly the larger livestock herds, which are increasing the competition for natural resources (Hunninck et al., 2017; IUCN, 2020). There was widespread feedback from all six conservancies consulted during our study that these positive results on wildlife populations have been a result of the implementation of the conservancy model.
.Feedback from the Conservancy Management Team was that local people in the villages in Anabeb Conservancy are now much more committed to wildlife protection than before the Conservancy was established. Although there are many factors that affect the performance of conservancies, the comparison of Anabeb and Ozondundu demonstrates the essential aspect of gaining revenues. Anabeb has benefited because it covers an area with several tourist attractions (e.g. desert elephants). However, there are potential tourism sites in Ozondundu that could be developed (e.g. at scenic springs visited by elephants).</t>
  </si>
  <si>
    <t>.The method of the Annual Game Count involves observations taken from vehicles along fixed routes, and the data normalised on the basis of sightings per 100 km driven. In practice, there are limitations to this method. Not only does the vehicle noise frighten some animals away before they are observed but also the sight lines in much of the typically rugged and mountainous region mean that many animals might be close by but not be observed.</t>
  </si>
  <si>
    <t>The main lessons that are applicable to other countries in Africa, based on our case studies in Namibia, are:
.Communities in conservancies in the Kunene Region of Namibia have been taking pride in being given responsibility to manage wildlife. However, a longterm approach is needed for changing attitudes and behaviour of communities. Even at the start, the conservancies take much time to set up in terms of agreement on boundaries. An important aspect of the success is that the Government of Namibia created the legal framework for the conservancy model in the 1990s and has actively supported the conservancy programme since then. The long-term support of NGOs (e.g. NACSO and IRDNC) has also been a positive influence on conservancy development in Namibia.
.The required skills and experience of the management teams at the conservancies need to be developed. In general, local people are highly skilled and experienced as livestock farmers but have limited experience in organisational management. Training in this is important, including in negotiation skills, so that agreements with private investors can be properly and fairly developed.
.Game guards are employed by the conservancies and have a particularly important role in dialogue with the local communities, raising awareness and encouraging local participation in wildlife conservation.
.It is not just governance aspects, such as ensuring benefits to communities for participation in wildlife conservation, that are important. A comprehensive wildlife monitoring programme is also needed to assess the performance of conservancies. In Namibia, the use of the simple method of the Annual Game Count for 20 years has been important, so that the trends in wildlife populations can continue to be compared. The Annual Game Count has involved the participation of game guards and some community members, and is an important aspect of building community commitment and motivation to wildlife conservation. NGOs help by analysing the data and they are dedicated to providing posters of the results to the conservancies as these help to motivate communities in wildlife conservation.
.Revenues are critical to the sustainability and success of conservancies in terms of engaging communities in wildlife protection and employment of game guards. Early investment in tourist facilities is important, even if this is in low-level camp sites just to gain momentum and start revenue generation. Such camp sites help local employment and can provide revenues towards salaries of game guards. Higher revenues can facilitate benefits to local communities (e.g. investments in water points) to increase the support to wildlife conservation.
.An important priority in Namibia therefore is to facilitate more investment in tourism in the conservancies, including planning of routes and sites with a more holistic approach. Many conservancies have had no investment in tourism and other revenue sources are minimal (e.g. from trophy hunting). More support is needed to conservancies in identifying potential tourism investors and marketing local tourist camps and attractions, including encouraging conservancies to cooperate on shared tourist sites and shared benefits. Such central support does need proper funding.
.In Namibia, some conservancies have had significant success in engaging local communities in wildlife protection, and wildlife populations across the Kunene Region increased and then stabilised after severe reductions in the 1980s, although there have been decreases in recent years, mainly because of the severe drought. There is still much work to do to encourage investment in tourism and the sustainability of wildlife populations in the Kunene landscape remains fragile. In the conservancies that have no revenues and cannot provide employment or benefits to the communities, the feedback is that poaching for bushmeat has been increasing.</t>
  </si>
  <si>
    <t>Zuniga-Teran et al. 2022; Stakeholder participation, indicators, assessment, and decision-making: applying adaptive management at the watershed scale</t>
  </si>
  <si>
    <t>The purpose of this analysis is to examine (1) the practical challenge of choosing a list of indicators for long-term monitoring, (2) the negotiation process among stakeholders around the selection and interpretation of indicators, and (3) the communication tools that can be used to convey the assessment’s results and findings. To do this, we analyze our ongoing work in the Cienega Watershed in southern Arizona. Our analysis shows that the selective use of indicators, regular assessment and review, and establishment of partnerships among stakeholders are all important elements in establishing effective adaptive management efforts.</t>
  </si>
  <si>
    <t>USA</t>
  </si>
  <si>
    <t>Cienega Watershed in southern Arizona.</t>
  </si>
  <si>
    <t>Our primary goal in this analysis is to extract lessons that can be used as best practices for other similar efforts. While we do not claim that this study uses an experimental research approach, the paper does offer a broad and exploratory approach to addressing a critical question of practice — how to assess ecosystem health within a watershed, and particularly, how to do this within the framework of adaptive management and stakeholder participation.</t>
  </si>
  <si>
    <t>Convened by the Cienega Watershed Partnership (CWP), a non-profit organization (501c3), the State of the Cienega Watershed engages a diversity of actors who share the common goal of protecting the health of the Cienega Watershed. CWP is a multistakeholder effort that has been recognized nationally for its collaborative adaptive management approach</t>
  </si>
  <si>
    <t>1, 2. The jointly developed RMP incorporates this collaborative adaptive management (CAM) approach into its guidelines, referred to in the RMP as Biological Planning, with the intention of providing agency decision-makers with both credible information on resource conditions and trends, while continuing the public engagement and the scrutiny that has been critical to maintaining agency accountability.
3. Numerous stakeholders perform monitoring tasks
4. we presented the first report on the State of the Cienega Watershed to 45 CWP partners, including representatives from all the key partner organizations and agencies. Following the presentation and a question-and-answer session, the participants were again divided into technical teams to seek further input on: (a) data quality, (b) suggested improvements to the presentation, and (3) what the information tells us about the state of the watershed in terms of actionable decisions.</t>
  </si>
  <si>
    <t>The area boasts a long history of active public engagement. Local residents advocated for the land exchange that eventually brought private lands into public ownership as the LCNCA. In 1995, the BLM sponsored a broad-based collaborative planning process to develop the unit’s resource management plan (RMP) (Caves et  al., 2013). During the planning process, the collaborative group opted to incorporate an AM approach, underscoring the need for sustained monitoring and flexible, collaborative decision-making.</t>
  </si>
  <si>
    <t>agency managers, researchers, ranchers, non-profit groups, and local citizens</t>
  </si>
  <si>
    <t>almost 20 years</t>
  </si>
  <si>
    <t>Payments are not mentioned</t>
  </si>
  <si>
    <t>The following groups participated in monitoring:
.Pima County - Cultural Resources &amp; Historic Preservation Division: Manages archaeological sites and monitors their state
.Pima Association of Governments: Monitors water resources
.US Geological Survey: Monitors the landscape using remote sensing data
.Desert Botanical Gardens: NGO that monitors wildlife movements and ecosystem health
.Sky Island Alliance: NGO that monitors wildlife movements and ecosystem health
.No details in monitoring methodology</t>
  </si>
  <si>
    <t>.Precipitation
.Temperature
.Drought
.Groundwater levels
.Wetlands
.Wet-dry
.Gauges
.Winter stream flows
.Water quality
.Vegetation composition/cover
.Pronghorn (population numbers)
.Frogs (population numbers)
.Wildfire
.Economic vitality
.Land use/land cover change
.Number of wells
.Archaeological site conditions
.Number of recreational permits
.Stewardship engagement programs</t>
  </si>
  <si>
    <t>Cienega Watershed Partnership</t>
  </si>
  <si>
    <t>Ultimately, the true test of success within the framework of an adaptive management effort is a robust, ongoing connection between analysis of monitoring data and management decision-making. CWP recognized from the start that stakeholder engagement in the development of the watershed assessment would encourage more active involvement in reviewing these trends over time. The annual State of the Watershed meeting provides a regular forum for review and discussion of assessment results and has continued to engage a wide range of stakeholders from key agencies and organizations. During each iteration, we have continued to make adjustments to the assessment tools and approach, eliciting lessons learned and identifying implications for land management</t>
  </si>
  <si>
    <t>.The multi-year effort to develop a State of the Watershed assessment for the Cienega watershed has resulted in improved understanding of the state and direction of change in the watershed and enhanced understanding of how management can affect that status.</t>
  </si>
  <si>
    <t>.In a watershed that comprises multiple jurisdictions, each partner agency and organization may be monitoring the same resource, but in a somewhat different way.
.Similarly, some of the water monitoring is done at different times for different reasons, resulting in occasional gaps or contrasts in observed trends.
.As our approach relies on using existing data sources from program partners and other available sources, we have faced numerous problems with data collection methods. This includes differences in both tools and approach, as well as changes in personnel over time. As some projects and contracts end, or individuals in charge of data collection retire or move on to other positions, the assessment effort experiences challenges in data gathering consistency and continuity.
.The most difficult challenge to address in a long-term monitoring effort is the need for continuous, sustained funding.
.A more recent challenge in the State of the Watershed assessment process has been determining whether a trend is positive (thumbs up), negative (thumbs down), or static/uncertain (thumbs sideways). With some metrics, this judgment is a matter of perspective.</t>
  </si>
  <si>
    <t>.First, given complex jurisdictional and community dynamics, assessing overall watershed health requires a detailed process for seeking agreement over what stakeholders consider most important.
.Second, the process of cataloging those indicators will necessarily lead to shifts in the metrics used and may mean that aspects the community initially considered important cannot be monitored with existing data availability.
.Third, a drive to create simple communication around metrics of improvement or decline in watershed health can be quite nuanced. While some metrics are simple (e.g., increasing population numbers an endangered species is good), others are not as straightforward (e.g., the pros and cons of increased recreational use). Such challenges point to some metrics being subject to the need to identify thresholds (e.g., some fire is good, but not if so extensive that it results in ecological damage).
.Fourth, the process of identifying the need for a metric can foster improved cooperation between agencies, as we have seen with the cultural site assessment process.
.Finally, the assessment process itself can enhance communication, collaboration between partners, and analysis of what is most important in the watershed, providing new opportunities for agencies and stakeholders to adapt management decision-making to improve watershed health.</t>
  </si>
  <si>
    <t>Securing a Living Amazon through Landscape Connectivity in Southern Guyana. WWF-Guyana</t>
  </si>
  <si>
    <t xml:space="preserve">In Guyana, WWF has worked with partner NGOs, the government, and the indigenous Wai Wai people to develop a community measurement, reporting and verification (CMRV) system. </t>
  </si>
  <si>
    <t>North Rupununi Wetlands and Kanuku Mountains Protected Area</t>
  </si>
  <si>
    <t>The project objective is ‘to strengthen landscape connectivity through improved management of the Kanuku Mountains Protected Area and North Rupununi Wetlands in southern Guyana.’ In particular, the project will work to integrate productive activities (forestry, agriculture, tourism) and sustainable land and water management considerations – so that the landscapes long-term environmental health, functioning and associated ecosystem services are secured, while at the same time ensuring the landscapes provide livelihood and productive benefits.</t>
  </si>
  <si>
    <t>2, 3. the project will develop, through participatory approaches, an integrated wetland management strategy, which incorporates strategies for multi-stakeholder planning and decision-making, participatory resource monitoring, reduction of threats and pressures, and sustainable resource use practices and livelihoods.
5. Specifically, the project will support the strengthening of protected area management at the site level, with the involvement of Indigenous communities living around and utilizing the resources of the protected area.... enabling the continued involvement of local communities in PA management;</t>
  </si>
  <si>
    <t>NRW area:.The lands of all twenty-one communities within the NRW have been titled thus enabling communities to make decisions regarding resource use. It is important to note that communities, however, do not have ownership of sub-surface resources or to rivers and waterways, and the use of forestry produce from village lands by non-residents are subject to regulation from the GFC. Under the Amerindian Act, Indigenous people can practice traditional resource-use in areas beyond their titled lands such as stateowned lands. Titled lands are managed by Village Councils that are elected by community members to serve for a period of three years.
KMPA:
.The KMPA is being financed through the PAC, by government subvention, grants, and funds from the PAT. The Frankfurt Zoological Society supports the management of KMPA through technical support of an onsite staff and funds for mostly monitoring activities. The bulk of the finances for KMPA comes from annual Government subventions.
.The key and most important stakeholders are the communities located around the KMPA, who depend on these ‘Mountains of Life’ for their sustenance and well-being.</t>
  </si>
  <si>
    <t>Capacity Building and Regional Cooperation: Includes monitoring and evaluation, communications, as well as cooperation with the wider Amazon Sustainable Landscapes Impact Program.</t>
  </si>
  <si>
    <t>the project will develop, through participatory approaches, an integrated wetland management strategy, which incorporates strategies for multi-stakeholder planning and decision-making, participatory resource monitoring, reduction of threats and pressures, and sustainable resource use practices and livelihoods.
.Through participatory processes involving national and regional stakeholders and indigenous communities, a management plan was developed for the Kanuku Mountains Protected Area (KMPA).</t>
  </si>
  <si>
    <t>This management plan serves as the strategic framework for the overall management for KMPA over a five year period, but was extended for an additional two years due to the COVID -19 Pandemic.</t>
  </si>
  <si>
    <t>.participatory processes involving national and regional stakeholders and indigenous communities, a management plan was developed for the Kanuku Mountains Protected Area (KMPA).
.Water quality monitoring "Community monitors involved in community-based monitoring and reporting can support data collection."
.Biodiversity monitoring
.Spatial Analysis of the NRW, incorporating ecological assessments (2.1.1), land use and ownership data, and traditional use areas, developed through a participatory process</t>
  </si>
  <si>
    <t>.Biodiversity assessments in the NRW including species and habitats, migratory, endangered, threatened or vulnerable species and threats to species or habitats. In addition to broader biodiversity surveys, relevant taxa, including species of global importance and identification of critical habitats in the NRW would be assessed and surveys can potentially include a focus on specific taxa or species, such as jaguars, arapaima and river dolphins (which are characteristic of the landscape) their population status, threats, and prey abundance, as overall indicators of ecosystem health.
.map current land uses and ownership (Amerindian land), traditional use areas, and ecological, etc
.water quality</t>
  </si>
  <si>
    <t>local stakeholders. 
.In the North Rupununi Wetlands, the project will undertake a planning process for the NRW to support critical biodiversity and hydrological functioning of the wetland ecosystem, while at the same time establishing systems to ensure productive practices do not occur in areas where they would undermine or degrade the biodiversity value of the ecosystem. The project will also work to improve productive practices – including in the agriculture, forestry, fisheries, tourism, and extractive sectors - to be more biodiversity-positive.
.The project seeks to generate socioeconomic benefits by improving livelihoods and land/resource management to enhance the enabling environment for natural resource management, sustained ecosystem services, and a stronger long-term foundation for economic activities.</t>
  </si>
  <si>
    <t>In the North Rupununi Wetlands, the project will undertake a planning process for the NRW to support critical biodiversity and hydrological functioning of the wetland ecosystem, while at the same time establishing systems to ensure productive practices do not occur in areas where they would undermine or degrade the biodiversity value of the ecosystem. The project will also work to improve productive practices – including in the agriculture, forestry, fisheries, tourism, and extractive sectors - to be more biodiversity-positive.</t>
  </si>
  <si>
    <t>.The project seeks to generate socioeconomic benefits by improving livelihoods and land/resource management to enhance the enabling environment for natural resource management, sustained ecosystem services, and a stronger long-term foundation for economic activities.
.Project support for sustainable management of the NRW and the Kanuku Mountains Protected Area will help maintain habitats that provide direct socioeconomic benefits.
.The proposed project has several innovative aspects incorporated into the project strategy. Under Component 2, the project will undertake a participatory approach with all key stakeholders for integrated management planning for the North Rupununi Wetlands, one that balances productive use with environmental considerations. While this is not a new approach globally, and there are many lessons and best practices for the project to build on, this is the first time that such a planning process will be done in Guyana.
.Under Component 1, the project builds on PAC’s existing mandate and the activities the KMPA site level team performs on an ongoing basis (community engagement, implementing the management plan). The infrastructure supported by the project will be designed in such a way that ensure longevity; PAC will cover maintenance costs. In addition, the products delivered through Component 1 – e.g. resource-use map and land-use plan – will be done in a participatory way to ensure buy-in, and will be aligned with the KMPA management plan to ensure alignment with the longer-term strategy and therefore, long-term use.
.There is potential for scale-up of project results nationally and regionally/globally.</t>
  </si>
  <si>
    <t>Risks: 
.PAC and site-Level capacity for management of the KMPA remains low (in specific areas)
.Key stakeholders do not participate in NRW integrated landscape management planning process
.Local communities reject PA activities in KMPA, and/or landscape management planning in NRW out of concern for land claims and resource access
.Business-as-usual extractive activities continue and infrastructure development (for example, road building) proceed regardless of landscape management planning
.Changes in Government policy with respect to conservation, natural resource management and/or climate change commitments
.Change in village leadership
.Project baseline activities are abandoned and/or project cofinancing does not materialize
.Covid-19 pandemic delays and otherwise negatively impacts implementation of project</t>
  </si>
  <si>
    <t>.Lessons learned during project planning:
.The project design reflects several key lessons learned during the PPG phase of this project and from other relevant GEF Projects. There exists a rich body of experience in Guyana with respect to pursuing sustainable resource management in partnership with local communities. This experience is accompanied by a widespread consensus that maintaining Guyana’s forests, freshwater resources and other natural capital is a priority, for biodiversity as well as ecosystem services for Guyana’s people. This reinforces the validity of the project’s overarching goals ensuring effective management of protected areas and applying improved resource management tools and processes.
.A number of lessons relate to integrated management of the NRW. First, local communities are responsive to constructive engagement as key partners, being well aware of the need for sustainable use of natural resources in general. As traditional leadership plays an important role in rural communities, engagement processes need to explicitly incorporate the role of traditional leadership, while also meeting standards for broad-based representation and participation, including gender considerations and culturally appropriate considerations for Guyana’s Indigenous communities. Second, sustained collaboration and joint working among diverse stakeholders is a challenge that requires attention as early as possible in process. Third, long-term management of the NRW requires champions within government and thorough engagement and involvement of relevant actors within government as well as other stakeholder groups. Although indirectly related, previous success in the protected areas planning and management process provide informative examples of how to successfully navigate towards successful outcomes.
.Effective communication of results to non-technical audiences requires that documentation be prepared with the specific needs of the particular audience in mind, and in a simple form of English as well as appropriate local languages. Especially in projects that pursue broad-based stakeholder buy-in, it is critical that communications and awareness materials be well tailored to specific audiences.
.Operationally, successful project implementation relies on defining a robust M&amp;E framework in the Project Design phase, within the overall context of a logical framework; dedicated leadership within the project management structure; and sufficient resources for training project staff in use of administrative procedures and manuals. NGO and CBO involvement is also an important ingredient in achieving lasting success. Even in the absence of strong civil society partners, specific provision for their involvement should be considered with particular attention to capacity building, as they are a key element in sustaining outcomes beyond the life of the project.
.Some earlier projects that relied on a high-level Project Steering Committee experienced limited engagement of senior government officials over the course of the project, owing to the many priorities and demands faced by such individuals. For effective project coordination, guidance and oversight, the project governance structure should include in addition to a Steering Committee of senior/executive persons a body with less senior/more technical members who are more able to consistently allocate time to the project. Such a two-tiered structure is more likely to provide ongoing support to the Project Implementation Unit.</t>
  </si>
  <si>
    <t>Shephard et al. 2022; Community-based monitoring, assessment and management of data-limited inland fish stocks in North Rupununi, Guyana</t>
  </si>
  <si>
    <t>In North Rupununi, Guyana, the state of exploited stocks is poorly understood, and fishery monitoring and assessment are challenging because diverse fishing gears and target species are distributed across a heterogeneous landscape. This complexity created an opportunity for community-based monitoring (CBM) to support data-limited assessment. Standardised CBM was established for the North Rupununi as part of a new inland fisheries management plan initiated by indigenous community groups with support from the government.</t>
  </si>
  <si>
    <t>North Rupununi District Development Board fisheries management area, stretching across 20 indigenous communities around the Rupununi, Rewa and Essequibo Rivers of southwest Guyana.</t>
  </si>
  <si>
    <t>n this case study, we describe (a) the process involved in developing a standardised CBM protocol for target fish stocks in the North Rupununi, and (b) quantitative length-based assessments for key target species with a spawning potential ratio (SPR) state indicator calculated for selected stocks using the LB-SPR model (Hordyk et al., 2015). We discuss the role of CBM in supporting the assessment and management of data-limited fisheries across Guiana Shield freshwater systems. Assessments based on local ecological knowledge (LEK) indicators will become an important part of the future management process, but we focus now on CBM and length-based state indicators. This work should be relevant to other CBM initiatives for small-scale inland fisheries elsewhere in the developing world.</t>
  </si>
  <si>
    <t>initiated by indigenous community groups with support from the government.</t>
  </si>
  <si>
    <t xml:space="preserve">1, 2. In 2018, the North Rupununi District Development Board (NRDDB), an umbrella organisation representing Indigenous Makushi communities, implemented a pilot study for inland fisheries monitoring and management.
3. The primary aim of the North Rupununi pilot study was to develop baseline assessments of ecological state for important target fish stocks. This understanding would inform an updated fisheries co-management plan that could help Makushi communities monitor and regulate their fisheries in a changing social-ecological environment.
.The development and implementation of the monitoring programme was a community-led process.
4. Local knowledge and experience were used to evaluate and modify the survey to better represent habitats and fish populations targeted by local fishers.
</t>
  </si>
  <si>
    <t>Fishing is a very important component of food security in the region</t>
  </si>
  <si>
    <t>26 people trained in fish monitoring methods to participate in the first two surveys.</t>
  </si>
  <si>
    <t>20 member communities in the North Rupununi and with the Guyana Department of Fisheries</t>
  </si>
  <si>
    <t>2018 - 2022</t>
  </si>
  <si>
    <t>.Standardised fish monitoring surveys were conducted by the NRDDB in May 2021 (as river levels rose at the onset of the rainy season) and in each October and November 2020 and 2021 (as river levels receded at the onset of the dry season). Survey times were selected to capture information related to fish spawning and recruitment and were informed by community LEK. Upcoming surveys advertised on community radio asked village leaders to nominate two fishers to work with the team in local areas.
.Local gears were fished according to common practices understood from LEK, such as handlines for Peacock bass (Cichla ocellaris) in the morning and cadel (mid-water longlines) in the afternoon and at deeper water sites targeting catfishes.</t>
  </si>
  <si>
    <t>Fishing gear, site and time were recorded for each survey “haul” (fishing event). Each fish caught was identified to species where possible and measured in length (cm) and weight (g). Survey data provided length distributions for the abundant fish species to potentially support length-based assessment.</t>
  </si>
  <si>
    <t>Local stakeholders. Sustainability assesment of fishing in the watershed</t>
  </si>
  <si>
    <t>Quantitative data provided a baseline for the fishery state for future application of accessible trends-based indicators based on LEK.</t>
  </si>
  <si>
    <t>.The survey was effective in catching most of the abundant fish species and including species important to local fisheries and livelihoods.
.Our study highlights an example of successful CBM, in which a combination of local experts and community participants with different levels of scientific training collected data that described shifts in biodiversity (Holck, 2008). The monitoring programme is closely linked to the development and implementation of the new inland fisheries management plan for the North Rupununi initiated by the NRDDB, who requested help from the government and the SWM project, including the establishment of appropriate legal authorities and rights</t>
  </si>
  <si>
    <t>.successful decentralised management is very challenging in inland fisheries because of their social-ecological dynamics and frequent problems with enforcement (Ocampo-Diaz et al., 2022). An important issue is the use of community data by decision-makers, and possible barriers to linkages between local communities and legislators or policymakers</t>
  </si>
  <si>
    <t>.The community-based monitoring and management system for North Rupununi fisheries must be practically and economically sustainable after external project support ends. Current village leadership is committed, with a strong interest in wildlife conservation, but some conditions must be established. The first element is to develop local monitoring and assessment capacity.</t>
  </si>
  <si>
    <t>(EXCLUDE) IFAD 2021; Achieving Rural Transformation Results and Lessons from IFAD Impact Assessments</t>
  </si>
  <si>
    <t>This synthesis draws on 17 recent IFAD Impact Assessments conducted in various countries and production systems to analyse project activities and theories of change. It groups projects into four areas of focus: (1) environmental protection; (2) value chain development; (3) community infrastructure development; and (4) participatory development planning. It then examines the lessons learned and classifies the lessons into six themes in order to offer insights into the development pathways that can help achieve rural transformation.</t>
  </si>
  <si>
    <t>No. No relevant cases
Exclude on criteria 2</t>
  </si>
  <si>
    <t>.Mexico
.Indonesia
.Tajikistan</t>
  </si>
  <si>
    <t>Mexico:
forest areas of Campeche, Chiapas and Oaxaca states</t>
  </si>
  <si>
    <t>Mexico:
.To overcome poverty-driven deforestation and land degradation, participatory development planning, sustainable management of forest and natural resources training, climate change awareness and economic diversification through technical and financial support to start small and medium enterprises such as ecotourism and transformation of agroforestry based products were implemented in three Mexican states.
.Indonesia:
To reduce poverty and enhance sustainable and transformative economic growth, community-led fisheries management plans were developed by designating marine protected areas, fishing zones and rotational fishing areas to ensure protection of marine biology as well as a greater diversity of fish caught thanks to better fishing tools and vessels. Support to store and transform fish into food was also provided increasing income and access to market.
Tajikistan:
.To address pasture degradation from overgrazing and yet ensure increased livestock productivity, the project created a rotational pasture plan through the establishment of pasture user unions to enhance environmental protection and the sustainability of livestock feed sources. This was combined with capacity building on breeding techniques, veterinary services and increased access to water points.</t>
  </si>
  <si>
    <t>(EXCLUDE) IFAD 2019;  Republic of Indonesia: Coastal Community Development Project (CCDP)</t>
  </si>
  <si>
    <t>the IFAD-funded Coastal Community Development Project (CCDP) was implemented in 12 districts across eastern Indonesia, between January 2013 and December 2017. CCDP had the objective of reducing poverty and enhancing sustainable and replicable economic growth among the economically active poor in coastal and small island communities in Indonesia. This was to be achieved through investments in fisheries, aquaculture, and related marketing in addition to supporting sustainable management of fisheries and natural coastal resources.</t>
  </si>
  <si>
    <t>No. Exclude on criteria 2</t>
  </si>
  <si>
    <t>(EXCLUDE) IFAD 2018; Mexico: Community-based Forestry Development Project in Southern States (DECOFOS)</t>
  </si>
  <si>
    <t>To address and overcome problems linked to deforestation and forest degradation, the Community- based Forestry Development Project in Southern States (Desarrollo Comunitario Forestal en los Estados del Sur – DECOFOS) was designed and implemented from March 2011 to September 2016 with contribution from the Government of Mexico, IFAD, the Global Environment Facility (GEF) and project beneficiaries. The project had two main components. The first component was mainly meant to raise awareness of climate change and of sustainable use and management of natural resources through trainings and capacity development. This component could be instrumental to achieving impacts when combined with the second component which had a more tangible connotation. The second component, indeed, consisted on promoting sustainable management and exploitation of forest and natural resources through reforestation, adoption of agroforestry and of good environmental practices, supporting and facilitating business enterprises through the provision of technical and financial support to the start-up of micro-entrepreneurial projects and small- businesses enterprises.</t>
  </si>
  <si>
    <t>No. no monitoring
Exclude on criteria 1</t>
  </si>
  <si>
    <t>forest areas of Campeche, Chiapas and Oaxaca states</t>
  </si>
  <si>
    <t>Pareja et al. 2019; Participatory Environmental Monitoring Committees in Mining Contexts: Lessons from Nine Case Studies in Four Latin American Countries</t>
  </si>
  <si>
    <t>The report identifies the contexts in which Participatory Environmental Monitoring Committees have been created, their membership, and the relationships to government systems in order to prevent and mitigate environmental degradation. Likewise, the report shows practical examples of leading practices to overcome the challenges, and also action-based policies that can strengthen monitoring committees as an approach contributing to the achievement of the Sustainable Development Goals (SDGs).</t>
  </si>
  <si>
    <t>Argentina, Bolivia, Panama and Peru</t>
  </si>
  <si>
    <t>Argentina:
.Bajo Alumbrera Mine and Salar de Olaroz, Olaroz
Bolivia:
.Tupiza municipality: The San Juan del Oro and Tupiza rivers and Colquechaca and Pocoata municipalities
Panama:
.Chilibre y Caimitillo. Specifically, it includes mining operations in the buffer zone of Chagres National Park and Donoso, Cobre Panama Mine
Peru:
Orcopampa, Orcopampa Mine, Committee of Mallay, Mallay Mine and Caserío de Juprog, Chipta and Cinco Troncos, Antamina Project</t>
  </si>
  <si>
    <t>Supervising mining operations and preventing possible environmental pollution are the main objectives of the committees.</t>
  </si>
  <si>
    <t>Argentina:
.The committee formed after a dialogue table between environmental organizations and the company in a context of conflict, facilitated by two environmental leaders
.The initiative is convened by the company as a result of its EIA process
Bolivia:
.Formally this year the Secretariat is created as part of the Agrarian Union. First monitoring efforts started in 2000 lead by an NGO
.First signs of pollution awareness are found in the 70s, but the committee is formed in 2011 after a report published by a university showed pollution in crops
Panama:
.The program was created by the company after environmental damage accusations from the community
.The initiative is a result of the EIA of the company
Peru:
.The committee is a result of a three-way dialogue between government, company and the community
.The committee is a result of a three-way dialogue started by inititative of the community during exploration
.The committee is a result of a three-way dialogue started after the community accused the company of pollution</t>
  </si>
  <si>
    <t>1, 2. Many of the commitees were formed/designed with community input
3. Bajo Alumbrera Mine: monitoring, in its sub-stages of design and execution, and follow-up are led from outside the community, but with supervision by the committee.
.Tupiza municipality: The San Juan del Oro and Tupiza rivers : The monitoring stage is carried out in a collaborative manner
.Cobre Panama Mine: Participatory monitoring includes follow-up to the commitments undertaken in the EIA
.Caserío de Juprog, Chipta and Cinco Troncos, Antamina Project: In the monitoring activities of the Juprog Committee, the committee enjoys the support of the Local Water Authority as well as of the Environmental Assessment and Control Agency
4*. Cobre Panama Mine: Although the sampling and analysis are done externally, the committee supervises the process and the chain of custody of the samples</t>
  </si>
  <si>
    <t>None of the cases studied included training prior to the establishment of the committees. Therefore, the participation of the committees in the design of the monitoring, if any, was based on the daily knowledge they had of their own environment.</t>
  </si>
  <si>
    <t>Argentina:
.Bajo Alumbrera Mine:
.For its part, monitoring, in its sub-stages of design and execution, and follow-up are led from outside the community, but with supervision by the committee
.Salar de Olaroz, Olaroz project
.Technicians from the governmental mining and environmental agencies participate in the monitoring activities, although not regularly.
.Bolivia:
.District III, Tupiza Municipality, Mines with Impact on Basins of the Rivers San Juan del Oro and Tupiza:
.The monitoring stage is carried out in a collaborative manner, since sometimes the State is included to carry out the pertinent formal inspection.
.Panama:
.Chilibre, CEMEX Mining Company:
.The actual monitoring is carried out by technicians of the company, although the committee supervises this activity and reports on environmental changes.
.Cobre Panama Mine:
.Participatory monitoring includes follow-up to the commitments undertaken in the EIA, but, up to now, it has had no connection with the government’s inspection process.
.Peru:
.Orcopampa, Orcopampa Mine:
.The committee was convened on the basis of concerns within the population; thus, the prioritization of issues to be monitored and the design of the monitoring process are collaborative.
.Chipta and Cinco Troncos, Antamina Project:
.The Local Water Authority as well as of the Environmental Assessment and Control Agency also carries out its own monitoring actions within the zone.</t>
  </si>
  <si>
    <t>Argentina:
.Bajo Alumbrera Mine: Began in 2012: Episodic, based on emerging situations
.Sales de Jujuy Mining Company, Olaroz Mine: Began in 2014: Every 3 months
.Bolivia:
.District III, Tupiza Municipality, Mines with Impact on Basins of the Rivers San Juan del Oro and Tupiza: Began in 2016: After each storm in the rainy season, each week in the dry season
Panama:
.Chilibre, CEMEX Mining Company: Began in 2015: Non-systematic frequency, based on emerging situations
.Minera Panama Mining Company, Cobre Panama Mine: Began in 2013: Every 4 months. There is additional monitoring based on emerging situations
.Peru:
.Buenaventura Mining Company, Orcopampa mining unit: Began in 2010: Every 6 months
.Buenaventura Mining Company, Mallay Mine: Began in 2011: Every 6 months
.Antamina Mining Company, Antamina Project: Began in 2015: Every 6 months</t>
  </si>
  <si>
    <t>Argentina:
.Bajo Alumbrera Mine: The monitoring activities are episodic and are designed to respond to observed pollution or perceived risk. Throughout this period, the following tasks have been performed: analysis of water quality in the nearby city, supervision of the operation, and visits after specific events, such as excessive rains and sabotage attempts by third parties outside the committee.
.Sales de Jujuy Mining Company, Olaroz Mine: At three-month intervals, air quality, water, salt water, soil, and noise levels are monitored. Information about flora and fauna is also collected.
.Bolivia:
.District III, Tupiza Municipality, Mines with Impact on Basins of the Rivers San Juan del Oro and Tupiza: In the monitoring process, it is possible to identify two separate stages: A first period during the intervention of the NGO Agua Sustentable; and a second period after the implementation of the Secretariat of Mining and Environment. In the first period, locations were established to measure the pH of the water, which was performed after each storm in the rainy season, and each week in the dry season. For these purposes, some people in the community were trained in the handling and reading of reactive paper for pH measurement. In the second period, the same people performed the monitoring with the same frequency. However, based on their experiences and the lack of logistical resources, they conduct only visual monitoring. This latter approach of using communities’ knowledge instead of more “technical” approaches, is linked to an emerging national process where the State has been legitimizing traditional knowledge by systematizing bioindicators that the community uses for agricultural management.
Panama:
.Chilibre, CEMEX Mining Company: In accordance with the concerns of the communities, the company monitors and communicates the results for air quality, vibrations in residential areas, and the noise level and speed of passing vehicles. This monitoring is performed on the basis of emergency situations. For example, the study of vibrations was carried out specifically to change the blasting schedules. Currently, some seismographs are installed. A further example is that the community can channel its complaints regarding increases in dust or vibrations through their leaders who liaise with CEMEX. The leaders then report the complaints to the company.
.Minera Panama Mining Company, Cobre Panama Mine: Accordingly and in line with commitments undertaken as a result of the EIA process, the quality of surface water is monitored every four months. In addition, there are reactive monitoring exercises based on warnings issued by the communities. An example of this is a change in coloration detected in the river. Water Defenders take these complaints and present them to the Autonomous University of Chiriquí and Avanzar, so they can be analysed and, if appropriate, channeled to the company for action.
.Peru:
.Buenaventura Mining Company, Orcopampa mining unit: The monitoring process focuses on the quality of surface water and carries out two sampling campaigns, one in the dry season and the other in the wet season. The protocol carried out by the state agency in charge of water management in the country, the National Water Authority, is followed for the entire process. There are two types of analysis: the one performed in the field that measures pH, dissolved oxygen, conductivity, temperature and flow; and that carried out in the laboratory that measures total solids, metals, fecal coliform counts, etc. The samples, as a general rule, are made upstream and downstream of the mining operation.
.Buenaventura Mining Company, Mallay Mine: The committee monitors the quality of the surface water, following the protocol of the National Water Agency with its field and laboratory analyses. Moreover, it carries out monitoring on two occasions (the rainy and dry seasons) and takes samples in two areas: upstream and downstream of the mine.
.Antamina Mining Company, Antamina Project: The monitoring efforts of this committee revolve around the quality of water and air. For water quality, they follow the same protocol, analysis and frequencies as their Mallay and Orcopampa peers. To study air quality, a government protocol that analyses particulate matter and metals is followed.</t>
  </si>
  <si>
    <t>Argentina:
.Bajo Alumbrera Mine: Surface water and air
.Sales de Jujuy Mining Company, Olaroz Mine: Physical and chemical aspects of surface water, Air, Ground, Flora and Fauna, Noise
.Bolivia:
.District III, Tupiza Municipality, Mines with Impact on Basins of the Rivers San Juan del Oro and Tupiza: Surface water acidity
Panama:
.Chilibre, CEMEX Mining Company: Air (Dust), Vibrations, Noise, Vehicle Speed
.Minera Panama Mining Company, Cobre Panama Mine: Surface water
.Peru:
.Buenaventura Mining Company, Orcopampa mining unit: Surface water (e.g. Ph, dissolved oxygen, conductivity, temperature)
.Buenaventura Mining Company, Mallay Mine: Surface water (e.g. Ph, dissolved oxygen, conductivity, temperature)
.Antamina Mining Company, Antamina Project: Surface water (e.g. Ph, dissolved oxygen, conductivity, temperature), and air</t>
  </si>
  <si>
    <t>Mixed. Locals, mining companies, and government</t>
  </si>
  <si>
    <t>Argentina:
.Bajo Alumbrera Mine: Over time, this initiative has become a meaningful stakeholder in the eyes of the company, participating actively in the supervision of the project. Moreover, the company acknowledges having followed some of the suggestions that emerged from the monitoring activities.
.Sales de Jujuy Mining Company, Olaroz Mine: The group of monitors has learned about the mining operation and monitoring. Specifically, they have recently submitted a practical request to the company on how to carry out the monitoring in a more systematic and rigorous manner which would allow for tracking changes over time, a request that was welcomed by the company.
.Bolivia:
.District III, Tupiza Municipality, Mines with Impact on Basins of the Rivers San Juan del Oro and Tupiza: Since its inception, the Secretariat can claim the achievement of successfully articulating the requests of the community and processing these requests in interactions with the appropriate authorities. For example, the Secretariat was instrumental in getting a company to upgrade its facilities to reduce the risks of pollution.
Panama:
.Chilibre, CEMEX Mining Company: Specifically, it has been a great achievement for the initiative to become an effective instance of coordination and communication where a large number of actors converge. A concrete impact is that the blasting method for the productive process was changed in accordance with the opinion and perception of the communities.
.Minera Panama Mining Company, Cobre Panama Mine: In its current phase, in addition to serving as a forum for communication, the initiative has been effective in establishing precautionary measures. In particular, the initiative has promoted more effective control of vehicle speed and spill hazards.
.Peru:
.Buenaventura Mining Company, Orcopampa mining unit: The Orcopampa committee has moved beyond strictly mining-related issues, being instrumental in identifying the need for a sewage treatment plant. Furthermore, the committee has incorporated women and gender-related issues into its activities.
.Buenaventura Mining Company, Mallay Mine: Among its achievements, the Mallay committee has participated actively in the environmental strategic pillar of the Community Development Plan, thereby underscoring its importance as a key stakeholder in environmental issues. A further achievement is the incorporation of high school students into their monitoring campaigns, which brings the initiative closer to the younger generation
.Antamina Mining Company, Antamina Project: The Juprog committee has managed to enroll in state public registries, becoming the only case studied where an initiative is present in an official registry. In addition, the committee once successfully persuaded a state agency to discuss, as equals, why the results of the agency’s monitoring and those found by the committee were different.</t>
  </si>
  <si>
    <t>.In at least three of the cases studied, the companies, in addition to promoting participatory monitoring, have other mechanisms for participation and networking. This broader relationship creates a more favourable climate for the development of monitoring activities.
.Monitoring also generates information about other sources of pollution
.Committees become an early-warning system to the companies and the community</t>
  </si>
  <si>
    <t>.The rural context and the geographical range of the potential impacts also generate logistical difficulties. These include long trips to the monitoring points or the need for accommodation for those who perform the monitoring. In turn, this translates into costs in terms of time and money, and even loss of working hours for those who participate in the monitoring.
.A difficulty identified by the committees of Olaroz, is ensuring the generation of a stable group of people who participate and securing their consequent professionalization. Further, in some cases, participants are starting to feel the consequences of burn-out. These challenges are related to the operational difficulties raised above, but also related to the effects that changes of elected authorities can have.
.Monitoring requires financing to cover direct costs, such as travel, accommodation, equipment, transportation of samples, and analysis of laboratory samples. There are also indirect costs, such as loss of wages for days not worked. Frequently, committees do not have the resources to cover these costs. This leads to the question of whether they or others should pay for monitoring initiatives.
.it is important to note that the lack of financing can also be a barrier to government participation.
.Monitoring activities do not always have a baseline with which to compare
.Several of the committees stressed that it was necessary to extend the monitored aspects. During the Regional Workshop, they pointed out soil, air and groundwater as areas for expansion of their monitoring efforts. In addition, for surface water, it would be desirable to incorporate streamflow data and monitor such data more frequently and over a larger geographical area with a basin-oriented approach.
.Training in water quality and the parameters that can be used to study it are customary during the operation of the committees. However, those who participate recognize that they need to deepen and structure their knowledge more.
.Although the monitoring process allows for greater participation by the general public and diminishes the risks of negative impacts that the industry could have on the environment, mining activities have possible repercussions that cannot be addressed through the monitoring mechanism. Further, while monitoring and subsequent action diminish the risk of negative impacts, there will nevertheless still be impacts.
.An important prerequisite is a legal framework that allows companies to be monitored and, if appropriate, sanctioned. A framework where there are no tools to monitor the commitments of companies, let alone to make them effective, leaves the committees with few official tools to deal with a possible dispute with a particular company. The situation is exacerbated if communities cannot make complaints based on their own perceptions and/or measurements or if the state cannot investigate and impose penalties on companies.</t>
  </si>
  <si>
    <t>.Considering that personnel from companies and the state generally come from urban contexts, special care must be taken to recognize cultural differences with the communities where the projects are located. This becomes more important in those cases where these officials interact with indigenous communities. This, in turn, may involve special legislation such as ILO Convention 169.
.Legislation presents opportunities for the creation of committees, but committees tend to work in informal ways
.The communities know their region well and, in many cases, are able to quickly identify changes in the water or in the environment in general. However, they typically lack the technical knowledge required to perform a water quality analysis that is valid for other partners. Specifically, the technical assistance to the committees gives them this legitimization.
.The committees recognize the importance of fluid and open communication between them and the company and between them and the communities they represent. It is vital to achieve great progress in both directions: committee-company and committee-community. In the first direction, the committees manage to articulate their concerns to the companies, although they feel that the companies do not always have the skills to listen to them or the willingness to answer. In some cases, good communication between committees and companies turn the former into an early warning system for themselves and the companies.
.Among the outcomes most valued by the committees is the creation of a more stable and more reliable link with companies.
.The committees emphasize that, to increase their trust in the process and enhance the trust of their community, it is important to learn more about the technical aspects necessary for monitoring. This would allow for achieving technical autonomy, that is, achieving a stage of development where a technical secretariat outside the community is no longer necessary.
Recommendations based on promising practices:
.Deepen inclusion, particularly equal participation by men and women
.Get involved in other participation spaces and/or with other stakeholders.
.Formalize internal processes, including communications
.Incorporate participatory monitoring into legal and existing mechanisms, such as environmental impact assessments
.Provide training and establish guides for the various aspects of monitoring
.Listen actively, especially to monitoring results
.Continue giving timely, clear and transparent responses
.Ensure that financing is stable, without strings attached, and transparent
.Shared decision-making regarding monitoring
.Support network building and knowledge exchange
.Foster trust among different stakeholders
.Include participatory monitoring in the global SDGs effort</t>
  </si>
  <si>
    <t>.As the location of mineral deposits is usually found in areas with low populations, committees normally arise in rural areas.
.Participants are concerned for the quality of the environment in their territory. In addition, participants see the committees as an opportunity to learn about environmental issues and receive formal training in the subject.</t>
  </si>
  <si>
    <t>.The committees, while recognizing themselves as a work in progress, nonetheless feel that they have achieved their objectives</t>
  </si>
  <si>
    <t>Camargo (2015) Participatory monitoring to improve performance of government services and promote citizen empowerment: a success story from the Philippines</t>
  </si>
  <si>
    <t>This case study pertains to an assessment conducted by the Basel Institute on Governance, in collaboration with UNDP’s Global Anti-Corruption Initiative (GAIN), of a social accountability monitoring project in the municipality of San Miguel, Bohol in the Philippines. The aforementioned project, called Bayaniham Undertaking Living in a Healthy and Organised Neighborhood or BULHON sa Panguma (BULHON), involves the monitoring of agricultural subsidies and was developed and implemented by the Government Watch (G-Watch) programme of the Ateneo School of Government in Manila.</t>
  </si>
  <si>
    <t>From 2015</t>
  </si>
  <si>
    <t>Philippines</t>
  </si>
  <si>
    <t>San Miguel, Bohol, Philippines</t>
  </si>
  <si>
    <t>The main principle upon which the social accountability approach, in general, and the monitoring protocols, in particular, were constructed is that of constructive engagement. Therefore, a key attribute of the G-Watch model for performance monitoring is that it brings together citizens and local government officials from the inception of the initiative and keeps them engaged through the design, planning, implementation and evaluation phases (G-Watch 2015). From the outset, ownership is promoted with the formation of a core group, consisting of LGU officials and citizens, which provides coordination and oversight functions for the monitoring activity.</t>
  </si>
  <si>
    <t>.In 2009, G-Watch initiated a project entitled “Monitoring and Improving Service Delivery of LGUs using Government Watch (G-Watch) as a Social Accountability Tool”
.Project BULHON is a joint government-citizen initiative to monitor agricultural services, particularly the distribution of rice subsidies and production programmes.</t>
  </si>
  <si>
    <t>1. Project BULHON is a joint government-citizen initiative to monitor agricultural services, particularly the distribution of rice subsidies and production programmes.
2, 3, 4. a key attribute of the G-Watch model for performance monitoring is that it brings together citizens and local government officials from the inception of the initiative and keeps them engaged through the design, planning, implementation and evaluation phases</t>
  </si>
  <si>
    <t>the Philippines has a long tradition of broad, participatory democracy, poor governance, weak rule of law, and corruption have continued to thwart the Philippine government’s ability to deliver basic services and attract investment for economic growth (US Mission to the Philippines 2009). In fact, according to some authors, much of the corruption in Philippines happens at the local level with around 49% of corruption cases open in 2000 involving municipal mayors. Furthermore, quantitative analysis of the impact of corruption on provision of public services in Philippines has shown that the negative impact of corruption is more serious in rural as compared to urban areas</t>
  </si>
  <si>
    <t>The starting point for the project are capacity building activities</t>
  </si>
  <si>
    <t>the project mobilised 41 monitors of which 17% were women, 47% were farmers, 10% were Barangay level LGU officers, 7% were agricultural technicians from the MAO, 17% were municipal level LGU officers, and 2% were provincial level LGU officers.</t>
  </si>
  <si>
    <t>.The main participatory activity in BULHON is direct monitoring of the implementation of the rice subsidy programme involving a simple checklist of standards.
.monitoring activities have now been extended to water service delivery.</t>
  </si>
  <si>
    <t>implementation of the rice subsidy programme</t>
  </si>
  <si>
    <t>communities of San Miguel</t>
  </si>
  <si>
    <t>the assessment also collected evidence in connection to positive effects of the monitoring activity on farming outcomes. Some Farmer Association members attributed improved farming outcomes to the implementation of BULHON, stating that the project has also provided a vehicle through which farmers have become better informed about the services available from the LGU, about their own entitlements, and have begun to apply improved farming methods.</t>
  </si>
  <si>
    <t>.Overall, the evidence gathered through the research indicates that the BULHON project has been successful in reaching its goals of improving the delivery of a key public programme, and increasing transparency and accountability of local government through citizen participatory inputs
.Citizen monitors reported unanimously feeling motivated and empowered through their involvement. During focus group discussions several participants described how, as a result of their involvement with the BULHON project, they gained recognition and respect in the communities, established new friendships and improved their self-esteem. Some explained that they have come to be regarded as farming experts, are sought out by community members for advice and perform a connecting function (akin to a “bridge”) between farmers and the LGU.
.Farmers in general, not only those participating in the monitoring activities, developed a more proactive attitude coming forward with their issues or concerns to the LGU. The expressed opinion of several farmers interviewed was that the monitoring programme demonstrated that the LGU was “looking out for them.”
.the assessment of BULHON project revealed widespread perceptions among community members of improved performance of the LGU.
.the assessment also collected evidence in connection to positive effects of the monitoring activity on farming outcomes.
.the evidence collected during the assessment also suggested that the BULHON project contributed to developing positive attitudes of citizens and LGU officials toward each other. Citizen monitors participating in focus group discussions reported that, not only had they developed closer ties to the LGU but also, as a result of the monitoring activities, closer relationships had developed between the LGU and Farmer Associations, between the LGU and local San Miguel CSOs as well as between the LGU and individual farmer beneficiaries.</t>
  </si>
  <si>
    <t>.the most frequently mentioned concerns expressed by citizen monitors related to the lack of adequate funds available to cover expenses such as transportation costs to the monitoring sites, and purchase of items such as raincoats and rain boots to conduct monitoring activities during the rainy season.
.the LGU also actively seeks out citizen feedback on a regular basis. Key to enabling the outreach activities of the LGU are the community voluntary organisations, especially the Farmer Associations when it comes to addressing issues that concern farming. However, it was noted that this could potentially leave out the community members who, for one reason or another, are not associated with any groups.</t>
  </si>
  <si>
    <t>.high levels of participation in local associations have been long identified in the literature (Putnam, Leonardi, and Nanetti 1993, Evans et al. 1996, Fukuyama 2001) as generating social capital and having a positive impact for the development of democratic governance. Such beneficial effects of dense horizontal networks were observed in connection to the BULHON project in the communities of San Miguel. First, because community members interact with each other frequently, the capacity building trainings that were undertaken with a few community members in the context of BULHON proved to deliver beneficial effects across the communities because useful information on rights, entitlements and LGU services could be effectively and efficiently transmitted by virtue of such social networks. Thus, the capacity building and training of a few community members in social accountability methods had a positive impact for entire communities.
.Second, a strong sense of community and dense horizontal networks generate significant collective action capabilities. As (Putnam 1995, p.67) pointed out, the horizontal social networks “foster sturdy norms of generalised reciprocity and encourage the emergence of social trust. Such networks facilitate coordination and communication, amplify reputations and thus allow dilemmas of collective action to be resolved.”
.The BULHON programme is an example of a highly successful social accountability initiative. Two major elements associated with local context have been identified as being instrumental in the positive results achieved by this citizen participatory initiative: dense horizontal social networks and embeddedness of LGU officials.
.Horizontal social networks were crucial to maximizing the impact of capacity building of citizens and to empower community members through the information generated by the social accountability initiative. The functional role that such networks can play in maximizing the impact of social accountability suggests that donor and practitioners’ efforts towards strengthening civil society organisations are well founded.
.the evidence from this case underscores that a strong civil society does not necessarily develop from the activities of overtly political or development-oriented NGOs. Rather, it appears that voluntary organisations such as those formed on the basis of economic activity (prominently Farmer Associations in this case), but also women’s organisations or faith based organisations, all work towards developing social trust and ties of reciprocity among community members that enhance the collective action capabilities of communities and upon which social accountability initiatives can thrive.</t>
  </si>
  <si>
    <t>(EXCLUDE) WBEA 2020-2021 Project Plan Progress Report Q3 – October – December 2020 (Community-Led Berry Contamination Study, 2019-20 Work Plan Reference B-CM-3- 1920)</t>
  </si>
  <si>
    <t>This Community Led Berry Contamination Study (the “Project”) is a multi-year community-based monitoring project coordinated by the Indigenous Knowledge, Community Monitoring and Citizen Science Branch of AEP. This program builds upon work initiated by Fort McKay First Nation (FMFN) and the Wood Buffalo Environmental Association since 2011. The FMFN project has been monitoring changes in berry health and quality on culturally significant berry patches due to oil sands development.</t>
  </si>
  <si>
    <t>No. Very little information on project
Exclude on criteria 3</t>
  </si>
  <si>
    <t>Athabasca region</t>
  </si>
  <si>
    <t>Biome map has Athabasca region as grassland</t>
  </si>
  <si>
    <t>The broad objectives across the project include:
• Support community involvement in program design, implementation, evaluation, reporting, and communication to ensure the project is based on community-specific priorities.
• Produce qualitative and quantitative data spanning many years that will provide insights on the level of contamination and impacts that oil sands development has on traditional wild food supplies in northern Alberta.
• Provide opportunities for relationship building, knowledge sharing, and time on the land.
• Provide educational opportunities for all participants involved to learn new perspectives and skills.</t>
  </si>
  <si>
    <t>coordinated by the Indigenous Knowledge, Community Monitoring and Citizen Science Branch of AEP.</t>
  </si>
  <si>
    <t>2, 4. community involvement in program design, implementation, evaluation, reporting, and communication
3. The funding supports sample collection for two participating communities</t>
  </si>
  <si>
    <t xml:space="preserve"> five Indigenous communities in the Athabasca region (Fort McKay First Nation, Fort McKay Metis, Fort McMurray First Nation, Fort McMurray Metis and Conklin Metis)</t>
  </si>
  <si>
    <t>since 2011</t>
  </si>
  <si>
    <t>United Nations Development Programme, 2016; Plateforme de Concertation pour le Développement Durable de la Baie d’Antongil, Madagascar</t>
  </si>
  <si>
    <t>Working in and around Antongil Bay – the largest bay in Madagascar and among the most productive in the Indian Ocean – Plateforme de Concertation pour le Développement Durable de la Baie d’Antongil (PCDDBA, Collaborative Platform for Sustainable Development of the Antongil Bay) brings together a diverse range of stakeholders to encourage the sustainable management of marine and coastal resources. Developed to address conflicts between artisanal and industrial fishing interests, declining fish populations, damage to marine ecosystems from illegal fishing and damaging fishing devices, and the conversion of mangroves to rice fields, this multi-stakeholder platform is the first of its kind in the country.</t>
  </si>
  <si>
    <t>Antongil Bay</t>
  </si>
  <si>
    <t>The association was established on 22 September 2003 with the stated mission of (i) ensuring the integrity of the ecological, biological, and socioeconomic functions of Antongil Bay and (ii) promoting sustainable development through consultation with local stakeholders and concerted action.</t>
  </si>
  <si>
    <t>Members of the association include artisanal fisherfolk’s cooperatives (75 percent of membership), NGOs, industrial fishing companies, tourism operators, Madagascar national park authorities, regional district authorities, and local authorities, among others.</t>
  </si>
  <si>
    <t>2, 5. Representatives from each local community and special interest group attend general assembly meetings with a wider collection of stakeholders, ensuring that local policy positions are integrated into PCDDBA’s planning and decision-making processes.
3. PCDDBA members are responsible for collecting data from traditional fisherfolk and feeding this information into a centralized database.</t>
  </si>
  <si>
    <t>.Antongil Bay has traditionally provided food security and fishing livelihoods for the poor communities living on its shores. Its coastline is home to about 150,000 people living in 95 villages in 14 coastal municipalities and two districts. The vast majority of this population is extremely poor and depends to a large extent on the collection and sale of marine resources
.Conflicts between economically marginalized, traditional fisherfolk and industrial fishing fleets were commonplace. With increasing frequency, commercial fisherfolk were taking advantage of poorly defined and unregulated fishing zones to make incursions into the waters of local fisherfolk. As a result, the bay was becoming degraded by destructive fishing practices such as the use of beach seines – fine mesh nets deployed in shallow waters that catch everything in their path, including juvenile fish and vulnerable species – and illegal trawlers, which wreak irreversible havoc on seafloor vegetation and animals. Coastal ecosystems were also severely threatened by the conversion of mangrove forests to pasturelands and rice fields.
.The Ministry for Agriculture and Fisheries retains responsibility for the management of fisheries in Antongil Bay. It defines the guidelines and policies necessary for the development of the fishing and aquaculture sectors.</t>
  </si>
  <si>
    <t>PCDDBA and its partners implement capacity-building activities. Local communities in particular are supported to defend their interests and to assume more responsibility for natural resource management in the bay.</t>
  </si>
  <si>
    <t>The LMMAs are monitored by local community members who ensure compliance with rules on catch size, nets, and no-takes zones.</t>
  </si>
  <si>
    <t>.Effect of climate change on reefs monitoring: Since 2010
.LMMA monitoring: since 2008</t>
  </si>
  <si>
    <t>.The 20 community management groups associated with the LMMAs are all members of PCDDBA and work with relevant government authorities on the implementation of projects, particularly enforcement and management rules in each LMMA. The groups monitor each of their areas for destructive and illegal fishing practices.
.The LMMAs are monitored by local community members who ensure compliance with rules on catch size, nets, and no-takes zones.
.Since 2010, the platform has also taken a lead on annual surveys to monitor the impacts of climate change on coral reefs in Antongil Bay.</t>
  </si>
  <si>
    <t>.incidents of destructive/illegal fishing practices
.surveys of reefs to assess impacts of climate change</t>
  </si>
  <si>
    <t>Local stakeholders. Communities of Antongil Bay</t>
  </si>
  <si>
    <t>A primary focus for PCDDBA has been the development of a bottomup approach that prioritizes extensive consultation with traditional fisherfolk. Through this process, the association has created official zoning and management plans for Antongil Bay, established the largest network of locally-managed marine areas in the Western Indian Ocean, advocated for sustainable fisheries policies through diverse media, and promoted agricultural diversification to enhance socioeconomic sustainability. Central to all of the organization’s projects has been the creation of a singularly innovative platform for collaboration among communities, government authorities, private fishing companies, NGOs, and other stakeholders.</t>
  </si>
  <si>
    <t>.Since its inception, PCDDBA has successfully addressed many of the underlying drivers of biodiversity loss and overexploitation. Its conservation and sustainable management activities – and its emphasis on empowering local communities – have had a profoundly positive effect on marine biodiversity and mangrove conservation.
.It successfully engaged all 14 municipalities of Antongil Bay, putting local communities on an equal playing field with powerful governmental and private sector actors.
.The platform, in partnership with Wildlife Conservation Society, created a network of 25 locally managed marine areas spread over 10 communities and along 200 kilometres of coastline between 2005 and 2009. This is the largest LMMA network in the country.
.With support from the Wildlife Conservation Society, PCDDBA has been particularly effective at reducing incursions from commercial and illegal fishing vessels into coastal waters.
.PCDDBA has been a force for positive change in the fishing sector, bringing traditional fisherfolk into planning, zoning, and policymaking processes that previously excluded them.
.Participatory assessments conducted by the association to determine perceived change by local fisherfolk in ecosystem health and resource abundance in LMMAs consistently show perceptions of increases in catch per unit, increases in the size of fish caught, increases in juvenile fish, and the rejuvenation of certain species like sardines. Community members also emphasize the gradual restoration of marine habitats, increased local capacity to manage resources, a decrease in the use of beach seines, and increased economic returns from fishing.
.This effort has substantially reduced conflicts over resources and improved overall fisheries management. It has greatly improved the relationship between communities and local authorities and set a new bar for responsible fishing that has improved food and economic security in coastal areas.
.PCCDBA and its partners have designed certain interventions with women in mind, including strengthening women’s associations in Antongil Bay by ensuring they are legally incorporated.</t>
  </si>
  <si>
    <t>.Financial sustainability for the association is less secure than institutional sustainability. All staff of PCDDBA are unpaid volunteers. The platform relies to a large extent on this volunteerism. As such, financial sustainability will be an ongoing challenge.</t>
  </si>
  <si>
    <t>.The platform’s emphasis on local leadership, multi-stakeholder decision-making, and a network of accountable authorities at all scales bodes well for its sustainability and longevity.</t>
  </si>
  <si>
    <t>IFAD 2022; Enhancing Engagement of Private Sector and Local Communities on Peatland Management: Innovative Policies and Monitoring System in Indonesia</t>
  </si>
  <si>
    <t>The project is promoting sustainable peatland management, secure carbon stocks, and conservation of biodiversity, while improving the living standards of local communities. Key features are i) strong government commitment to policy development and implementation; ii) an innovative monitoring system developed with the private sector; and iii) community-based peatland action with multi-stakeholder partnership.</t>
  </si>
  <si>
    <t>Project area in Riau Province, Sumatra</t>
  </si>
  <si>
    <t>Peatlands</t>
  </si>
  <si>
    <t>promote sustainable peatland management, secure carbon stocks, and conservation of biodiversity</t>
  </si>
  <si>
    <t>Implementing agency: International Fund for Agricultural Development (IFAD)
Executing agency: Ministry of the Environment and Forestry (MOEF), Center for International Forestry Research (CIFOR)</t>
  </si>
  <si>
    <t>2. Different multi-stakeholder partnerships among local governments, local communities, and companies collaborated to prevent fires and enhance water management in peatlands.
3. different community groups were established/re-activated for fire prevention and control measures through participatory assessment and the RKM development process.</t>
  </si>
  <si>
    <t>These ecosystems represent an important source of goods and services that benefit both local and international communities, including flood and fire prevention, carbon sequestration and storage, provision of timber and non-timber forest products, and cultural and spiritual well-being.</t>
  </si>
  <si>
    <t>For members without access to mobile devices, faceto-face community forums and training for the three districts took place to share information and lessons learned.</t>
  </si>
  <si>
    <t>Participants included village government, village heads, community fire brigade, TK-PPEG members, village consultative body, Bhayangkara Trustees of Community Security and Order, police representatives, and Natural Resources Conservation Agency.</t>
  </si>
  <si>
    <t>Facilitators guided participatory assessment and RKM in each village in 2019 and 2020.</t>
  </si>
  <si>
    <t>.different community groups were established/re-activated for fire prevention and control measures through participatory assessment and the RKM development process.
.A WhatsApp group was established in 2018 to link government representatives from the Riau province, districts, villagers, and people involved in project implementation. This group is intended to support communication, coordination, and information and knowledge exchange related to peat ecosystem management. At the same time, it is used to share information and build links across the three districts and share good practices such as fish cultivation in canals.</t>
  </si>
  <si>
    <t>.early warning system of peatland fire</t>
  </si>
  <si>
    <t>Local stakeholders. Users of the peatlands ecosystem</t>
  </si>
  <si>
    <t>Community-based Peatland Action Plans (RKMs) are used to develop and promote rewetting activities, revegetation, and revitalization of community economic activities/livelihood.</t>
  </si>
  <si>
    <t>.The impact survey has shown local smallholder farmers have replicated these crops and cultivation methods in their own land, especially for vegetables (28 percent of respondents), pineapple (24 percent), ginger (12 percent), areca nut (4 percent), and others. In addition, 43 livelihood activities have been undertaken since 2019 as a part of RKMs.
.Aside from local food security, the project has provided other local socio-economic benefits. The impact survey during the Mid-term Review Mission (May-June 2021) revealed that 78 per cent of 152 respondents have benefited from the canal blocks. These provided a water source for agriculture and made the local communities less vulnerable to peatland degradation and fires.
.The survey also showed that both women and youth have benefited from project activities.</t>
  </si>
  <si>
    <t>.The GEF-5 project generated several key lessons. First, strengthening food security and local socio-economic benefits was critical for active community engagement in peatland management, including women and youth. Second, sharing national and local levels of experience with others to initiate and strengthen sustainable tropical peatland management on a global level was critical.</t>
  </si>
  <si>
    <t>Monitoring primarily came from private sector (not coded) and not from community members. Community member monitoring is coded here</t>
  </si>
  <si>
    <t>(EXCLUDE) Khatri-Chhetri et al. 2019; Stakeholders prioritization of climate-smart agriculture interventions: Evaluation of a framework</t>
  </si>
  <si>
    <t>This paper presents a framework to prioritize locally suitable climate-smart agricultural (CSA) interventions and implementation suitability assessments with key stakeholders: state and district agriculture departments, extension offices, agriculture research institutions, NGOs and donor agencies, private sector and farmers. Prioritization of appropriate interventions for given contexts is needed to assist relevant stakeholders to make strategic decisions and improve adaptability and efficiency of agriculture production system in the face of climate change and variability.</t>
  </si>
  <si>
    <t>Maharashtra</t>
  </si>
  <si>
    <t>The objectives of this study were to (i) identify CSA interventions based on climatic risks and agricultural production systems; (ii) evaluate implementation feasibility of CSA interventions, (iii) identify barriers associated with adoption and suitable incentive mechanisms to scale out CSA to reach a scale.</t>
  </si>
  <si>
    <t>Costa et al. 2018; Challenges of Participatory Community Monitoring of Biodiversity in Protected Areas in Brazilian Amazon</t>
  </si>
  <si>
    <t>In this article, we identify the achievements, obstacles, and perspectives of four PCM implemented in the state of Amazonas, Brazil. Based on bibliographical and documentary research, direct observations and in-person interviews with program managers and specialists, we qualitatively evaluated these programs with respect to participation, data production and retrieval, and financing.</t>
  </si>
  <si>
    <t>four participatory community monitoring (PCM) programs implemented in Amazonas State, Brazil.</t>
  </si>
  <si>
    <t>Based on participatory monitoring principles already established in specialized literature, the objective of this paper was to discuss the consistency of four programs currently held in the Brazilian Amazon region, more specifically, in the Brazilian state of Amazonas.</t>
  </si>
  <si>
    <t>.Center for Environmental Sciences of Federal University of Amazonas (UFAM)
.4 programs:
.Program of Biodiversity Monitoring and Use of Natural Resources (ProBUC)
.Monitoring System of Natural Resources Use of Unini River (SIMUR)
.Monitoring Program of Fauna Use (PROMUF)
.the monitoring programs of the Sustainable Development Reserve of Mamirauá (RDS Mamirauá)</t>
  </si>
  <si>
    <t>1. PROMUF: This CU was created as a response by the Amazonas state government to a group of concerned researchers and local communities regarding the protection of a complex of wetlands located on the borders of two Indigenous Lands and the National Park of Jari.
2. RDS Mamirauá: This monitoring methodology was developed from the traditional knowledge of local fishermen
3. All programs involve community monitoring</t>
  </si>
  <si>
    <t>PROMUF: residents of four communities received training to become monitors</t>
  </si>
  <si>
    <t>All programs have community monitors. RDS Mamirauá has fishermen as monitors</t>
  </si>
  <si>
    <t>ProBUC: Implemented in 2005
SIMUR: Implemented in 2008
PROMUF: Impemented in 2009
Mamiaruá: Implemented in 1998</t>
  </si>
  <si>
    <t>.SIMUR: SIMUR has been developed since 2008 based on the monitoring of aquatic chelonians, game, fishery, gathering of non-timber forest products, crop production, and deforestation. More than 30,000 records with georeferenced data and over 7000 interviews with community members have been registered by the program
.PROMUF: PROMUF incorporated three sets of monitoring themes: the community monitoring of fauna; participatory monitoring of hunting as well as the use and conservation of terrestrial birds. In the following year, two new sets enlarged the program: the conservation of big cats in the context of protected areas in the Upper Purus River and hunting in the barreiros (natural salt licks)
.Mamiaruá: Residents participate in several stages of Conservation Unit management including the monitoring of biodiversity components.
.Among the current monitoring programs, fishery monitoring has attained the greatest social and political visibility, especially that of Pirarucu (Arapaima gigas) fishery. This monitoring methodology was developed from the traditional knowledge of local fishermen that allows the estimation of fish stock by visual counting, possibly thanks to the species’ habit of aerial respiration.
.RDS Mamirauá programs also include community forest management, which has enabled a great number of management plans to be exploited and involves forest timber resource monitoring as well as the monitoring of agrosystems, which produces data on land use and land change impact in the reserve’s native vegetation cover.
.ProBUC: since 2005, the monitoring of fauna, crocodilians, and turtles have been implemented</t>
  </si>
  <si>
    <t>.SIMUR: Monitoring of aquatic chelonians, game, fishery,
.gathering of non-timber forest products, crop production, and deforestation.
.PROMUF: community monitoring of fauna. participatory monitoring of hunting. use and conservation of terrestrial birds.
.Mamiaruá: estimation of fish stock by visual counting. 
.monitoring of agrosystems, which produces data on land use and land change impact in the reserve’s native vegetation cover.
.ProBUC: monitoring of fauna, crocodilians, and turtles</t>
  </si>
  <si>
    <t>Mixed. Program is run by and data is used by Center for Environmental Sciences of Federal University of Amazonas (UFAM). Programs are aimed at improved conservation management of local parks/resources</t>
  </si>
  <si>
    <t>.RDS Mamirauá programs also include community forest management, which has enabled a great number of management plans to be exploited and involves forest timber resource monitoring as well as the monitoring of agrosystems, which produces data on land use and land change impact in the reserve’s native vegetation cover.
.Management of Pirarucu fisheries uses monitoring information
.Data are used mainly by researchers for individual publications or made available to public institutions upon request.</t>
  </si>
  <si>
    <t>.Programs have produced reasonable amount of data with potential to subsidize management decisions.</t>
  </si>
  <si>
    <t>.All programs present imperfection in their implementation. 
.Data quality (consistency, accuracy) is questionable.  
.Monitoring targets do not correspond to priorities in the present UC’s management decision processes.
.In general, data are underutilized in terms of management feedback, with the exception of that from Pirarucu fisheries.
.No program is self-sufficient in terms of funding, being chronically dependent on external sources (national or international).</t>
  </si>
  <si>
    <t>.Monitoring implemented by State environmental agencies should be incorporated into the upcoming program to be implemented by the federal government in the entire Amazon biome.
.Program self-maintenance depends more on the direct engagement of local leaderships rather than that of a broader part of the community residents.
.The level of engagement of residents is greater when monitored resource is important to local food and nutritional security, such as fish and aquatic chelonians.
.To enhance participation, programs should be more frequently evaluated during community meetings and management council assemblies.
.To address both the data collection and retrieval and financial issues, programs must improve their technical and logistic aspects. For that, program designers and operators need to adopt more efficient protocols and methodologies of data collection with a better cost–benefit relationship. It is necessary to incorporate instruments for data collection, registration, and transmission to minimize miscommunication and improve the quality of stored data such as Android-based tablets.
.In a sociopolitical and strategic scope, creators, sponsors, and operators should consider that each program needs to be fully integrated into the management of conservation units in which it acts. The hitherto autonomous functioning of these programs has contributed little to the effectiveness of biodiversity conservation actions. The absence of feedback mechanisms has hampered public participation and social control, which has resulted in a loss of interest by the communities that use the resources in question
.important decisions regarding both the development and improvement of these programs require a deeper discussion with resident communities to ensure that the programs incorporate local interests on terms equal to those of other stakeholders, i.e., researchers, public managers, or financiers.</t>
  </si>
  <si>
    <t>4 cases of participatory monitoring with helpful key takeaways clearly listed</t>
  </si>
  <si>
    <t>Creed et al. 2017; The Sun-Coral Project: the first social-environmental initiative to manage the biological invasion of Tubastraea spp. in Brazil</t>
  </si>
  <si>
    <t>The Sun-Coral Project (PCS) was launched in 2006 as an outreach program aimed at the restoring marine ecosystems, mitigating the environmental damage and redressing the social and economic impacts caused to coastal communities by the sun corals. We train collectors to manually remove the corals from the seabed and earn extra income by selling the skeletons, which are used in craftwork sold to tourists. Engaging human coastal communities in management allowed it to contribute to local sustainable development.</t>
  </si>
  <si>
    <t>.(2000) Initially monitoring was carried out at Ilha Grande Bay and expanded to the North São Paulo coast, Sepetiba Bay and the Lakes region as new reports appeared.
.Since 2005 a second Community Monitoring protocol, developed to quantify change in population density of the invasive corals and change in the benthic community structure, has also been used. Sites were set up in three distinct regions (one in north coast of São Paulo (Ilhabela), and two in the Ilha Grande Bay (Ilha Grande and the Tamoios Ecological Station Marine Protected Area).</t>
  </si>
  <si>
    <t>.PCS was initiated as a proposal developed by the first scientists to study the biological invasion of Tubastraea spp.
.The initial objectives, based on the research and observations which had been carried out to date were to restore and conserve the marine biodiversity of the affected areas, generate extra income for local communities, provide biological and ecological knowledge for conservation and management, develop additional innovative solutions which add value to the management of the invader, develop an environmental education program and contribute to policy and legislation regarding the prevention and management of the sun corals in Brazil.</t>
  </si>
  <si>
    <t xml:space="preserve">in 2006 a management initiative, lead by a non-government organization, involving academia, government agencies and volunteers, called the Sun Coral Project (Projeto Coral-Sol in Portuguese, hereafter PCS) was established. </t>
  </si>
  <si>
    <t>1, 2. in 2006 a management initiative, lead by a non-government organization, involving academia, government agencies and volunteers, called the Sun Coral Project (Projeto Coral-Sol in Portuguese, hereafter PCS) was established. 
3. Volunteer divers to map and collect data
4, 5.* (Within project goals, presumably include afformentioned volunteers) provide biological and ecological knowledge for conservation and management, develop additional innovative solutions which add value to the management of the invader, develop an environmental education program and contribute to policy and legislation regarding the prevention and management of the sun corals in Brazil.</t>
  </si>
  <si>
    <t>.The sun coral collectors were trained through theoretical and practical training about the history of the invasion, their impact, marine biology and ecology, oceanography, snorkelling techniques, basic oceanography, first aid basics, as well how to safely recognise and remove the corals, in addition to learning how to quantify and treat them after removal.
.PCS trained a group for the management of the sun corals which consisted of stakeholders, local managers and interested scientists. All received theoretical and practical training by the technical team of the PCS.</t>
  </si>
  <si>
    <t>.divers from the local coastal community of Abraão Village, Ilha Grande Bay, Rio de Janeiro state (through SCUBA or snorkeling)</t>
  </si>
  <si>
    <t>Monitoring began in 2000 (prior to project implementation)</t>
  </si>
  <si>
    <t>.Collectors performed removals of the invasive corals near Abraão Village receiving an extra income to carry out such activities.
.Extra income has been achieved for 22 collectors and around 80 dependent family members.</t>
  </si>
  <si>
    <t>.At each pre-established site two snorkel divers swam in opposite directions parallel to the rocky shore, in five one-minute transects. In each transect the divers estimated the density of coverage of each species of Tubastraea by assigning a DAFOR scale (Kershaw 1985) and values for classes of relative abundance
.(for 2005 monitoring) In each quadrat, divers estimated the cover of the major space occupying taxon or functional form (Steneck and Dethier 1994) in each of 25 (10 × 10 cm) subquadrats. The density of the two NIS was also estimated by counting individuals (colonies) in each quadrat.
.In order to investigate the socioeconomic impact of PCS on the participant coral collectors after engaging with the management of the sun-corals at Ilha Grande Bay, the PCS team conducted a questionnaire in 2012 in accordance with local ethics guidelines.</t>
  </si>
  <si>
    <t>values for classes of relative abundance:
.Dominant = extremely obvious populations forming many essentially monospecific patches 1m2 at least one depth level, with very frequent isolated colonies and/or smaller patches spread throughout the substratum;
.Abundant = frequently occurring essentially monospecific patches of 50–100 cm diameter, with frequent isolated colonies and/or small patches spread throughout the substratum;
.Frequent = isolated colonies and/or small patches observed to be spread constantly throughout the substratum, with occasional occurrence of patches 10–50 cm in diameter;
.Occasional = less than 10 colonies or small groups but more than 5 colonies per minute dive
.Rare = between 1 and 5 colonies found during a 1 minute dive
.Absent
.These observations were transformed to a quantitative relative abundance index (RAI) by assigning a scale from 10 (dominant), 8 (Abundant), 6 (Frequent), 4 (Occasional), 2 (rare) to zero (absent); a mean of the total of ten transects is calculated
.Data on socioeconomic characteristics of interviewees, including, age, occupation, domicile, education, income, and also specific questions concerning their experience/knowledge, environmental concerns and behavioural change after engaging with PCS were registered from fourteen collectors.</t>
  </si>
  <si>
    <t>measuring invasive species</t>
  </si>
  <si>
    <t>Local stakeholders. The Sun-Coral Project (PCS) was launched in 2006 as an outreach program aimed at the restoring marine ecosystems, mitigating the environmental damage and redressing the social and economic impacts caused to coastal communities by the sun corals.</t>
  </si>
  <si>
    <t>Since 2006 PCS has carried out different management actions where the sun corals have been detected along the Brazilian coast.</t>
  </si>
  <si>
    <t>.Extra income has been achieved for 22 collectors and around 80 dependent family members.
.Most coral collectors (86%) said their lives had improved in quality after they got involved with the PCS management activities. They stated that the extra income allowed them to purchase previously inaccessible goods such as microwave, mobile phone, computers, furniture and books. The majority of the interviewees also got more involved in environmental matters (93%). All of them acquired new knowledge and skills as they got involved with invasive species management.
.As an NIS management initiative, the first ten years of actions of the PCS have substantially advanced our knowledge of how to deal with marine invasive species in Brazil.
.PCS is the first initiative to control invasive marine NIS in Brazil and the innovative proposal has directly benefitted society by taking advantage of the pest coral as a raw material.
.It has also contributed to environmental education at all levels through communication of the theme.
.Local monitoring, carried out in order to detect changes in the sun corals populations and quantify how they affect the natural benthic communities over time was also effective. Although extensive data on benthic communities’ changes at sites is not presented in this manuscript, the method used by PCS has previously been critically reviewed by being compared to other available methods and has been considered to be the most cost-effective of those examined
.The community engagement in PCS improved their quality of life from different perspectives, including receipt of extra income and information. The receipt of extra income, improvement of quality of life, new knowledge and the right to participate was just, considering they are the main stakeholders impacted by the corals.</t>
  </si>
  <si>
    <t>.no funding was made available from environmental agencies so other sources needed to be found. These facts resulted in tardy incursion responses and discontinuity of management actions;
.There was an overlap of jurisdiction between the Ministries of the Environment (fauna), and Fisheries and Aquiculture (fisheries resource) regarding the authorization for commercial exploitation. This resulted in a standoff regarding responsibility to authorise, expedite and renew licences legally required for the coral collectors to exploit the sun corals. In turn there was discontinuity in the provision of extra income and in the subsidisation of management costs through commerce, resulting in less effective management;</t>
  </si>
  <si>
    <t>.Engaging the public was extremely important in order to enhance a network of vigilance regarding the sun corals invasion in Brazil. We believe this to be especially important when considering the biological invasion of the marine realm from which we are necessarily removed, have minimal contact and limited opportunity to observe.
.We identified that communication and public participation was of utmost importance in order to fulfil the aims of PCS.
.The framework for action that integrated research, monitoring, environmental education, management and public policy was essential to reach the PCSs objectives;
.Environmental education and communication were effective ways of raising public awareness which resulted in: 1) stakeholders being informed of the problem, their responsibilities and opportunities; 2) the governmental agencies informed, motivated and/or pressured to act; 3) the detection and communication by the public of new incursion events;</t>
  </si>
  <si>
    <t>.Sport and professional divers and MPA managers were the groups most likely to report the sun corals to PCS and contrasted with researchers who were generally unwilling to report. The provision of anonymity was important when receiving reports of contaminated vectors, which attested that the public had confidence in PCS and desired action.</t>
  </si>
  <si>
    <t>Dias et al. 2020; Participatory monitoring of small-scale coastal fisheries in South America: use of fishers' knowledge and factors affecting participation</t>
  </si>
  <si>
    <t>In this paper, we analyze key features of participatory monitoring programs in small-scale coastal fisheries in South America (Argentina, Brazil, Chile and Uruguay) through a literature review complemented by expert opinion. Our review considered the fisheries and variables monitored; objectives, duration, institutional context of the monitoring programs; and factors that affect the extent of fishers’ participation and the incorporation of fishers’ knowledge.</t>
  </si>
  <si>
    <t>Review paper of multiple case studies</t>
  </si>
  <si>
    <t>Argentina, Brazil, Chile, Uruguay</t>
  </si>
  <si>
    <t>Argentina:
1. San Jose ́ Gulf (Southern Argentina)
Brazil:
2. Armac ̧ ̃ ao do Itapocoroy Cove (South Brazil)
3. Corumbau Marine Extractive Reserve (RESEX) (Northeast Brazil)
4. Costa dos Corais Environmental Protected Area (APA) (Northeast Brazil)
5. Prainha do Canto Verde (RESEX) (Northeast Brazil)
6. Southern Bahia’s Territory of Citizenship Environmental Protected Area (APA) (Northeast Brazil)
7. Tijucas Bay (South Brazil)
Chile:
8. Juan Ferna ́ndez Archipelago (Central Chile)
9. ‘‘Loco’’ AMERBs (along Chile)
10. Puertecillo and Topocalma ‘‘Parcela’’ and AMERB systems (Central Chile)
11. Tongoy Bay AMERB (Northern Chile)
Uruguay:
12. Barra del Chuy (Rocha)
13. Piri ́ apolis (Maldonado)
14. Punta del Diablo (Rocha)</t>
  </si>
  <si>
    <t>.We aim to: (i) identify the monitored fisheries and variables of the social-ecological system; (ii) analyze features of monitoring programs, such as their objectives, duration, institutional context; (iii) analyze the factors affecting fishers’ participation in monitoring and the incorporation of FK into management; and (iv) discuss ways to foster fishers’ participation and the inclusion of their knowledge into management.
.In nearly all cases, the monitoring initiatives were implemented to provide support to management and/ or conservation systems, either newly established or preexisting</t>
  </si>
  <si>
    <t>monitoring was introduced in the context of formal collaborations among researchers, fishers and government agencies, in some cases also including other organizations such as NGOs (case 3, 5, 8) or international agencies (case 14). The ‘Parcela’ system (case 10) was an exception, representing the only documented case in which informal monitoring emerged from and was carried out by community members without external intervention, as part of a traditional management system.</t>
  </si>
  <si>
    <t>1. The ‘Parcela’ system (case 10) was an exception, representing the only documented case in which informal monitoring emerged from and was carried out by community members without external intervention, as part of a traditional management system.
2. Projects 1, 4, 5, 7, 8, 10, 12, 13, and 14 fishers where involved with the design
3. Monitoring efforts usually involve organized fishers, but also fishing families or individual fishers.
4. Projects 1, 6, 9, 11, 12, and 14 fishers were involved with data analysis or discussion of results
5. Projects 4, 5, 7, 8, 11, and 13 fishers were involved in use of results or management discusions
.In about half of the cases the fishers participated in diverse stages of monitoring, including the design of the monitoring program, the actual collection of data and the discussion of results (cases 1, 5–8, 10–14). In a few instances, they participated also in data analysis (cases 11, 13 and 14) or decision-making based on the information gathered (cases 1 and 7).</t>
  </si>
  <si>
    <t>Most participatory monitoring initiatives occur in nonopen-access (i.e., regulated) systems, with some level of access rights/resource use restrictions, regulated by the government and/or by local agreements (case 1, 3–12, 14). In the San Jose ́ Gulf of Argentina (case 1), participatory monitoring was implemented in the context of a limited-entry program established after the collapse of a scallop diving fishery under open access; other management measures introduced included a total allowable catch and individual quotas for each participating boat.</t>
  </si>
  <si>
    <t>Projects 4 and 6 fishers hired and trained to collect data</t>
  </si>
  <si>
    <t>.Most monitoring initiatives include multiple parties, such as researchers interested in fisheries or environmental management and sustainability (all except case 11), conservation-oriented international or local NGOs/agencies (cases 3, 5, 8, 12, and 14), smallscale fishers (all cases) and consultants and technical staff from governmental agencies with fisheries or conservation mandates (11 cases).
.Monitoring efforts usually involve organized fishers, but also fishing families or individual fishers.</t>
  </si>
  <si>
    <t>.Projects monitoring range 1930s to present
.In Puertecillo, the system dates back 100–150 years</t>
  </si>
  <si>
    <t>In some cases, a monetary incentive is offered to fishers participating in monitoring as a compensation for their time and effort. This was the case of Corumbau RESEX and Southern Bahia’s Territory of Citizenship initiatives in Brazil (cases 3 and 6), where fellowships were granted to selected experienced fishers. In the scallop fishery of Argentina, costs incurred during surveys were covered by the fisheries agency, but the monetary compensation for the days of work was lower than fishers’ expectations based on an average day’s fishing.</t>
  </si>
  <si>
    <t>PL: Planning; OM: on-going management; SP: resolution if specific issue or conflict
1. Estimate scallop abundance to determine catch quotas (OM). Reinforce comanagement enriched with FK (OM/PL)
2. Educate the public on environmental issues (PL) Estimate local support capacity for aquaculture (PL/SP)
3. Determine catch quotas (OM) Provide information for marine conservation in the RESEX (PL)
4. Support the development of the APA management plan (PL) Estimate fish stock status (OM)
5. Support the Fisheries Management Plan (PL) Assess the sustainability of the lobster fishery (OM)
6. Support the appreciation of traditional knowledge (PL) Gather biological data of fish species (OM)
7. Assess catch and effort to develop an action plan for the use of fishing resources (PL) Support fishers’ involvement in management (PL)
8. Document the traditional tenure system (PL) Develop an abundance index to assess stock status (OM)
9. Evaluate resource status to determine catch quotas (OM) Foster comanagement through participatory monitoring (PL)
10. Assess quality, yields, and growth/ reproduction of kelp beds to decide harvesting times/sites 
11. Estimate resource abundance to determine catch quotas (OM) Reinforce comanagement (PL)
12. Estimate resource status to determine catch quotas and evaluate the effects of the closure on the resources (OM) Reinforce comanagement and improve fishers’ livelihoods (PL)
13. Design and monitor the performance of a new gear able to resist sea lions (SI) Reduce wildlife damage to fishing equipment
14. Design, monitor, and evaluate a device to reduce bycatch in the shrimp fishery (SI/OM)</t>
  </si>
  <si>
    <t>1. Stock assessment through visual counting of scallops along transects (density and size structure. Catch, effort, catch per unit of effort (CPUE), fishing ground observations (location, depth, substrate), among others (weather condition, selling price), through a voluntary logbook program
2. Environmental variables: water temperature and transparency, sea conditions (waves, currents, and tides), salinity
3. Catch, effort, structure of reef fish assemblages
4. Catch, effort, CPUE, seasonality, environmental variables (wind direction, tide, water temperature and transparency, salinity), location of fishing grounds, tourist flow. Inside and outside no-take area: abundance of fish, octopus and lobster
5. Fishers’ ownership of fishing vessels, participation in management, awareness of fishery regulations, use of permitted fishing equipment, illiteracy and education, job satisfaction. Catch, effort, costs, investments, sources of income/funding
6. Catch, effort, CPUE, location of fishing grounds, biometrics and gonad weight
7. Catch, effort, fishing conditions (surface water temperature, salinity, water transparency, currents) and fishers’ observations on the state of the sea
8. Catch, effort, CPUE, location of fishing grounds, seasonality
9. Stock assessment through visual counting of loco and other invertebrates along transects (size and density). Catch, effort, and CPUE. Benthic community information. Socioeconomic information of fishers’ associations. Commercial information. Profitability of the area
10. Inside parcelas: Yearly biomass and yields from each individual parcela (informal records by each member). Monitoring based on algae gatherers’ traditional ecological knowledge (TEK). In AMERB (includes algae and shellfishes): standard indicators for AMERBS - Idem case 9
11. Quantification of surf clam banks and landing data
12. Catch, effort, CPUE, abundance, biomass, size, gender participation, unit prices, revenues per unit of effort
13. Catch, effort, CPUE, costs, sea lions’ impact on catches and/or gear damage
14. Catch, effort, CPUE, by-catch</t>
  </si>
  <si>
    <t>Mixed. Some programs are a response from locals, others are run by governments or NGOs</t>
  </si>
  <si>
    <t>In some cases, monitoring has led to ecological certification and to the development of management plans (e.g., cases 1–4, 5, 7–14) strengthening co-management initiatives. Information on resource status was used in ongoing management to determine catch quotas, adjust the size of a parcela or implement other management measures. In some cases, monitoring has led to ecological certification and to the development of management plans (e.g., cases 1–4, 5, 7–14) strengthening co-management initiatives.</t>
  </si>
  <si>
    <t>.In our sample, Prainha do Canto Verde in Brazil (case 5) was a notable example of a well-documented long-term participatory monitoring program that addressed socioeconomic/governance information. Almeida (2002) assessed fishers’ participation in management, awareness of fishery regulations and job satisfaction, among other variables. Also, in Brazil, ICMBio (2017) has recently reported details of fishers’ participation in monitoring processes in another two cases inside PAs as part of the Global Socioeconomic Monitoring Initiative for Coastal Management (SocMon).3 In Chile, the AMERB policy requires the registration and reporting of socioeconomic information to authorities by the consultants in their annual stock assessment reports.</t>
  </si>
  <si>
    <t>.The scarce attention to variables of the social and institutional domains is a problem observed in fisheries management in general around the world (FAO 2015). This was noticeable in the monitoring stage of the systems analyzed in this review.
.Our review highlights the scarce attention given to socioeconomic/governance indicators in the study region, and the need to advance in this regard to gauge progress in fisheries sustainability from social, economic, governance and cultural perspectives. Environmental variables were also rarely monitored compared to fisheries variables.</t>
  </si>
  <si>
    <t>.The array of case studies found in the literature suggests a relatively scarce number of participatory monitoring programs of small-scale coastal fisheries implemented in the region, considering its geographic extension (see Salas et al. 2011, 2018). Moreover, in about one third of the cases, participation was mainly restricted to data collection.
.We argue that sharing how monitoring programs have performed is as important as communicating monitoring results.
.Previous fruitful interactions among sectors (e.g., government agencies, fishers’ organizations, researchers/technicians, NGOs) in which mutual trust, reciprocity, and understanding of each other’s roles, interests, and capabilities, are built and strengthen. A two-way communication (not only from scientists/officials to the fishers) and openness to listen and discuss issues are key elements of meaningful partnerships. In addition, long-lasting partnerships provide an effective channel to share and apply fishers’ knowledge
.Clear objectives of monitoring programs and shared perceptions of the need for monitoring. When there are clear needs perceived as relevant (e.g., quota estimation or other information key for decision making), it is more likely that the involved parties will commit to do it and sustain it.
.Organized fishers and leadership, which facilitates the inclusion of the fishing sector in formalized institutional arenas for management and decision making. Organization has been instrumental to channel the demands of the fishing sector more effectively, such as claims for fishers’ rights to meaningful participation.
.Favorable conditions to operationalize monitoring, like funding, human resources/capacities, and an adequate distribution of roles and duties to carry it out. The duration of a monitoring program may vary according to its goal. Programs that are designed to perform in the long run face increased challenges. Several of the long-term case studies were interrupted when budgets were cut, or research projects finished. Monetary compensation may motivate fishers’ participation; if monitoring is not related to fishers’ own interest, then participation is likely to discontinue even with compensation. Hence, a long-term program usually requires motivation in addition to financial and technical support.</t>
  </si>
  <si>
    <t>.Most initiatives in Argentina and Chile concerned with benthic resources, such as clams, scallops, gastropods, shrimp, lobster, and kelp. Here, monitoring usually focuses on single species, often of high economic value. In Brazil, on the other hand, monitoring focuses on multiple species (e.g., reef fishes), including both demersal and pelagic species and diverse fishing equipment (Table 3).
.several cases were implemented inside protected areas (other form of institutional arrangement) that attract the attention of sectors of society which demand and/or activate the implementation of monitoring programs. This reveals the key role of governance and institutional fit (Epstein et al. 2015) in favoring participatory processes based on enabling institutions (e.g., some RESEX arrangements), participatory rulemaking-systems (e.g., traditional tenure, POPA group in case 13), and flexible rules (e.g., adaptive management based on monitoring results, such as in case 5).</t>
  </si>
  <si>
    <t>.the variables most often monitored were related to catch and effort, ecological/ biological dimensions, environmental and/or economic (profitability) dimensions of fisheries. In only a few cases, governance, sociocultural, and/or socioeconomic/wellbeing variables were monitored.
.In our review, publications that addressed monitoring as a process, describing important characteristics that could help generate and share relevant lessons (e.g., triggers, methods, participants, reason for failure or success, institutional context, overall performance) are scarce; exceptions include Parma et al. (2003), San Martı  ́netal.(2010), and Scha ̈rer et al. (2010). In general, the literature focuses on the results of monitoring (the data gathered) and their implications for management.</t>
  </si>
  <si>
    <t>Gérin-Lajoie et al. 2018; IMALIRIJIIT: a community-based environmental monitoring program in the George River watershed, Nunavik, Canada</t>
  </si>
  <si>
    <t>IMALIRIJIIT, meaning those who study water in Inuktitut, is a CBEM program involving science land camps, capacity-building workshops, and scientific data collection with the participation of youth, elders, local experts, and researchers. It was coinitiated by the Inuit community of Kangiqsualujjuaq (Nunavik, Quebec) and university researchers. This hands-on and landbased program aims to establish a sustainable environmental monitoring program of the George River, before the start of a rare earth elements (REEs) mining project in its upper watershed. The community was concerned about potential impacts on the river, as it is crucial to fishing, hunting, and gathering. The community therefore wanted its own independent and long-term environmental monitoring program to collect baseline data and promote local capacity-building. IMALIRIJIIT includes water-quality measurements, bio-indicators, contaminant and REE biomonitoring in traditional food, remote-sensing analysis of water-quality parameters and vegetation change at the watershed scale, as well as interactive mapping of traditional ecological.</t>
  </si>
  <si>
    <t>The community of Kangiqsualujjuaq, located at the mouth of the George River</t>
  </si>
  <si>
    <t>.Objective 1 of the IMALIRIJIIT program was to implement a sustainable collaborative CBEM program of the George River watershed, as requested by the community.
.The second objective of the IMALIRIJIIT program was to study water quality and environmental change at the watershed scale.</t>
  </si>
  <si>
    <t>A group of researchers affiliated with the Université du Québec à Trois-Rivières (UQTR) and the Centre d’études nordiques launched a project call to the Inuit communities of Nunavik in the summer of 2015 to evaluate their interest in undertaking a science land camp. This initiative sought to build a CBEM project involving the local youth while addressing a local environmental issue to be chosen by the community.</t>
  </si>
  <si>
    <t>2. After brainstorming with each group about environmental issues for the context of a science land camp, the researchers suggested three different scenarios... The first scenario was unanimously chosen by the community
3. scientific data collection with the participation of youth, elders, local experts, and researchers.</t>
  </si>
  <si>
    <t>Kangiqsualujjuamiut were concerned about this mining project, as the river is crucial to traditional activities of fishing, hunting, and gathering.</t>
  </si>
  <si>
    <t>Both science land camps had a scientific and educative mission, allowing for data collection, the creation of interest in natural sciences, and the building of local capacity in waterquality monitoring, as well as biosampling (sediments, plant and animal tissues) and data management.</t>
  </si>
  <si>
    <t>participation of youth, elders, local experts, and researchers.</t>
  </si>
  <si>
    <t>.The first science land camp took place on the George River (Figure 1) from 22 July to 29 July 2016.
.In 2017, the science land camp took place from 21 to 30 July.</t>
  </si>
  <si>
    <t>.In 2016, five sampling stations were established along a 35 km stretch of the river, between Helen Falls (a 3 km long rapid requiring a portage) and Qikirtaaluit Islands. In this segment, river width ranges from 0.7 km to 1.7 km. Remote sensing was used to quantify the level of chlorophyll-a and turbidity, thus influencing the location of some sample stations. In 2017, the same five stations were sampled, with the addition of five new stations
.Water physico-chemistry variables (temperature, pH, specific conductivity, dissolved oxygen, turbidity, hardness, temperature, and color) were measured in situ with manual kits and an electronic probe (YSI Pro Plus). Water samples were collected (unfiltered and filtered) for laboratory analyses of nutrients, dissolved organic carbon, major ions, chlorophyll-a, trace metals and REEs (Environment and Climate Change Canada and University of Montreal).
.A monitoring survey examining contaminants in country food was initiated in 2017 in collaboration with the local coordinator from the Hunter’s Support Program. Inuktitut and English sampling kits were prepared for whitefish, seals, caribou, and lichens. Hunters had to follow sampling protocols and fill out sampling forms with identification, measurements, and tissue collection details for a money compensation.
.In 2016 and 2017, a macro-invertebrate inventory was completed at the mouth of a tributary brook, between stations 4 and 5, following the Moisan (2017) sampling protocol for rocky riverbeds
.Two databases for optical remote sensing will be used from available and free satellite archives: Landsat-5, 7, 8 (NASA) since 1984 (resolution 15 m), Sentinel-2 (ESA) since 2015
.River surveys were completed in 2016 and 2017 at strategic locations to map water depth, and these results will be used to test approaches for remote sensing of river bathymetry.</t>
  </si>
  <si>
    <t>.Water quality: level of chlorophyll-a and turbidity
.Water physico-chemistry variables: temperature, pH, specific conductivity, dissolved oxygen, turbidity, hardness, temperature, and color
.Contaminants and biological sampling: whitefish, seals, caribou, sediments, macroinvertebrates, plants (lichen)
.Collection of macroinvertebrates
.Hydrology and remote sensing: satellite archives: Landsat-5, 7, 8 (NASA) since 1984 (resolution 15 m), Sentinel-2 (ESA) since 2015 (resolution 10 m). Ice onset and breakup, as well as snow melt. River depth
.Inuit knowledge was also used as a tool to document Inuit land use, animal and plant species’ ecology, the river’s biophysical processes, and observed changes in the watershed.</t>
  </si>
  <si>
    <t>Local stakeholders. The community was concerned about potential impacts on the river, as it is crucial to fishing, hunting, and gathering. The community therefore wanted its own independent and long-term environmental monitoring program to collect baseline data and promote local capacity-building.</t>
  </si>
  <si>
    <t>.For both years, the youth participants learned the importance of taking notes in the field, by recording environmental data and observations. They gained confidence in their capacity to participate in scientific activities, even though this initially seemed foreign to them. They grew more committed to the project over the land camp and displayed a sense of pride in their work.
.Participating in scientific measurements with committed local adults and elders, as well as researchers, had a positive impact on the youth. By the end of the week, the youth felt that the important aspects were the structured and safe camp setting, as well as conducting meaningful work for the community and being out on the land every day. Their attitude toward the researchers had changed, becoming more trustful.
.During both years, we observed a strong interest from some guides in the scientific activities, data collection, and scientific protocols.
.During the 2017 science land camp, having a designated youth coordinator among the researchers also greatly facilitated the bonding and the confidence between the youth and researchers. Youth trusted in her leadership, as she was designated to interact with them on logistical and educational aspects.
.Overall, the IMALIRIJIIT CBEM Program using a hands-on and land-based approach allowed the community and researchers to better merge Inuit ways and scientific procedures. It also highlighted the similarities between the scientific method and the Inuit hunting and gathering culture such as observation, inquiry, analysis, and problem-solving.</t>
  </si>
  <si>
    <t>.It is not always easy to combine scientific and community priorities concerning data collection.
.Academics usually focus on data quality and management for analyses and scientific publications. They also face time and budget constraints from their professional and personal agendas and from funding agencies. Communities can have other priorities, focusing more on economic development, land planning, social issues, and education over data collection.
.The privacy and use of the information gathered may be seen from different perspectives by academics and communities. For example, data from samples analyzed in southern laboratories is valuable for both users; however, the intellectual property is usually owned by the academics.
.On the other hand, local knowledge is usually owned by the community, and its publication has to be approved by knowledge holders.
.Repetitive measurements can decrease youth interest in data collectionHigh costs and complex logistics are significant challenges for northern CBEM projects. 
. Long-term funding is an essential condition for making initiatives such as the IMALIRIJIIT program sustainable.</t>
  </si>
  <si>
    <t>Recommendations for local success:
(1) Define clear CBEM objectives based on local context, priorities, capacities, and environment.
(2) Find meaningful ways of compensating participants in data collection so that both parties benefit from the collaboration for a sustainable partnership.
(3) Ensure data collectors can serve additional practical functions in the field beyond data collection (e.g., easy-to-use data-collection protocols, usefulness of collected data for the community, economic benefits allowing to pursue traditional hunting and gathering activities, return of data to community).
(4) Keep it simple; place priority on simplifying data collection, recording, sample shipping, etc.
(5) Engage as many youth as possible, with a particular focus on bringing elders and youth together on the land (i.e., interviews, story-telling, traditional activities).
(6) Build linkages, and create collaborations with other local organizations doing monitoring (i.e., link with Nunavik Parks) to standardize sampling protocols.
(7) Develop attractive outreach and education tools (i.e., interactive mapping to integrate local knowledge, language tools, teaching tools for schools, comic strips). The most motivated youth will be invited and funded to travel to the south and visit universities to build interest and to receive specific training (i.e., interactive mapping).
(8) Involve and/or hire local coordinators, as it makes a big difference, both for sample collection throughout the year and to help managing Inuit staff and youth participants in culturally relevant ways during the science land camps.
(9) Participation, recruitment, and attendance to activities may face competition with other local and regional events. Agendas have to be adapted to favor good timing. 
(10) Spend time in the community and have as much as possible face-to-face meetings to facilitate organization and maintain a trustful relationship with local partners. 
(11) Give your project a meaningful name in the local language, in collaboration with community members. It will facilitate communication and trust in the project.</t>
  </si>
  <si>
    <t>.To involve hunters in sample collection, special efforts need to be undertaken to provide clear and illustrated instructions. Bilingual sampling kits were prepared for this study and distributed to hunters for collecting animal tissues and lichens.</t>
  </si>
  <si>
    <t>Baker 2021; Do Berries Listen? Berries as Indicators, Ancestors, and Agents in Canada's Oil Sands Region</t>
  </si>
  <si>
    <t>Members of Fort McKay First Nation and Bigstone Cree Nations tend to their relationships with the sentient landscape and its entirety of living beings through respectful speech, behaviour, and harvesting practices. The agency of those living beings is expressed through their decisions as to whether or not humans can encounter, harvest, and share in their substance. By examining relationships of reciprocity between the human and otherthan-human animal world from a post-humanist perspective, this paper seeks to expand upon traditional indicators of contamination resulting from the large-scale industrial development of the Athabasca oil sands in First Nations’ traditional territories, and to value and share some observations and knowledge of Cree Elders and knowledge holders.</t>
  </si>
  <si>
    <t>Northern Alberta</t>
  </si>
  <si>
    <t>As a founding member of WBEA, Fort McKay First Nation—the community that is quite literally the most affected by open-pit oil sands mines, being fully surrounded by them—has been voicing its concern about berry contamination for years. As a pilot project, Fort McKay designed a cranberry (Vaccinium vitis-idaea) and blueberry (Vaccinium myrtilloides) berry-monitoring project that is directed by the knowledge of community members and their observations regarding berry contamination.</t>
  </si>
  <si>
    <t>The project is funded by the provincial and federal governments and technical support is provided by the Wood Buffalo Environmental Association (WBEA), a non-profit organisation that monitors air quality in the Municipal District of Wood Buffalo, a jurisdiction that includes the oil sands mines of Fort McMurray.</t>
  </si>
  <si>
    <t>1. Fort McKay is a founding member of WBEA
2. As a pilot project, Fort McKay designed a cranberry (Vaccinium vitis-idaea) and blueberry (Vaccinium myrtilloides) berry-monitoring project that is directed by the knowledge of community members and their observations regarding berry contamination.
3. I work with a group of about 15 Fort McKay berry knowledge holders (comprised of Elders, youth, and land users), and we travel to the berry patches each spring through to the fall, checking the berries and habitat, and then collecting berries before sending them to laboratories for analysis of their nutritional quality and the presence of pollutants
4, 5. At meetings, the Fort McKay berry group members review drafts of annual reports and results, decide on changes to the project design, determine field schedules, and define approaches based on their own environmental observations, spiritually-based knowledge of the landscape, and community needs.</t>
  </si>
  <si>
    <t>These traditional territories fall within Treaty No. 8 (Canada 1899), which is an agreement that First Nations signed with Queen Victoria guaranteeing that signatory members of First Nations can practice traditional activities on the Crown (or public) lands which make up a large portion of the land mass of northern Alberta. Numbered Treaties in Canada set out the various obligations and concessions that exist for both the Canadian Government and Treaty signatories. The Federal Government has not upheld their side of these agreements, however, especially those made by the commissioners that ‘the treaty would not lead to any forced interference with [First Nations] mode of life’ (Canada 1899). But those same treaties are utilised by the Government to facilitate the extraction of natural resources from Crown lands</t>
  </si>
  <si>
    <t>Elders, youth, and land users of the Fort McKay First Nation (a Cree, Dene, and Métis community)</t>
  </si>
  <si>
    <t>since 2011, each spring through to the fall</t>
  </si>
  <si>
    <t>.we travel to the berry patches each spring through to the fall, checking the berries and habitat, and then collecting berries before sending them to laboratories for analysis of their nutritional quality and the presence of pollutants
.We make monthly visits in the non-winter months to four berry patches that have a variety of berries and medicines, but of most importance are the cranberry or lingonberry (vaccinium vitis-idaea) and velvet-leafed blueberry (vaccinuium myrtilloides) patches that Fort McKay members have tended to for many generations. Both of these berry species have been identified as ‘cultural keystone species’ (Garibaldi 2009) through published research with Fort McKay residents. The Fort McKay berry group participants specifically chose these berry patches to monitor because the three patches closest to Fort McKay, are also very near to oil sands mines and upgraders (facilities that upgrade bitumen into synthetic crude oil) and people no longer trust the edibility of the berries due to contamination from industrial airborne pollutants</t>
  </si>
  <si>
    <t>Berries cranberry (Vaccinium vitis-idaea) and blueberry (Vaccinium myrtilloides) nutritional quality and the presence of pollutants</t>
  </si>
  <si>
    <t>Local stakeholders, specifically members of the Fort McKay First Nation</t>
  </si>
  <si>
    <t>My role has been to record ethnographic information shared by the Fort McKay Berry Monitors that we then use in an ‘ethnographic loop’ (Fortun 2012: 453) to inform future project design, especially in regard to scientific testing and monitoring.</t>
  </si>
  <si>
    <t>.Based on anthropologist Kim Fortun’s work, ‘insight from the research is being fed back into the design of the project, functioning as what we call “substantive logics,” which operate alongside what we call “design logics,” drawn from what is usually thought of as “theory”’ (Fortun 2012: 453). These substantive logics lay out the discursive habits, gaps, and risks of the problem domain in which pollution operates, which is made up of overlapping systems and worlds (2012: 453). In this period of ‘late industrialism’, ethnographers need to collaborate with those whose problems they are studying, and be open to futures that cannot yet be imagined (Fortun 2012: 459). The Fort McKay berry project is an example of ethnographic research that is communitybased and that responds to ‘emergent realities’ in creative ways.</t>
  </si>
  <si>
    <t>.Traditional environmental knowledge in Canada is not actually being seriously considered in environmental decision making, as it is only viewed as being 
it has been ‘adapted to the specialized narrative of science’</t>
  </si>
  <si>
    <t>.Even when berries grow near Fort McKay, people do not want to harvest them due to pollution, and so they travel farther and farther away in order to find berries and other medicines they can trust. Distance can act to sever access to crucial foods and medicines; many people lack the funds for fuel and/or access to the necessary vehicles and float planes to travel to ‘clean’ areas.
.I have heard many others express their concerns that medicines used to be more powerful, but they are losing their power again, due to lack of respect and proper use, as well because of industrial contamination.</t>
  </si>
  <si>
    <t>.Because berries—along with other foods and medicines—can hear what you are saying, people must also avoid offending them by speaking about or to them in a rude or disrespectful manner (Darnell 1990); beings that offer themselves should never be mocked or embarrassed. In the nehiyawewin-speaking (and English) world it is often considered rude to speak of a person who is within earshot and berries, as other-than-human persons should be treated with the same consideration.</t>
  </si>
  <si>
    <t>Weeser et al. 2021; Crowdsourced Water Level Monitoring in Kenya's Sondu-Miriu Basin-Who Is "The Crowd"?</t>
  </si>
  <si>
    <t>To learn more about the motivation of citizen scientists to participate and their socio-economic background, a telephone survey was implemented with participants of a citizen science water level monitoring program in the Sondu-Miriu basin, western Kenya. We analyzed the data using descriptive statistics and random forest models to elucidate the characteristics of the participant population, underlying motivations, and the challenges and opportunities to develop recommendations for sustainable community-based water monitoring programs.</t>
  </si>
  <si>
    <t>The Sondu-Miriu basin (3,450 km2) in western Kenya is one of the many river basins contributing water to Lake Victoria and the river Nile. Its headwaters lie in the Mau Forest Complex.</t>
  </si>
  <si>
    <t>.To improve the data availability and coverage in the SonduMiriu basin, a citizen science water level monitoring project was implemented in 2016. Together with the local Water Resources Authority, 14 suitable locations for water level monitoring were selected and staff gauges were installed
.In this case study, we aimed to identify socio-economic characteristics of the participants with sustained long-term engagement in crowdsourced water monitoring that could be used in future programs. The study looked specifically at motivations, challenges, and opportunities to improve the engagement of the local community in water monitoring to support sustainable water management in regions where hydrological monitoring is difficult.</t>
  </si>
  <si>
    <t>At the start of the project, sensitization meetings were conducted with the help of local administration or chairperson of the Water Resource Users Associations (WRUAs), depending on their presence near the station. The establishment of WRUAs was enabled by the Kenyan Water Act (Republic of Kenya, 2002) to support the implementation of water management at the grass root level</t>
  </si>
  <si>
    <t>3. At each location, a sign with pictures and simple written instructions in English and Swahili on how to read the gauge and send the data was installed. Hence, the sign allowed passers-by and interested citizens without prior knowledge of the project or experience with the use of a water level gauge to participate. These citizens submitted data by sending a simple text message (SMS) containing the water level and a station code to a local phone number, provided on the sign.
.To obtain information about the background and motivation of the participating citizen scientists, standardized telephone interviews were conducted in the first week of July 2017.</t>
  </si>
  <si>
    <t>.During the sensitization meetings a briefing about the project and a short training was conducted with interested citizens and, where available, the WRUA members.</t>
  </si>
  <si>
    <t>Citizen scientists; Only 5 women participated in the survey compared to 78 men (4 respondents did not provide an answer)</t>
  </si>
  <si>
    <t>Water Level Monitoring: citizen science water monitoring project in April 2016 to the 30th of June 2017
Survey: telephone interviews were conducted in the first week of July 2017</t>
  </si>
  <si>
    <t>.At each location, a sign with pictures and simple written instructions in English and Swahili on how to read the gauge and send the data was installed. Hence, the sign allowed passers-by and interested citizens without prior knowledge of the project or experience with the use of a water level gauge to participate. These citizens submitted data by sending a simple text message (SMS) containing the water level and a station code to a local phone number, provided on the sign.</t>
  </si>
  <si>
    <t>At each location, a sign with pictures and simple writte in instructions in English and Swahili on how to read the (water level) gauge and send the data was installed.</t>
  </si>
  <si>
    <t>Local Stakeholders. The establishment of WRUAs was enabled by the Kenyan Water Act (Republic of Kenya, 2002) to support the implementation of water management at the grass root level (Omonge et al., 2020). They are considered important to reduce water allocation conflicts (Mutiga et al., 2010) and enhance the users’ involvement and participation in setting goals and implementation of water management through the development of subcatchment management plans (Omonge et al., 2020). Through these subcatchment management plans, the WRUAs are supposed to promote sustainable and equitable water use, to safeguard water supply to fulfill ecological demands and basic human needs and to improve water quality and quantity through catchment conservation measures</t>
  </si>
  <si>
    <t>The establishment of WRUAs was enabled by the Kenyan Water Act (Republic of Kenya, 2002) to support the implementation of water management at the grass root level (Omonge et al., 2020). They are considered important to reduce water allocation conflicts (Mutiga et al., 2010) and enhance the users’ involvement and participation in setting goals and implementation of water management through the development of subcatchment management plans (Omonge et al., 2020). Through these subcatchment management plans, the WRUAs are supposed to promote sustainable and equitable water use, to safeguard water supply to fulfill ecological demands and basic human needs and to improve water quality and quantity through catchment conservation measures</t>
  </si>
  <si>
    <t>.The respondents hoped to contribute to water management and conservation from the viewpoint that water is an important resource for all and a concern triggered by changes in the environment</t>
  </si>
  <si>
    <t>.The majority of the respondents indicated that more training, education and sensitization meetings were required to encourage more people to participate
.In total, 54 respondents (62%) indicated that they experienced no challenges when participating in the project. Nevertheless, 25 of these respondents said they stopped participating. Of the 33 respondents (38%) that did experience challenges, 16 respondents indicated they stopped participating.
.Difficult access and lack of cellphone credit (each n _x0002_ 10) were mentioned most frequently
.The state of the gauge (either damaged or because the water level was below or above the gauge; n _x0002_ 6) and difficulty with making an accurate reading due to turbulence (n _x0002_ 5) were also mentioned as challenges to sending data.
.Eleven out of 25 respondents that stopped despite not experiencing challenges indicated to have no clear reason for stopping (Figure 5B). Absence from the area, due to, for example, living far from the station or temporary migration for education purposes, was another common reason (n _x0002_ 12). Other responses included a lack of communication about the project (n _x0002_ 2), loss of the phone or phone number (n _x0002_ 2) and having given the responsibility to another person (n _x0002_ 1).
.Due to the high gender imbalance among respondents (78 men, 5 women), we could not properly assess the effect of gender on participation rate. There is no clear trend on whether men or women are more likely to participate in citizen science projects
.one third of the participants indicated not to be aware of the existence of WRUAs and thus of their roles and responsibilities.</t>
  </si>
  <si>
    <t>.Challenges did not necessarily translate in a reason to stop participation. Note, for example, that out of 5 respondents mentioning lack of cellphone credit as challenge, only one respondent gave this as reason for stopping. In general, experiencing challenges to participate was not a determinant to stop participating
.Paying the participants was mentioned by 18 respondents. In addition, one respondent suggested to use a toll-free number, such that volunteers would not spend their own cellphone credit on sending data.
.Two respondents mentioned feedback to the community as a way of keeping volunteers engaged, as well as activities by project leads to maintain motivation after the start of the project (n _x0002_ 3). Better targeting of communities (those living next to the river) was mentioned once, as was better maintenance of the gauge.
.those who showed more willingness to participate often had more free time (e.g., retirement or part-time work) or had a higher proximity and trust in science
.Younger people (&lt;30 years old) were found to participate less (low or medium engagement level) or short-term, as observed in other studies
.Concern about the amount or quality of the water, as well as environmental changes over time seemed to have triggered the majority of participants to take part.
.Fewer respondents mentioned self-interest motivations such as wanting to learn more about the water resources. Etter (2020) argues that learning is not as relevant in water monitoring projects, as there is less to learn from simply submitting water level data compared to, for example, identification of plants and animals.
.Awareness raising seemed to be important for long-term engagement of the participants in our project, as well as elsewhere (Hobbs and White 2012). The majority of the highly motivated and long-term engaged respondents in our study indicated they heard about the project through organized sensitization meetings. Although word of mouth is seen as an effective means to reach a wider audience (Johnson et al., 2014), only few respondents who were informed about the project by friends kept engaged for a long time.
.Those who hoped the project would lead to changes in the short-term, did not experience any change in water quality or supply as a consequence of improved management since the start of the project. Again, targeted and relevant communication could play a role here, as numerous studies found that citizen scientists appreciated communication of project findings more than receiving appreciation or recognition for their contribution
.Regular feedback through meetings or social media could keep participants updated about the impact of their contributions and help them to see why continuing sending data is important.</t>
  </si>
  <si>
    <t>(EXCLUDE)Andresen et al. 2020; Teenagers’ Awareness about Local Vertebrates and Their Functions: Strengthening Community Environmental Education in a Mexican Shade-Coffee Region to Foster Animal Conservation</t>
  </si>
  <si>
    <t>In this research we aimed to (1) assess the effects of an environmental education intervention focused on improving students’ awareness about wild vertebrates and their ecological functions and (2) to evaluate whether previous exposure to general environmental education could improve the effects of the intervention. We worked in four schools in a high-biodiversity shade-coffee-producing region in Mexico; two of the schools had received general environmental education as part of a Community Program, while the other two had not. In all schools we conducted a targeted intervention providing information about wild vertebrates and their ecological functions. Through questionnaires, we assessed students’ awareness before and after the intervention.</t>
  </si>
  <si>
    <t>No. No monitoring
Exclude on criteria 1</t>
  </si>
  <si>
    <t>municipality of Cuetzalan, in the northeastern part of the Mexican state of Puebla</t>
  </si>
  <si>
    <t>The main goal of our study was to implement an education intervention targeted towards improving wildlife awareness. With our study we aimed to answer two specific questions: (1) Do the targeted education intervention and/or the Community Program improve the awareness that students have about the local wildlife? and (2) Does previous exposure to general environmental education (i.e., the Community Program) strengthen the effect of the intervention?</t>
  </si>
  <si>
    <t>.Led by paper authors
Affiliations: 1. Instituto de Investigaciones en Ecosistemas y Sustentabilidad, Universidad Nacional Autónoma de México. 2. Education for Sustainability, Servicios Ambientales, Conservación Biológica y Educación A.C. (SACBÉ), Mexico City</t>
  </si>
  <si>
    <t>Beirne et al. 2019; Participatory monitoring reveals village-centered gradients of mammalian defaunation in central Africa</t>
  </si>
  <si>
    <t>Forests immediately surrounding villages are of considerable importance to the people residing within them and the factors hypothesized to influence local defaunation halos (e.g. village size, hunting practices and access to local markets) may affect local livelihoods and the ecological integrity of nearby forests. To address this, we adopted a participatory approach to establish and monitor sixty transects across ten village-distance gradients (1-8 km) in Gabon. Trained paraecologists, recruited from local villages, walked each transect twice monthly to determine the encounter rates of medium and large mammals across the village distance gradient and monitored villagelevel bushmeat availability.</t>
  </si>
  <si>
    <t>.the Ogooué-Ivindo Province of northeastern Gabon
.23 villages located between 10 and 60 km of Makokou,</t>
  </si>
  <si>
    <t>.To address the knowledge gap on village-level defaunation dynamics, we adopted a participatory approach by directly involving twenty local community members, referred to as ‘paraecologists’, in the monitoring of wildlife and bushmeat harvest around ten villages in north-eastern Gabon.
.we address the following questions: i) Is there evidence of village halo effects on mammal encounter rates, biomass availability and/or community composition? ii) Are there species-specific responses to the effects of village defaunation halos, and are they mediated by body size (large-bodied species preferred by hunters)? iii) Is there evidence for village-level variation in the strength and depth of village defaunation halos and do village-level characteristics explain such variation?</t>
  </si>
  <si>
    <t>.Led by paper authors
Affiliations: 1. Nicholas School of the Environment, Duke University. 2. Agence Nationale des Parcs Nationaux</t>
  </si>
  <si>
    <t>3. paraecologists (selected community members) recorded all visual observations of mammals on each transect walk</t>
  </si>
  <si>
    <t xml:space="preserve">We conducted extensive training and testing of all paraecologists during two weeks of classroom teaching and fieldwork and led monthly classes to improve their wildlife identification skills and ecological understanding. Refresher classes were held after six months to ensure survey protocols remained consistent through time. </t>
  </si>
  <si>
    <t>To survey wildlife, we recruited two paraecologists from each of the ten focal villages. Within each village, we interviewed all literate (could read and write) adults (&gt; 18 years of age) interested in participating in the project. From this initial population, three individuals from each village were selected for a training workshop, after which two participants from each village were retained (totaling 20 participants).</t>
  </si>
  <si>
    <t>.between August 2015 and January 2017
.totaling 1941 transect walks (3737 km).</t>
  </si>
  <si>
    <t>paraecologists recorded all visual observations of mammals on each transect walk. For each observation, paraecologists recorded the species, group size, observation time, and distance along the transect. Groups of conspecific animals were considered independent if they occurred &gt; 50 m apart (estimated visually in the field). Data on indirect observations (dung and ape nests) and auditory observations were also recorded, but not considered here. In addition to observations of mammals, paraecologists recorded all signs of human presence encountered on each transect, including but not limited to: hunters, sounds of logging, and shotgun shells. On average, paraecologists started transect walks at 08:30 and surveyed at an average speed of 0.9 km/h. Observations were made at the species level; however, for species that are difficult to identify in the field, we adopted a conservative approach and grouped similar species:</t>
  </si>
  <si>
    <t>.Animals: species, group size, observation time, and distance along the transect.
.Human presence: hunters, sounds of logging, and shotgun shells.</t>
  </si>
  <si>
    <t>Mixed. study examines participatory approach to address the bushmeat crisis in central Africa.</t>
  </si>
  <si>
    <t>.In our case, working with local people facilitated access to community hunting areas, enabled the recording of bushmeat harvest within households and resulted in surveying on a wider scale at a higher temporal resolution than would have been possible with professional ecologists.
.The paraecologists collected robust data, verified by a professional biologist, which identified the existence and drivers of local defaunation gradients.
.In addition to the data collected and training given, many of the paraecologists reported increased social status due to their work in wildlife monitoring; others invested in their village by building houses or shops; and others gained external employment. Paraecologists also reported increased awareness of conservation (Redford, 1992) and health issues (e.g. Leendertz et al., 2017) related to bushmeat consumption.</t>
  </si>
  <si>
    <t>.It is important to note that data collection by paraecologists is not without its caveats. Despite trying to minimize inter-observer variation through extensive training, substantial variation in the data was accounted for by observer identity (e.g. observer identity accounted for a substantial proportion of the random effect variance; community composition analysis Fig. 3D). Such variance could reflect either true differences in mammal communities across survey locations, or apparent differences arising through observer effects.</t>
  </si>
  <si>
    <t>.This study adds weight to the idea that governments, international researchers and NGOs should not simply focus on the provision and protection of strict protected areas (Wilkie et al., 2011), but also work with local communities to actively manage their natural resources (Porter-Bolland et al., 2012). This approach may be particularly productive in Gabon, where extrinsic forces such as illegal logging, agricultural encroachment and pollution remain weak, although they are growing
.Gabonese hunting laws are strict but rarely enforced, even within protected areas (Wilkie et al., 2006), with potentially catastrophic implications for wildlife (e.g. Poulsen et al., 2017). As such, effective solutions to the defaunation crisis in central Africa must look beyond topdown regulation of bushmeat hunting, which often fails to provide sustainable solutions
.the participatory approach should reinforce the skills and knowledge of rural communities to manage natural resources. As a first step in this process, we employed paraecologists to perform surveys surrounding their villages.</t>
  </si>
  <si>
    <t>Camino et al. 2020; Using local ecological knowledge to improve large terrestrial mammal surveys, build local capacity and increase conservation opportunities</t>
  </si>
  <si>
    <t>This is the first large-scale study evaluating the performance of two LEK-methods, and comparing it with the performance of standard-methods, for detecting three species of large terrestrial mammals. We used a locally-based survey (LBS) and interviews as LEK-methods (local ecological knowledge), and transect and camera trapping as standard survey methods. We estimated the probability of detecting each species with each method, of having false-presences and their cost. We also quantitatively analysed the ability of LBS to build local capacity, focusing on conservation, research and working skills.</t>
  </si>
  <si>
    <t>Argentina</t>
  </si>
  <si>
    <t>.We conducted our study in a portion of the Dry Chaco.
.We sampled ~54,000 km2 of the Argentine Provinces of Salta, Formosa and Chaco using transects and interviews.</t>
  </si>
  <si>
    <t>Our objective was to evaluate the performance of LEK-methods for detecting large terrestrial mammals, and to compare it with the performance of standard-methods.</t>
  </si>
  <si>
    <t>.Led by paper authors
Affiliations: 
1. Proyecto Quimilero, Roosevelt 4344, Ciudad Autónoma de Buenos Aires CP 1430, Argentina
2. Laboratorio de Biología de la Conservación - Centro de Ecología Aplicada del Litoral - Consejo Nacional de Investigaciones Científicas y Técnicas (CECOAL - CONICET), National Road 5 Km 2.5, Corrientes Capital City, Corrientes CP 3400, Argentina
3. Edge of Existence Programme – Zoological Society of London (EDGE-ZSL), Regent's Park, London NW1 4RY, United Kingdom
4. National Science and Technology Council of Paraguay (CONACYT), Dr. Justo Prieto 223, Asunción CP 1416, Paraguay
5. Guyra Paraguay, Coronel Carlos Bobeda, Asunción, Paraguay
6. Grupo de Ecología de Paisaje y Medio Ambiente (GEPAMA), Pab. 3 - Ciudad Universitaria, Ciudad Autónoma de Buenos Aires CP 1428, Argentina
7. Consejo Nacional de Investigaciones Científicas y Técnicas (CONICET). Godoy Cruz 2290, Ciudad Autónoma de Buenos Aires C1425FQB, Argentina
8. Prescott College, 220 Grove Ave, Prescott, AZ 86301, United States
9. IUCN/SSC Peccary Specialist Group, Gland, Switzerland</t>
  </si>
  <si>
    <t>2. Survey methods based on local ecological knowledge (LEK-methods).
3. We applied a LBS and interviews with local Criollos as LEK-methods
.The LBS was framed in a monitoring programme of large terrestrial vertebrates and locals participated in delignating objectives and data gathering</t>
  </si>
  <si>
    <t>The area is inhabited by indigenous Wichí and local mestizos, called Criollos, who are the mixture of the first Spanish settlers and different indigenous groups (Camino et al., 2016, 2017, 2018). Wichís live in communities of up to 30 houses and Criollos live in settlements that usually consist of one or two households though they may reach over 15 houses. Communities and settlements are spread throughout the forest (Camino et al., 2016, 2017, 2018). Both Wichís and Criollos have a close relationship with their natural environment and hold unique knowledge about wildlife (Camino et al., 2016, 2017, 2018). Peccaries are hunted for subsistence by Criollos and, to a lesser degree, by Wichís (Camino et al., 2018). Our surveys were conducted in indigenous' and mestizos' lands, and in public lands used by them.</t>
  </si>
  <si>
    <t>Participants were also trained in the use of research and communication tools, e.g. GPS units and computers.</t>
  </si>
  <si>
    <t>.Participants were Wichí hunters of the community Nueva Población, and Criollos (hunters and non-hunters) from different settlements.
.We conducted semi-structured interviews with Criollo inhabitants of the study area (hunters)
.We conducted transect sampling between November 2011 and November 2013. Before applying this method, Camino and Cortez went to the field with local hunters (3 Criollos and 5 Wichís) and trained themselves in detecting and differentiating species ́ signs. Then, one of these researchers was always present when sampling a transect.</t>
  </si>
  <si>
    <t>.We carried out the LBS between March 2011 and December 2015.
.We conducted semi-structured interviews with Criollo inhabitants of the study area (N = 1248) between September 2011 and September 2013.
.We conducted transect sampling between November 2011 and November 2013.</t>
  </si>
  <si>
    <t>.In their daily activities these people walk through natural environments (4 km/day avg.; Camino et al., 2016–2018). During these walks, participants registered the presence of peccaries and of other species detected by sighting or sign (e.g. tracks). They also registered the vegetation-cover and the location where the species was detected.
.Sampling consisted of two people walking through natural environments and looking for peccaries or their signs (Supplementary material, S2). We preselected the route by randomly selecting a start and end point inside the sample units.
.Interviews were always performed by two highly trained team members. Through the interview, we determined which peccary species were present in that sample unit and respondents ́ capacity to differentiate peccary species (Supplementary material, S4). Interviews were undertaken in Spanish with family heads, lasting between 1 and 6 h.</t>
  </si>
  <si>
    <t>.Peccary species
.Through the interview, we determined which peccary species were present in that sample unit and respondents ́ capacity to differentiate peccary species</t>
  </si>
  <si>
    <t>External. Field information is essential for developing conservation actions, but standard methods for surveying wildlife are often inefficient in large, remote areas. Without efficient methods, surveying is difficult or even impossible. Consequently, some of the most threatened species and regions remain un- or under-surveyed, e.g. South American Chaco. Survey methods based on local ecological knowledge (LEK-methods) could be useful for surveying these areas and species.</t>
  </si>
  <si>
    <t>.We found that in large, remote areas where information and conservation actions are urgent, LEK-methods can be efficient, accurate tools for detecting the presence of large terrestrial mammals. For three species with differing ecologies and behaviours, well applied LEK-methods outperformed standard-methods
.The LBS and interviews with local hunters provided the highest probabilities of detecting peccaries in the Dry Chaco.
.Our study shows that LBSs can increase local skills. Compared to people who did not participate in the LBS, local participants had greater conservation, research and work capacities. Participants learnt how to gather scientific information in the field and how to use tools such as a computer or GPS.</t>
  </si>
  <si>
    <t>.Our results suggest that some of the main concerns among scientists about LEK-methods (e.g. Daw et al., 2011; Gilchrist et al., 2005;Howard and Widdowson, 1996; Joa et al., 2018) are not always valid, as LEK-methods can provide accurate information when correctly applied.
.In the case of LBSs, we consider that high initial time-investment is essential for the method's good performance.
.Our results support the idea that LEK is affected by the economic importance of the species or resource being studied (Howard and Widdowson, 1996). This should not be a reason to reject LEKmethods for surveying wildlife but highlights the importance of working with qualified informants when recording LEK.
.uilding local capacity empowers communities, raises the likelihood of participants ́ autonomy in resource management and of successfully applying legitimate conservation measures (Danielsen et al., 2009; Dolrenry et al., 2016). This is very important when working in ecosystems that are endangered and where local people depend on natural resources.
.LBSs increase local capacity and increase the likelihood of converting survey results into legitimate conservation actions.
.we recommend complementing LEK-methods with studies on local perceptions and needs</t>
  </si>
  <si>
    <t>.Before starting the interview, we introduced ourselves and explained our objectives. This introduction was useful to avoid bias due to mistrust (Danielsen et al., 2005), and we started the interviews after we had respondents ́ verbal consent</t>
  </si>
  <si>
    <t>However, LEK-methods can only contribute to these co-productions if we meet certain requirements while applying them. First, we must remember at all stages of our work that LEK is more than a tool for collecting field information. LEK is an epistemological construction, as valuable as scientific knowledge (Bennett, 2016; Mistry and Berardi, 2016). Second, before using LEK-methods we should prepare ourselves to work with non-dominant cultures. Horizontal work demands that we do not impose locals our politically dominant, market-based, Western views and agendas</t>
  </si>
  <si>
    <t>(EXCLUDE) Casula 2017; Monitoring and management of Cerambyx cerdo in the Mediterranean region – a review and the potential role of citizen science</t>
  </si>
  <si>
    <t>Monitoring programmes involving forest practitioners could thus focus on assessing: 1) the conservation status of the Great Capricorn beetle and habitats (distribution and abundance of insects and reproductive sites or colonised trees), 2) pest status, and 3) management options to achieve both conservational and economic benefits. Considering that Cerambyx cerdo and Cork and Holm oak forests are not priority species or habitats under the HD, targeted funding is likely to be limited for monitoring. In this context, citizen science could gather important information on the target species useful for the monitoring programmes and management. To address management questions, the citizen science based programme for Cerambyx cerdo monitoring and habitat conservation should be seen not only as citizens collecting good data sets, but also as a deeper collaboration amongst different knowledge bodies and perspectives within a community – based environmental monitoring and learning network.</t>
  </si>
  <si>
    <t>No. not a monitoring study 
Exclude on criteria 1</t>
  </si>
  <si>
    <t>DiBattista et al. 2021; Community-based citizen science projects can support the distributional monitoring of fishes</t>
  </si>
  <si>
    <t>This study investigated whether data sourced from an online citizen science project (iNaturalist: Australasian Fishes) can assist in the distributional monitoring of a subset of fish species.</t>
  </si>
  <si>
    <t>.Australia
.New Zealand</t>
  </si>
  <si>
    <t>within Australia or New Zealand, which includes the EEZ (exclusive economic zone) of both countries,</t>
  </si>
  <si>
    <t>The aim of this study was therefore to examine AF (Australasian Fishes) records to: i. determine species representation in defined distributional and conservation-based categories; ii. map distributional data for protected, threatened, and/or abundant fish species in Australia and New Zealand; and iii. map distributional data for important commercial and recreational fish species, using New South Wales (NSW), Australia, as a case study.</t>
  </si>
  <si>
    <t>.Led by paper authors
Affiliations: 
1. Australian Museum Research Institute, Australian Museum, Sydney, NSW, Australia
2. CSIRO Australian National Fish Collection, National Research Collections Australia, CSIRO, Hobart, TAS, Australia
3. School of Molecular and Life Sciences, Curtin University, Perth, WA, Australia
4. New South Wales Department of Primary Industries, Sydney Institute of Marine Science, Mosman, NSW, Australia</t>
  </si>
  <si>
    <t>3. This project collects fish images from divers, fishers, naturalists, beachcombers, snorkellers, swimmers, and scientists, including those taken via baited traps, baited remote underwater videos, and underwater observatories</t>
  </si>
  <si>
    <t>This project collects fish images from divers, fishers, naturalists, beachcombers, snorkellers, swimmers, and scientists, including those taken via baited traps, baited remote underwater videos, and underwater observatories</t>
  </si>
  <si>
    <t>Data downloaded on March 29, 2020</t>
  </si>
  <si>
    <t>.Encounters with an individual fish at a particular time and location are uploaded as images to iNaturalist.
.Each observation can include multiple images of the same fish, and additional information can be added as text. The observer appends the images or set of images to the AF project, which are identified and/or validated by the community. In some cases, the community will tag one of the project curators to highlight taxonomic ambiguity, which enables the curator to follow up with experts to initiate or validate the identification.</t>
  </si>
  <si>
    <t>.To take a conservative approach and ensure the highest quality records were analysed, only ‘Research Grade’ records were accepted, whereas ‘Casual’ and ‘Needs ID’ records were excluded.
.An endemic fish is defined here as one distributed entirely within in the contiguous Australian Fishing Zone, with bioregions around Australia, but excluding external territories, such as Norfolk Island, Macquarie Island, Cocos (Keeling) Islands, and Christmas Island.
.Fish species were categorized according to the IUCN Red List of Threatened Species (accessed June 3, 2020), which included Extinct (EX), Extinct in the Wild (EW), Critically Endangered (CR), Endangered (EN), Vulnerable (VU), Near Threatened (NT), Least Concern (LC), Data Deficient (DD), or Not Evaluated (NE).
.As a regional case study of a large jurisdiction with extensive monitoring requirements, fish species that were included in the top 50 most commercially and recreationally important marine species within NSW were identified
.In total, 77,600 records were downloaded from the AF citizen science project. Of these, 73,324 records provided species-level identifications, of which 70,293 records of 2,309 fish species were categorized as ‘Research Grade’ and therefore retained for further analyses.</t>
  </si>
  <si>
    <t>External. Conservation agencies; We suggest that quality-filtered citizen science data can in fact be used to improve taxonomic representation and the geographic breadth of species monitoring with increased participation.</t>
  </si>
  <si>
    <t>.Overall, occurrence records for these categories of fishes were well represented in the quality-filtered citizen science data set and can assist distributional monitoring efforts.
.Findings from the AF data set suggest that citizen science projects such as AF may assist distributional monitoring, particularly for species with little or unknown conservation value, those that are threatened, and even those that are highly valued but limitations restrict the scope of monitoring.
.In NSW, the population status of this species is undefined because protection from commercial fishing has limited the data available for monitoring and assessment. Citizen science programmes therefore provide one of the few data sources for such species with broad distributions and declining commercial catches and effort</t>
  </si>
  <si>
    <t>.Biases to consider with citizen science programmes are the often irregular and sparse spatial and temporal patterns of observations (Robinson, Ruiz-Gutierrez &amp; Fink, 2017). Participating citizen scientists are more likely to sample close to home (e.g. Luck et al., 2004), in convenient locations (e.g. Kadmon, Farber &amp; Danin, 2004), or in accessible areas where biodiversity is known to be high (e.g. protected areas; Prendergast et al., 1993).
.This preferential sampling can translate into spatial and temporal bias associated with occurrence records
.Spatial bias is probably the most apparent in the data set, given a heavy skew in observations towards certain coastal areas suitable for recreational activities as well as a lack of geographic coverage for even the most abundant species in between major urban centres.
.Another source of bias associated with citizen science programmes can arise if some of the photographs do not provide enough detail to identify morphologically cryptic organisms, which are species that are similar or nearly identical in appearance</t>
  </si>
  <si>
    <t>.We suggest that further expanding participation in the AF project, as well as combining efforts with more specialized citizen science projects that focus on range expansions in Australasia (e.g. Redmap) or those that repeatedly audit a specific fraction of the marine taxa on a global scale (e.g. Reef Life Survey; Edgar et al., 2016), may help close gaps in coverage for future distributional monitoring of fish species at risk.
.Targeted research programmes are useful for ‘snapshot’ data collection, particularly for narrowly distributed taxa, but rarely provide information for longterm distributional monitoring. The broad spatial coverage and ongoing nature of citizen science programmes, on the other hand, increase the likelihood of detecting distributional range shifts and observing rare species
.The high number of observations for economically important species from NSW (Fowler et al., 2020), used here as a case study, suggests citizen science programmes like AF may also supplement existing fisheries monitoring.</t>
  </si>
  <si>
    <t>(EXCLUDE) Favretto et al. 2020; Delivering climate-development co-benefits through multi-stakeholder forestry projects in Madagascar: Opportunities and challenges</t>
  </si>
  <si>
    <t>This paper explores multi-stakeholder perspectives on the extent to which forestry projects that pursue ecological restoration and rehabilitation in Madagascar engage with local communities and can co-deliver climate-development benefits. Drawing on mixed methods (policy analysis, semi-structured interviews, participatory site visits and focus groups) in two different forestry contexts, we show that by strengthening access to capital availability, projects can enhance local adaptive capacity and mitigation and deliver local development.</t>
  </si>
  <si>
    <t>No. Not enough details on community monitoring. Only 1 project studied implemented monitoring and the other is unclear if the monitoring is done with community members. 
Exclude on criteria 3</t>
  </si>
  <si>
    <t xml:space="preserve">.Case Study 1: Eden Projects:
.operates in the Boeny region
.Case Study 2: Makira Forest REDD+ Project:
.372,000 ha of the Makira Forest protected area
</t>
  </si>
  <si>
    <t>This paper targets the gap noted above, i.e., the need to improve understanding of perceived local co-benefits of ecological restoration across climate and development dimensions with a view to enhance capacity to deliver long-term benefits through integration of local knowledge into practice. It aims to examine perceptions of the extent to which forest projects that pursue ecological restoration and rehabilitation in Madagascar can deliver adaptation, mitigation and development co-benefits to local communities. We focus on two case study projects, based on mangrove reforestation and REDD+ conservation. Such an integrated analysis that links local- and project-level perspectives of climate-development impacts of conservation projects in Madagascar, combining multiple indicators of perceived co-benefits, has not been carried out before.</t>
  </si>
  <si>
    <t>.Case Study 1: Eden Projects:
.Eden is a non-profit organization whose mission is to improve the livelihoods of impoverished Malagasy communities by implementing reforestation and environmental stewardship projects.
.Case Study 2: Makira Forest: .REDD+ Project Since 2012, the Wildlife Conservation Society (WCS) has been managing 372,000 ha of the Makira Forest protected area on behalf of the Madagascar Ministry of Environment and Forests.</t>
  </si>
  <si>
    <t>2. Community-perspectives were addressed through 60 semi-structured interviews with local workers and project beneficiaries
3. Eden’s development model employs locals to plant trees, with the aim to enhance income, increase adaptive capacity and stop deforestation
.Participatory site visits</t>
  </si>
  <si>
    <t>Fieldwork was undertaken between August and October 2017</t>
  </si>
  <si>
    <t>Hartoyo et al. 2016; Biodiversity, Carbon Stocks and Community Monitoring in Traditional Agroforestry Practices: Preliminary Results from Two Investigated Villages in Berau, East Kalimantan</t>
  </si>
  <si>
    <t>This paper presents the implementation plan and preliminary data in Kampung Birang and Kampung Merabu, in Berau district. Professional forester-led methods of biodiversity and carbon stock assessment follow the recommended procedures, while training component are carried out using different method in order to test the accuracy of monitoring level. First round of data collection in both villages identified main fruit trees, locally known as langsat, in Kampung Birang, while different durian were found in Kampung Merabu. Field observation showed that the total time taken for completing the monitoring work has declined in line with the work cycle progress supported by willingness of community to participate in the monitoring program.</t>
  </si>
  <si>
    <t>The selected sites are located in Kampung Birang (Gunung Tabur sub-district) and Kampung Merabu (Kelay sub-district)</t>
  </si>
  <si>
    <t>a study focusing on biodiversity, carbon stock and community monitoring has been designed in Berau with the following objectives: i) to assess the baseline information on biodiversity and carbon stocks in various agroforestry practices, and ii) to determine the accuracy and ability levels of community in work cycle of biodiversity and carbon stock monitoring.</t>
  </si>
  <si>
    <t>3. baseline data on biodiversity and carbon stocks involving local community monitoring</t>
  </si>
  <si>
    <t>.Kampung Birang:
.The main livelihoods of community were farmer, gardener, the labour of company, fisherman, seller, and staff of government. In addition, community usually look for valuable gaharu or agarwood, and hunt for wild animals in the forests. Only a small proportion of the community (7-9 family heads or 10%) performs shifting cultivation activities [8]. The majority of Kampung Birang community had forest gardens along the edge of the Kampung Birang River. Moreover, productive fruit plants also grew along the road to the village. Those commodities were rambutan, langsat, orange, duku and others fruit trees. These fruits were seasonal fruit which were sold out of the village. The seeds had been provided by the mining company that had corporate social activity surrounding the village. In Berau district, Kampung Birang is known as one of the central producers to supply the needs of people in this district
.Kampung Merabu:
.This village area consists of protected forest (10,800 ha), production forest (12,200), and karst region (7,500 ha). Kampung Merabu is located in a karst or limestone bedrock landscape, Berau. Mountainous area of Menyapa Protection Forest which extends into Kampung Merabu is one of a few small areas given the protection status in this karst ecosystem. The limestone caves are source of livelihoods for young men in this village who generate income as cave climbers and bird’s nests harvester. The nests are sold in the international market as the main ingredient for the delicacy “bird’s nest soup”. However this way of life is threatened by mining interests that would like to extract coal from the village boundaries</t>
  </si>
  <si>
    <t>Training for the local community was conducted in line with plot establishment, measurement of tree diameter, identification of tree species, tree tagging, and also soil sampling</t>
  </si>
  <si>
    <t>Representatives of the local communities in each village</t>
  </si>
  <si>
    <t>.plot establishment
.measurement of tree diameter, identification of tree species and tree tagging, also soil sampling</t>
  </si>
  <si>
    <t>.Plot establishment
.Measurement of tree diameter
.Identification of tree species and tree tagging
.Soil sampling
.Vegetation structures on major tree species (seedling, sapling, pole, and tree)</t>
  </si>
  <si>
    <t>Unclear, the objectives seem to be for both local stakeholders and for conservation orgs.</t>
  </si>
  <si>
    <t>.Results showed that total time taken for completing the activities has declined in line with the work progress (Fig. 5). Skills gained by the community from the training and more experience gained from work cycles may contribute to this pattern.</t>
  </si>
  <si>
    <t>.These preliminary results are beneficial to plan further research steps including: i) new plot establishment (30 plots for each site), ii) biodiversity assessment (species identification, canopy profile and herbaria collection), and iii) carbon stock measurements.</t>
  </si>
  <si>
    <t>(EXCLUDE)Hausner et al. 2021; Assessing a nationwide policy reform toward community-based conservation of biological diversity and ecosystem services in the Alpine North</t>
  </si>
  <si>
    <t>In a recent national reform, the management of protected areas was devolved from the Norwegian government to local conservation boards. The main goals were to reduce local resistance toward conservation and ameliorate threats to biodiversity. We assessed the attainment of these goals a decade after implementation. We synthesized literature published since the onset of the reform and results from a survey (N = 936). Despite the limited inclusion of stakeholders and experience-based knowledge by local conservation boards, survey data show that community-based conservation arrangements are supported by residents.</t>
  </si>
  <si>
    <t>No. No community monitoring "the Norwegian model does not substantially include local stakeholders"
Exclude on criteria 1</t>
  </si>
  <si>
    <t>Norway</t>
  </si>
  <si>
    <t>Alpine north</t>
  </si>
  <si>
    <t>The reform was expected to ameliorate conservation threats and reduce local resistance toward protected areas (Auditor General, 2014) by balancing conservation and use, involving and mobilizing stakeholders, and integrating different types of knowledge in the manage ment of these protected areas (Hovik and Hongslo, 2017). Our aim with this paper was to assess the efficacy in terms of whether the overall political goals have been reached. Drawing on the academic literature on community-based conservation</t>
  </si>
  <si>
    <t>In northern Norway, the mountainous landscapes are mostly public lands, however, in northernmost Norway, land tenure and resource management was transferred from the government to residents of the Finnmark region in 2005 (Broderstad et al., 2020). In northern Norway, S ́ ami indigenous lands based on usage rights to pastures for reindeer herding cover most of the mountainous landscapes, regardless of land ownership. In the north, S ́ ami representatives are always a part of the local conservation boards. The historical right to access the land owned by the King for subsistence use is also the root of the publicright of access, Allemannsretten a law that grants both locals and tourists the right to access and move freely on all open lands whether public or privately owned (Hausner et al., 2014 ). In addition to hiking and camping, Allemannsretten also allows the public access to traditional activities such as harvesting berries, mushrooms, herbs, or other plants.</t>
  </si>
  <si>
    <t>We searched for literature on Google Scholar regarding the reform using the term “protected areas” combined with “Norway” and explored all empirical studies which have been published relating to the reform since 2009.</t>
  </si>
  <si>
    <t>Humber et al. 2017b; Placing Madagascar's marine turtle populations in a regional context using community-based monitoring</t>
  </si>
  <si>
    <t>Madagascar is an important foraging ground for marine turtles in the Western Indian Ocean, yet the status of the country’s nesting aggregations remains poorly documented. We assess the current status and trend in nesting throughout Madagascar, including data recorded by a community-based monitoring project in the Barren Isles (western Madagascar). We contextualize the findings in comparison with data from Madagascar’s closest neighbouring states.</t>
  </si>
  <si>
    <t>The Barren Isles is an archipelago of 10 islands off the west coast of Madagascar in the Mozambique Channel</t>
  </si>
  <si>
    <t>.We present an overview of marine turtle nesting populations in Madagascar and the Western Indian Ocean, including new data recorded by the first community-based marine turtle nesting and protection programme in the Barren Isles, western Madagascar, a site about which little was known previously.
.In line with Danielsen et al. (2009) the scheme could be categorized as Category 3: Collaborative Monitoring with External Data Interpretation, where communities are involved in data collection and decision making but analysis has been done externally by scientists.</t>
  </si>
  <si>
    <t>.Led by paper authors
Affiliations: 
1. Blue Ventures Conservation, Level 2 Annex, Omnibus Business Centre, 39-41 North Road, London, UK.
2. Centre for Ecology and Conservation, University of Exeter, Penryn, UK</t>
  </si>
  <si>
    <t>3. Data were collected by a team of eight community members</t>
  </si>
  <si>
    <t>the team received 6 days’ training in identifying turtle species and nests, measuring curved carapace length, and photography. This included both office- and field-based training, and methods were based on those of Les tortues marines du Sud Ouest de l’Océan Indien (TORSOOI, ), developed to promote standardization of data collection.</t>
  </si>
  <si>
    <t>All monitors were fishermen in their 20s to 40s and were paid a monthly salary.</t>
  </si>
  <si>
    <t>2011-2014</t>
  </si>
  <si>
    <t>paid a monthly salary.</t>
  </si>
  <si>
    <t>.Four islands were surveyed regularly, by two surveyors per island, during December−May each year during 2011-2014
.Three islands (Nosy Abohazo, Nosy Dondosy and Nosy Andrano) were monitored in all three seasons.
.Surveys took place daily for 19-24 consecutive days, with c. 3-15 day intervals between monitoring periods for restocking of supplies and recovery from the difficult living conditions. Two-hour beach walks were conducted nightly during high tide and every morning before the first high tide, with each surveyor covering half of the island.
.During surveys, new nesting activities were recorded. If the nesting adult was not observed then species and clutch deposition were ascertained from the size and shape of tracks. When a turtle was observed, she was left to lay her clutch before curved carapace length was measured. Nests were marked with wooden stakes.
.On the first day of surveys at the beginning of the season or after the break between monitoring sessions, beaches were checked on arrival. Nests recorded on the first day of the survey period were excluded from temporal analyses as their lay date could not be determined accurately.</t>
  </si>
  <si>
    <t>.carapace length of nesting turtles
.recorded turtle nests</t>
  </si>
  <si>
    <t>External. Conservation orgs</t>
  </si>
  <si>
    <t>.The incentives offered in this programme (i.e. a stable, monthly wage during the rainy season and the prestige of working with an NGO) were sufficient for community members to work in potentially harsh conditions during the nesting season.
.it is clear that communities can play a pivotal role in filling gaps in data and conservation management, particularly at remote sites
.Community teams on nesting beaches can reduce incidences of nesting females, and nests, being taken both during and after the monitoring period
.Community-based projects improve capacity to monitor and manage natural resources, and build trust and commitment to wider natural resource management (Danielsen et al., , ; Carvalho et al., ). Engaging communities in monitoring has also been shown to increase local empowerment, either as a direct strategy or as an unexpected outcome
.Community members were aware of which islands were most likely to have nesting turtles, &amp; who would be best for key informant interviews.</t>
  </si>
  <si>
    <t>.However, there are limitations to the amount of data that can be collected through community-based programmes (Table ). In this case monitoring did not cover the whole nesting season, and year-round assessment is prohibited by the cost and the fact that community members need to return to fishing during the austral winter.
.Limited in level of data that can be collected, as methods need to be relatively simple
.Training may take longer, &amp; regular refresher sessions are paramount
.May be difficult for monitors to report illegal activity by members of their own community</t>
  </si>
  <si>
    <t>.Local stakeholders could also play an important role in providing data for multilateral environment agreements, such as IOSEA (Indian Ocean South East Asia Marine Turtle Memorandum of Understanding; Danielsen et al., b; Table ).
.Increased empowerment is particularly important in this region as a community-managed marine protected area is under development. The NGO Blue Ventures is leading the capacity–building and has helped to remove a potential area of conflict by building trust and demonstrating that it does not facilitate or promote the prosecution of those that hunt turtles</t>
  </si>
  <si>
    <t>Jellinek et al. 2021; Evaluating restoration outcomes: trial of a community-based monitoring protocol</t>
  </si>
  <si>
    <t>Here, we describe a monitoring protocol developed to assist practitioners to assess the survival of plant species in restoration plantings and report results of a trial of the protocol from 123 monitored plots at 62 sites across Victoria.</t>
  </si>
  <si>
    <t>Victoria</t>
  </si>
  <si>
    <t>Unclear from paper. Victoria encompasses both forests and grasslands according to WWF biome map</t>
  </si>
  <si>
    <t>.The aim of the study was as follows: (a) to assess the restoration outcomes, measured by the survival of planted trees, shrubs and understory plants and (b) to determine factors that affect variation in survival among species and geographic regions.</t>
  </si>
  <si>
    <t>.Led by paper authors
Affiliations: 
1. School of Ecosystem and Forest Sciences, University of Melbourne, Melbourne, Vic, Australia
2. Department of Ecology, Environment and Evolution, La Trobe University, Melbourne, Vic, Australia
3. Arthur Rylah Institute for Environmental Research, Heidelberg, Vic, Australia</t>
  </si>
  <si>
    <t>3. Participants initially used the protocol (Jellinek et al. 2020a) during or up to one month after planting (June to September 2019), to collect information about planting sites, landuse history, site preparation and plantings and then again after the first summer (March to April 2020) to assess survival of plants.</t>
  </si>
  <si>
    <t>community groups and land managers</t>
  </si>
  <si>
    <t>June to September 2019</t>
  </si>
  <si>
    <t>.The observer recorded the number of each native species (to species level) that was planted and alive within the plot area. They also recorded whether plants were protected by plant guards, the presence/absence of grazing (by rabbits, deer or macropods) and an estimate (% cover) of weed species within the plot</t>
  </si>
  <si>
    <t>.# of native species within plot planted and alive
.whether plants were protected
.presence/absence of grazing
.estimate (% cover) of weed species within the plot</t>
  </si>
  <si>
    <t>Local stakeholders. Here, we describe a monitoring protocol developed to assist practitioners to assess the survival of plant species in restoration plantings</t>
  </si>
  <si>
    <t>.Feedback from participants suggested that the methods were relatively easy to use and understand.</t>
  </si>
  <si>
    <t>.While this project was undertaken voluntarily by community members, to carry out monitoring in a systematic way will require adequate resources (training and staff time) for on-ground monitoring activities, as well as funding for the coordination of an online database for data storage, collation, analysis and reporting.</t>
  </si>
  <si>
    <t>.Monitoring of revegetation activities and associated plant survival can assist land managers and community groups to adaptively manage plantings by identifying variation among sites and species and factors that enhance survival
.community participation in monitoring is key, no matter how small, to develop a greater understanding of which plants survive, where and why, as this information will become increasingly important in all restoration programmes under a changing global climate.</t>
  </si>
  <si>
    <t>(EXCLUDE) Yasué et al. 2022; The psychological impacts of community-based protected areas</t>
  </si>
  <si>
    <t>This cross-sectional and mixed-methods study uses Self-Determination Theory and the Theory of Basic Human Values to investigate changes in motivations, attitudes, beliefs and values following the establishment of community-based marine protected areas (MPAs).</t>
  </si>
  <si>
    <t>No info on monitoring
Exclude on criteria 3</t>
  </si>
  <si>
    <t>The study was conducted in 2017 in Southern Leyte province (10_x000E_120N, 125_x000E_120E) in the eastern Visayan region of the Philippines within the Coral Triangle and a major biodiversity hotspot</t>
  </si>
  <si>
    <t>With the aim of extending conservation psychology research beyond a WEIRD context and better understanding the psychological impacts of MPAs, this research applies two empirically supported, theoretical frameworks in psychology, Self-Determination Theory (Ryan &amp; Deci, 2000) and the Theory of Basic Human Values (Schwartz et al., 2012), to document the psychological changes (i.e. attitudes, beliefs, motivations and values) of people living around communitybased MPAs in the Philippines (Kashima, Paladino &amp; Margetts, 2014; Cetas &amp; Yasué, 2016). The goal is therefore both methodological and content-driven with an aim to enhance the breadth of analysis related to MPA impacts and hopefully contribute to improved MPA establishment and management.</t>
  </si>
  <si>
    <t>Accordingly, MPAs are established and managed at a local level through municipal or barangay (‘community’ or smallest scale of government within the LGU) initiatives.</t>
  </si>
  <si>
    <t>2. The second group comprised 34 people who were not currently members of the BC but who participated in the management of the MPA. These two groups are termed ‘MPAParticipants’.</t>
  </si>
  <si>
    <t>Two MPAs were recently established (1–3 years old), two were mediumaged (5–11 years old) and two were old (20–25 years old).</t>
  </si>
  <si>
    <t>Sibanda et al. 2022; Effectiveness of community-based livestock protection strategies: a case study of human–lion conflict mitigation</t>
  </si>
  <si>
    <t>Here we assessed the long-term efficacy of the Long Shields Community Guardians programme in Zimbabwe. This community-based programme seeks to protect livestock and prevent depredation by lions Panthera leo through non-lethal means, with the ultimate aim of promoting human–lion coexistence.</t>
  </si>
  <si>
    <t>Zimbabwe</t>
  </si>
  <si>
    <t>Our study was implemented in three rural communities in communal lands in north-western Zimbabwe (Fig. ): Mabale (Dingani Chieftainship:  km), Tsholotsho (Matupula and Siphoso Chieftainships: , km)andVictoriaFalls(Mvuthu and Shana Chieftainships:  km).</t>
  </si>
  <si>
    <t>To establish whether the Long Shields programme was effective in mitigating livestock depredation by lions, we examined the long-term trends before (–) and after (–) the implementation of the programme, and compared levels of livestock depredation between participating and non-participating farmers. We also examined the temporal trends in retaliatory killings of lions by local farmers before and after programme implementation. We hypothesized that as a result of the programme’s activities there would be () a significant decrease in livestock depredation by lions for participating farmers (treatment group) in comparison to non-participating farmers (non-treatment group), and () a significant reduction in retaliatory killings of lions by participating farmers after the introduction of the programme.</t>
  </si>
  <si>
    <t>In 2012, in collaboration with local traditional leaders, we introduced a community-based coexistence programme known as Long Shields Community Guardian (hereafter the Long Shields programme) in north-western Zimbabwe.</t>
  </si>
  <si>
    <t>2. We collaborated with local communities to ensure that the programme’s aims, actions and outcomes were relevant to all stakeholders and aligned with the interests of the community, and that the programme was locally appropriate and consistent with norms and customs.
3. We selected candidates based on previous direct experience with lions (e.g. people who had physically chased a lion), literacy, residency within the local area and good standing in the community. Community Guardians were then trained by the Trans-Kalahari Predator Project (WildCRU, University of Oxford, Oxford, UK) in lion tracking and the use of radiotelemetry, GPS data collection protocols (e.g. livestock depredation assessment) and conflict mitigation techniques (e.g. herding, kraal fortification).</t>
  </si>
  <si>
    <t>.Crop cultivation and livestock-rearing are the two primary sources of livelihoods.
.Livestock is grazed on designated rangeland usually located within the communal lands. Farmers in Tsholotsho and Victoria Falls graze their livestock on communal grazing areas located within the communal land, whereas limited grazing opportunities in Mabale drive farmers to graze their livestock within a protected area (Sikumi Forest Land) in search of quality forage and water for their animals (LS, pers. obs., ). Human population and development are increasing (Guerbois et al., ), and the need to access the Sikumi Forest Land for grazing has contributed to an increase in attacks on livestock by wild carnivores</t>
  </si>
  <si>
    <t>Community Guardians were then trained by the Trans-Kalahari Predator Project (WildCRU, University of Oxford, Oxford, UK) in lion tracking and the use of radiotelemetry, GPS data collection protocols (e.g. livestock depredation assessment) and conflict mitigation techniques (e.g. herding, kraal fortification).</t>
  </si>
  <si>
    <t>14 local farmers (12 men, two women) as Community Guardians</t>
  </si>
  <si>
    <t>.As part of the programme’s early warning system, during 2013–2017 we identified 21 lions
.We monitored livestock attacks by lions and retaliatory lion killing by farmers over a 10-year period (January 2008 - December 2017).</t>
  </si>
  <si>
    <t>.As part of the programme’s early warning system, during 2013–2017 we identified 21 lions (males = 14; females = 7; Mabale = 6; Tsholotsho = 9; Victoria Falls = 7) across nine prides/coalitions and fitted them with GPS collars to monitor their movement.
.Whenever lions were within 3 km of a protected area boundary, Community Guardians sent a warning message (via WhatsApp; Meta Platforms, Menlo Park, USA) to a network of farmers within treatment villages. Lions that crossed the Park boundary and approached human settlements would be hazed (chased) by the Community Guardians and volunteers within the treatment villages using a vuvuzela
.We monitored livestock attacks by lions and retaliatory lion killing by farmers over a 10-year period</t>
  </si>
  <si>
    <t>.Movement data of lions (GPS)
.Predation numbers of livestock by lions</t>
  </si>
  <si>
    <t>Local stakeholders. This community-based programme seeks to protect livestock and prevent depredation by lions Panthera leo through non-lethal means, with the ultimate aim of promoting human–lion coexistence.</t>
  </si>
  <si>
    <t>The primary mechanism resulting in the decrease in livestock depredation was the alerting of farmers to the presence of lions, and farmers consequently moving their livestock to areas of lower risk</t>
  </si>
  <si>
    <t>.As hypothesized, the number of retaliatory lion killings by farmers was reduced by 41% since the inception of the Long Shields programme, which we attribute to the alerts farmers received of approaching lions and the fact that lions were hazed to encourage them away from human settlements.
.Our findings indicate that the Long Shields programme, and particularly the collaborative and participatory approach used for its development, is an effective conservation model that could be applied at a larger scale to promote human–lion coexistence.</t>
  </si>
  <si>
    <t>.We found that the legal shooting of lions by government officials remained constant over time, suggesting that authorities did not change their policy or behaviour in response to the implementation of the Long Shields programme. This may reflect a situation in which government officials shoot perceived problem animals to appease affected communities
.The allocation of villages to the Long Shields programme was not random: we focused the programme on villages that had experienced higher levels of livestock depredation. Non-random treatment allocation may result in regression to the mean, a statistical phenomenon that makes natural variations in data appear like a real change</t>
  </si>
  <si>
    <t>We conclude that livestock depredation by lions can be effectively reduced through locally relevant community-based approaches, and this conservation model could be implemented in other contexts to address the negative impacts of lions on people and vice versa.</t>
  </si>
  <si>
    <t>Pozo-Montuy et al. 2021; Population state of black saraguato monkeys (Alouatta pigra) in the Reserva de la Biosfera Pantanos de Centla</t>
  </si>
  <si>
    <t>No. In Spanish</t>
  </si>
  <si>
    <t>Rae et al. 2019; Evaluating the validity of a simple citizen science index for assessing the ecological status of urban drainage ponds</t>
  </si>
  <si>
    <t>Citizen science approaches are valuable tools for biodiversity management and conservation, particularly in urban areas. The OPAL Water Survey is a citizen science approach to assessing water quality by recording the presence/absence of 13 easily identifiable freshwater invertebrate groups. The survey generates a score (the Pond Health Score) that can usefully inform urban freshwater wildlife conservation, as well as engaging urban residents with nature. The main aim of this study was to investigate the capability of the OPAL Pond Health Score to assess the overall ecological status of urban drainage ponds.</t>
  </si>
  <si>
    <t>The study area comprised 78 urban ponds constructed as Sustainable Drainage Systems (SuDS) across Scotland</t>
  </si>
  <si>
    <t>We set out to: i) compare the ecological status of SuDS identified using the OPAL Water Survey with a more complex measure of ecological status using taxonomic richness of amphibians, macroinvertebrates and macrophytes, and habitat richness and degree of urbanization; and ii) explore relationships between different factors within the OPAL Pond Health Score.</t>
  </si>
  <si>
    <t>The OPAL Water Survey was launched in 2010 and was designed to be a simple yet robust field assessment technique allowing citizen scientists to assess the health of ponds or lakes (Davies et al., 2011). OPAL is a UK-wide network for citizen science, led by Imperial College London and involving a range of other partners.</t>
  </si>
  <si>
    <t>3. Surveys were carried out by the authors or by members of the public under our supervision. These members of the public included over 100 local residents at an engagement event, and various local school groups for children aged 10 and older.</t>
  </si>
  <si>
    <t>These members of the public included over 100 local residents at an engagement event, and various local school groups for children aged 10 and older.</t>
  </si>
  <si>
    <t>We surveyed each SuDS at least four times in a single year from 2015 to 2017</t>
  </si>
  <si>
    <t>.We surveyed each SuDS at least four times in a single year from 2015 to 2017, between late winter and late summer, to record field data. We gathered both biotic and abiotic data, from both the SuDS and the adjacent terrestrial area, to establish the OPAL Pond Health Score, and to calculate a measure of ecological status for each studied pond (see below for a detailed description).
.For amphibian survey we used four techniques following the British National Amphibian and Reptile Recording scheme (NARRS) protocol: egg searching, dip-netting, torching/flash-lighting, and trapping (ARGUK, 2013; Griffiths and Langton, 2003). Egg searching involved looking for frog- and toad-spawn (March/April) and folded leaves containing newt eggs (May to August), among the submerged vegetation. Dipnetting was carried out from the shore using a net with a 2 mm mesh, sweeping all the accessible perimeter of ponds and including all habitats present. Torching/flash-lighting (Cluson Clulite CB2, 1 million C/P) was conducted from shortly after dusk to shortly after midnight, walking around the entire pond perimeter. Trapping was carried out using up to 20 46 × 21 × 21 cm funnel traps for each pond (4 mm nylon mesh with 6 cm diameter openings at each end.
.We assessed macroinvertebrate community (separately from the OPAL macroinvertebrate assessment described above) both during amphibian survey and by dip-netting the different habitats found in the pond in proportion to their coverage.</t>
  </si>
  <si>
    <t>.presence/absence of 13 easily identifiable freshwater invertebrate groups with different pollution or eutrophication tolerance ranges (Davies et al., 2011; NHM, 2018; rating values are showed between brackets): Cased caddisfly larvae (10), Dragonfly larvae (10), Alderfly larvae (10), Damselfly larvae (10), Caseless caddisfly larvae (10), Mayfly/stonefly larvae (5), Water beetles and/or larvae (5), Water bugs (5), Pond skaters (5), Water shrimps (5), Water snails (1), Water slaters (1) and Worm-like animals (1)
.five indicators of SuDS ecological status for each pond. Three indicators related to the pond itself: richness of amphibian species, of general macroinvertebrate groups and of macrophyte species (e.g. Menetrey et al., 2005; Williams et al., 2004). Two other indicators related to the adjacent terrestrial area: richness of terrestrial habitats, and degree of urbanization
.Amphibian surveys
.Eleven macroinvertebrate taxa were identified in the field and then returned to the pond. The taxa identified were: adult pond skaters (Family Gerridae), adult back-swimmers (Family Notonectidae), large beetles adults and larvae (Family Dytiscidae), other beetles adults and larvae (Order Coleoptera), larvae of dragonflies and damselflies (Order Odonata), mayflies (Order Ephemeroptera), caddisflies (Order Trichoptera), gnats (Order Diptera), and adult leeches (Subclass Hirudinea), molluscs (Phylum Mollusca) and large crustaceans (&gt; 0.5 cm) such as Gammarus spp.
.A list of vascular plants (submerged, floating and emergent) was also compiled for the pond and its margins</t>
  </si>
  <si>
    <t>Mixed. The survey generates a score (the Pond Health Score) that can usefully inform urban freshwater wildlife conservation, as well as engaging urban residents with nature.</t>
  </si>
  <si>
    <t>.Our findings suggest that the OPAL Water Survey is an efficient tool, combining low-cost and high-performance. It fulfils one of the key goals of citizen science in that it gives ordinary people the ability to understand aspects of their environment, empowering them to influence politicians and officials in making decisions which affect their lives
.Our results, together with the earlier findings of Rose et al. (2016), that volunteers can easily be trained to identify the invertebrate groups involved, emphasises the power of this simple method of ecological assessment.
.Given the simplicity and speed of assessment of the OPAL protocol, it clearly meets its aim of being an effective citizen science tool (Irwin, 1995). We have found it suitable for school children, families and, indeed, any citizens without an ecological background.
.Participants clearly enjoyed the experience and many stated an intention of returning to the sites in future to experience wildlife (unpublished survey data).</t>
  </si>
  <si>
    <t>We have not yet assessed the legacy of these events, due to funding constraints, but plan on doing so in future years.</t>
  </si>
  <si>
    <t>.OPAL provides a valuable tool, empowering citizens to maximise the benefits of SuDS to human communities, by helping people to understand the relationship between water quality and biodiversity.</t>
  </si>
  <si>
    <t>(EXCLUDE) Sardeshpande et al. 2019; Sea turtles support sustainable livelihoods at Ostional, Costa Rica</t>
  </si>
  <si>
    <t>In Ostional the local community helps maintain the nesting site and collects olive ridley eggs for consumption and trade within Costa Rica. Since its inception in 1987 the egg harvesting project has integrated sea turtle conservation with community development. We assessed the current status of this project in terms of community awareness, dependency, involvement and perceptions, using a household survey and semi-structured interviews with key informants.</t>
  </si>
  <si>
    <t>Erin - I think no? unless im missing something its less PME and more of a community survey?
Amanda - I agree Erin that this is excluded as not really about monitoring</t>
  </si>
  <si>
    <t>Costa Rica</t>
  </si>
  <si>
    <t>community of Ostional</t>
  </si>
  <si>
    <t>technically beaches</t>
  </si>
  <si>
    <t>the egg harvesting project at Ostional is the only source for a legal nationwide supply chain of sea turtle eggs. Given the general emphasis on protectionist conservation (Child, ), this consumption-based model makes Ostional a unique and controversial conservation project (Pritchard, ). Based on the community-based conservation model, the project began in 1987, and contributes to both sea turtle conservation (Ballestero et al., ;Valverdeetal.,) and rural development</t>
  </si>
  <si>
    <t>the Asociación de Desarrollo Integral de Ostional (ADIO; Association for Integrated Development of Ostional)</t>
  </si>
  <si>
    <t>2, 3. voluntary participation in activities and decision-making motivates individuals to comply with and contribute to the egg harvesting project</t>
  </si>
  <si>
    <t>The local community (including the egg harvesting project) is governed by a democratic body, the Asociación de Desarrollo Integral de Ostional (ADIO; Association for Integrated Development of Ostional), formed in 1984. Funds from the project have helped the Association build a health and nutrition centre, high school, multipurpose community centre and tourism kiosk, and secure an electricity supply (Campbell, ). The human population at Ostional has increased, and entire families depend on the egg harvesting project for food and income.</t>
  </si>
  <si>
    <t>There are two groups of tourist guides, one within ADIO and a private local association, each comprising 15 guides (J. Rosales, pers. comm.). The guides are trained by the biologist at ADIO or Universidad de Costa Rica, and they conduct 30–45 minute tours around sea turtles and the egg harvesting project. Direct tourism in Ostional is limited to arribadas, mostly during the dry season (November–March). MINAE/SINAC runs an international volunteer programme that contributes substantial funds towards management of the Refuge (J. Pablo, pers. comm.).</t>
  </si>
  <si>
    <t>"local community" no other details</t>
  </si>
  <si>
    <t>Project started in 1987</t>
  </si>
  <si>
    <t>the egg harvesting project was the largest contributor to livelihoods overall</t>
  </si>
  <si>
    <t>.conduct 30–45 minute tours around sea turtles and the egg harvesting project.
.Volunteers spend 14 days at the field station, assisting with beach cleaning and collecting data. They are hosted by 17 designated families within the community, thus contributing to the community economy.
.A household survey was conducted in June 2016 using questionnaires. Responses collected in person by MS were recorded using the Open Data Kit (KoBo Toolbox, ). Paper questionnaires were used where respondents chose to complete the survey themselves. Closed questions determined respondents’ demographics, and multiple choice questions assessed awareness about the egg harvesting project and trade in sea turtle eggs.</t>
  </si>
  <si>
    <t>Likert scale questions examined residents’ perceptions of the cultural, economic, and ecological status of sea turtles, the egg harvesting project, and the community of Ostional.</t>
  </si>
  <si>
    <t>.The tranquillity, community and environment emerged as the best things about Ostional, and problems of accessibility, coordination and government aid were identified as the worst things (Table ). On why turtles are protected (Fig. ), an example response was ‘We care for the turtles. They are the people’s pets.’
.We found no significant difference between the incomes or perceptions of associates and nonmembers of the egg harvesting project, awareness of sea turtle ecology, legislation and conservation is widespread, and the project’s outcomes are viewed favourably regardless of respondent involvement (Table ), indicating not only equitable distribution of benefits but also shared responsibilities.
.Respondents in this study considered sea turtles and the arribada phenomenon a unique aspect of their community identity and heritage. Their unwillingness to accept a fortress conservation scenario resonates with global evidence on the merits of inclusive conservation</t>
  </si>
  <si>
    <t>.One of the main criticisms of the egg harvesting project is that it facilitates a nationwide market for eggs illegally extracted outside Ostional (Table ). The project’s distribution system aims to supply the entire country, but it targets commercial hubs, overlooking rural communities where a strong demand for eggs exists (R. Arauz, pers. comm.). These rural communities then illegally collect eggs from solitary nesting beaches for their own use and trade. Thus, although the egg harvesting project fulfils all criteria of the theory of change framework for community response to illegal wildlife trade (Biggs et al. ), the supply chain has loopholes that allow illegal wildlife trade to thrive.
.Interviewees and survey respondents expressed concerns over the lack of interest in the egg harvesting project among Ostional’s youth. Madrigal-Ballestero et al. () also found that younger respondents were less likely to comply with the community code of conduct (ADIO, ) and activities of the project.
.The previous lack of data has led to questioning of the project’s sustainability and credibility</t>
  </si>
  <si>
    <t>.We propose that the stakeholders develop research and monitoring capacity, which will augment food security, curb poaching, and generate alternative livelihoods, in turn addressing challenges of vulnerability and natural, social and financial capital.
.Currently, only five individuals from the community are involved in facilitating research and monitoring, with visiting researchers and volunteers occasionally contributing (J. Quiros-Rosales, pers. comm.). Claims that the egg harvest benefits turtle nests by cleaning and oxygenating the sand have been validated (Bézy et al., ). However, there is a need to estimate sustainable harvest rates
.Although consumption of wildlife has low acceptability in industrial societies (Schally, ), examples such as the egg harvesting project demonstrate that controlled and legalized use of wildlife resources can incentivize and fulfil conservation priorities.</t>
  </si>
  <si>
    <t>Not a traditional monitoring scheme, though the outcomes might be interesting for our work</t>
  </si>
  <si>
    <t>(EXCLUDE) Rohrbach et al 2018; Comparing multi-criteria evaluation and participatory mapping to projecting land use</t>
  </si>
  <si>
    <t>Projections pertaining to future land use and land use change may have diverse backgrounds. Often, both local and scientific knowledge encompass important pieces of information for such a projection. Acknowledging the diversity across the two types of knowledge, we investigated their differences and similarities in a twofold case study, conducting a participatory mapping (PM) exercise with local wine growers, as well as a Multi Criteria Evaluation (MCE) with non-local experts from science, government and industry. Hence, we not only utilised two different knowledge elicitation methods, but also two types of ‘knowledges’. Within a region dominated by vineyards, and with expected land use change, we compared the two results quantitatively, in a participatory evaluation workshop, and with annotations gained through the participatory mapping exercise.</t>
  </si>
  <si>
    <t>No. The participatory aspect is mapping not monitoring
Exclude on criteria 1</t>
  </si>
  <si>
    <t>Silvano and Hallwass 2020; Participatory Research with Fishers to Improve Knowledge on Small-Scale Fisheries in Tropical Rivers</t>
  </si>
  <si>
    <t>We aim to compare and describe participatory research methods used in studies with fishers in the Tapajos River, a poorly known tropical river in the Brazilian Amazon. We address three interview approaches, two ways to do fisheries monitoring and two approaches for georeferenced mapping based on fishers’ knowledge, which can provide data about at least 16 topics related to fisheries.</t>
  </si>
  <si>
    <t>Middle and lower Tapajos River, in the Brazilian Amazon</t>
  </si>
  <si>
    <t>The main goal of this study is to describe some of the main participatory methods, including interviews, mapping and monitoring, that have been used by our research team to work with fishers in poorly known Amazonian rivers, and provide examples of results. We also aim to compare these methodologies, discussing their main advantages and shortcomings and the potential for these participatory methods to improve the research and management of poorly known freshwater fisheries.</t>
  </si>
  <si>
    <t>Led by paper authors:
Affiliations:
1. Departamento de Ecologia e Programa de Pós-Graduação em Ecologia—IB, Universidade Federal do Rio Grande do Sul (UFRGS), Rio Grande do Sul 91501-970, Brazil
2. Departamento de Ciências Biológicas - Campus Oriximiná, Universidade Federal do Oeste do Pará (UFOPA), Oeste do Pará 68270-000, Brazil</t>
  </si>
  <si>
    <t>3.we invited some fishers (usually those who fish more often or have more experience fishing) to voluntarily record their first five fishing trips (fish landings) each month over one year, using written forms.</t>
  </si>
  <si>
    <t>Fisheries in the studied communities in the Tapajos River are essentially small-scale, providing an important role in food security and income</t>
  </si>
  <si>
    <t>.Fishers received individual basic training and a toolkit to record fish landings, which included a wristwatch, manual scales, a measuring tape, pencils, and standard forms to be filled out with fishing data (duration of fishing, fishing site, time of fishing, biomass of fish caught, fish size, fish uses, occurrence of spawning fish).
.the participatory monitoring included more than 100 fishers in both studies (some fishers participated in both), who were trained to record fisheries data, evidencing the potential of this approach for capacity building in the studied communities.</t>
  </si>
  <si>
    <t>we invited some fishers (usually those who fish more often or have more experience fishing) to voluntarily record their first five fishing trips (fish landings) each month over one year, using written forms.</t>
  </si>
  <si>
    <t>from 2013 to 2018</t>
  </si>
  <si>
    <t>.We extensively applied the methodology of individual interviews with fishers based on standardized questionnaires (each interviewed fisher was asked the same questions) containing both closed (yes or no, or alternatives) and open-ended questions, which prompted overall perceptions or opinions of fishers about a given topic.
.we invited some fishers (usually those who fish more often or have more experience fishing) to voluntarily record their first five fishing trips (fish landings) each month over one year, using written forms. Fishers received individual basic training and a toolkit to record fish landings, which included a wristwatch, manual scales, a measuring tape, pencils, and standard forms to be filled out with fishing data
.In partnership with the Equipe de Conservação da Amazônia (ECAM), we also developed a pilot project involving the Open Data Kit (ODK) method to monitor fish landings in the Tapajos River. This monitoring involved hiring data collectors to record fish landings data in an app installed on smart phones.
.We conducted participatory mapping using two main approaches. In one, we asked individual fishers to mark on maps (satellite image mosaics with community at the center of a 10 km radius line) the most relevant sites for reproduction (spawning), fishing, and migration routes of seven fish species. The marking was made by each fisher on a transparency sheet, which was superposed to the map.</t>
  </si>
  <si>
    <t>.These questionnaires usually included questions about socioeconomic characteristics (economic activities, family size, educational background, among others), fishing dynamics (fishing gear, seasonality, spots, amount and size of fish caught), temporal changes related to fish abundance (comparisons of current and past fishing) and fish ecology (spawning sites, seasons and sizes, feeding behavior).
.fishing data: duration of fishing, fishing site, time of fishing, biomass of fish caught, fish size, fish uses, occurrence of spawning fish</t>
  </si>
  <si>
    <t>Mixed. We also aim to compare these methodologies, discussing their main advantages and shortcomings and the potential for these participatory methods to improve the research and management of poorly known freshwater fisheries.</t>
  </si>
  <si>
    <t>.The participatory monitoring in 11 communities in the lower Tapajos River in 2013 indicated that the CPUE are higher in communities located in protected areas (Extractive Reserve and National Forest), compared to communities outside, indicating a positive influence of protected areas on local fisheries
.participatory monitoring in the Tapajos River provided about three times more data for analyses, compared to monitoring undertaken by researchers in the Tocantins River.
.During meetings in fishing communities at the end of each project, fishers mentioned that they enjoyed the experience of monitoring their fish landings, and most of them would be willing to continue to collaborate in future research.
.The fisheries data gathered through participatory monitoring served as a basis for calculating relevant fisheries parameters, such as capture per unit of effort (CPUE, calculated as kg of fish caught per fisher per hour), travel time to fishing grounds, the composition of catches and gear used, among other data. This monitoring also provided useful data about fish biological parameters, including size and spawning individuals (female fish observed with eggs).
.according to fishers in the meetings we held at the end of the project, the activity of recording fish sizes and fish observed with eggs (spawning seasons) helped fishers understand the underlying reasons for some of the fisheries restrictions (minimum size and reproductive season) according to federal legislation
.One of the advantages of the conventional participatory method is that it involves more fishers in data collection, who are individually trained, thus helping to disseminate monitoring skills among the communities and possibly contributing to capacity building.</t>
  </si>
  <si>
    <t>.There were two major limitations to this method. First, the turnover of fishers who participated voluntarily and therefore could quit the survey at any moment, whereas other fishers were invited, or manifested interest in joining during monitoring.
.Second, individual fishers can vary regarding their ability or dedication to register fish landings in written forms, which is expected and fair, considering that fishers are not academically trained researchers and are collaborating on a voluntary basis. Therefore, the data produced needed to be carefully checked by researchers and some data or fish landings had to be discarded from analyses.
.Another limitation is in the discontinuity of monitoring at the conclusion of the research project, due to lack of funding and remoteness of some study communities—some which do not even have regular contact by phone.</t>
  </si>
  <si>
    <t>.The participatory research aiming to monitor fisheries and fish biology can encompass a gradient of fishers’ participation in the development of the research process. The research here reported in the Tapajos River can be viewed as a more basic stage in which fishers actively collect data themselves, but the research questions, sampling design, and data analyses are conducted by scientists only
.Although less inclusive in the sense of community engagement in the whole research process, our approach to participatory monitoring in the Tapajos River allowed a better standardization of data collection and sample design over a large region of the river encompassing several communities and fishers. Another factor that precluded more inclusive participatory monitoring consisted in the variable levels of organization among the studied fishing communities, ranging from strongly organized toward fisheries management to loose organization. This variability in internal organization is common among communities in the Brazilian Amazon and can influence the involvement of these communities in the management of natural resources
.There is thus a need to monitor fisheries in the Brazilian Amazon, but this would demand a considerable effort to record fish landings in multiple communities scattered in remote places, which is beyond the capacity of the national or regional government. Our results indicated that participatory monitoring of the use of natural resources, including fishing, may help overcome the data gaps and make research data more readily applicable to management at local or regional scales in the Brazilian Amazon [14,59], as well as in other freshwater and coastal fisheries</t>
  </si>
  <si>
    <t>(EXCLUDE) Silva et al. 2017; Podocnemis expansa (Giant South American River Turtle). Juvenile Movement.</t>
  </si>
  <si>
    <t>The Turtle Conservation Program of the Lower Negro River was founded in 2014, and is focused on a priority area for chelonian conservation in the Amazon (Fagundes et al. 2015. Divers. Distrib. 1–13). The program meets a demand from the Brazilian riverine communities of three protected areas (PAs: Jaú National Park, Rio Unini Extractive Reserve, and Rio Negro State Park North Section) to protect turtle species that are an important food resource. One of the program’s principal aims is to promote the conservation and management of nesting</t>
  </si>
  <si>
    <t>No. Not enough info on participatory monitoring
Exclude on criteria 3</t>
  </si>
  <si>
    <t>Brazilian riverine communities of three protected areas (PAs: Jaú National Park, Rio Unini Extractive Reserve, and Rio Negro State Park North Section)</t>
  </si>
  <si>
    <t>protect turtle species that are an important food resource.</t>
  </si>
  <si>
    <t>The Turtle Conservation Program</t>
  </si>
  <si>
    <t>3. participatory monitoring</t>
  </si>
  <si>
    <t>Checa et al. 2022; Implementing a novel approach to long-term monitoring of butterfly communities in the Neotropics</t>
  </si>
  <si>
    <t>Insects are facing severe threats of extinction. Long-term data needed to develop effective conservation strategies are not yet available for precisely those areas where biodiversity peaks and negative impacts on species are particularly strong, such as Neotropical forests. One strategy to develop long-term monitoring programmes worldwide has focused on training local people as ‘parabiologists’. Although this model has been very successful, it requires significant, constant funding to cover wages.Here, we implemented a novel approach to address this logistical challenge and simultaneously achieve other beneficial outcomes. Based in Yasuní National Park, one of the world’s most diverse protected areas, we started a monitoring scheme where park rangers hired by Ecuador’s Ministry of the Environment implemented monitoring, after completing a capacity-building programme. We describe this scheme and evaluate its performance in terms of the biological data gathered.</t>
  </si>
  <si>
    <t>Ecuador</t>
  </si>
  <si>
    <t>Ecuador’s Parque Nacional Yasuní (Yasuní National Park, PNY), inside the 50 ha ‘Forest Dynamics Plot’</t>
  </si>
  <si>
    <t>Here, we used a novel approach to address the challenge of obtaining long-term data on tropical insects by designing a ‘participatory monitoring program’ (Schmeller et al., 2017) that takes advantage of existing infrastructure and personnel.</t>
  </si>
  <si>
    <t xml:space="preserve">Ministerio del Ambiente (Ministry of Environment, MAE) of Ecuador </t>
  </si>
  <si>
    <t>3. monitoring scheme where park rangers hired by MAE, who are mostly residents from local communities, implement regular butterfly monitoring
4, 5. all park rangers who received this training are currently working on a paper to be submitted to a peer-reviewed scientific journal and present their work in a national conference.</t>
  </si>
  <si>
    <t>MAE park rangers from PNY were trained in the theory and practise of butterfly monitoring and taxonomy. The training was divided into three workshops. The first workshop consisted of a 7-day intensive training in the field, conducted at the monitoring site (ECY) in PNY. Four park rangers attended the first workshop and subsequently led butterfly monitoring events, as well as training park rangers who participated in subsequent monitoring events over the next 3 years. Training was divided into 6 h of theory, including introductory talks on butterfly monitoring, and 64 h of hands-on learning in the field throughout the course of a complete butterfly monitoring event.</t>
  </si>
  <si>
    <t>Park rangers</t>
  </si>
  <si>
    <t>Butterfly monitoring events were initially carried out every month, from August 2014 to November 2017, then every other month, in January, March, May, July, September and November, from 2018 to the present.</t>
  </si>
  <si>
    <t>Rangers are described as 'hired'</t>
  </si>
  <si>
    <t>.Canopy traps were placed using a 2.4 m Notch Big Shot arborist catapult to shoot a throwing weight attached to polyethylene builder’s line over a suitable branch in the canopy.
.Species captured in traps belonging to groups where identification in the field was regarded as feasible (most Nymphalidae, some Riodinidae) were removed, identified, marked with a unique number on the ventral hindwing using a Sharpie pen, photographed, and released.
.Park rangers recorded capture data in the field in notebooks and transcribed the information to a simple MS Excel database containing the following fields: mark-collect (indicating whether the specimen was marked and released, or collected); code (unique number written on specimens prior to release); species (identification by park rangers using a drop-down menu of common species); trap number; forest stratum; bait type; date; time; recapture (whether the specimen represented a recaptured individual); sampling period; level of taxonomic identification (e.g. species, genus, family); voucher image number; notes.</t>
  </si>
  <si>
    <t>.Butterfly species identification</t>
  </si>
  <si>
    <t>Mixed. Our approach increases the likelihood of sustaining monitoring in the long-term by reducing expenses such as lodging and wages. Furthermore, it also empowers local people, offers opportunities for public institutions to accomplish their environmental goals, and provides the potential for expansion to other highly threatened and important areas for biodiversity conservation.</t>
  </si>
  <si>
    <t>.our approach capitalises on the existing presence in the field of local park rangers employed by the Ecuadorian Ministerio del Ambiente (Ministry of Environment, MAE). So far this partnership has successfully maintained a butterfly monitoring programme for 3 years, with minimal direct costs, because the regular costs of transport, lodging and wages of the parabiologists are already allocated by their employer institution (MAE), while the wages and work of the scientific support staff are covered by their respective academic institutions
.We found that park rangers, who mostly come from local communities within the PNY and received a capacity-building programme as parabiologists, were able to identify butterfly species with high degree of accuracy (85%), a key attribute for participatory monitoring programmes to be successful over long periods of time
.inaccuracy in taxonomic species identification, which we specifically examined here, can lead to problems that are similar to those feared when using informally defined ‘morphospecies’ for biodiversity monitoring: namely, overestimation or underestimation of parameters and patterns, such as species richness or differences in species composition across space and time. Our analysis, however, showed that neither is the case in this study. Overall, the individuals sampled and data gathered by park rangers provided qualitatively similar results and conclusions to similar work by professional biologists.
.In the last workshop carried out in Ecuador in March 2020 to evaluate the capacity-building programme, park rangers commented that the project had contributed to enriching them both personally and professionally.
.Park rangers also reported an increased understanding and awareness about the importance of biodiversity conservation and the contribution of scientific research to achieve that goal. They also perceived that their work is taken seriously by scientists, as they are also involved in data processing and publishing, a personal goal they desired to achieve.
.Our initial results suggest that park rangers who attended the initial capacity-building programme (first workshop) were also successful in training their colleagues (Figure 2). This result should decrease the need for park rangers to receive capacity-building programmes from scientists outside their institution, relying instead on their own human resources and technical capacities in the future.
.Our approach helps public institutions, an important stakeholder in conservation, to accomplish their environmental duties.
.The butterfly monitoring scheme that we described here has so far resulted in a win-win-win situation: for the managers of the protected areas, who obtain useful data on the state and temporal changes of the biodiversity they aim to protect; for the scientific community, which has access to a valuable data source for addressing numerous questions in ecology and conservation biology; and for the park rangers, who have not only learned about the scientific theory and practise of biodiversity monitoring, but have also developed useful, transferable skills such as database management and basic statistical analyses.</t>
  </si>
  <si>
    <t>.Although park rangers identified individuals to species with high degree of accuracy, the sampling strategy had an impact on identification success. We found that identification success was higher for butterflies collected on carrion baits (87%) compared with fruit baits (79%), with this result partly due to the different taxonomic groups, and perhaps partly due to the sex ratio, of butterflies that are preferentially attracted to these baits
.we found that park rangers were typically less successful when identifying less common species, suggesting that methods that sample more individuals may also improve identification success by increasing experience with identifying each species.</t>
  </si>
  <si>
    <t>.We attribute this success, in part, to the strong practical component of the training programme, in which park rangers participated directly in sampling and identifying specimens under supervision of researchers.
.Another recommendation to increase species identification accuracy is to provide dynamic, ongoing professional support for parabiologists. Perhaps surprisingly, identification success did not improve notably over time, suggesting that problems in identification were less due to inexperience and more due to groups of species that were especially difficult to identify. As such, ensuring rapid review of identifications and provision of new identification resources and skills for obviously troublesome groups is important.
.This approach of involving park rangers in monitoring biodiversity provides different advantages. First, it increases the likelihood of sustaining monitoring in the long term due to a decrease in expenses such as lodging, transportation and wages. Furthermore, this approach also empowers local residents through their increased technical capacities for biodiversity conservation, offers opportunities for public institutions to accomplish their environmental duties, and provides the potential for expansion to other highly threatened and important areas for biodiversity conservation
.oversight and periodic review of data and identifications by experts is likely to be important to ensure that identification success does not decline over time (in part due to long-term changes in the butterfly community and establishment of unfamiliar species), that misidentifications do not become established, that new taxonomic discoveries (e.g., discovery of cryptic species) can be communicated in a timely manner to park rangers, and that revised identification materials can be provided where necessary.</t>
  </si>
  <si>
    <t>It is important to highlight that the current success and sustainability of our monitoring scheme have not only relied on the eager participation of the specific group of trained park rangers that carry out the butterfly monitoring in the field, but also in the active involvement of higher rank authorities, including the Director and technical advisors of PNY.</t>
  </si>
  <si>
    <t>There are clearly limitations to our approach, as well as opportunities to develop new areas of research. Firstly, the willingness of authorities and park rangers from MAE to participate in the monitoring scheme is fundamental and has helped ensure the success of monitoring in Yasuní National Park to date. Secondly, as mentioned above, ongoing oversight of the monitoring is important to maintain data quality and manage and disseminate data gathered. Thirdly, an evaluation process at least once per year is recommended to check for challenges or needs and to identify solutions. Fourthly, planning and delivering additional workshops could help to continue building technical capacity, for example, to identify and focus on sampling and better understanding rare species, and to employ new methods that sample different taxa (such as hand-netting or use of different baits) or life stages (such as caterpillars).</t>
  </si>
  <si>
    <t>Chung et al. 2019; Assessing Effectiveness of PPGIS on Protected Areas by Governance Quality: A Case Study of Community-Based Monitoring in Wu-Wei-Kang Wildlife Refuge, Taiwan</t>
  </si>
  <si>
    <t>Based on the criterion of governance quality, this study aimed to use the case of community-based monitoring in Taiwanese Wu-Wei-Kang Wildlife Refuge to evaluate the impact of public participation geographic information system (PPGIS) on its governance quality regarding inclusiveness, respect, competence, visions and scopes, accountability, and equity.</t>
  </si>
  <si>
    <t>the Wu-Wei-Kang Wildlife Refuge in Ilan County, northeastern Taiwan</t>
  </si>
  <si>
    <t>Area described as a semi-enclosed wetland</t>
  </si>
  <si>
    <t>.this study is aimed at evaluating the effectiveness of PPGIS for promoting the governance quality of PA by examining the case of the Wu-Wei-Kang Wildlife Refuge in Taiwan.
.In 2009, influenced by the construction of a new six-sluice gate for better drainage and flood control around open river areas of the Shincheng River and the gradual serious deposition and unprecedented hydrological variation in the wetland, WRCEA worked with the academic team to initiate a community-based substratum elevation monitoring project. This monitoring scheme was to investigate the aggradation status and rate of wetlands by measuring the substratum elevation for deciding the subsequent management strategy of the wildlife refuge.</t>
  </si>
  <si>
    <t>we introduced PPGIS and worked with a local conservation organization, Wu-Wei River Cultural and Education Association (WRCEA), on refuge planning and management and community monitoring from 2007.</t>
  </si>
  <si>
    <t>1. In this study, it was the local communities that noticed and raised the issue of hydrological variation and worked with the academic team to introduce PPGIS to explore the wetland situation.
2. Since 2007, sponsored by the Ilan County Government, WRCEA started to host platform meetings to communicate and discuss issues concerning the wildlife refuge. The participants in this platform meeting are primarily stakeholders who are relevant to the management of this refuge.
3. WRCEA has convened volunteers to survey and monitor birds once every month in the birds’ migration season, from September to April.
2, 3. community members worked with the academic team in developing and implementing community-based monitoring of substratum elevation measurement, through which high-quality data was produced.
4. a second PPGIS workshop was organized to share the data and its analysis with stakeholders. In the workshop, a 3-D virtual environment was arranged to demonstrate the monitoring results in order to initiate broad and deep discussion and interpretation and, more importantly, to decide on further actions to improve wetland conditions.
5. These monitoring data were then represented by PPGIS in a way that allowed the stakeholders to grasp the overall changes and to negotiate plans for new management objectives and divisions of labor for the refuge.</t>
  </si>
  <si>
    <t>PPGIS also helps ensure the implementation of transparent policy decisions [23,31]. In the process of PPGIS, empowerment is fostered, stakeholders’ capacity is built, and opportunities delivered by policy decisions are increased through this shift of power</t>
  </si>
  <si>
    <t>.local community organizations/residents (community development associations by this refuge, village chiefs, WRECA, and other local residents)
.Academic teams</t>
  </si>
  <si>
    <t>Since 1997</t>
  </si>
  <si>
    <t>.survey and monitor birds once every month in the birds’ migration season, from September to April.
.WRCEA worked with the academic team to initiate a community-based substratum elevation monitoring project. This monitoring scheme was to investigate the aggradation status and rate of wetlands by measuring the substratum elevation for deciding the subsequent management strategy of the wildlife refuge.
.It was decided to measure the substratum elevation at the key water areas of the refuge once per year to determine the trend of variation in the elevation of water bottom over time, considered a capacity of WRCEA.
.In total, WRCEA and the academic team conducted elevation monitoring four times and tidal current investigation thrice between 2011 and 2015, thus providing key data on environmental changes for the management of the refuge and wetland
.The locations chosen for participant observations in this study are primarily places where stakeholder discussions and debates on the management of Wu-Wei-Kang Wildlife Refuge occur. These include the platform meetings, wetland on-site inspections, wetland deposition meetings, Wildlife Refuge Management Effectiveness Evaluation workshops, the general meetings of members of WRCEA, monitoring results presentations, and review meetings of policies related to the PA. In addition, we also interviewed key informants after these activities to understand their views on these occasions.</t>
  </si>
  <si>
    <t>.monitor birds once every month in the birds’ migration season
.measure the substratum elevation at the key water areas of the refuge (elevation monitoring)</t>
  </si>
  <si>
    <t>Local Stakeholders. WRCEA is comprised mainly of residents of local communities near this wildlife refuge and is a local conservation organization that is committed to reviving local culture and to promoting ecological conservation.</t>
  </si>
  <si>
    <t>.In the workshop, a 3-D virtual environment was arranged to demonstrate the monitoring results in order to initiate broad and deep discussion and interpretation and, more importantly, to decide on further actions to improve wetland conditions.
.The results helped to inform the Suao Township Office, the management authority of the six-sluice gate, as an important stakeholder. As all of the stakeholders learned about the land use of the wetlands and surrounding areas and the possible impact of management, in 2015, they supported expanding the spatial scope of the conservation plan, i.e., this refuge, to include surrounding paddy fields, agricultural lands, estuaries, hills, etc., so that the refuge could be considered from the larger landscape perspective and so that the zero loss of wetlands can be more viably considered.</t>
  </si>
  <si>
    <t>.many community members were willing to serve as volunteers for elevation measurement. This process determined how the local conservation group and community members played key roles throughout the monitoring and subsequent management.
.Living near this refuge for long periods of time, community members have an abundance of lay knowledge about the environment in the refuge, including its hydrology. The PPGIS workshop at the planning stage used the geospatial information platform to gather the community members’ lay knowledge about the water surrounding the refuge, and the participants jointly confirmed the scope of monitoring.
.images and discussions also helped to prompt the local community’s historical memories of environment changes in the wetland. They shared their memories with other participants (such as the academic team and the public sector) in the PPGIS workshop to help everyone understand the history of wetland development and to raise community awareness of the value of wetlands.
.With 3-D and high-resolution display capabilities, Google Earth positively helped the stakeholders participating in the platform meeting to easily and clearly understand the dynamics of environmental resources within and nearby the refuge, thereby improving communication efficiency.
.Community members without any specialized background were able to compare substratum elevation data and silt locations with the visual information provided during the PPGIS workshop. Community members could also identify the location whirlpool and historical remains under water; as a result, they were able to integrate more local perspectives in their reading of the data.
.In the process of PPGIS, empowerment is fostered, stakeholders’ capacity is built, and opportunities delivered by policy decisions are increased through this shift of power
.transparency of the management process and decision making were improved and mutual accountability was achieved.
.In the case of Wu-Wei-Kang Wildlife Refuge, PPGIS improved the efficiency of the platform meetings and it helped with the establishment of equitable partnerships facilitated by cooperation between the public and private sectors. During the elevation monitoring, the role of community volunteers was transformed from consultants into working partners in management.</t>
  </si>
  <si>
    <t>.continuous and systematic community monitoring imposes a significant challenge to the availability of human resources. Even in our case, not only have community organizers questioned the necessity of performance monitoring but also volunteers of WRCEA once opted to help another organization do bird survey in the Langyang River Open Wildlife Refuge, which is over 20 km away, rather than to complete the substratum elevation-monitoring. Therefore, in recent years, the research team has introduced a remote-controlled ship with a sonar measurement function to assist the substratum elevation-monitoring project and to conduct annual monitoring of the wetland areas, focusing on areas with silts.
.the close integration of PPGIS with the governance issues puts higher demand on the quality of the spatial data. High-quality spatial data means high-yield costs. However, whether these costs can be afforded by the existing management systems is still a question that requires more case studies and time to answer.</t>
  </si>
  <si>
    <t>.Taking stock of the implementation process of PPGIS and community monitoring, this study found that, while community volunteers acted as information producers, the academic team acted as information analyzers and the government agencies acted as sponsors; they all worked together cooperatively to manage the refuge. The government agencies even adjusted the scope of annual dredging and allocation of budget based on the recommendations of community volunteers and the academic team. Meanwhile, the stakeholders also debated and negotiated over the subsequent management objectives for the refuge. Accordingly, the results showed that, through the process of elevation monitoring and PPGIS, a solid partnership was built up among the stakeholders, which could enhance equitable sharing of costs and benefits in the refuge management.
.PPGIS also interpreted the results and checked their quality by means of public participation and used lay knowledge to expand the attributes of the monitoring results. Consequently, the data had both scientific and social characteristics. Such geospatial information, with both scientific and social attributes, not only enabled stakeholders to consider more factors in their decision making but also allowed them to consider specific management objectives and accountability by improving the effectiveness of negotiation and reducing communication costs.</t>
  </si>
  <si>
    <t>Conallin et al. 2018; Implementation of Environmental Flows for Intermittent River Systems: Adaptive Management and Stakeholder Participation Facilitate Implementation</t>
  </si>
  <si>
    <t>This paper looks at the application of an adaptive management pilot project within an environmental flows program in an intermittent stream (Tuppal Creek) in the Murray Darling Basin, Australia. The program focused on stakeholder involvement, participatory decision-making, and simple monitoring as the basis of an adaptive management approach.</t>
  </si>
  <si>
    <t>The Tuppal Creek is a sixty kilometer intermittent creek system that is part of the Murray-Darling Basin, Australia.</t>
  </si>
  <si>
    <t>.In this paper, we present an environmental flows management-based case study from a small intermittent creek system, the Tuppal Creek system, situated within the Murray Darling Basin, Australia. Before starting the program management agencies hypothesized that a focus on participatory decisionmaking to build trust and ownership would influence and support the adaptive management cycle, thus reducing conflict leading to better social and ecological outcomes.
.The TSC defined the following objectives for the trial environmental flows program: To develop and establish strong partnerships between the Tuppal Creek community, other local stakeholders, and affiliated government agencies; To reinstate an ephemeral flow regime for the Tuppal Creek; To improve ecosystem function, in particular water quality, the condition of the fringing vegetation communities, and improving habitat and passage for native fish; To determine if the available MIL infrastructure (escapes) are effective outlet points to deliver desirable volumes of environmental water to Tuppal Creek in order to achieve the ecological objectives.</t>
  </si>
  <si>
    <t>.Due to the declining ecosystem health of the system local landholders through the Tuppal Creek Landholder Group (TCLG) together with the support of the former Murray Catchment Management Authority (now Murray Local Land Services) devised a strategic plan “Tuppal Creek Strategic Plan 2010–2020”
.in 2010 the TCLG approached three government agencies, the Murray Catchment Management Authority (CMA), the NSW Office of Environment and Heritage (OEH), and the Commonwealth Environmental Water Office (CEWO), to devise an environmental flows program for the Tuppal Creek. Environmental water in New South Wales is managed by OEH.</t>
  </si>
  <si>
    <t>2, 3, 4. Stakeholder participation was to be included in all phases of the project; planning, implementation, monitoring, and evaluation.</t>
  </si>
  <si>
    <t>The Tuppal Creek system supports a vibrant rural community, consisting of up to 35 resident landholders, where food and fiber agricultural commodities gained from the area underpin the local economy. The system is ecologically important, supporting at least twelve threatened animal species, and stands of significant remnant mature River Red Gum (Eucalyptus camaldulensis) and Black Box (Eucalyptus largiflorens) vegetation communities (Brownbill and Warne 2010).</t>
  </si>
  <si>
    <t>No further details</t>
  </si>
  <si>
    <t>Flow movement and flow front was monitored on a weekly basis</t>
  </si>
  <si>
    <t>.Five monitoring sites were established to represent the reaches of the creek identified in the Strategic Plan (Fig. 1). At each of the sites, six parameters were measured for each watering event; electrical conductivity (EC), dissolved oxygen (DO), flow front and water level in refuge holes, frog diversity, and vegetation responses.
.Depth of key refuge pools was measured using staff gauges and wetted perimeter recorded. Photo points were established at each monitoring site and used to identify changes in vegetation condition, and wetted perimeter. Photos were taken prior, during, and post watering.</t>
  </si>
  <si>
    <t>.six parameters were measured for each watering event; electrical conductivity (EC), dissolved oxygen (DO), flow front and water level in refuge holes, frog diversity, and vegetation responses.
.Water depth</t>
  </si>
  <si>
    <t>Local Stakeholders. A vision was created as part of the plan; “A functioning Tuppal Creek ecosystem that the current community and future generations can enjoy, use and appreciate”.</t>
  </si>
  <si>
    <t>All of the data collected was to be used to (1) to identify the optimal flow regime (frequency, timing, and duration) and any works that may be required to achieve the desired maximum flow rate and to minimize third party effects, (2) to inform long-term planning process assisting with the development of a long-term environmental water management and monitoring plan, (3) at a level that allows for making real-time decision-making, and (4) at a level of understanding suited to all stakeholders to support consultation/awareness activities. Long processing times and complicated scientific techniques were beyond budget but also avoided, so outcomes could be easily explained to all stakeholders.</t>
  </si>
  <si>
    <t xml:space="preserve">.The adaptive management approach applied in the Tuppal Creek environmental flows program showed some of the key benefits associated with building trust and ownership through providing a platform for stakeholder participation to occur within managing a freshwater system
.In relation to the Tuppal Creek system, identifying trust and ownership as key processes to focus on within the adaptive management process helped facilitate planning and implementation
.The involvement of regionally based on-ground government staff allayed landholder concerns of having to deal with different people from government agencies over time who might not be up-to-date or knowledgeable of the local situation (Robinson et al. 2015). Champions (both government and local landholders) which became focal points of contact between all stakeholders was also central to the project going forward and helped reduce transaction costs for constant meetings
</t>
  </si>
  <si>
    <t>.Despite the initial successes of the project, sustaining the program into to the long-term has many challenges. The monitoring, although pragmatic and inclusive, is arguably not robust enough to define if some of the overall objectives set for the program are being achieved
.Funding cycles, changing priorities within government agencies, and long-term commitment to reach ten-year vision cycles (as written in Tuppal Creek Strategic Plan) are rarely considered viable within single funding rounds (Benham et al. 2015; Maekawa and Aron 2016; Tennent and Lockie 2013). The future of the Tuppal project depends strongly on the continued commitment of both the local community and government agencies.</t>
  </si>
  <si>
    <t>.The many ways in which stakeholders were involved resulted in both government and community having a greater willingness to engage, but also accept some uncertainty, and possible unintended consequences of the watering events
.Using trust and ownership as basis for the adaptive management approach achieved through participatory decision making and “requisite simplicity” evidence-based principles has allowed for objective-driven environmental water delivery to occur within the Tuppal Creek social-ecological system.
.The process of building trust and ownership occurred in steps, beginning with a co-design process for determining the delivery of environmental water initiation of a trial watering, and then follow up watering events in each year. Each step required more commitment and trust than the one before, and showed some of the strengths of stakeholder involvement in adaptive management programs.</t>
  </si>
  <si>
    <t>Davies et al. 2019; Development and participatory evaluation of fireline intensity and flame property models for managed burns on Calluna-dominated heathlands</t>
  </si>
  <si>
    <t>Traditional managed burning is widely used as a tool in Calluna vulgaris (L.) Hull-dominated heath and moorland landscapes in northwest Europe, but in some regions, especially the United Kingdom, there is significant debate over fire use. Despite the controversy, there is general agreement on the need to (1) understand relationships between fuel structure and potential fire behavior, and (2) improve burning practice to optimize potential trade-offs between different ecosystem services. Our aim was to provide knowledge to improve management practice by developing models of potential fireline intensity and flame length. We conducted 27 burns in three developmental stages of Calluna with different stand structures and estimated fireline intensity, flame length, flame height, and flame angle.</t>
  </si>
  <si>
    <t>.Scotland
.England</t>
  </si>
  <si>
    <t>Experimental burns were set up at two sites: Crubenmore Estate, near Dalwhinnie on the edge of the Cairngorms National Park in northeast Scotland (56.947 N, 4.239 W; Ordnance Survey National Grid reference NN6386), and Black Hill, Whitborough Estate, in the Pentlands outside Edinburgh (55.855 N, 3.303 W; Ordnance Survey National Grid reference NT1862).</t>
  </si>
  <si>
    <t>heathland</t>
  </si>
  <si>
    <t>The broad aim here was to develop empirical models of fireline intensity and flame properties (length, height, and angle) of fires burning in Calluna-dominated fuels. The specific objectives were to: (1) assess differences in fire behavior among age-related Calluna fuel classes; (2) use experimental burns to develop empirical models of fireline intensity as a function of fire weather and fuel characteristics; (3) use the same burns to model flame length, height, and angle as a function of fireline intensity and compare results obtained here with existing models; and (4) evaluate the performance of our models using participatory citizen science data on fire behavior collected by managers independently completing prescribed burns.</t>
  </si>
  <si>
    <t>Led by paper authors:
Affiliations:
1. The Ohio State University, School of Environment and Natural Resources, Kottman Hall, 2021 Coffey Road, Columbus, Ohio 43210, USA. 
2. The University of Edinburgh, School of GeoSciences, Crew Building, The King’s Buildings, Alexander Crum Brown Road, Edinburgh EH9 3FF, Scotland. 
3. The Game and Wildlife Conservation Trust, Drumochter Lodge, Dalwhinnie, Inverness-shire PH19 1AF, Scotland. 
4. Scottish Natural Heritage (retired), 18/1 Cowan Road, Edinburgh EH11 1RQ, Scotland.</t>
  </si>
  <si>
    <t>3. To generate data for evaluation of our fire behavior models produced using the data and methods previously described, we distributed simple fire behavior recording cards to managers who were independently completing managed burns.</t>
  </si>
  <si>
    <t>Participants included gamekeepers and other managers of private land, reserve managers from the Royal Society for the Protection of Birds, and site managers from the Forestry Commission.</t>
  </si>
  <si>
    <t>Participants were asked to record a number of parameters including basic weather conditions (wind speed, measured on a Beaufort scale adapted for open moorland conditions, wind direction, time since last rain, cloud cover), vegetation type and height, flame length, and fire control resources. Fireline intensity is closely linked to thresholds of fire controllability. In lieu of formal assessment of fire behavior, not possible during regular managed burning operations, managers were asked to use clearly described five-point scales to rate “ease of ignition” (1 = would not light despite repeated attempts with backpack driptorch; and 5 = can be easily lit with cigarette lighter alone, fires spread from spot ignitions) and “difficulty of control” (1 = no control necessary as fire self-extinguishes, and 5 = fire rapidly escapes all control or would have were it not for firebreaks).</t>
  </si>
  <si>
    <t>basic weather conditions (wind speed, measured on a Beaufort scale adapted for open moorland conditions, wind direction, time since last rain, cloud cover), vegetation type and height, flame length, and fire control resources.</t>
  </si>
  <si>
    <t>Local stakeholders (land managers). Here our aim was to generate empirical models that could be used to support best practice in the application of managed fire, and to evaluate our results using the observations of fires applied by managers on the ground.</t>
  </si>
  <si>
    <t>.The participatory approach to model evaluation is a novel aspect of our study and could be more widely adopted to allow large volumes of data to be collected for both managed burns and wildfire behavior.
.Our stakeholder data added to existing evidence (Allen et al. 2016) that many prescribed fires are competently managed and follow current recommended guidelines for planning and implementation.</t>
  </si>
  <si>
    <t>de Paula et al. 2017; Hunting and Monitoring: Community-Based Research in Xerente Indigenous Land, Brazilian Cerrado</t>
  </si>
  <si>
    <t>We present the results from a year-long study of participatory monitoring of hunting in 10 villages in Xerente indigenous land in the Brazilian Cerrado, an initiative to build a sustainable-use program for local hunting. Fifty-two hunters recorded data on 390 hunts involving 451 kills and 5,878 kg of estimated biomass from 34 game species.</t>
  </si>
  <si>
    <t>XIL (9° 34ʹ 37.4ʺ S, 48° 06ʹ 38.3ʺ W) is located in the municipality of Tocantínia, Tocantins state, and covers 183,542 hectares</t>
  </si>
  <si>
    <t>In this paper we present the results of a year-long participatory monitoring of  hunting  study in 10  villages in XIL, an initiative to build a sustainable-use program for local hunting and a way of obtaining information on the exploitation of local game. We also show the importance of these results in revealing the current patterns of use of the local wildlife, and the implications participatory monitoring of hunting has for future management and conservation plans in XIL and for other traditional groups that exploit the Cerrado biome.</t>
  </si>
  <si>
    <t>Led by paper authors:
Affiliations:
1. Postgraduate Program in Ecology University of Pará, Belém, Brazil
2. Environmental Engineer Salto Village, Tocantínia, Brazil
3. Center for Advanced Amazon Studies University of Pará, Belém, Brazil</t>
  </si>
  <si>
    <t>3. Hunters were instructed to fill monitoring data sheets</t>
  </si>
  <si>
    <t>The Akwẽ-Xerente people exploit their surrounding environment for subsistence through hunting, gathering, fishing, family agriculture, and raising of livestock (such  as chickens, pigs, and cattle). Some individuals have jobs as teachers, health workers, employees of the National Indian Foundation (FUNAI), drivers, merchants, and city officials. Those who manage to enter higher education receive scholarships. Other sources of income include the sale of handicrafts and surplus fishing, collecting, family farming, and breeding animals.</t>
  </si>
  <si>
    <t>Training is mentioned, but not elaborated on</t>
  </si>
  <si>
    <t>hunters older than 18 years were invited to participate on a voluntary basis</t>
  </si>
  <si>
    <t>Data collection took place from March 2014 to February 2015</t>
  </si>
  <si>
    <t>Hunters were instructed to fill monitoring data sheets with the following information for each hunting event: (1) date, (2) village, (3) hunter, (4) type of environment, (5) hunting technique, (6) hunting gear, (7) hunting with or without success, (8) number of kills per species, (9) weight (kg) of each animal killed, and (10) sex of each animal killed. Practice runs were conducted individually or in groups. Each hunter received 20–50 kg spring scales to measure the weight of kills.</t>
  </si>
  <si>
    <t>(1) date, 
(2) village, 
(3) hunter, 
(4) type of environment, 
(5) hunting technique, 
(6) hunting gear, 
(7) hunting with or without success,
(8) number of kills per species, 
(9) weight (kg) of each animal killed, and 
(10) sex of each animal killed.</t>
  </si>
  <si>
    <t>Local stakeholders. initiative to build a sustainable-use program for local hunting.</t>
  </si>
  <si>
    <t>.Hunters were highly interested in collaborating, even with no payment for data collection, which was also the case with the Izoceño Indians in the Bolivian Chaco (Noss et al., 2004).</t>
  </si>
  <si>
    <t>.Incomplete data for unsuccessful hunts may have occurred for cultural reasons. Hunters may have been reluctant to admit failure, considering that good hunters tend to be highly respected in Xerente society (MJP, personal observation). This demonstrates that cultural aspects should be carefully addressed in community-based research and management-related activities (Luzar et al., 2011).
.It should be pointed out that XIL is often subject to illegal hunting. This activity is almost impossible to monitor and, consequently, the overall impact of hunting activity within XIL is not known.</t>
  </si>
  <si>
    <t>.Participatory monitoring of hunting provided an important data set on hunting activities and wildlife use that will help outline future conservation and management plans in XIL. Our findings highlight species that deserve special attention in these future strategies, such as the more intensely harvested, and the most vulnerable and threatened species. Changes in traditional hunting activities should also be considered, as firearms have a higher impact on wildlife than traditional weapons (Shepard et al., 2012).
.Noncompliance with data recording for unsuccessful hunts is an issue that must be addressed in future research. This may be achieved through a complementary method for measuring the proportion of unsuccessful hunting. Xerente hunters have access to technologies such as smartphones and their use in future natural resource monitoring programs should be explored due to the valuable contribution these devices can make to a monitoring system</t>
  </si>
  <si>
    <t>Del Carpio et al. 2021; Community-based monitoring to facilitate water management by local institutions in Costa Rica</t>
  </si>
  <si>
    <t>Water scarcity is a global problem that can be compounded by inefficient water management, including underinvestment in infrastructure, underpricing of water use, and underenforcement of user rules. Here, we explore whether these inefficiencies can be reduced in rural Costa Rica via an externally driven community monitoring program (i.e., a program initiated by an outside organization and run by citizens). The monitoring program aimed to reduce groundwater extraction from aquifers, as well as to improve water quality and user satisfaction, by supplying additional information about field conditions and additional scrutiny of user and management authority activities and by fostering citizen engagement in water management.</t>
  </si>
  <si>
    <t>Our study communities are mostly located along the Pacific coast and the northern plains—regions that experience a pronounced dry season and are forecasted to experience a further 20% decrease in water availability by 2050 due to climate change</t>
  </si>
  <si>
    <t>Prior to the program’s implementation, the monitoring of the resource’s status and use in the study communities was formally done by the members of the CBWMO (community-based water management organizations) management committees (third-party monitoring) and informally done by community members (mutual monitoring). The monitoring program, implemented by the Tropical Agricultural ResearchandHigherEducationCenter (CATIE), aimed to formalize community member monitoring by designating a small set of volunteers to serve as formal monitors (i.e., adding another third-party monitor).</t>
  </si>
  <si>
    <t>implemented by the Tropical Agricultural Research and Higher Education Center (CATIE)</t>
  </si>
  <si>
    <t>3. The app, which was developed for the project, allowed monitors to submit information during a weekly reporting window (Friday to Sunday).</t>
  </si>
  <si>
    <t>In Costa Rica, around 1,400 CBWMOs (community-based water management organizations) serve ∼1.5 million people or nearly 30%of Costa Rica’s population (31). Our study communities are mostly located along the Pacific coast and the northern plains—regions that experience a pronounced dry season and are forecasted to experience a further 20% decrease in water availability by 2050 due to climate change (32). Exacerbating these unfavorable geophysical conditions are water management inefficiencies. CBWMOs frequently lack the financial and technical resources to maintain their infrastructure properly.</t>
  </si>
  <si>
    <t>Volunteers received one-on-one training on how to use the SIMA app.</t>
  </si>
  <si>
    <t>The monitoring program, implemented by the Tropical Agricultural ResearchandHigherEducationCenter (CATIE), aimed to formalize community member monitoring by designating a small set of volunteers to serve as formal monitors</t>
  </si>
  <si>
    <t>9 months</t>
  </si>
  <si>
    <t>the project team explained that monitors would contribute to improving the water system in their community (a public good) and that they would receive a payment of about US$3† for each report submitted (a private good), paid by the project team.</t>
  </si>
  <si>
    <t>.Using a survey interface on the app, monitors reported what they saw during the week regarding the following: 1) the days when water service was disrupted, 2) the maximum number of hours without service, 3) the days when water did not run clear, 4) the days when water presented an unpleasant or unusual taste or smell, 5) the number and location of new leaks in the pipelines, 6) the number and location of old leaks that had not yet been fixed, 7) problems related to illegal use (e.g., unauthorized water uses or water connections), and 8) unauthorized use of the land around the water source. Every Monday, the app used the information provided by the monitors to create a weekly summary report that all app users could read.
.The project team also created a WhatsApp chat group, to which the team added the phone numbers of committee members, monitors, and the project team. The chat group allowed for immediate and less structured communication among monitors, between monitors and CBWMO committee members, and among the project team, monitors, and committee members.</t>
  </si>
  <si>
    <t>1) the days when water service was disrupted, 
2) the maximum number of hours without service, 
3) the days when water did not run clear, 
4) the days when water presented an unpleasant or unusual taste or smell, 
5) the number and location of new leaks in the pipelines, 
6) the number and location of old leaks that had not yet been fixed, 
7) problems related to illegal use (e.g., unauthorized water uses or water connections), and 
8) unauthorized use of the land around the water source.</t>
  </si>
  <si>
    <t>Local stakeholders. The monitoring program aimed to reduce groundwater extraction from aquifers, as well as to improve water quality and user satisfaction</t>
  </si>
  <si>
    <t>.Communities with monitors pumped less groundwater from the aquifer, had better water quality, and had higher customer satisfaction.
.Using the estimated effect on groundwater pumping, we find that the cost-effectiveness of community monitoring compares favorably to an alternative, demand-based intervention that relies on household water-efficient technology adoption to reduce groundwater pumping.</t>
  </si>
  <si>
    <t>.As noted by others (37), creating and sustaining a monitoring program is a “second-order” collective action problem: The benefits of the monitoring program are public, while the costs of participating in it are private. The supply of monitoring will thus be suboptimal in most cases, and it may be worse in cases in which the original motivation for creating the monitoring program comes from external actors.
.Although monitors were more engaged than committee members and users, sustaining their engagement was a challenge. The total number of weekly reports decreased over time (Fig. 5) despite the payments for each report, the automatic weekly reminders, and personal phone contact by the project team after several weeks had passed without a report.
.In addition to the collective action incentive problem that all monitoring programs face, a technology-based monitoring program like the SIMA app faces additional challenges. Although technology can lower the costs of collecting and disseminating monitoring data, it can also raise the costs of broadening community participation in the program.
.Although all monitors had a cell phone and knew how to use it properly, only 61% of committee members in the public workshop had a smartphone and, of those with a smartphone, only 87% of them could download the SIMA app. Moreover, many committee members had problems using their smartphones, and the great majority of them did not reach out to the project team for help. Forty-two percent of them indicated technology problems—they could not install the app, lost the password, or did not know how to use apps on their phone.</t>
  </si>
  <si>
    <t>.The program was more successful in engaging monitors than engaging the management committee members.
.when we asked committee members why they did not read the summary reports, only 6% of respondents listed “lack of trust in data.” Instead, around one-third reported not having time to read the summary reports or simply forgetting that the reports were available.
.We posit that committee engagement could be enhanced through two channels. First, committees may have been more likely to read the summary reports if they had played a role in designing them (42). Second, committees may have been more likely to read the reports if their community members held them more accountable for their performance.
.Greater accountability could be achieved by integrating presentations of the summary reports by monitors at management committee meetings or public assemblies, during which committee members would be expected to explain their strategies to improve the water system. To further provide motivations for accountability, the monitor reports could also include comparisons of monitoring indicators across time or across communities. In comparison to the committee members, resource users in the community were even less likely to read the summary reports or even know the program existed. We believe that monitoring programs should do more community advertising of the program to ensure users are aware of its presence and purpose.
.Our study demonstrates that a fixed payment is not enough to sustain monitor motivation.
.To keep monitors engaged, a program may wish to try providing the following: 1) more exciting incentives that vary over time and are based on a mix of luck and performance; 2) more frequent positive feedback, encouragement, and recognition for monitors; and 3) a stronger sense of a common purpose and civic duty among the monitors.</t>
  </si>
  <si>
    <t>In summary, the experimental results provide some support for claims that an externally driven, smartphone-based community-based monitoring program can cost-effectively improve common pool resource governance. Yet we also detect collective action challenges and technology barriers to engaging the relevant actors and, given the short postintervention period of our study, we cannot assess how sustainable the program’s impacts may be. Replications of our design can help increase the precision of the impact estimates, assess the impacts of variations in program attributes and delivery, and assess the generalizability of the impacts to other contexts and longer time periods.</t>
  </si>
  <si>
    <r>
      <t xml:space="preserve">Evans, Kristen, Selmira Flores, and Anne M. Larson. 2019. “Participatory Monitoring in Forest Communities to Improve Governance, Accountability and Women’s Participation.” Small-Scale Forestry 18 (2): 165–87. </t>
    </r>
    <r>
      <rPr>
        <u/>
        <sz val="10"/>
        <color rgb="FF1155CC"/>
        <rFont val="Arial"/>
        <family val="2"/>
      </rPr>
      <t>https://doi.org/10.1007/s11842-019-09413-9.</t>
    </r>
    <r>
      <rPr>
        <sz val="10"/>
        <color rgb="FF000000"/>
        <rFont val="Arial"/>
        <scheme val="minor"/>
      </rPr>
      <t xml:space="preserve">  OR. Evans, Kristen, Manuel R. Guariguata, and Pedro H. S. Brancalion. 2018. “Participatory Monitoring to Connect Local and Global Priorities for Forest Restoration.” Conservation Biology 32 (3): 525–34. https://doi.org/10.1111/cobi.13110.
</t>
    </r>
  </si>
  <si>
    <t>We explore how participatory monitoring can help communities and community
partners define local governance, identify governance issues and problems,
and improve women’s participation, based on action research from 2011 to 2015
to improve women’s participation in decision-making in indigenous communities
in Nicaragua. The findings are based on experiences in developing a participatory
monitoring governance tool and the lessons learned, observations about the process
and results from the monitoring.</t>
  </si>
  <si>
    <t>Nicaragua</t>
  </si>
  <si>
    <t>five communities with significant indigenous presence in the forested Northern Caribbean Autonomous Region (RACCN for its initials in Spanish) of Nicaragua, located in three municipalities: Waspan (3 communities), Rosita (1 community) and Puerto Cabezas (1 community).</t>
  </si>
  <si>
    <t>From 2011 to 2015, the Center for International Forestry Research (CIFOR) and Nitlapan Institute of Research and Development of the Central American University of Nicaragua, implemented a participatory research project with the overall goal of promoting women’s participation in community forestry-related decisions in indigenous communities (Mwangi and Larson 2009). Our case study is based on that research and seeks to answer two linked questions: first, how can participatory monitoring help local actors define and strengthen good governance related to forest governance, but not exclusively so—at the grassroots level in forest-dependent communities? Second, how can participatory monitoring improve the participation of women in decision-making at the community level about natural resources?</t>
  </si>
  <si>
    <t>the Center for International Forestry Research (CIFOR) and Nitlapan Institute of Research and Development of the Central American University of Nicaragua</t>
  </si>
  <si>
    <t>2. The ACM activities included a series of community-based workshops where participants articulated current problems, envisioned possible future scenarios, set priorities for the future and discussed how to enhance the community governance and women’s participation in decision-making (Evans et al. 2006). During the ACM implementation, participating community members planned and executed a project and related activities based on the priorities and workplans established in the workshops.
3. In each community, the monitoring activities were performed at least three times.</t>
  </si>
  <si>
    <t>.The indigenous population participates in a range of activities from commercial timber and non-timber forest product extraction to subsistence use of the forest. Most recently, because of the paucity of commercially valuable trees due to past logging and damage from hurricane Felix in 2007, there has been little commercial timber harvesting, and most forest use is for basic needs, such as timber for firewood and the construction of houses and boats, and the use of a small plot (typically 1–2 ha) of land to cultivate crops for household consumption. According to official data, approximately 70.9% of the population lives in extreme poverty
.As of March 2014, 21 of 23 territories had been demarcated and titled with a total of 36,439.98 km2, representing 28% of the country’s land area (CONADETI 2014). According to Law 445, the highest-level authority is the community assembly, comprised of the adult women and men in the community. The community assembly elects the síndico (community president who is in charge of natural resources) and the wihta (community judge). The síndico has the authority to decide on community natural resource uses, although many síndicos are notoriously corrupt, often “selling” community land to third parties or signing contracts for natural resource extraction without community knowledge or approval (Larson and Mendoza-Lewis 2009). There is no specific mention of women or gender in the law, though in theory indigenous women have equal rights to participate in community decisions and to be elected to these offices. Nevertheless, only a few women have held the position of wihta or síndico</t>
  </si>
  <si>
    <t>For those communities that identified strengthening local governance as their priority, training events, as well as workshops to define internal regulations for forest management, were included.</t>
  </si>
  <si>
    <t>2011 to 2015</t>
  </si>
  <si>
    <t>.During the monitoring sessions, the committee presidents read each aspect aloud, and community members explained and discussed them. This was an engaging and participatory process for the community members, as they practiced saying the question aloud and responding “yes” or “no.” Then, at the completion of each component, each community member was assigned five stars, and she or he was asked to assign a star to the aspects there were most important. In total, approximately 40 monitoring aspects were identified, with over 100 questions.
.During the meetings, community members voted “yes”, “no”, “sometimes” or “don’t know” on each monitoring question by putting his or her vote into a ballot box.</t>
  </si>
  <si>
    <t>Questions (indicators):
.In the last 3 months, did the community leaders respect the area used by women to collect fruits?
.In the last 3 months, did women participate in forest activities and timber extraction?
.In the last 3 months, did the process of approving permission for forestry and timber commercialization take women’s opinions into account?
.In the last 3 months, were women hired for calculating timber volume, trees inventories or timber classification?
.In the last 3 months, was there equitable participation of women in timber extraction and trade?
Monitoring questions (indicators):
1. The community organization follows a work plan to reach particular goals or projects?
2. In the last 3 months, the work plan was monitored and evaluated?
3. In the last 3 months, leaders reported to the community assembly the results of their work (good and bad) with regard to the activities planned?
4. Decisions were made by women and men in assemblies, particularly when there was a discussion over land property rights or natural resources?
5. Women’s votes were included when new authorities were elected?
6. Women presented proposals in community assemblies, and they were considered?
7. On the community board are there women elected as síndico?
8. Did women nominate other women to occupy offices in the community?
9. In the last 3 years, has the community organization managed social investment projects?
10. Did the women’s group look to unite efforts with other women?
11. Did the women’s group motivate other women to participate?
Further monitoring questions:
1. In the last 3 months, the síndico and the wihta listened to the opinions and suggestions of his/her team or community members?
2. Does the leader know and comply with his/her obligations?
3. In the last 3 months, did s/he organize a meeting/assembly?
4. In the last 3 months did s/he evaluate and present financial reports about community timber extraction?
5. Did s/he identify problems and basic needs for his/her community that need to be addressed? Did s/he find solutions?
6. In the last 3 months, did s/he manage financial resources or productive projects to benefit his/her community?</t>
  </si>
  <si>
    <t>Local stakeholders. a participatory research project with the overall
goal of promoting women’s participation in community forestry-related decisions in
indigenous communities</t>
  </si>
  <si>
    <t>.At the community level, that debate became a lively discussion and reflection during the monitoring sessions, which created unique spaces for defining, or at least discussing, what leaders are supposed to be doing, and the nature of the relationship of accountability and transparency between leaders and community members. Most importantly, developing the tool included the knowledge, needs and perceptions of local people at the outset.
.Monitoring the quality of their local leaders (see Table 4) provided a mechanism for community members to explore the tasks and responsibilities that community members expect of their leaders and where those expectations were not being met.
.Monitoring the characteristics of good leadership in the community allows communities to assess the performance of their leaders. While some leaders might have believed that inviting community members to participate in meetings or assemblies is the primary function expected of a leader, clearly community members expect their leaders to do more. The monitoring helped participants to articulate those characteristics and responsibilities, such as transparency in managing resources, and managing projects on behalf of the community.
.When asked to reflect on their experiences with the tools, the community members identified this array of advantages and disadvantages with the process:
Advantages (As defined in paper)
.The monitoring process opens new spaces to discuss problems in the community.
.It helps to provide feedback and remember the good and bad things which happen in governance processes.
.Help to reflect upon and discuss with women and men to construct processes of change and to correct errors that were committed.
.Makes known the perspectives of everyone—men and women—on community management and leaders.
.Encourage changes in attitude and skills among leaders.
.It’s a tool that is applicable to many contexts.</t>
  </si>
  <si>
    <t>.Due to several constraints, including difficulty of transportation and high levels of conflict in several participating communities, we had decreased the number of communities we were working with from nine to five for the second phase.
.While many community members found the monitoring activities to be useful tools to improve and strengthen their community organizations, few leaders liked or supported the monitoring process once it started. Community and territorial leaders were involved in the initial workshops where they defined the monitoring questions, and they were invited to attend the monitoring meetings, but their participation quickly dropped off as soon they realized that a project priority was women’s participation. Then it was rare for leaders, who were mostly male, to attend the monitoring activities because they felt that they were being critically monitored, and, if they did attend, it was to find out what was being said about them. In truth, leaders, who were mostly male, were being criticized in the monitoring meetings, because the discussions frequently became sessions where their lack of compliance or performance as a leader was publicly rebuked.
.Leaders lacked compelling reasons to believe the monitoring would serve their interests and goals, and they did not feel comfortable with a process that was evaluating aspects of their performance.
.When asked to reflect on their experiences with the tools, the community members identified this array of advantages and disadvantages with the process:
Disadvantages (As described in paper)
.Lack of adoption of the tool and application in practice, just discussion and reflection.
.It becomes a tiresome and useless tool if what it evaluates is not in our interest.
.Lack of compliance with the agreements that we made.
.Delegitimization of the evaluation processes when the authorities feel that the monitoring is a threat and that they are being audited.</t>
  </si>
  <si>
    <t>.The process revealed that the four major governance challenges faced by the communities are transparency, accountability, leadership skills and the illegal—although often abetted by leaders—taking of community land by migrants.
.While it is too soon to say if the monitoring has made a significant impact on women’s participation, the process created a meaningful dialogue about women’s exclusion from decision-making, particularly in forest management issues.
.The monitoring of women’s participation also exposed that leaders take advantage of fuzzy definitions of “participation” by claiming that inviting women to be present was participation, even though that is considered nominal participation or tokenism
.Participants also noted that women rarely hold the position of wihta, síndico or territorial president: these spaces are usually occupied by men.</t>
  </si>
  <si>
    <r>
      <t xml:space="preserve">Equator Initiative - Tetepare Descendants Association - </t>
    </r>
    <r>
      <rPr>
        <u/>
        <sz val="10"/>
        <color rgb="FF1155CC"/>
        <rFont val="Arial"/>
        <family val="2"/>
      </rPr>
      <t>https://www.equatorinitiative.org/wp-content/uploads/2017/05/case_1370356629.pdf</t>
    </r>
  </si>
  <si>
    <t>.Local and indigenous communities across the world are advancing innovative sustainable development solutions that work for people and for nature. Few publications or case studies tell the full story of how such initiatives evolve, the breadth of their impacts, or how they change over time. Fewer still have undertaken to tell these stories with community practitioners themselves guiding the narrative. To mark its 10-year anniversary, the Equator Initiative aims to fill this gap. The following case study is one in a growing series that details the work of Equator Prize winners – vetted and peer-reviewed best practices in community-based environmental conservation and sustainable livelihoods. These cases are intended to inspire the policy dialogue needed to take local success to scale, to improve the global knowledge base on local environment and development solutions, and to serve as models for replication.
.Tetepare Descendants’ Association (TDA) represents the legal owners of Tetepare Island, the largest uninhabited island in the tropical Pacific and one of the last remaining unlogged tropical islands in world. To help indignous landholders resist pressures from industrial logging companies, TDA pioneered ‘community conservation agreements’ whereby landholders and their communities are provided with alternative livelihood opportunities in exchange for a commitment to the sustainable management of marine and forest resources.</t>
  </si>
  <si>
    <t>Solomon Islands</t>
  </si>
  <si>
    <t>Tetepare Island, Western Province</t>
  </si>
  <si>
    <t>Tetepare Descendants’ Association (TDA) formed in 2003 to protect the island’s biological diversity, channelling international funding to provide the island’s legal owners – the descendants of Tetepare’s former inhabitants – with alternative livelihood opportunities in exchange for their commitment to the conservation of Tetepare’s marine and forest resources.</t>
  </si>
  <si>
    <t>.In 1995, a group of these customary landowners formed the group Friends of Tetepare to address the threat of commercial logging on Tetepare. In 2002, this group joined forces with the Tetepare Traditional Landowners Association (TOLOA) and in 2003 the organizations officially merged to form Tetepare Descendants’ Association (TDA).
.With the aim of helping Pacific island communities resist the temptation of lucrative logging contracts, the American Museum of Natural History’s (AMNH) Center for Biodiversity and Conservation (U.S.) developed the use of Community Conservation Agreements (CCAs).... The two most developed CCA partnership areas are Tetepare Island, and the Kolombangara Coast to Cloud Forest Reserve, the largest terrestrial protected area in the Solomon Islands, modelled after TDA and considered a sister project.</t>
  </si>
  <si>
    <t>1. In 1995, a group of these customary landowners formed the group Friends of Tetepare to address the threat of commercial logging on Tetepare.
2. Decisions over the use of funding are taken in a highly participatory manner.
3. The association also carries out monitoring of Tetepare’s terrestrial and marine wildlife. TDA rangers are employed from within the community and make regular patrols of the island and its surrounding area to ensure that regulations are being complied with.
4, 5. Annual general meetings and quarterly executive meetings provide forums for collective decision making and the incorporation of local knowledge and data into resource management plans, empowering communities to steward their natural resources to their long term benefit.</t>
  </si>
  <si>
    <t>.For all Tetepare’s marine and terrestrial biodiversity, one species that is notably absent from the island is humans. Tetepare has been uninhabited since the mid-19th century and is in fact the largest uninhabited island in the tropical Pacific... Scattered now throughout the Western Province of Solomon Islands, on the neighbouring islands of New Georgia, Roviana Lagoon, Vona Vona Lagoon, Nggatokae and Ranongga, the descendants of the Tetepare Islanders retain their ties to Tetepare through customary land ownership and oral traditions.
.In 1995, a group of these customary landowners formed the group Friends of Tetepare to address the threat of commercial logging on Tetepare. In 2002, this group joined forces with the Tetepare Traditional Landowners Association (TOLOA) and in 2003 the organizations officially merged to form Tetepare Descendants’ Association (TDA). The association officially represents the legal owners of Tetepare and supports them in rejecting logging offers in order to conserve the island’s natural resources for the benefit of all Tetepare descendants, present and future. Over 3,000 descendants of the Tetepare Islanders have joined TDA, making it one of the largest landowners’ associations in the Solomon Islands.</t>
  </si>
  <si>
    <t>.(Not associated with monitoring activities) Conservation measures include permanent and temporary marine protected areas (MPA), biodiversity monitoring activities, and conservation incentive programmes. Its alternative livelihood activities include ecotourism activities, training and business support for community members, and a scholarship programme to enable local youth to pursue secondary education, trade school, or vocational training.
.(Associated with monitoring activities)‘Seagrass Watch’ monitoring has been conducted annually on Tetepare Island since 2005. This is conducted by women from the neighboring Rano and Lokuru villages who have been trained in seagrass monitoring methods.</t>
  </si>
  <si>
    <t>.TDA rangers are employed from within
the community and make regular patrols of the island and its
surrounding area to ensure that regulations are being complied
with.
.‘Seagrass
Watch’ monitoring has been conducted annually on Tetepare Island
since 2005. This is conducted by women from the neighboring
Rano and Lokuru villages</t>
  </si>
  <si>
    <t>.Association formed in 1995
.‘Seagrass
Watch’ monitoring has been conducted annually on Tetepare Island
since 2005.</t>
  </si>
  <si>
    <t>Rangers are employed</t>
  </si>
  <si>
    <t>TDA rangers are employed from within the community and make regular patrols of the island and its surrounding area to ensure that regulations are being complied with. Individual species including coconut crabs, certain species of sea grass, giant clams, and endangered sea turtles are targeted through tailored community protection measures. For example, TDA participates in the Global Reef Check initiative, through which coconut crabs are monitored both within and outside the MPA to gauge the effectiveness of the protected area designation. ‘Seagrass Watch’ monitoring has been conducted annually on Tetepare Island since 2005. This is conducted by women from the neighboring Rano and Lokuru villages who have been trained in seagrass monitoring methods.</t>
  </si>
  <si>
    <t>.Island patrols for illegal activity
.Species monitoring
.Seagrass monitoring</t>
  </si>
  <si>
    <t>Local stakeholders. The association’s constitution states its aim as being to unite Tetepare’s landowners to manage and conserve Tetepare and its natural resources for the benefit of present and future generations descended from Tetepare Islanders.</t>
  </si>
  <si>
    <t>TDA’s operational structure ensures that the findings of monitoring activities inform action. For example, when coconut crab data indicated critically low levels of the species, TDA’s Executive Committee, alongside the Tetepare communities, agreed to establish additional seasonal protected areas in which coconut crab harvesting is banned.</t>
  </si>
  <si>
    <t>.The association’s ranger and monitoring activities have had important impacts in terms of the sustainable management of important terrestrial (e.g. coconut crabs) and marine (e.g. trochus) species on the island and in the surrounding waters. The results of monitoring indicate a greater abundance of species inside protected areas versus harvested areas.
.The organization’s operational structure ensures that the results of monitoring are used to best effect, with resource management plans altered according to information garnered from monitoring data.
.Monitoring also allows success to be tracked, providing ongoing indications of what methods are working and what methods are not. This helps to support community members’ ongoing commitment to conservation activities, by enabling them to see clearly the results of their efforts.</t>
  </si>
  <si>
    <t>.Employment and income generation opportunities in ecotourism, as environmental monitors, and in the range of small businesses that TDA supports, provide a strong incentive for the continuation of conservation measures.
.Annual and quarterly meetings provide a forum for participatory decisionmaking and regular awareness meeting are held in member communities to explain project activities and to educate community members about TDA’s work. Socially therefore, TDA has a high degree of sustainability, with strong buy-in from its member communities who enjoy clear benefits from their involvement in the association.</t>
  </si>
  <si>
    <t>.At the national level, TDA was used as a model in the development of Solomon Islands’ National Protected Areas Act in 2010. The Government of Solomon Islands has also recognized TDA as an exemplary indigenous institution in its official statement on REDD+ negotiations as part of UNFCCC negotiation and discussions. In Copenhagen in 2009, the government announced Tetepare as a pilot project for the development of avoided deforestation carbon credit programmes in the region, and in July 2011, TDA participated in an inception workshop for a UN-REDD readiness support programme, in partnership with the Secretariat of the Pacific Community (SPC) and Japan International Cooperation Agency (JICA), with a view to initiating a formal forest carbon inventory on Tetepare</t>
  </si>
  <si>
    <r>
      <t xml:space="preserve">Equator Initiative - Comité para la Defensa y Desarrollo de la Flora y Fauna del Golfo de Fonseca (CODDEFFAGOLF)  - </t>
    </r>
    <r>
      <rPr>
        <u/>
        <sz val="10"/>
        <color rgb="FF1155CC"/>
        <rFont val="Arial"/>
        <family val="2"/>
      </rPr>
      <t>https://www.equatorinitiative.org/wp-content/uploads/2017/05/CODDEFFAGOLF-Honduras.pdf</t>
    </r>
    <r>
      <rPr>
        <sz val="10"/>
        <color rgb="FF000000"/>
        <rFont val="Arial"/>
        <scheme val="minor"/>
      </rPr>
      <t xml:space="preserve"> </t>
    </r>
  </si>
  <si>
    <t>.Local and indigenous communities across the world are advancing innovative sustainable development solutions that work for people and for nature. Few publications or case studies tell the full story of how such initiatives evolve, the breadth of their impacts, or how they change over time. Fewer still have undertaken to tell these stories with community practitioners themselves guiding the narrative. To mark its 10-year anniversary, the Equator Initiative aims to fill this gap. The following case study is one in a growing series that details the work of Equator Prize winners – vetted and peer-reviewed best practices in community-based environmental conservation and sustainable livelihoods. These cases are intended to inspire the policy dialogue needed to take local success to scale, to improve the global knowledge base on local environment and development solutions, and to serve as models for replication.
.Over the last 30 years, Comité para la Defensa y Desarrollo de la Flora y Fauna del Golfo de Fonseca (CODDEFFAGOLF) has been a positive force for change in a coastal region of southern Honduras with one of the highest poverty rates in Latin America, faced with acute environmental threats created by shrimp farming, sugarcane production, commercial fishing, mining, and adverse effects by laws aiming to improve economic development. The organization has pioneered the construction of artificial reefs designed to serve as fish aggregation sites in the Gulf of Fonseca Archipelago Marine National Park in order to protect and restore mangroves and coastal biodiversity threatened by deforestation. CODDEFFAGOLF has also carried out direct planting of seeds to restore and regenerate coastal mangrove forests.</t>
  </si>
  <si>
    <t>Honduras</t>
  </si>
  <si>
    <t>The Gulf of Fonseca, located in southern Honduras in the Pacific Ocean and shared by El Salvador and Nicaragua</t>
  </si>
  <si>
    <t>The organization’s current strategic objectives are:
1. To have an impact in local, regional, national and international decision-making, in order to promote respect for human rights and a fair and equitable application of environmental legislation, encourage the creation and/or consolidation of networks and establish partnerships or conflict resolution tools as mechanisms for advocacy.
2. To provide effective and sustainable biodiversity management in natural and protected areas, with active participation from communities, local government and the general population, through appropriate co-management practices, effective environmental risk management and integrated river basin management.
3. To contribute to regional socioeconomic development (with special emphasis on communities in the departments of Valle and Choluteca), through rural business development and a focus on livelihoods and food sovereignty, while managing governance and local empowerment in the organization’s area of influence.
4. To promote economic, political and social sustainability of CODDEFFAGOLF through project management, institutional capacity-building, entrepreneurial initiatives based on resource use and a suitable system for communicating and raising awareness of its work both inside and outside of the organization.
5. To strengthen legal, organizational, environmental, social and economic capacity among the grassroots groups that make up CODDEFFAGOLF, by focusing on social inclusion, gender equality, generational replacement and self-development, with the aim of consolidating the organization in a meaningful and sustainable way.</t>
  </si>
  <si>
    <t>.Comité para la Defensa y Desarrollo de la Flora y Fauna del Golfo de Fonseca (CODDEFFAGOLF)
.CODDEFFAGOLF emerged in 1988 as a social movement fighting the emerging shrimp industry and the associated impacts on coastal wetlands in the Gulf.</t>
  </si>
  <si>
    <t>1, 2. CODDEFFAGOLF emerged in 1988 as a social movement fighting the emerging shrimp industry and the associated impacts on coastal wetlands in the Gulf.
3. Monitoring of mangrove forests
4, 5. The organization has undertaken significant conservation work to support local development and has managed to strike a vital balance in negotiation.
.Participating and providing civil society leadership in the formulation of a holistic management plan for the Honduran Gulf of Fonseca, funded by the private sector.
.The installation of artificial reefs in areas where fishing is less intensive and which meet established technical criteria.</t>
  </si>
  <si>
    <t>.The main economic activities pursued in the Gulf of Fonseca are aquaculture, artisanal fishing and agriculture. Open-sea fishing dominates in the marine and coastal zone, taking place in estuaries, beach areas and winter lagoons, supplemented by the cultivation of staple crops (corn and beans). Both of these activities are carried out for subsistence and market ends.</t>
  </si>
  <si>
    <t>.the organization has mobilized hundreds of local people, training them in innovative resource management practices.</t>
  </si>
  <si>
    <t>.vibrant environmental monitoring network with a local governance structure led by men, women and young people.</t>
  </si>
  <si>
    <t>.An area of 1,200 hectares of mangrove forest has been replanted, including 230 hectares in Ramsar Site No. 1,000 (Southern Honduras Wetland System), which will be used sustainably under management plans produced by the ICF, local communities and CODDEFFAGOLF to manage and harness existing natural and social capital for the benefit of thousands of coastal families.
.A monitoring protocol for the mangrove forest has been developed.</t>
  </si>
  <si>
    <t>.Monitoring of mangrove forests</t>
  </si>
  <si>
    <t>Local stakeholders. In response to the pressures facing the mangroves, CODDEFFAGOLF has worked towards the regeneration and restoration of the mangrove forest, through both direct planting and the use of nurseries, in places where the red mangrove (Rizophora mangle) has deteriorated or shrunk.</t>
  </si>
  <si>
    <t>.Based on the visual perceptions of coastal communities, populations of Anadara grandis appear to have grown over the last ten years — the result of habitat improvements brought by the reforestation of critical zones of mangrove forest. These efforts were led by CODDEFFAGOLF with the participation of its community leaders, organized into their 11 branch groups. CODDEFFAGOLF has no research on the population increase and health of this bivalve.</t>
  </si>
  <si>
    <t>.The work of CODDEFFAGOLF is helping support a range of Sustainable Development Goals (SDGs). Both mangrove reforestation and the construction of artificial reefs, for example, are intended to expand the range of livelihood options available to local communities, in line with the SDGs for no poverty (SDG 1), zero hunger (SDG 2), decent work and economic growth (SDG 8), and responsible production and consumption (SDG 12).</t>
  </si>
  <si>
    <t>.Major challenges have included achieving a confluence of interests between the public and private sectors and civil society, working with communities and establishing a satisfactory cost-benefit ratio between conservation and local development that proves beneficial for local people.</t>
  </si>
  <si>
    <t>.The organization is currently working to generate ideas for establishing a monitoring system for fisheries through regular evaluations of fishing sites. This comes in response to the fishing authority’s lack of institutional presence in the region, and to the release of voluntary guidelines for small-scale fisheries approved by the FAO and pushed forward by the World Forum of Fisher Peoples (WFFP), of which CODDEFFAGOLF is a member.</t>
  </si>
  <si>
    <t xml:space="preserve">2020 The State of Community Conservation Report _ Namibian Association of CBNRM Support Organizations https://www.nacso.org.na/sites/default/files/2020%20State%20of%20Community%20Conservation%20Report%20-%20book.pdf </t>
  </si>
  <si>
    <t>.For the Natural Resource Working Group (NRWG), the challenge was to continue monitoring activities for wildlife, plant and fish resources, while keeping a close watch on human-wildlife conflict and wildlife crime. All of these activities rely on conservancy employees who spend most of their time in the field – game guards, resource monitors, fish monitors and guards. Securing funding for conservancies to pay these critical workers through the CRRRF was therefore essential to ensuring that conservation continued despite the global pandemic</t>
  </si>
  <si>
    <t>The Event Book monitoring system is at the heart of natural resource management. This system is often implemented before a conservancy is officially gazetted to allow emerging conservancies to start monitoring their resources as soon as possible. Without a monitoring system, conservancies could not tell if they have enough of any particular species to use it sustainably. Although game counts are done annually, and aerial surveys are completed every few years, there is no replacement for day-to-day monitoring on the ground using Event Books.</t>
  </si>
  <si>
    <t>Natural Resource Working Group (NRWG)</t>
  </si>
  <si>
    <t>3. The Event Book system starts with small yellow books that community game guards keep with them at all times while on duty (Figure 12). They use their books to record incidents relating to wildlife (Events) during their daily activities.</t>
  </si>
  <si>
    <t>Namibia’s communal conservancies and community forests are self governing entities legally recognised by the Ministry of Environment, Forestry and Tourism (MEFT). Conservancies receive training and support from the Namibian Association of CBNRM Support Organisations (NACSO), which also partners with the Directorate of Forestry that supports community forests.</t>
  </si>
  <si>
    <t>.The National Forest Inventory team from the Directorate of Forestry (DoF) officials take the lead in this process and provide training for resource monitors and community members to collect the necessary data.</t>
  </si>
  <si>
    <t>.The Event Book system starts with small yellow books that community game guards keep with them at all times while on duty.
.Resource monitors are employed by community forests to conduct patrols, report illegal harvesting activities and assist with taking forest resource inventories.</t>
  </si>
  <si>
    <t>All monitors are described as employed</t>
  </si>
  <si>
    <t>.The Event Book system starts with small yellow books that community game guards keep with them at all times while on duty (Figure 12). They use their books to record incidents relating to wildlife (Events) during their daily activities. Incidents or events include cases of human-wildlife conflict (e.g. crops damaged or livestock killed), suspected poaching or wildlife deaths from unknown causes, sightings of locally rare species, wild fires, or any unusual observations.
.Once a month, the game guards report to their conservancy office and transfer the information from their yellow booklets to a blue monthly reporting chart.
.Members of the NRWG transfer the information from the paper books at the conservancy offices to a computer each year as part of an Event Book audit, which allows further analysis at a national level.
.natural resource monitors and community game guards (plus rhino rangers) in community forests and conservancies report any suspicious or illegal activities to the relevant authorities.
.patrols to detect and deter wildlife crime.
.Resource monitors are employed by community forests to conduct patrols, report illegal harvesting activities and assist with taking forest resource inventories.
.Completing an inventory is a time- and labour-intensive task, as teams of people are sent to sample plots marked on a GPS to collect detailed information on the trees within a radius of 20m of the GPS point. Within this radius, every tree that is greater than 10cm in diameter at breast height (DBH = 1.3m from the ground) is identified to species level and measured in terms of its log length (i.e. the useable part of the tree were it to be harvested). Saplings that fall between 5-10cm in DBH are identified and measured and even smaller seedlings of species that could become trees are measured within a radius of 10m from the GPS point. Qualitative data is also collected from each sample area, as trained observers describe the site in terms of its potential for grazing, timber harvesting, non-timber forest products, among other general descriptions.
.Fish monitors collect data on legal fish catches on a regular (weekly or twice a week) basis by visiting boat landing sites in their area to find out how much fish was caught using what methods.</t>
  </si>
  <si>
    <t>.trends in (human-wildlife) conflict and identifying (human-wildlife conflict) hotspots in each conservancy
.anti-poaching activities (such as reporting illegal harvesting activities)
.Game counts
.Plant inventories
.Fishing records</t>
  </si>
  <si>
    <t>Mixed. Not explicitly addressed in the paper, but monitoring seems to fit conservation goals geared towards agencies, but local benefits are also mentioned</t>
  </si>
  <si>
    <t>.The Event Books, game counts, plant inventories, fishing records and other data are used to determine whether the management actions are achieving the community’s objectives and, if not, what needs to be changed.
.Wildlife populations responded to deteriorating rangeland conditions by moving away from the worst affected conservancies, although some natural deaths were also recorded. The game counts, Event Book data, rainfall data, maps of rangeland condition and hunting reports all indicated the need for lower quotas to reduce the pressure on key herbivore species. Harvesting rates were therefore reduced in 2015 to less than half (springbok) or even a third (gemsbok) of the 2014 off-take, and even more drastically reduced in 2018 as the drought continued (Figure 15). Offtake in 2020 was further limited due to restrictions on international arrivals and therefore fewer hunting clients.</t>
  </si>
  <si>
    <t>Testimonials from Community guards:
.Hofney Hoeb (Torra, Rhino Ranger): “These animals are our future. Since I was young, I travelled around with my father, Sebulon Hoeb who worked for Save the Rhino Trust since 1990, so in many ways, this is my family inheritance. I love my job and this connection to my father.”
.Martha Lambert (//Audi, Volunteer Game Guard): “Walking around in the field, seeing wildlife and the beautiful landscapes makes my day. My conservancy does not generate income at the moment and so, we do this voluntarily.”
.Gert Kasupi (≠Khoadi-//Hôas, Rhino Ranger): “I love my job. Being a Rhino Ranger has helped us to change our livelihoods at home, my kids are also able to go to school as I can cater for their essential needs.”
.Marius Vainen Kock (Oskop, Game Guard): “My job also gives me the opportunity to get in touch with nature. Exploring the landscapes, seeing wildlife and the combination is fascinating and relaxing. I am proud to be a game guard and would like to become an expert in the field of conservation
.Pineas Kasaona (Anabeb, Game Guard): “Our patrols help to counter poaching in the area. The community never knows where we are, but they constantly see fresh tracks and poachers retreat because they are not sure whether we are in the area or not.”
.Herman Kasaona (Otjimboyo, Elephant Ranger): “I have skills to identify elephant behaviours and educate my fellow community members.”
.Kachana Mukushi (Lake Liyambezi Emerging Conservancy, Game Guard): “There has been a decrease in poaching and an increase in wildlife. The awareness raising activities are effective.”
.Ella !Hoaes: (≠Khoadi-//Hôas, Environmental Shepherd): “Wildlife numbers decreased and water points dried up, due to the persistent drought over the years. We still need to build our tourism industry and without wildlife, tourism will not be possible.”
.Kapurwa Kapiringi (Orupupa, Game Guard): “We as game guards try our level best to protect our natural resources. This job means a lot to me because it helps me take care of my family and community. ”
.Hiamaundu Hinu (Orupupa, Game Guard): “I will try to encourage the whole community to look after our natural resources and teach them the importance of conserving our nature. We pray that this COVID-19 will come to an end so that things can go back to normal.”
.Maleska Harases (≠Khoadi-//Hôas, Environmental Shepherd): “It is so important to continue the work we do and to educate our children so that they will still be able to see wildlife in our area in the future.”
.Festus Tjimbi (Otjimboyo, Volunteer Game Guard): “I am appealing to our potential tourists to visit Namibia as usual once the pandemic subsides. We as community game guards will make sure that you will enjoy the same scenery with wildlife when you visit after the coronavirus. I thank you.”</t>
  </si>
  <si>
    <t>.The Event Book monitoring system is critical to determining trends in conflict and identifying hotspots in each conservancy, thus guiding the implementation of mitigation measures. Prompt reporting of conflict incidents (within 24 hours) is further required for farmers to receive assistance through the Human-wildlife Conflict Self-Reliance Scheme. Payments through this scheme are intended to offset the cost of the damage, provided that incidents are confirmed through investigation by game guards or MEFT officers and measures were taken to protect the livestock or crops.
.Efforts to combat wildlife crime in Namibia are not solely linked to anti-poaching and law enforcement activities. The key to success is through a holistic, community-based approach that includes education, awareness, and collaboration at many levels. Government agencies, conservancies, non governmental organisations, the private sector and national and international donors all play important roles in the overall strategy.</t>
  </si>
  <si>
    <t xml:space="preserve">(EXCLUDE) Participatory Monitoring &amp; Evaluation in Tanzania’s Health and Social Service Programs Training Manual_https://pdf.usaid.gov/pdf_docs/PA00TCZ1.pdf </t>
  </si>
  <si>
    <t>Community-based services present special strategic information challenges. First, these systems are less structured and more flexible than facility-based services. Second, while DQA can verify whether records are in place to support the reported results, it does not track back to the actual programme recipients themselves. To address this limitation, MEASURE Evaluation developed the community trace and verify tool (CTV) for community-based organisations that provide services to most vulnerable children (MVC). The CTV involves visiting MVC households to inquire about children’s status and the services received. This tool can be applied to a sample of MVC listed in the community to determine coverage or a sample of MVC listed in the service registers to determine accuracy of reporting. However, the CTV cannot be used alone to inform the quality of services provided. That requires comprehensive M&amp;E.
Organised workshops and one-on-one mentoring can build organisational and individual M&amp;E skills. We also recommend strengthening routine programme supervision to include comprehensive M&amp;E issues. This is in line with recent guidance from the Office of the Global AIDS Coordinator (OGAC), which considers supportive supervision a key activity in promoting data quality and data use (FY2010 COP Technical Considerations, 2009). In addition, we propose complementing assistance to service providers with special attention to programme beneficiaries through participatory monitoring and evaluation (PM&amp;E).
Data quality assessment and the CTV tool are useful for strengthening capacity, data quality, and timely programme information that can be used for supply-side programme decision making (involving service providers). However, neither the DQA nor the CTV assesses the demand side (target population), nor do they encourage data use at the community level or joint decision making involving target populations and service providers.
For these reasons, MEASURE Evaluation developed a PM&amp;E programme that will not only address the identified gaps in data quality and evidence-informed decision making on the supply side but also strengthen the demand side and provide strong direct linkages between program beneficiaries and direct service providers and on up to higher levels of technical and resources support providers: donors and implementing partners/international nongovernmental organisations (NGOs). We hope that implementation of the PM&amp;E program will enhance the well-being of the children and the performance of the service providers. We also hope that the PM&amp;E programme will enhance the supervision and management practices of the technical and resource providers.</t>
  </si>
  <si>
    <t>No. Training manual, not codable/relevant
Exclude on criteria 3</t>
  </si>
  <si>
    <t>Tanzania</t>
  </si>
  <si>
    <t>Local stakeholders. This manual is specifically designed to train direct service providers who aim to apply the participatory methods for community-based stakeholders in health and social services programmes in Tanzania. The trainers do not have to be professional M&amp;E experts. They do need, however, to have basic skills, experience, and commitment to participatory training methods and basic knowledge about project management and planning, as well as the programme implementation environment in Tanzania.</t>
  </si>
  <si>
    <t>(EXCLUDE) TNC program Hui O Ka Wai Ola (Association Of The Living Waters)  - https://www.huiokawaiola.com/</t>
  </si>
  <si>
    <t>No. Not enough relevancy
Exclude on criteria 3</t>
  </si>
  <si>
    <t>INTEGRATING COMMUNITY-BASED
MONITORING INITIATIVES AND THE
NATIONAL FOREST AND CARBON
MONITORING SYSTEM IN COLOMBIA</t>
  </si>
  <si>
    <t>This Inspiring Practice describes how WWF and its partners worked under the leadership of IDEAM with participatory community-based forest monitoring initiatives throughout Colombia to build greater connection, communication, technical capacity, and trust–both among these initiatives and between them and the agencies tasked with forest monitoring at the national level.</t>
  </si>
  <si>
    <t>Not external</t>
  </si>
  <si>
    <t>Colombia</t>
  </si>
  <si>
    <t>In 2016, IDEAM led the establishment of the GITMC and set about integrating the community-based monitoring efforts with the national system, bringing together the stakeholders driving monitoring on each level to build their mutual understanding and trust and to support their collaboration moving forward. They also sought to integrate these efforts “horizontally”–to cultivate connection and knowledge exchange between community initiatives, in order to enhance both their technical capacities and their resilience in the face of considerable challenges and risks associated with monitoring. Through this vertical and horizontal integration, the stakeholders hoped to strengthen the SMByC on all levels nationwide, and to generate national monitoring guidelines that are informed by the full diversity of community experiences and perspectives.</t>
  </si>
  <si>
    <t>In 2016, IDEAM led the establishment of the GITMC and set about integrating the community-based monitoring efforts with the national system, bringing together the stakeholders driving monitoring on each level to build their mutual understanding and trust and to support their collaboration moving forward.</t>
  </si>
  <si>
    <t>1. In the 1990s, many community monitoring efforts emerged in Colombia, several of them technically and financially by the entities that would later make up the GITMC.
2. ("Direct stakeholders") Involved in project design, make decisions, and receive benefits
3. Community monitors
4. A collective reflection process begins to identify lessons learned, failures, achievements and recommendations to improve the process of integration between local monitoring initiatives and the SMByC.
5. From with a poll shared to members of the RNIMC, IDEAM carries out an assessment of the connectivity of community actors and identifies interaction strategies for the COVID-19 pandemic. Based on this, the GITMC reflects on working integration mechanisms to continue to support the Network. The Network continues to be active, with approximately 50 community initiatives participating. IDEAM continues to lead the process of integration and strengthening community monitoring in the country, with the support of the GITMC.</t>
  </si>
  <si>
    <t>.Community monitors and their organizations have greater access to tools (such as mapping and data analysis software) and information that strengthens their monitoring efforts, and some are now more willing to trust IDEAM and its partners.
.This community-to community “horizontal” integration has resulted in the formation of the RNIMC, a group led by community monitors to exchange information, organize across communities, and otherwise strengthen local monitoring efforts.</t>
  </si>
  <si>
    <t>.Local communities, including rural farmers, AfroColombian, and Indigenous peoples</t>
  </si>
  <si>
    <t>2016-Present</t>
  </si>
  <si>
    <t>.track greenhouse gas emissions
.local wildlife
.forest phenology
.soil and water quality</t>
  </si>
  <si>
    <t>Mixed. Beginning with an inventory of and outreach to local monitoring efforts, and then unfolding through a series of meetings reflecting on the actions of monitoring at different scales and practical workshops in which community monitors engaged directly with IDEAM and its partners, this work strengthened local-to-national integration and led to the establishment of national guidelines for participatory monitoring. It also created an effective and empowering collaborative network for community monitoring initiatives, through which monitors can exchange information, organize for advocacy, and connect over shared concerns, challenges, and achievements.</t>
  </si>
  <si>
    <t>Through this vertical and horizontal integration, the stakeholders hoped to strengthen the SMByC on all levels nationwide, and to generate national monitoring guidelines that are informed by the full diversity of community experiences and perspectives.</t>
  </si>
  <si>
    <t>.Through greater interaction and relationship-building between the local and national levels, collaboration and communication are growing. Community initiatives and national institutions are now better able to exchange information and learn from each other.
.IDEAM and its partners, in turn, now have greater trust in the skills of community monitors and the data they gather.
.IDEAM, Minambiente, international cooperation agencies, and NGO members of the GITMC are now better equipped to meet their goal of strengthening community processes.
.By making local monitoring initiatives more visible, this process has fostered greater connection and collaboration between communities as well.
.This community-tocommunity “horizontal” integration has resulted in the formation of the RNIMC, a group led by community monitors to exchange information, organize across communities, and otherwise strengthen local monitoring efforts.
.Using WhatsApp, the RNIMC has cultivated a vibrant forum for community monitors to stay connected and share information. This communication tool has empowered monitors to develop initiatives, solve problems, share insights and challenges–including information about risks and threats, accounting for the violent contexts in which many initiatives are found–and build support and solidarity across geographic and cultural divides.
.IDEAM has made space in national conferences and other knowledge-sharing fora for the RNIMC and its contributions.
.Working together, IDEAM, FAO-UN-REDD Programme, the GITMC and the RNIMC have proposed national guidelines for participatory community monitoring that include social and environmental safeguards for peasant, AfroColombian, and Indigenous communities, within the framework of the Integrated Strategy for Deforestation Control and Forest Management.
.A comprehensive database of communitybased conservation and participatory monitoring initiatives now exists, including more than 100 efforts from all over the country.</t>
  </si>
  <si>
    <t>.The two-way flow of information (between the national and the local) is still slow and limited due to several factors: the difficulties accessing the internet on the part of the local initiatives, the lack of continuity in some community monitoring processes due to financial limitations, the lack of knowledge on the part of actors at all levels of the potential of collaboration and integration of local and national monitoring.
.To enrich the data and make sure it flows to and from relevant decision-makers at all levels, more regional and national institutions need to be included in the process, like the National Union of Natural Parks, the Regional Autonomous Corporations, and the research institutions. However, as at the beginning of the process with IDEAM, there is mistrust and a lack of knowledge between the community initiatives and the government institutions who could be beneficial additions.
.Time, capacity, and resources are still a constraint on the strengthening and growth of the RNIMC.
.Even though they have generated platforms and spaces to exchange knowledge where local monitoring initiatives have participated, greater representation and opportunities to share results remain limited.
.Procedures for access, exchange, and use of information from both local and national monitoring need to be tailored to protect communities and community monitors. While there are procedures in place, there are currently gaps in the protocols relating to information resulting from both local and national monitoring. These gaps are particularly sensitive for communities, who need the guarantee of confidentiality to be able to safely collect and provide monitoring data to protect them from retaliation in their territories for carrying out monitoring activities.</t>
  </si>
  <si>
    <t>.It is essential to establish trust and open communication between community monitors and national monitoring institutions.
.To empower community initiatives, the powerful national entities and NGOs must create space for local voices to be heard.
.Information is power–and its use, communication, and protection are key to the success or failure of monitoring initiatives.
.Community monitors are best empowered when they are integrated horizontally with other communities and vertically with the national framework.
.Building a space for interinstitutional work, in order to dynamize the entire process of integrating the local initiatives with the SMByC, turned out to be a successful strategy.</t>
  </si>
  <si>
    <t>INSPIRING PRACTICES:
ENABLING COMMUNITYBASED
MRV AND DATA
MANAGEMENT IN GUYANA</t>
  </si>
  <si>
    <t>This Inspiring Practice describes an initiative through which 48 predominantly indigenous communities in Regions 8, 9 and 10 of Guyana established data labs and developed data collection and sharing protocols to manage information about their environmental and community wellbeing. Building on earlier, smallerscale efforts to create community Measurement, Reporting and Verification (CMRV) in Guyana, this endeavor refined the training and technological frameworks for community- based data management to make the CMRV process more effective, productive, and self-sustaining.</t>
  </si>
  <si>
    <t>"Regions 8, 9 and
10 of Guyana" (spread throughout the nation)</t>
  </si>
  <si>
    <t>.Develop an improved CMRV capacity-building and implementation process that is more accessible, sustainable, and beneficial for Guyana’s indigenous communities, and that encourages community engagement and buy-in early on.
.Establish community-based data labs that enable CREWs and CREW data managers to store, manage and analyze data on their own terms, despite limited access to reliable power and internet connectivity.
.Implement a data sharing protocol or “stoplight system” that outlines steps that must be taken before data can be released, to ensure community members’ control over their information
.Build capacities for communities to gather, analyze, and manage their own data so that they may make more informed decisions about issues that affect them, more successfully develop VIPs, and more fully participate in and benefit from national forest conservation efforts.</t>
  </si>
  <si>
    <t>.Guyana ForestryCommission (GFC)
.Indigenous Peoples and local communities (IPLCs)
.Kanuku Mountain Community Representative Group (KMCRG)
.North Rupununi District Development Board (NRDDB)
.South Rupununi District Council (SRDC)
.World Wildlife Fund (WWF)</t>
  </si>
  <si>
    <t>2. ("Direct stakeholders") Involved in project design, make decisions, and receive benefits
3. Five community-based data labs have been established, with each lab serving as many as 16 communities.
4, 5. community-based data labs that enable CREWs and CREW data managers to store, manage and analyze data on their own terms, despite limited access to reliable power and internet connectivity.</t>
  </si>
  <si>
    <t>Its pristine forests hold more than 5 billion tons of stored carbon and support some of the world’s richest biodiversity. These forests also support the traditional livelihoods of over 200 indigenous communities who live within them. Indigenous communities make up more than 10 percent of Guyana’s population, and they hold title to about 14 percent of the nation’s forests.</t>
  </si>
  <si>
    <t>A more successful and sustainable CMRV training process has been developed and replicated across 48 predominantly indigenous communities in Regions 8, 9 and 10 of Guyana, with benefits for more than 9,000 community members.</t>
  </si>
  <si>
    <t>.Indigenous Peoples and local communities</t>
  </si>
  <si>
    <t>2014-ongoing</t>
  </si>
  <si>
    <t>paid community monitors (known as Community Resource Environment Workers, or CREWs)</t>
  </si>
  <si>
    <t>.Five community-based data labs have been established, with each lab serving as many as 16 communities. Equipped with a laptop, opensource software, and a wifi device enabling the data-gathering smartphones to transfer their data to the laptop
.CREWs and CREW data managers have collected and analyzed a rich trove of information on a range of environmental and social indicators, including hunting and fishing practices, educational status, and community health and wellbeing, that have directly and positively impacted their communities.</t>
  </si>
  <si>
    <t>.hunting and fishing practices
.educational status
.community health and wellbeing</t>
  </si>
  <si>
    <t>.Local stakeholders. local communities became empowered to manage and store their own data, to define their own priorities and goals for data gathering, to control who has access to their data, and to use their data to make informed decisions about their present and future.
.Data gathering and analysis were tailored to the needs of the community early on</t>
  </si>
  <si>
    <t>Data that showed depletion of animal stocks, for example, led communities to modify their hunting so stocks could replenish; a survey about well depths revealed that certain wells were running out of water during the dry season because they were not deep enough. In more than one instance, CREW data enabled health workers to pinpoint and address the causes of significant public health concerns.</t>
  </si>
  <si>
    <t>.By streamlining the CREW training process to three months and enabling CREWs to share results with their communities every two weeks from the start of training, communities were able to see the benefits of participatoryn MRV earlier in the process.
.The communities and individuals who have engaged in this process have built capacities that empower them. CREWs have gained valuable technical and interpersonal skills they can apply not only in CMRV, but also to pursue new job opportunities. Communities are better equipped to prepare effective, data-backed VIPs that align with their own priorities and with national goals.
.Significant steps have been taken to improve gender and generational equity through this process. There are currently 30 female and 70 male CREWS total, and certain communities have achieved a 50/50 split in male/female representation among CREWs. CREWs also range from 15 to 60 years in age. This growing diversity enriches the monitoring process with a variety of complementary skills, perspectives, and expertise</t>
  </si>
  <si>
    <t>.Guyana’s indigenous communities and community organizations have seen many research initiatives come and go without providing direct benefit to the communities themselves. They have been promised useful data products, such as reports or maps, that were delivered years later or never delivered. This made it difficult to build trust and buy-in and to cultivate a sense of what CMRV could offer.
.Each community’s council selected the individuals who would serve as CREWs, and they tended to select younger people. This created problems with turnover, as young people were more likely to leave their communities in search of work opportunities elsewhere.
.Despite efforts to address the technological and logistical challenges that hindered earlier CMRV projects, some of these limitations remain. Transportation remains an issue, particularly for the most remote communities, and poor smartphone batteries and limited access to charging stations presented difficulties for CREWs as well.
.Communication between communities, organizations like the NRDDB, KMCRG and SRDC, donors, support agencies, and other partners sometimes broke down, creating tension and uncertainty about stakeholder roles.
.The lack of consistent, long-term funding makes it difficult to appropriately sustain this work. It is demoralizing for communities that buy into this work, that commit to it and believe in the benefits it can bring, to suddenly find themselves without the resources to carry it forward.</t>
  </si>
  <si>
    <t>.Involving communities and local/regional indigenous organizations from the earliest stages of the process is the key to building lasting commitment and buy-in.
.Training more people from each community and recognizing those who have invested themselves in this effort can help protect projects from the toll of high turnover.
.To gain long-term support and commitment from individuals and communities, you must center their needs and priorities in the program design
.Certain enabling conditions are essential for the continuation and sustainability of community MRV.</t>
  </si>
  <si>
    <t>Dias et al. 2020; Participatory monitoring of small-scale coastal fisheries in South America: use of fishers' knowledge and factors affecting participation - Parcela case</t>
  </si>
  <si>
    <t>Review paper listed above as AID 60</t>
  </si>
  <si>
    <t>Chile</t>
  </si>
  <si>
    <t>Puertecillo and Topocalma ‘‘Parcela’’e and AMERB systems (Central Chile)</t>
  </si>
  <si>
    <t>informal monitoring emerged from and was carried out by community members without external intervention, as part of a traditional management system.</t>
  </si>
  <si>
    <t>1. informal monitoring emerged from and was carried out by community members without external intervention, as part of a traditional management system.
2. fishers where involved with the design
3. Monitoring efforts usually involve organized fishers, but also fishing families or individual fishers.
4. Discussion of results
5. "Use of results"</t>
  </si>
  <si>
    <t>monitoring initiatives occur in nonopen-access (i.e., regulated) systems, with some level of access rights/resource use restrictions, regulated by the government and/or by local agreements</t>
  </si>
  <si>
    <t>.monitoring initiatives include multiple parties, such as researchers interested in fisheries or environmental management and sustainability 
.Monitoring efforts usually involve organized fishers, but also fishing families or individual fishers.</t>
  </si>
  <si>
    <t>.In Puertecillo, the system dates back 100–150 years
.In Topocalma, the system was introduced in the 1950s or 1960s
.Monitoring inside AMERBs started in 2000s</t>
  </si>
  <si>
    <t>monitoring has led to ecological certification and to the development of management plans (e.g., cases 1–4, 5, 7–14) strengthening co-management initiatives.</t>
  </si>
  <si>
    <t>Summary stats</t>
  </si>
  <si>
    <t>Regions</t>
  </si>
  <si>
    <t>Biome</t>
  </si>
  <si>
    <t>Capacity Development</t>
  </si>
  <si>
    <t>Payment</t>
  </si>
  <si>
    <t>Motivation and behavior</t>
  </si>
  <si>
    <t>Policy, capacity, and infrastructure to implement conservation actions</t>
  </si>
  <si>
    <t>No / Not reported</t>
  </si>
  <si>
    <t>Social, economic, and political enabling conditions for conservation</t>
  </si>
  <si>
    <t>Activities, practice on the ground</t>
  </si>
  <si>
    <t>Biodiversity, ecosystem health and processes</t>
  </si>
  <si>
    <t>Habitat condition and cover</t>
  </si>
  <si>
    <t>Human well-being (including adaptation and resilience to climate change)</t>
  </si>
  <si>
    <t>Climate change mitigation (avoided emissions, carbon storage and sequestration)</t>
  </si>
  <si>
    <t>Did the particpants receive compensation?</t>
  </si>
  <si>
    <t>Is capacity development a part of the project?</t>
  </si>
  <si>
    <t>Country</t>
  </si>
  <si>
    <t>External Interviews</t>
  </si>
  <si>
    <t>WWF Projects (from Table 5)</t>
  </si>
  <si>
    <t>Total</t>
  </si>
  <si>
    <t>WWF Projects</t>
  </si>
  <si>
    <t>Revised iwth correct order</t>
  </si>
  <si>
    <t>Sector
(Conservation / Development / Health)</t>
  </si>
  <si>
    <t>Collaborative learning or Evidence based?</t>
  </si>
  <si>
    <t>Who led the work? As per Danielsen et al 2009</t>
  </si>
  <si>
    <t>Degree of local decision-making power (low, moderate, high) as per Villasenor</t>
  </si>
  <si>
    <t>Did monitors receive payment? (Y/Sometimes/No)</t>
  </si>
  <si>
    <t>Collaborative-learning</t>
  </si>
  <si>
    <t>Low</t>
  </si>
  <si>
    <t>Evidence-based</t>
  </si>
  <si>
    <t>Moderate</t>
  </si>
  <si>
    <t>Both</t>
  </si>
  <si>
    <t>High</t>
  </si>
  <si>
    <t>*UN Regions of the world (6)</t>
  </si>
  <si>
    <t>https://population.un.org/wpp/DefinitionOfRegions/#:~:text=Geographic%20regions%3A%20countries%20and%20areas,%3B%20Northern%20America%2C%20and%20Oceania.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</si>
</sst>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yyyy"/>
    <numFmt numFmtId="165" formatCode="m\-d\-yy"/>
  </numFmts>
  <fonts count="19" x14ac:knownFonts="1">
    <font>
      <sz val="10"/>
      <color rgb="FF000000"/>
      <name val="Arial"/>
      <scheme val="minor"/>
    </font>
    <font>
      <b/>
      <sz val="10"/>
      <color theme="1"/>
      <name val="Arial"/>
      <family val="2"/>
      <scheme val="minor"/>
    </font>
    <font>
      <sz val="10"/>
      <color theme="1"/>
      <name val="Arial"/>
      <family val="2"/>
      <scheme val="minor"/>
    </font>
    <font>
      <u/>
      <sz val="10"/>
      <color rgb="FF0000FF"/>
      <name val="Arial"/>
      <family val="2"/>
    </font>
    <font>
      <b/>
      <sz val="10"/>
      <color rgb="FFFF0000"/>
      <name val="Arial"/>
      <family val="2"/>
      <scheme val="minor"/>
    </font>
    <font>
      <b/>
      <sz val="10"/>
      <color rgb="FF000000"/>
      <name val="Arial"/>
      <family val="2"/>
    </font>
    <font>
      <i/>
      <sz val="10"/>
      <color theme="1"/>
      <name val="Arial"/>
      <family val="2"/>
      <scheme val="minor"/>
    </font>
    <font>
      <sz val="10"/>
      <name val="Arial"/>
      <family val="2"/>
    </font>
    <font>
      <b/>
      <sz val="10"/>
      <color rgb="FF000000"/>
      <name val="Arial"/>
      <family val="2"/>
      <scheme val="minor"/>
    </font>
    <font>
      <sz val="10"/>
      <color rgb="FF000000"/>
      <name val="Arial"/>
      <family val="2"/>
    </font>
    <font>
      <sz val="10"/>
      <color rgb="FF000000"/>
      <name val="Arial"/>
      <family val="2"/>
      <scheme val="minor"/>
    </font>
    <font>
      <sz val="10"/>
      <color theme="1"/>
      <name val="Arial"/>
      <family val="2"/>
      <scheme val="minor"/>
    </font>
    <font>
      <sz val="11"/>
      <color theme="1"/>
      <name val="Arial"/>
      <family val="2"/>
      <scheme val="minor"/>
    </font>
    <font>
      <u/>
      <sz val="10"/>
      <color rgb="FF0000FF"/>
      <name val="Arial"/>
      <family val="2"/>
    </font>
    <font>
      <u/>
      <sz val="10"/>
      <color rgb="FF1155CC"/>
      <name val="Arial"/>
      <family val="2"/>
    </font>
    <font>
      <b/>
      <sz val="10"/>
      <color theme="1"/>
      <name val="Arial"/>
      <family val="2"/>
    </font>
    <font>
      <i/>
      <sz val="10"/>
      <color theme="1"/>
      <name val="Arial"/>
      <family val="2"/>
    </font>
    <font>
      <b/>
      <i/>
      <sz val="10"/>
      <color theme="1"/>
      <name val="Arial"/>
      <family val="2"/>
    </font>
    <font>
      <sz val="10"/>
      <color theme="1"/>
      <name val="Arial"/>
      <family val="2"/>
    </font>
  </fonts>
  <fills count="12">
    <fill>
      <patternFill patternType="none"/>
    </fill>
    <fill>
      <patternFill patternType="gray125"/>
    </fill>
    <fill>
      <patternFill patternType="solid">
        <fgColor rgb="FFCFE2F3"/>
        <bgColor rgb="FFCFE2F3"/>
      </patternFill>
    </fill>
    <fill>
      <patternFill patternType="solid">
        <fgColor rgb="FFD9EAD3"/>
        <bgColor rgb="FFD9EAD3"/>
      </patternFill>
    </fill>
    <fill>
      <patternFill patternType="solid">
        <fgColor rgb="FFD9D2E9"/>
        <bgColor rgb="FFD9D2E9"/>
      </patternFill>
    </fill>
    <fill>
      <patternFill patternType="solid">
        <fgColor rgb="FFC9DAF8"/>
        <bgColor rgb="FFC9DAF8"/>
      </patternFill>
    </fill>
    <fill>
      <patternFill patternType="solid">
        <fgColor rgb="FFFFFF00"/>
        <bgColor rgb="FFFFFF00"/>
      </patternFill>
    </fill>
    <fill>
      <patternFill patternType="solid">
        <fgColor rgb="FFFFF2CC"/>
        <bgColor rgb="FFFFF2CC"/>
      </patternFill>
    </fill>
    <fill>
      <patternFill patternType="solid">
        <fgColor rgb="FFEAD1DC"/>
        <bgColor rgb="FFEAD1DC"/>
      </patternFill>
    </fill>
    <fill>
      <patternFill patternType="solid">
        <fgColor theme="6"/>
        <bgColor theme="6"/>
      </patternFill>
    </fill>
    <fill>
      <patternFill patternType="solid">
        <fgColor rgb="FFFFFFFF"/>
        <bgColor rgb="FFFFFFFF"/>
      </patternFill>
    </fill>
    <fill>
      <patternFill patternType="solid">
        <fgColor rgb="FFFF00FF"/>
        <bgColor rgb="FFFF00FF"/>
      </patternFill>
    </fill>
  </fills>
  <borders count="2">
    <border>
      <left/>
      <right/>
      <top/>
      <bottom/>
      <diagonal/>
    </border>
    <border>
      <left/>
      <right/>
      <top/>
      <bottom style="thin">
        <color rgb="FF000000"/>
      </bottom>
      <diagonal/>
    </border>
  </borders>
  <cellStyleXfs count="1">
    <xf numFmtId="0" fontId="0" fillId="0" borderId="0"/>
  </cellStyleXfs>
  <cellXfs count="69">
    <xf numFmtId="0" fontId="0" fillId="0" borderId="0" xfId="0"/>
    <xf numFmtId="0" fontId="1" fillId="2" borderId="0" xfId="0" applyFont="1" applyFill="1"/>
    <xf numFmtId="0" fontId="1" fillId="0" borderId="0" xfId="0" applyFont="1"/>
    <xf numFmtId="164" fontId="2" fillId="0" borderId="0" xfId="0" applyNumberFormat="1" applyFont="1"/>
    <xf numFmtId="0" fontId="2" fillId="0" borderId="0" xfId="0" applyFont="1"/>
    <xf numFmtId="0" fontId="2" fillId="0" borderId="0" xfId="0" applyFont="1" applyAlignment="1">
      <alignment wrapText="1"/>
    </xf>
    <xf numFmtId="3" fontId="2" fillId="0" borderId="0" xfId="0" applyNumberFormat="1" applyFont="1"/>
    <xf numFmtId="0" fontId="1" fillId="3" borderId="0" xfId="0" applyFont="1" applyFill="1"/>
    <xf numFmtId="0" fontId="1" fillId="4" borderId="0" xfId="0" applyFont="1" applyFill="1"/>
    <xf numFmtId="0" fontId="1" fillId="5" borderId="0" xfId="0" applyFont="1" applyFill="1" applyAlignment="1">
      <alignment wrapText="1"/>
    </xf>
    <xf numFmtId="0" fontId="3" fillId="0" borderId="0" xfId="0" applyFont="1"/>
    <xf numFmtId="0" fontId="1" fillId="5" borderId="0" xfId="0" applyFont="1" applyFill="1" applyAlignment="1">
      <alignment horizontal="center" wrapText="1"/>
    </xf>
    <xf numFmtId="0" fontId="1" fillId="5" borderId="0" xfId="0" applyFont="1" applyFill="1"/>
    <xf numFmtId="0" fontId="4" fillId="5" borderId="0" xfId="0" applyFont="1" applyFill="1" applyAlignment="1">
      <alignment horizontal="center" wrapText="1"/>
    </xf>
    <xf numFmtId="0" fontId="4" fillId="5" borderId="0" xfId="0" applyFont="1" applyFill="1" applyAlignment="1">
      <alignment wrapText="1"/>
    </xf>
    <xf numFmtId="0" fontId="1" fillId="7" borderId="0" xfId="0" applyFont="1" applyFill="1" applyAlignment="1">
      <alignment wrapText="1"/>
    </xf>
    <xf numFmtId="0" fontId="4" fillId="7" borderId="0" xfId="0" applyFont="1" applyFill="1" applyAlignment="1">
      <alignment wrapText="1"/>
    </xf>
    <xf numFmtId="0" fontId="1" fillId="7" borderId="0" xfId="0" applyFont="1" applyFill="1" applyAlignment="1">
      <alignment horizontal="center" wrapText="1"/>
    </xf>
    <xf numFmtId="0" fontId="5" fillId="8" borderId="0" xfId="0" applyFont="1" applyFill="1"/>
    <xf numFmtId="0" fontId="1" fillId="8" borderId="0" xfId="0" applyFont="1" applyFill="1"/>
    <xf numFmtId="0" fontId="2" fillId="8" borderId="0" xfId="0" applyFont="1" applyFill="1"/>
    <xf numFmtId="0" fontId="2" fillId="8" borderId="0" xfId="0" applyFont="1" applyFill="1" applyAlignment="1">
      <alignment wrapText="1"/>
    </xf>
    <xf numFmtId="0" fontId="6" fillId="8" borderId="0" xfId="0" applyFont="1" applyFill="1" applyAlignment="1">
      <alignment horizontal="left" wrapText="1"/>
    </xf>
    <xf numFmtId="0" fontId="1" fillId="8" borderId="0" xfId="0" applyFont="1" applyFill="1" applyAlignment="1">
      <alignment horizontal="center" wrapText="1"/>
    </xf>
    <xf numFmtId="0" fontId="6" fillId="3" borderId="0" xfId="0" applyFont="1" applyFill="1" applyAlignment="1">
      <alignment horizontal="left" wrapText="1"/>
    </xf>
    <xf numFmtId="0" fontId="2" fillId="3" borderId="0" xfId="0" applyFont="1" applyFill="1" applyAlignment="1">
      <alignment wrapText="1"/>
    </xf>
    <xf numFmtId="0" fontId="1" fillId="7" borderId="1" xfId="0" applyFont="1" applyFill="1" applyBorder="1" applyAlignment="1">
      <alignment horizontal="center" wrapText="1"/>
    </xf>
    <xf numFmtId="0" fontId="1" fillId="8" borderId="0" xfId="0" applyFont="1" applyFill="1" applyAlignment="1">
      <alignment wrapText="1"/>
    </xf>
    <xf numFmtId="0" fontId="1" fillId="8" borderId="0" xfId="0" applyFont="1" applyFill="1" applyAlignment="1">
      <alignment horizontal="left" wrapText="1"/>
    </xf>
    <xf numFmtId="0" fontId="1" fillId="9" borderId="0" xfId="0" applyFont="1" applyFill="1" applyAlignment="1">
      <alignment wrapText="1"/>
    </xf>
    <xf numFmtId="0" fontId="1" fillId="3" borderId="0" xfId="0" applyFont="1" applyFill="1" applyAlignment="1">
      <alignment wrapText="1"/>
    </xf>
    <xf numFmtId="0" fontId="1" fillId="5" borderId="0" xfId="0" applyFont="1" applyFill="1" applyAlignment="1">
      <alignment horizontal="center" textRotation="90" wrapText="1"/>
    </xf>
    <xf numFmtId="0" fontId="1" fillId="7" borderId="0" xfId="0" applyFont="1" applyFill="1" applyAlignment="1">
      <alignment horizontal="center" textRotation="90" wrapText="1"/>
    </xf>
    <xf numFmtId="0" fontId="1" fillId="8" borderId="0" xfId="0" applyFont="1" applyFill="1" applyAlignment="1">
      <alignment textRotation="90" wrapText="1"/>
    </xf>
    <xf numFmtId="0" fontId="2" fillId="0" borderId="0" xfId="0" applyFont="1" applyAlignment="1">
      <alignment horizontal="center" wrapText="1"/>
    </xf>
    <xf numFmtId="0" fontId="2" fillId="0" borderId="0" xfId="0" applyFont="1" applyAlignment="1">
      <alignment horizontal="left" wrapText="1"/>
    </xf>
    <xf numFmtId="0" fontId="9" fillId="0" borderId="0" xfId="0" applyFont="1" applyAlignment="1">
      <alignment wrapText="1"/>
    </xf>
    <xf numFmtId="0" fontId="9" fillId="0" borderId="0" xfId="0" applyFont="1"/>
    <xf numFmtId="0" fontId="9" fillId="0" borderId="0" xfId="0" applyFont="1" applyAlignment="1">
      <alignment horizontal="center"/>
    </xf>
    <xf numFmtId="0" fontId="9" fillId="0" borderId="0" xfId="0" applyFont="1" applyAlignment="1">
      <alignment horizontal="left"/>
    </xf>
    <xf numFmtId="0" fontId="9" fillId="0" borderId="0" xfId="0" applyFont="1" applyAlignment="1">
      <alignment horizontal="left" wrapText="1"/>
    </xf>
    <xf numFmtId="0" fontId="10" fillId="0" borderId="0" xfId="0" applyFont="1" applyAlignment="1">
      <alignment wrapText="1"/>
    </xf>
    <xf numFmtId="0" fontId="2" fillId="6" borderId="0" xfId="0" applyFont="1" applyFill="1" applyAlignment="1">
      <alignment wrapText="1"/>
    </xf>
    <xf numFmtId="0" fontId="9" fillId="10" borderId="0" xfId="0" applyFont="1" applyFill="1" applyAlignment="1">
      <alignment horizontal="left" wrapText="1"/>
    </xf>
    <xf numFmtId="0" fontId="9" fillId="10" borderId="0" xfId="0" applyFont="1" applyFill="1" applyAlignment="1">
      <alignment horizontal="left"/>
    </xf>
    <xf numFmtId="0" fontId="9" fillId="10" borderId="0" xfId="0" applyFont="1" applyFill="1" applyAlignment="1">
      <alignment horizontal="center"/>
    </xf>
    <xf numFmtId="0" fontId="2" fillId="11" borderId="0" xfId="0" applyFont="1" applyFill="1"/>
    <xf numFmtId="165" fontId="2" fillId="0" borderId="0" xfId="0" applyNumberFormat="1" applyFont="1" applyAlignment="1">
      <alignment wrapText="1"/>
    </xf>
    <xf numFmtId="0" fontId="11" fillId="10" borderId="0" xfId="0" applyFont="1" applyFill="1" applyAlignment="1">
      <alignment wrapText="1"/>
    </xf>
    <xf numFmtId="0" fontId="12" fillId="10" borderId="0" xfId="0" applyFont="1" applyFill="1"/>
    <xf numFmtId="0" fontId="13" fillId="0" borderId="0" xfId="0" applyFont="1" applyAlignment="1">
      <alignment wrapText="1"/>
    </xf>
    <xf numFmtId="0" fontId="1" fillId="3" borderId="0" xfId="0" applyFont="1" applyFill="1" applyAlignment="1">
      <alignment horizontal="center" wrapText="1"/>
    </xf>
    <xf numFmtId="0" fontId="1" fillId="3" borderId="0" xfId="0" applyFont="1" applyFill="1" applyAlignment="1">
      <alignment horizontal="left" wrapText="1"/>
    </xf>
    <xf numFmtId="0" fontId="2" fillId="7" borderId="0" xfId="0" applyFont="1" applyFill="1" applyAlignment="1">
      <alignment horizontal="center" wrapText="1"/>
    </xf>
    <xf numFmtId="0" fontId="1" fillId="8" borderId="0" xfId="0" applyFont="1" applyFill="1" applyAlignment="1">
      <alignment horizontal="right" wrapText="1"/>
    </xf>
    <xf numFmtId="0" fontId="1" fillId="0" borderId="0" xfId="0" applyFont="1" applyAlignment="1">
      <alignment horizontal="left" wrapText="1"/>
    </xf>
    <xf numFmtId="9" fontId="2" fillId="0" borderId="0" xfId="0" applyNumberFormat="1" applyFont="1"/>
    <xf numFmtId="0" fontId="8" fillId="8" borderId="0" xfId="0" applyFont="1" applyFill="1" applyAlignment="1">
      <alignment horizontal="left" textRotation="90" wrapText="1"/>
    </xf>
    <xf numFmtId="0" fontId="0" fillId="0" borderId="0" xfId="0"/>
    <xf numFmtId="0" fontId="8" fillId="8" borderId="0" xfId="0" applyFont="1" applyFill="1" applyAlignment="1">
      <alignment horizontal="left" wrapText="1"/>
    </xf>
    <xf numFmtId="0" fontId="1" fillId="9" borderId="1" xfId="0" applyFont="1" applyFill="1" applyBorder="1" applyAlignment="1">
      <alignment wrapText="1"/>
    </xf>
    <xf numFmtId="0" fontId="7" fillId="0" borderId="1" xfId="0" applyFont="1" applyBorder="1"/>
    <xf numFmtId="0" fontId="1" fillId="3" borderId="0" xfId="0" applyFont="1" applyFill="1" applyAlignment="1">
      <alignment wrapText="1"/>
    </xf>
    <xf numFmtId="0" fontId="1" fillId="8" borderId="0" xfId="0" applyFont="1" applyFill="1" applyAlignment="1">
      <alignment horizontal="left"/>
    </xf>
    <xf numFmtId="0" fontId="6" fillId="9" borderId="0" xfId="0" applyFont="1" applyFill="1" applyAlignment="1">
      <alignment horizontal="left" wrapText="1"/>
    </xf>
    <xf numFmtId="0" fontId="1" fillId="5" borderId="0" xfId="0" applyFont="1" applyFill="1" applyAlignment="1">
      <alignment horizontal="center" wrapText="1"/>
    </xf>
    <xf numFmtId="0" fontId="1" fillId="7" borderId="1" xfId="0" applyFont="1" applyFill="1" applyBorder="1" applyAlignment="1">
      <alignment horizontal="center" wrapText="1"/>
    </xf>
    <xf numFmtId="0" fontId="1" fillId="7" borderId="1" xfId="0" applyFont="1" applyFill="1" applyBorder="1" applyAlignment="1">
      <alignment horizontal="left" wrapText="1"/>
    </xf>
    <xf numFmtId="0" fontId="1" fillId="8" borderId="0" xfId="0" applyFont="1" applyFill="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doughnutChart>
        <c:varyColors val="1"/>
        <c:ser>
          <c:idx val="0"/>
          <c:order val="0"/>
          <c:dPt>
            <c:idx val="0"/>
            <c:bubble3D val="0"/>
            <c:spPr>
              <a:solidFill>
                <a:srgbClr val="3AACC2"/>
              </a:solidFill>
            </c:spPr>
            <c:extLst>
              <c:ext xmlns:c16="http://schemas.microsoft.com/office/drawing/2014/chart" uri="{C3380CC4-5D6E-409C-BE32-E72D297353CC}">
                <c16:uniqueId val="{00000001-721E-4944-9AC1-4ADB7DC2CEE0}"/>
              </c:ext>
            </c:extLst>
          </c:dPt>
          <c:dPt>
            <c:idx val="1"/>
            <c:bubble3D val="0"/>
            <c:spPr>
              <a:solidFill>
                <a:srgbClr val="006988"/>
              </a:solidFill>
            </c:spPr>
            <c:extLst>
              <c:ext xmlns:c16="http://schemas.microsoft.com/office/drawing/2014/chart" uri="{C3380CC4-5D6E-409C-BE32-E72D297353CC}">
                <c16:uniqueId val="{00000003-721E-4944-9AC1-4ADB7DC2CEE0}"/>
              </c:ext>
            </c:extLst>
          </c:dPt>
          <c:dPt>
            <c:idx val="2"/>
            <c:bubble3D val="0"/>
            <c:spPr>
              <a:solidFill>
                <a:srgbClr val="90C6DB"/>
              </a:solidFill>
            </c:spPr>
            <c:extLst>
              <c:ext xmlns:c16="http://schemas.microsoft.com/office/drawing/2014/chart" uri="{C3380CC4-5D6E-409C-BE32-E72D297353CC}">
                <c16:uniqueId val="{00000005-721E-4944-9AC1-4ADB7DC2CEE0}"/>
              </c:ext>
            </c:extLst>
          </c:dPt>
          <c:cat>
            <c:strRef>
              <c:f>'Coding - Papers'!$T$103:$T$105</c:f>
              <c:strCache>
                <c:ptCount val="3"/>
                <c:pt idx="0">
                  <c:v>Externally-led</c:v>
                </c:pt>
                <c:pt idx="1">
                  <c:v>Collaborative</c:v>
                </c:pt>
                <c:pt idx="2">
                  <c:v>Self-organized</c:v>
                </c:pt>
              </c:strCache>
            </c:strRef>
          </c:cat>
          <c:val>
            <c:numRef>
              <c:f>'Coding - Papers'!$U$103:$U$105</c:f>
              <c:numCache>
                <c:formatCode>General</c:formatCode>
                <c:ptCount val="3"/>
                <c:pt idx="0">
                  <c:v>33</c:v>
                </c:pt>
                <c:pt idx="1">
                  <c:v>20</c:v>
                </c:pt>
                <c:pt idx="2">
                  <c:v>4</c:v>
                </c:pt>
              </c:numCache>
            </c:numRef>
          </c:val>
          <c:extLst>
            <c:ext xmlns:c16="http://schemas.microsoft.com/office/drawing/2014/chart" uri="{C3380CC4-5D6E-409C-BE32-E72D297353CC}">
              <c16:uniqueId val="{00000006-721E-4944-9AC1-4ADB7DC2CEE0}"/>
            </c:ext>
          </c:extLst>
        </c:ser>
        <c:dLbls>
          <c:showLegendKey val="0"/>
          <c:showVal val="0"/>
          <c:showCatName val="0"/>
          <c:showSerName val="0"/>
          <c:showPercent val="0"/>
          <c:showBubbleSize val="0"/>
          <c:showLeaderLines val="1"/>
        </c:dLbls>
        <c:firstSliceAng val="0"/>
        <c:holeSize val="50"/>
      </c:doughnutChart>
    </c:plotArea>
    <c:legend>
      <c:legendPos val="r"/>
      <c:overlay val="0"/>
      <c:txPr>
        <a:bodyPr/>
        <a:lstStyle/>
        <a:p>
          <a:pPr lvl="0">
            <a:defRPr sz="1400"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barChart>
        <c:barDir val="bar"/>
        <c:grouping val="percentStacked"/>
        <c:varyColors val="1"/>
        <c:ser>
          <c:idx val="0"/>
          <c:order val="0"/>
          <c:tx>
            <c:strRef>
              <c:f>'Des Stats'!$G$106</c:f>
              <c:strCache>
                <c:ptCount val="1"/>
                <c:pt idx="0">
                  <c:v>Africa</c:v>
                </c:pt>
              </c:strCache>
            </c:strRef>
          </c:tx>
          <c:spPr>
            <a:solidFill>
              <a:srgbClr val="CC0000"/>
            </a:solidFill>
            <a:ln cmpd="sng">
              <a:solidFill>
                <a:srgbClr val="000000"/>
              </a:solidFill>
            </a:ln>
          </c:spPr>
          <c:invertIfNegative val="1"/>
          <c:dPt>
            <c:idx val="0"/>
            <c:invertIfNegative val="1"/>
            <c:bubble3D val="0"/>
            <c:spPr>
              <a:solidFill>
                <a:srgbClr val="A64D79"/>
              </a:solidFill>
              <a:ln cmpd="sng">
                <a:solidFill>
                  <a:srgbClr val="000000"/>
                </a:solidFill>
              </a:ln>
            </c:spPr>
            <c:extLst>
              <c:ext xmlns:c16="http://schemas.microsoft.com/office/drawing/2014/chart" uri="{C3380CC4-5D6E-409C-BE32-E72D297353CC}">
                <c16:uniqueId val="{00000001-C55C-C14C-9FDD-1320C95B80CD}"/>
              </c:ext>
            </c:extLst>
          </c:dPt>
          <c:val>
            <c:numRef>
              <c:f>'Des Stats'!$H$106</c:f>
              <c:numCache>
                <c:formatCode>General</c:formatCode>
                <c:ptCount val="1"/>
                <c:pt idx="0">
                  <c:v>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2-C55C-C14C-9FDD-1320C95B80CD}"/>
            </c:ext>
          </c:extLst>
        </c:ser>
        <c:ser>
          <c:idx val="1"/>
          <c:order val="1"/>
          <c:tx>
            <c:strRef>
              <c:f>'Des Stats'!$G$107</c:f>
              <c:strCache>
                <c:ptCount val="1"/>
                <c:pt idx="0">
                  <c:v>Latin America and the Caribbean</c:v>
                </c:pt>
              </c:strCache>
            </c:strRef>
          </c:tx>
          <c:spPr>
            <a:solidFill>
              <a:srgbClr val="A64D79"/>
            </a:solidFill>
            <a:ln cmpd="sng">
              <a:solidFill>
                <a:srgbClr val="000000"/>
              </a:solidFill>
            </a:ln>
          </c:spPr>
          <c:invertIfNegative val="1"/>
          <c:dPt>
            <c:idx val="0"/>
            <c:invertIfNegative val="1"/>
            <c:bubble3D val="0"/>
            <c:spPr>
              <a:solidFill>
                <a:srgbClr val="CC0000"/>
              </a:solidFill>
              <a:ln cmpd="sng">
                <a:solidFill>
                  <a:srgbClr val="000000"/>
                </a:solidFill>
              </a:ln>
            </c:spPr>
            <c:extLst>
              <c:ext xmlns:c16="http://schemas.microsoft.com/office/drawing/2014/chart" uri="{C3380CC4-5D6E-409C-BE32-E72D297353CC}">
                <c16:uniqueId val="{00000004-C55C-C14C-9FDD-1320C95B80CD}"/>
              </c:ext>
            </c:extLst>
          </c:dPt>
          <c:val>
            <c:numRef>
              <c:f>'Des Stats'!$H$107</c:f>
              <c:numCache>
                <c:formatCode>General</c:formatCode>
                <c:ptCount val="1"/>
                <c:pt idx="0">
                  <c:v>3</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5-C55C-C14C-9FDD-1320C95B80CD}"/>
            </c:ext>
          </c:extLst>
        </c:ser>
        <c:ser>
          <c:idx val="2"/>
          <c:order val="2"/>
          <c:tx>
            <c:strRef>
              <c:f>'Des Stats'!$G$108</c:f>
              <c:strCache>
                <c:ptCount val="1"/>
                <c:pt idx="0">
                  <c:v>Asia</c:v>
                </c:pt>
              </c:strCache>
            </c:strRef>
          </c:tx>
          <c:spPr>
            <a:solidFill>
              <a:srgbClr val="B4A7D6"/>
            </a:solidFill>
            <a:ln cmpd="sng">
              <a:solidFill>
                <a:srgbClr val="000000"/>
              </a:solidFill>
            </a:ln>
          </c:spPr>
          <c:invertIfNegative val="1"/>
          <c:val>
            <c:numRef>
              <c:f>'Des Stats'!$H$108</c:f>
              <c:numCache>
                <c:formatCode>General</c:formatCode>
                <c:ptCount val="1"/>
                <c:pt idx="0">
                  <c:v>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6-C55C-C14C-9FDD-1320C95B80CD}"/>
            </c:ext>
          </c:extLst>
        </c:ser>
        <c:ser>
          <c:idx val="3"/>
          <c:order val="3"/>
          <c:tx>
            <c:strRef>
              <c:f>'Des Stats'!$G$109</c:f>
              <c:strCache>
                <c:ptCount val="1"/>
                <c:pt idx="0">
                  <c:v>Europe</c:v>
                </c:pt>
              </c:strCache>
            </c:strRef>
          </c:tx>
          <c:spPr>
            <a:solidFill>
              <a:srgbClr val="9FC5E8"/>
            </a:solidFill>
            <a:ln cmpd="sng">
              <a:solidFill>
                <a:srgbClr val="000000"/>
              </a:solidFill>
            </a:ln>
          </c:spPr>
          <c:invertIfNegative val="1"/>
          <c:dPt>
            <c:idx val="0"/>
            <c:invertIfNegative val="1"/>
            <c:bubble3D val="0"/>
            <c:spPr>
              <a:solidFill>
                <a:schemeClr val="accent6"/>
              </a:solidFill>
              <a:ln cmpd="sng">
                <a:solidFill>
                  <a:srgbClr val="000000"/>
                </a:solidFill>
              </a:ln>
            </c:spPr>
            <c:extLst>
              <c:ext xmlns:c16="http://schemas.microsoft.com/office/drawing/2014/chart" uri="{C3380CC4-5D6E-409C-BE32-E72D297353CC}">
                <c16:uniqueId val="{00000008-C55C-C14C-9FDD-1320C95B80CD}"/>
              </c:ext>
            </c:extLst>
          </c:dPt>
          <c:val>
            <c:numRef>
              <c:f>'Des Stats'!$H$109</c:f>
              <c:numCache>
                <c:formatCode>General</c:formatCode>
                <c:ptCount val="1"/>
                <c:pt idx="0">
                  <c:v>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9-C55C-C14C-9FDD-1320C95B80CD}"/>
            </c:ext>
          </c:extLst>
        </c:ser>
        <c:ser>
          <c:idx val="4"/>
          <c:order val="4"/>
          <c:tx>
            <c:strRef>
              <c:f>'Des Stats'!$G$110</c:f>
              <c:strCache>
                <c:ptCount val="1"/>
                <c:pt idx="0">
                  <c:v>Global</c:v>
                </c:pt>
              </c:strCache>
            </c:strRef>
          </c:tx>
          <c:spPr>
            <a:solidFill>
              <a:srgbClr val="45818E"/>
            </a:solidFill>
            <a:ln cmpd="sng">
              <a:solidFill>
                <a:srgbClr val="000000"/>
              </a:solidFill>
            </a:ln>
          </c:spPr>
          <c:invertIfNegative val="1"/>
          <c:dPt>
            <c:idx val="0"/>
            <c:invertIfNegative val="1"/>
            <c:bubble3D val="0"/>
            <c:spPr>
              <a:solidFill>
                <a:srgbClr val="20124D"/>
              </a:solidFill>
              <a:ln cmpd="sng">
                <a:solidFill>
                  <a:srgbClr val="000000"/>
                </a:solidFill>
              </a:ln>
            </c:spPr>
            <c:extLst>
              <c:ext xmlns:c16="http://schemas.microsoft.com/office/drawing/2014/chart" uri="{C3380CC4-5D6E-409C-BE32-E72D297353CC}">
                <c16:uniqueId val="{0000000B-C55C-C14C-9FDD-1320C95B80CD}"/>
              </c:ext>
            </c:extLst>
          </c:dPt>
          <c:val>
            <c:numRef>
              <c:f>'Des Stats'!$H$110</c:f>
              <c:numCache>
                <c:formatCode>General</c:formatCode>
                <c:ptCount val="1"/>
                <c:pt idx="0">
                  <c:v>3</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C-C55C-C14C-9FDD-1320C95B80CD}"/>
            </c:ext>
          </c:extLst>
        </c:ser>
        <c:dLbls>
          <c:showLegendKey val="0"/>
          <c:showVal val="0"/>
          <c:showCatName val="0"/>
          <c:showSerName val="0"/>
          <c:showPercent val="0"/>
          <c:showBubbleSize val="0"/>
        </c:dLbls>
        <c:gapWidth val="150"/>
        <c:overlap val="100"/>
        <c:axId val="1990051242"/>
        <c:axId val="710067138"/>
      </c:barChart>
      <c:catAx>
        <c:axId val="1990051242"/>
        <c:scaling>
          <c:orientation val="maxMin"/>
        </c:scaling>
        <c:delete val="0"/>
        <c:axPos val="l"/>
        <c:title>
          <c:tx>
            <c:rich>
              <a:bodyPr/>
              <a:lstStyle/>
              <a:p>
                <a:pPr lvl="0">
                  <a:defRPr b="0">
                    <a:solidFill>
                      <a:srgbClr val="000000"/>
                    </a:solidFill>
                    <a:latin typeface="+mn-lt"/>
                  </a:defRPr>
                </a:pPr>
                <a:r>
                  <a:rPr lang="en-US" b="0">
                    <a:solidFill>
                      <a:srgbClr val="000000"/>
                    </a:solidFill>
                    <a:latin typeface="+mn-lt"/>
                  </a:rPr>
                  <a:t>Country</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710067138"/>
        <c:crosses val="autoZero"/>
        <c:auto val="1"/>
        <c:lblAlgn val="ctr"/>
        <c:lblOffset val="100"/>
        <c:noMultiLvlLbl val="1"/>
      </c:catAx>
      <c:valAx>
        <c:axId val="710067138"/>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n-US"/>
              </a:p>
            </c:rich>
          </c:tx>
          <c:overlay val="0"/>
        </c:title>
        <c:numFmt formatCode="0%" sourceLinked="1"/>
        <c:majorTickMark val="none"/>
        <c:minorTickMark val="none"/>
        <c:tickLblPos val="nextTo"/>
        <c:spPr>
          <a:ln/>
        </c:spPr>
        <c:txPr>
          <a:bodyPr/>
          <a:lstStyle/>
          <a:p>
            <a:pPr lvl="0">
              <a:defRPr b="0">
                <a:solidFill>
                  <a:srgbClr val="000000"/>
                </a:solidFill>
                <a:latin typeface="+mn-lt"/>
              </a:defRPr>
            </a:pPr>
            <a:endParaRPr lang="en-US"/>
          </a:p>
        </c:txPr>
        <c:crossAx val="1990051242"/>
        <c:crosses val="max"/>
        <c:crossBetween val="between"/>
      </c:valAx>
    </c:plotArea>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barChart>
        <c:barDir val="col"/>
        <c:grouping val="clustered"/>
        <c:varyColors val="1"/>
        <c:ser>
          <c:idx val="0"/>
          <c:order val="0"/>
          <c:spPr>
            <a:solidFill>
              <a:srgbClr val="3AACC2"/>
            </a:solidFill>
            <a:ln cmpd="sng">
              <a:solidFill>
                <a:srgbClr val="000000"/>
              </a:solidFill>
            </a:ln>
          </c:spPr>
          <c:invertIfNegative val="1"/>
          <c:dLbls>
            <c:spPr>
              <a:noFill/>
              <a:ln>
                <a:noFill/>
              </a:ln>
              <a:effectLst/>
            </c:spPr>
            <c:txPr>
              <a:bodyPr/>
              <a:lstStyle/>
              <a:p>
                <a:pPr lvl="0">
                  <a:defRPr sz="1400"/>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'Coding - Papers'!$AE$103:$AE$107</c:f>
              <c:strCache>
                <c:ptCount val="5"/>
                <c:pt idx="0">
                  <c:v>Local community members</c:v>
                </c:pt>
                <c:pt idx="1">
                  <c:v>Indigenous groups</c:v>
                </c:pt>
                <c:pt idx="2">
                  <c:v>Fishers/hunters</c:v>
                </c:pt>
                <c:pt idx="3">
                  <c:v>Park rangers or staff</c:v>
                </c:pt>
                <c:pt idx="4">
                  <c:v>Other</c:v>
                </c:pt>
              </c:strCache>
            </c:strRef>
          </c:cat>
          <c:val>
            <c:numRef>
              <c:f>'Coding - Papers'!$AF$103:$AF$107</c:f>
              <c:numCache>
                <c:formatCode>General</c:formatCode>
                <c:ptCount val="5"/>
                <c:pt idx="0">
                  <c:v>44</c:v>
                </c:pt>
                <c:pt idx="1">
                  <c:v>10</c:v>
                </c:pt>
                <c:pt idx="2">
                  <c:v>14</c:v>
                </c:pt>
                <c:pt idx="3">
                  <c:v>4</c:v>
                </c:pt>
                <c:pt idx="4">
                  <c:v>12</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FE15-FC40-AF25-9FB700F17DCE}"/>
            </c:ext>
          </c:extLst>
        </c:ser>
        <c:dLbls>
          <c:showLegendKey val="0"/>
          <c:showVal val="0"/>
          <c:showCatName val="0"/>
          <c:showSerName val="0"/>
          <c:showPercent val="0"/>
          <c:showBubbleSize val="0"/>
        </c:dLbls>
        <c:gapWidth val="150"/>
        <c:axId val="404003574"/>
        <c:axId val="1164406514"/>
      </c:barChart>
      <c:catAx>
        <c:axId val="404003574"/>
        <c:scaling>
          <c:orientation val="minMax"/>
        </c:scaling>
        <c:delete val="0"/>
        <c:axPos val="b"/>
        <c:title>
          <c:tx>
            <c:rich>
              <a:bodyPr/>
              <a:lstStyle/>
              <a:p>
                <a:pPr lvl="0">
                  <a:defRPr b="0">
                    <a:solidFill>
                      <a:srgbClr val="000000"/>
                    </a:solidFill>
                    <a:latin typeface="+mn-lt"/>
                  </a:defRPr>
                </a:pPr>
                <a:endParaRPr lang="en-US"/>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1164406514"/>
        <c:crosses val="autoZero"/>
        <c:auto val="1"/>
        <c:lblAlgn val="ctr"/>
        <c:lblOffset val="100"/>
        <c:noMultiLvlLbl val="1"/>
      </c:catAx>
      <c:valAx>
        <c:axId val="116440651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n-US"/>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404003574"/>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doughnutChart>
        <c:varyColors val="1"/>
        <c:ser>
          <c:idx val="0"/>
          <c:order val="0"/>
          <c:dPt>
            <c:idx val="0"/>
            <c:bubble3D val="0"/>
            <c:spPr>
              <a:solidFill>
                <a:srgbClr val="3AACC2"/>
              </a:solidFill>
            </c:spPr>
            <c:extLst>
              <c:ext xmlns:c16="http://schemas.microsoft.com/office/drawing/2014/chart" uri="{C3380CC4-5D6E-409C-BE32-E72D297353CC}">
                <c16:uniqueId val="{00000001-35BB-394C-927E-824B8AD72E45}"/>
              </c:ext>
            </c:extLst>
          </c:dPt>
          <c:dPt>
            <c:idx val="1"/>
            <c:bubble3D val="0"/>
            <c:spPr>
              <a:solidFill>
                <a:srgbClr val="006988"/>
              </a:solidFill>
            </c:spPr>
            <c:extLst>
              <c:ext xmlns:c16="http://schemas.microsoft.com/office/drawing/2014/chart" uri="{C3380CC4-5D6E-409C-BE32-E72D297353CC}">
                <c16:uniqueId val="{00000003-35BB-394C-927E-824B8AD72E45}"/>
              </c:ext>
            </c:extLst>
          </c:dPt>
          <c:dPt>
            <c:idx val="2"/>
            <c:bubble3D val="0"/>
            <c:spPr>
              <a:solidFill>
                <a:srgbClr val="90C6DB"/>
              </a:solidFill>
            </c:spPr>
            <c:extLst>
              <c:ext xmlns:c16="http://schemas.microsoft.com/office/drawing/2014/chart" uri="{C3380CC4-5D6E-409C-BE32-E72D297353CC}">
                <c16:uniqueId val="{00000005-35BB-394C-927E-824B8AD72E45}"/>
              </c:ext>
            </c:extLst>
          </c:dPt>
          <c:cat>
            <c:strRef>
              <c:f>'Coding - Papers'!$AL$103:$AL$105</c:f>
              <c:strCache>
                <c:ptCount val="3"/>
                <c:pt idx="0">
                  <c:v>Yes</c:v>
                </c:pt>
                <c:pt idx="1">
                  <c:v>Sometimes</c:v>
                </c:pt>
                <c:pt idx="2">
                  <c:v>No / Not reported</c:v>
                </c:pt>
              </c:strCache>
            </c:strRef>
          </c:cat>
          <c:val>
            <c:numRef>
              <c:f>'Coding - Papers'!$AM$103:$AM$105</c:f>
              <c:numCache>
                <c:formatCode>General</c:formatCode>
                <c:ptCount val="3"/>
                <c:pt idx="0">
                  <c:v>17</c:v>
                </c:pt>
                <c:pt idx="1">
                  <c:v>4</c:v>
                </c:pt>
                <c:pt idx="2">
                  <c:v>39</c:v>
                </c:pt>
              </c:numCache>
            </c:numRef>
          </c:val>
          <c:extLst>
            <c:ext xmlns:c16="http://schemas.microsoft.com/office/drawing/2014/chart" uri="{C3380CC4-5D6E-409C-BE32-E72D297353CC}">
              <c16:uniqueId val="{00000006-35BB-394C-927E-824B8AD72E45}"/>
            </c:ext>
          </c:extLst>
        </c:ser>
        <c:dLbls>
          <c:showLegendKey val="0"/>
          <c:showVal val="0"/>
          <c:showCatName val="0"/>
          <c:showSerName val="0"/>
          <c:showPercent val="0"/>
          <c:showBubbleSize val="0"/>
          <c:showLeaderLines val="1"/>
        </c:dLbls>
        <c:firstSliceAng val="0"/>
        <c:holeSize val="50"/>
      </c:doughnutChart>
    </c:plotArea>
    <c:legend>
      <c:legendPos val="r"/>
      <c:overlay val="0"/>
      <c:txPr>
        <a:bodyPr/>
        <a:lstStyle/>
        <a:p>
          <a:pPr lvl="0">
            <a:defRPr sz="1400"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doughnutChart>
        <c:varyColors val="1"/>
        <c:ser>
          <c:idx val="0"/>
          <c:order val="0"/>
          <c:dPt>
            <c:idx val="0"/>
            <c:bubble3D val="0"/>
            <c:spPr>
              <a:solidFill>
                <a:srgbClr val="4285F4"/>
              </a:solidFill>
            </c:spPr>
            <c:extLst>
              <c:ext xmlns:c16="http://schemas.microsoft.com/office/drawing/2014/chart" uri="{C3380CC4-5D6E-409C-BE32-E72D297353CC}">
                <c16:uniqueId val="{00000001-EB71-8A41-8062-8A32AD2CC650}"/>
              </c:ext>
            </c:extLst>
          </c:dPt>
          <c:dPt>
            <c:idx val="1"/>
            <c:bubble3D val="0"/>
            <c:spPr>
              <a:solidFill>
                <a:srgbClr val="1C4587"/>
              </a:solidFill>
            </c:spPr>
            <c:extLst>
              <c:ext xmlns:c16="http://schemas.microsoft.com/office/drawing/2014/chart" uri="{C3380CC4-5D6E-409C-BE32-E72D297353CC}">
                <c16:uniqueId val="{00000003-EB71-8A41-8062-8A32AD2CC650}"/>
              </c:ext>
            </c:extLst>
          </c:dPt>
          <c:cat>
            <c:strRef>
              <c:f>'Coding - Papers'!$AC$103:$AC$104</c:f>
              <c:strCache>
                <c:ptCount val="2"/>
                <c:pt idx="0">
                  <c:v>Yes</c:v>
                </c:pt>
                <c:pt idx="1">
                  <c:v>No</c:v>
                </c:pt>
              </c:strCache>
            </c:strRef>
          </c:cat>
          <c:val>
            <c:numRef>
              <c:f>'Coding - Papers'!$AD$103:$AD$104</c:f>
              <c:numCache>
                <c:formatCode>General</c:formatCode>
                <c:ptCount val="2"/>
                <c:pt idx="0">
                  <c:v>42</c:v>
                </c:pt>
                <c:pt idx="1">
                  <c:v>19</c:v>
                </c:pt>
              </c:numCache>
            </c:numRef>
          </c:val>
          <c:extLst>
            <c:ext xmlns:c16="http://schemas.microsoft.com/office/drawing/2014/chart" uri="{C3380CC4-5D6E-409C-BE32-E72D297353CC}">
              <c16:uniqueId val="{00000004-EB71-8A41-8062-8A32AD2CC650}"/>
            </c:ext>
          </c:extLst>
        </c:ser>
        <c:dLbls>
          <c:showLegendKey val="0"/>
          <c:showVal val="0"/>
          <c:showCatName val="0"/>
          <c:showSerName val="0"/>
          <c:showPercent val="0"/>
          <c:showBubbleSize val="0"/>
          <c:showLeaderLines val="1"/>
        </c:dLbls>
        <c:firstSliceAng val="0"/>
        <c:holeSize val="50"/>
      </c:doughnutChart>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barChart>
        <c:barDir val="col"/>
        <c:grouping val="clustered"/>
        <c:varyColors val="1"/>
        <c:ser>
          <c:idx val="0"/>
          <c:order val="0"/>
          <c:spPr>
            <a:solidFill>
              <a:srgbClr val="3AACC2"/>
            </a:solidFill>
            <a:ln cmpd="sng">
              <a:solidFill>
                <a:srgbClr val="000000"/>
              </a:solidFill>
            </a:ln>
          </c:spPr>
          <c:invertIfNegative val="1"/>
          <c:dPt>
            <c:idx val="0"/>
            <c:invertIfNegative val="1"/>
            <c:bubble3D val="0"/>
            <c:extLst>
              <c:ext xmlns:c16="http://schemas.microsoft.com/office/drawing/2014/chart" uri="{C3380CC4-5D6E-409C-BE32-E72D297353CC}">
                <c16:uniqueId val="{00000000-1980-CB4F-A3AE-80FBC519F73D}"/>
              </c:ext>
            </c:extLst>
          </c:dPt>
          <c:dPt>
            <c:idx val="1"/>
            <c:invertIfNegative val="1"/>
            <c:bubble3D val="0"/>
            <c:extLst>
              <c:ext xmlns:c16="http://schemas.microsoft.com/office/drawing/2014/chart" uri="{C3380CC4-5D6E-409C-BE32-E72D297353CC}">
                <c16:uniqueId val="{00000001-1980-CB4F-A3AE-80FBC519F73D}"/>
              </c:ext>
            </c:extLst>
          </c:dPt>
          <c:dLbls>
            <c:spPr>
              <a:noFill/>
              <a:ln>
                <a:noFill/>
              </a:ln>
              <a:effectLst/>
            </c:spPr>
            <c:txPr>
              <a:bodyPr/>
              <a:lstStyle/>
              <a:p>
                <a:pPr lvl="0">
                  <a:defRPr sz="1400"/>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'Coding - Papers'!$AP$103:$AP$110</c:f>
              <c:strCache>
                <c:ptCount val="8"/>
                <c:pt idx="0">
                  <c:v>Motivation and behavior</c:v>
                </c:pt>
                <c:pt idx="1">
                  <c:v>Policy, capacity, and infrastructure to implement conservation actions</c:v>
                </c:pt>
                <c:pt idx="2">
                  <c:v>Social, economic, and political enabling conditions for conservation</c:v>
                </c:pt>
                <c:pt idx="3">
                  <c:v>Activities, practice on the ground</c:v>
                </c:pt>
                <c:pt idx="4">
                  <c:v>Biodiversity, ecosystem health and processes</c:v>
                </c:pt>
                <c:pt idx="5">
                  <c:v>Habitat condition and cover</c:v>
                </c:pt>
                <c:pt idx="6">
                  <c:v>Human well-being (including adaptation and resilience to climate change)</c:v>
                </c:pt>
                <c:pt idx="7">
                  <c:v>Climate change mitigation (avoided emissions, carbon storage and sequestration)</c:v>
                </c:pt>
              </c:strCache>
            </c:strRef>
          </c:cat>
          <c:val>
            <c:numRef>
              <c:f>'Coding - Papers'!$AQ$103:$AQ$110</c:f>
              <c:numCache>
                <c:formatCode>General</c:formatCode>
                <c:ptCount val="8"/>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2-1980-CB4F-A3AE-80FBC519F73D}"/>
            </c:ext>
          </c:extLst>
        </c:ser>
        <c:ser>
          <c:idx val="1"/>
          <c:order val="1"/>
          <c:invertIfNegative val="1"/>
          <c:cat>
            <c:strRef>
              <c:f>'Coding - Papers'!$AP$103:$AP$110</c:f>
              <c:strCache>
                <c:ptCount val="8"/>
                <c:pt idx="0">
                  <c:v>Motivation and behavior</c:v>
                </c:pt>
                <c:pt idx="1">
                  <c:v>Policy, capacity, and infrastructure to implement conservation actions</c:v>
                </c:pt>
                <c:pt idx="2">
                  <c:v>Social, economic, and political enabling conditions for conservation</c:v>
                </c:pt>
                <c:pt idx="3">
                  <c:v>Activities, practice on the ground</c:v>
                </c:pt>
                <c:pt idx="4">
                  <c:v>Biodiversity, ecosystem health and processes</c:v>
                </c:pt>
                <c:pt idx="5">
                  <c:v>Habitat condition and cover</c:v>
                </c:pt>
                <c:pt idx="6">
                  <c:v>Human well-being (including adaptation and resilience to climate change)</c:v>
                </c:pt>
                <c:pt idx="7">
                  <c:v>Climate change mitigation (avoided emissions, carbon storage and sequestration)</c:v>
                </c:pt>
              </c:strCache>
            </c:strRef>
          </c:cat>
          <c:val>
            <c:numRef>
              <c:f>'Coding - Papers'!$AR$103:$AR$110</c:f>
              <c:numCache>
                <c:formatCode>General</c:formatCode>
                <c:ptCount val="8"/>
                <c:pt idx="0">
                  <c:v>2</c:v>
                </c:pt>
                <c:pt idx="1">
                  <c:v>5</c:v>
                </c:pt>
                <c:pt idx="2">
                  <c:v>13</c:v>
                </c:pt>
                <c:pt idx="3">
                  <c:v>31</c:v>
                </c:pt>
                <c:pt idx="4">
                  <c:v>42</c:v>
                </c:pt>
                <c:pt idx="5">
                  <c:v>29</c:v>
                </c:pt>
                <c:pt idx="6">
                  <c:v>6</c:v>
                </c:pt>
                <c:pt idx="7">
                  <c:v>3</c:v>
                </c:pt>
              </c:numCache>
            </c:numRef>
          </c:val>
          <c:extLst>
            <c:ext xmlns:c16="http://schemas.microsoft.com/office/drawing/2014/chart" uri="{C3380CC4-5D6E-409C-BE32-E72D297353CC}">
              <c16:uniqueId val="{00000003-1980-CB4F-A3AE-80FBC519F73D}"/>
            </c:ext>
          </c:extLst>
        </c:ser>
        <c:dLbls>
          <c:showLegendKey val="0"/>
          <c:showVal val="0"/>
          <c:showCatName val="0"/>
          <c:showSerName val="0"/>
          <c:showPercent val="0"/>
          <c:showBubbleSize val="0"/>
        </c:dLbls>
        <c:gapWidth val="150"/>
        <c:axId val="2025509762"/>
        <c:axId val="257605010"/>
      </c:barChart>
      <c:catAx>
        <c:axId val="2025509762"/>
        <c:scaling>
          <c:orientation val="minMax"/>
        </c:scaling>
        <c:delete val="0"/>
        <c:axPos val="b"/>
        <c:title>
          <c:tx>
            <c:rich>
              <a:bodyPr/>
              <a:lstStyle/>
              <a:p>
                <a:pPr lvl="0">
                  <a:defRPr b="0">
                    <a:solidFill>
                      <a:srgbClr val="000000"/>
                    </a:solidFill>
                    <a:latin typeface="+mn-lt"/>
                  </a:defRPr>
                </a:pPr>
                <a:endParaRPr lang="en-US"/>
              </a:p>
            </c:rich>
          </c:tx>
          <c:overlay val="0"/>
        </c:title>
        <c:numFmt formatCode="General" sourceLinked="1"/>
        <c:majorTickMark val="none"/>
        <c:minorTickMark val="none"/>
        <c:tickLblPos val="nextTo"/>
        <c:txPr>
          <a:bodyPr rot="0"/>
          <a:lstStyle/>
          <a:p>
            <a:pPr lvl="0">
              <a:defRPr sz="1000" b="0">
                <a:solidFill>
                  <a:srgbClr val="000000"/>
                </a:solidFill>
                <a:latin typeface="+mn-lt"/>
              </a:defRPr>
            </a:pPr>
            <a:endParaRPr lang="en-US"/>
          </a:p>
        </c:txPr>
        <c:crossAx val="257605010"/>
        <c:crosses val="autoZero"/>
        <c:auto val="1"/>
        <c:lblAlgn val="ctr"/>
        <c:lblOffset val="100"/>
        <c:noMultiLvlLbl val="1"/>
      </c:catAx>
      <c:valAx>
        <c:axId val="25760501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n-US"/>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2025509762"/>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barChart>
        <c:barDir val="col"/>
        <c:grouping val="clustered"/>
        <c:varyColors val="1"/>
        <c:ser>
          <c:idx val="0"/>
          <c:order val="0"/>
          <c:spPr>
            <a:solidFill>
              <a:srgbClr val="3AACC2"/>
            </a:solidFill>
            <a:ln cmpd="sng">
              <a:solidFill>
                <a:srgbClr val="000000"/>
              </a:solidFill>
            </a:ln>
          </c:spPr>
          <c:invertIfNegative val="1"/>
          <c:dPt>
            <c:idx val="2"/>
            <c:invertIfNegative val="1"/>
            <c:bubble3D val="0"/>
            <c:extLst>
              <c:ext xmlns:c16="http://schemas.microsoft.com/office/drawing/2014/chart" uri="{C3380CC4-5D6E-409C-BE32-E72D297353CC}">
                <c16:uniqueId val="{00000000-868B-D148-8EE4-523BF829968E}"/>
              </c:ext>
            </c:extLst>
          </c:dPt>
          <c:dLbls>
            <c:dLbl>
              <c:idx val="2"/>
              <c:spPr/>
              <c:txPr>
                <a:bodyPr/>
                <a:lstStyle/>
                <a:p>
                  <a:pPr lvl="0">
                    <a:defRPr sz="1400"/>
                  </a:pPr>
                  <a:endParaRPr lang="en-US"/>
                </a:p>
              </c:txPr>
              <c:showLegendKey val="0"/>
              <c:showVal val="1"/>
              <c:showCatName val="0"/>
              <c:showSerName val="0"/>
              <c:showPercent val="0"/>
              <c:showBubbleSize val="0"/>
              <c:extLst>
                <c:ext xmlns:c16="http://schemas.microsoft.com/office/drawing/2014/chart" uri="{C3380CC4-5D6E-409C-BE32-E72D297353CC}">
                  <c16:uniqueId val="{00000000-868B-D148-8EE4-523BF829968E}"/>
                </c:ext>
              </c:extLst>
            </c:dLbl>
            <c:spPr>
              <a:noFill/>
              <a:ln>
                <a:noFill/>
              </a:ln>
              <a:effectLst/>
            </c:spPr>
            <c:txPr>
              <a:bodyPr/>
              <a:lstStyle/>
              <a:p>
                <a:pPr lvl="0">
                  <a:defRPr sz="1400"/>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'Coding - Papers'!$V$103:$V$107</c:f>
              <c:strCache>
                <c:ptCount val="5"/>
                <c:pt idx="0">
                  <c:v>1. Inception or original motivation</c:v>
                </c:pt>
                <c:pt idx="1">
                  <c:v>2. Planning/design</c:v>
                </c:pt>
                <c:pt idx="2">
                  <c:v>3. Data collection</c:v>
                </c:pt>
                <c:pt idx="3">
                  <c:v>4. Data interpretation/evaluation</c:v>
                </c:pt>
                <c:pt idx="4">
                  <c:v>5. Use of data / action</c:v>
                </c:pt>
              </c:strCache>
            </c:strRef>
          </c:cat>
          <c:val>
            <c:numRef>
              <c:f>'Coding - Papers'!$W$103:$W$107</c:f>
              <c:numCache>
                <c:formatCode>General</c:formatCode>
                <c:ptCount val="5"/>
                <c:pt idx="0">
                  <c:v>19</c:v>
                </c:pt>
                <c:pt idx="1">
                  <c:v>37</c:v>
                </c:pt>
                <c:pt idx="2">
                  <c:v>58</c:v>
                </c:pt>
                <c:pt idx="3">
                  <c:v>22</c:v>
                </c:pt>
                <c:pt idx="4">
                  <c:v>24</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868B-D148-8EE4-523BF829968E}"/>
            </c:ext>
          </c:extLst>
        </c:ser>
        <c:dLbls>
          <c:showLegendKey val="0"/>
          <c:showVal val="0"/>
          <c:showCatName val="0"/>
          <c:showSerName val="0"/>
          <c:showPercent val="0"/>
          <c:showBubbleSize val="0"/>
        </c:dLbls>
        <c:gapWidth val="150"/>
        <c:axId val="2045196805"/>
        <c:axId val="1215847638"/>
      </c:barChart>
      <c:catAx>
        <c:axId val="2045196805"/>
        <c:scaling>
          <c:orientation val="minMax"/>
        </c:scaling>
        <c:delete val="0"/>
        <c:axPos val="b"/>
        <c:title>
          <c:tx>
            <c:rich>
              <a:bodyPr/>
              <a:lstStyle/>
              <a:p>
                <a:pPr lvl="0">
                  <a:defRPr b="0">
                    <a:solidFill>
                      <a:srgbClr val="000000"/>
                    </a:solidFill>
                    <a:latin typeface="+mn-lt"/>
                  </a:defRPr>
                </a:pPr>
                <a:endParaRPr lang="en-US"/>
              </a:p>
            </c:rich>
          </c:tx>
          <c:overlay val="0"/>
        </c:title>
        <c:numFmt formatCode="General" sourceLinked="1"/>
        <c:majorTickMark val="none"/>
        <c:minorTickMark val="none"/>
        <c:tickLblPos val="nextTo"/>
        <c:txPr>
          <a:bodyPr rot="0"/>
          <a:lstStyle/>
          <a:p>
            <a:pPr lvl="0">
              <a:defRPr b="0">
                <a:solidFill>
                  <a:srgbClr val="000000"/>
                </a:solidFill>
                <a:latin typeface="+mn-lt"/>
              </a:defRPr>
            </a:pPr>
            <a:endParaRPr lang="en-US"/>
          </a:p>
        </c:txPr>
        <c:crossAx val="1215847638"/>
        <c:crosses val="autoZero"/>
        <c:auto val="1"/>
        <c:lblAlgn val="ctr"/>
        <c:lblOffset val="100"/>
        <c:noMultiLvlLbl val="1"/>
      </c:catAx>
      <c:valAx>
        <c:axId val="121584763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n-US"/>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2045196805"/>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pieChart>
        <c:varyColors val="1"/>
        <c:ser>
          <c:idx val="0"/>
          <c:order val="0"/>
          <c:dPt>
            <c:idx val="0"/>
            <c:bubble3D val="0"/>
            <c:spPr>
              <a:solidFill>
                <a:srgbClr val="4285F4"/>
              </a:solidFill>
            </c:spPr>
            <c:extLst>
              <c:ext xmlns:c16="http://schemas.microsoft.com/office/drawing/2014/chart" uri="{C3380CC4-5D6E-409C-BE32-E72D297353CC}">
                <c16:uniqueId val="{00000001-86AD-F243-85B8-9E39898B6F7A}"/>
              </c:ext>
            </c:extLst>
          </c:dPt>
          <c:dPt>
            <c:idx val="1"/>
            <c:bubble3D val="0"/>
            <c:spPr>
              <a:solidFill>
                <a:srgbClr val="EA4335"/>
              </a:solidFill>
            </c:spPr>
            <c:extLst>
              <c:ext xmlns:c16="http://schemas.microsoft.com/office/drawing/2014/chart" uri="{C3380CC4-5D6E-409C-BE32-E72D297353CC}">
                <c16:uniqueId val="{00000003-86AD-F243-85B8-9E39898B6F7A}"/>
              </c:ext>
            </c:extLst>
          </c:dPt>
          <c:dPt>
            <c:idx val="2"/>
            <c:bubble3D val="0"/>
            <c:spPr>
              <a:solidFill>
                <a:srgbClr val="FBBC04"/>
              </a:solidFill>
            </c:spPr>
            <c:extLst>
              <c:ext xmlns:c16="http://schemas.microsoft.com/office/drawing/2014/chart" uri="{C3380CC4-5D6E-409C-BE32-E72D297353CC}">
                <c16:uniqueId val="{00000005-86AD-F243-85B8-9E39898B6F7A}"/>
              </c:ext>
            </c:extLst>
          </c:dPt>
          <c:dPt>
            <c:idx val="3"/>
            <c:bubble3D val="0"/>
            <c:spPr>
              <a:solidFill>
                <a:srgbClr val="34A853"/>
              </a:solidFill>
            </c:spPr>
            <c:extLst>
              <c:ext xmlns:c16="http://schemas.microsoft.com/office/drawing/2014/chart" uri="{C3380CC4-5D6E-409C-BE32-E72D297353CC}">
                <c16:uniqueId val="{00000007-86AD-F243-85B8-9E39898B6F7A}"/>
              </c:ext>
            </c:extLst>
          </c:dPt>
          <c:dPt>
            <c:idx val="4"/>
            <c:bubble3D val="0"/>
            <c:spPr>
              <a:solidFill>
                <a:srgbClr val="FF6D01"/>
              </a:solidFill>
            </c:spPr>
            <c:extLst>
              <c:ext xmlns:c16="http://schemas.microsoft.com/office/drawing/2014/chart" uri="{C3380CC4-5D6E-409C-BE32-E72D297353CC}">
                <c16:uniqueId val="{00000009-86AD-F243-85B8-9E39898B6F7A}"/>
              </c:ext>
            </c:extLst>
          </c:dPt>
          <c:dPt>
            <c:idx val="5"/>
            <c:bubble3D val="0"/>
            <c:spPr>
              <a:solidFill>
                <a:srgbClr val="46BDC6"/>
              </a:solidFill>
            </c:spPr>
            <c:extLst>
              <c:ext xmlns:c16="http://schemas.microsoft.com/office/drawing/2014/chart" uri="{C3380CC4-5D6E-409C-BE32-E72D297353CC}">
                <c16:uniqueId val="{0000000B-86AD-F243-85B8-9E39898B6F7A}"/>
              </c:ext>
            </c:extLst>
          </c:dPt>
          <c:dPt>
            <c:idx val="6"/>
            <c:bubble3D val="0"/>
            <c:spPr>
              <a:solidFill>
                <a:srgbClr val="7BAAF7"/>
              </a:solidFill>
            </c:spPr>
            <c:extLst>
              <c:ext xmlns:c16="http://schemas.microsoft.com/office/drawing/2014/chart" uri="{C3380CC4-5D6E-409C-BE32-E72D297353CC}">
                <c16:uniqueId val="{0000000D-86AD-F243-85B8-9E39898B6F7A}"/>
              </c:ext>
            </c:extLst>
          </c:dPt>
          <c:cat>
            <c:strRef>
              <c:f>'Coding - Papers'!$H$103:$H$109</c:f>
              <c:strCache>
                <c:ptCount val="7"/>
                <c:pt idx="0">
                  <c:v>Africa</c:v>
                </c:pt>
                <c:pt idx="1">
                  <c:v>Asia</c:v>
                </c:pt>
                <c:pt idx="2">
                  <c:v>Europe</c:v>
                </c:pt>
                <c:pt idx="3">
                  <c:v>Latin America and the Caribbean</c:v>
                </c:pt>
                <c:pt idx="4">
                  <c:v>North America</c:v>
                </c:pt>
                <c:pt idx="5">
                  <c:v>Oceania</c:v>
                </c:pt>
                <c:pt idx="6">
                  <c:v>Global</c:v>
                </c:pt>
              </c:strCache>
            </c:strRef>
          </c:cat>
          <c:val>
            <c:numRef>
              <c:f>'Coding - Papers'!$I$103:$I$109</c:f>
              <c:numCache>
                <c:formatCode>General</c:formatCode>
                <c:ptCount val="7"/>
                <c:pt idx="0">
                  <c:v>13</c:v>
                </c:pt>
                <c:pt idx="1">
                  <c:v>9</c:v>
                </c:pt>
                <c:pt idx="2">
                  <c:v>5</c:v>
                </c:pt>
                <c:pt idx="3">
                  <c:v>22</c:v>
                </c:pt>
                <c:pt idx="4">
                  <c:v>5</c:v>
                </c:pt>
                <c:pt idx="5">
                  <c:v>7</c:v>
                </c:pt>
                <c:pt idx="6">
                  <c:v>0</c:v>
                </c:pt>
              </c:numCache>
            </c:numRef>
          </c:val>
          <c:extLst>
            <c:ext xmlns:c16="http://schemas.microsoft.com/office/drawing/2014/chart" uri="{C3380CC4-5D6E-409C-BE32-E72D297353CC}">
              <c16:uniqueId val="{0000000E-86AD-F243-85B8-9E39898B6F7A}"/>
            </c:ext>
          </c:extLst>
        </c:ser>
        <c:dLbls>
          <c:showLegendKey val="0"/>
          <c:showVal val="0"/>
          <c:showCatName val="0"/>
          <c:showSerName val="0"/>
          <c:showPercent val="0"/>
          <c:showBubbleSize val="0"/>
          <c:showLeaderLines val="1"/>
        </c:dLbls>
        <c:firstSliceAng val="0"/>
      </c:pieChart>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barChart>
        <c:barDir val="col"/>
        <c:grouping val="clustered"/>
        <c:varyColors val="1"/>
        <c:ser>
          <c:idx val="0"/>
          <c:order val="0"/>
          <c:spPr>
            <a:solidFill>
              <a:srgbClr val="3AACC2"/>
            </a:solidFill>
            <a:ln cmpd="sng">
              <a:solidFill>
                <a:srgbClr val="000000"/>
              </a:solidFill>
            </a:ln>
          </c:spPr>
          <c:invertIfNegative val="1"/>
          <c:dPt>
            <c:idx val="0"/>
            <c:invertIfNegative val="1"/>
            <c:bubble3D val="0"/>
            <c:extLst>
              <c:ext xmlns:c16="http://schemas.microsoft.com/office/drawing/2014/chart" uri="{C3380CC4-5D6E-409C-BE32-E72D297353CC}">
                <c16:uniqueId val="{00000000-3295-464B-AA05-9F5EA624FE1D}"/>
              </c:ext>
            </c:extLst>
          </c:dPt>
          <c:dPt>
            <c:idx val="1"/>
            <c:invertIfNegative val="1"/>
            <c:bubble3D val="0"/>
            <c:extLst>
              <c:ext xmlns:c16="http://schemas.microsoft.com/office/drawing/2014/chart" uri="{C3380CC4-5D6E-409C-BE32-E72D297353CC}">
                <c16:uniqueId val="{00000001-3295-464B-AA05-9F5EA624FE1D}"/>
              </c:ext>
            </c:extLst>
          </c:dPt>
          <c:dLbls>
            <c:dLbl>
              <c:idx val="0"/>
              <c:spPr/>
              <c:txPr>
                <a:bodyPr/>
                <a:lstStyle/>
                <a:p>
                  <a:pPr lvl="0">
                    <a:defRPr sz="1400"/>
                  </a:pPr>
                  <a:endParaRPr lang="en-US"/>
                </a:p>
              </c:txPr>
              <c:showLegendKey val="0"/>
              <c:showVal val="1"/>
              <c:showCatName val="0"/>
              <c:showSerName val="0"/>
              <c:showPercent val="0"/>
              <c:showBubbleSize val="0"/>
              <c:extLst>
                <c:ext xmlns:c16="http://schemas.microsoft.com/office/drawing/2014/chart" uri="{C3380CC4-5D6E-409C-BE32-E72D297353CC}">
                  <c16:uniqueId val="{00000000-3295-464B-AA05-9F5EA624FE1D}"/>
                </c:ext>
              </c:extLst>
            </c:dLbl>
            <c:spPr>
              <a:noFill/>
              <a:ln>
                <a:noFill/>
              </a:ln>
              <a:effectLst/>
            </c:spPr>
            <c:txPr>
              <a:bodyPr/>
              <a:lstStyle/>
              <a:p>
                <a:pPr lvl="0">
                  <a:defRPr sz="1400"/>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'Coding - Papers'!$K$103:$K$109</c:f>
              <c:strCache>
                <c:ptCount val="7"/>
                <c:pt idx="0">
                  <c:v>Forest</c:v>
                </c:pt>
                <c:pt idx="1">
                  <c:v>Grassland</c:v>
                </c:pt>
                <c:pt idx="2">
                  <c:v>Desert</c:v>
                </c:pt>
                <c:pt idx="3">
                  <c:v>Tundra</c:v>
                </c:pt>
                <c:pt idx="4">
                  <c:v>Marine</c:v>
                </c:pt>
                <c:pt idx="5">
                  <c:v>Freshwater</c:v>
                </c:pt>
                <c:pt idx="6">
                  <c:v>Agriculture</c:v>
                </c:pt>
              </c:strCache>
            </c:strRef>
          </c:cat>
          <c:val>
            <c:numRef>
              <c:f>'Coding - Papers'!$L$103:$L$109</c:f>
              <c:numCache>
                <c:formatCode>General</c:formatCode>
                <c:ptCount val="7"/>
                <c:pt idx="0">
                  <c:v>28</c:v>
                </c:pt>
                <c:pt idx="1">
                  <c:v>11</c:v>
                </c:pt>
                <c:pt idx="2">
                  <c:v>3</c:v>
                </c:pt>
                <c:pt idx="3">
                  <c:v>0</c:v>
                </c:pt>
                <c:pt idx="4">
                  <c:v>12</c:v>
                </c:pt>
                <c:pt idx="5">
                  <c:v>21</c:v>
                </c:pt>
                <c:pt idx="6">
                  <c:v>3</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2-3295-464B-AA05-9F5EA624FE1D}"/>
            </c:ext>
          </c:extLst>
        </c:ser>
        <c:dLbls>
          <c:showLegendKey val="0"/>
          <c:showVal val="0"/>
          <c:showCatName val="0"/>
          <c:showSerName val="0"/>
          <c:showPercent val="0"/>
          <c:showBubbleSize val="0"/>
        </c:dLbls>
        <c:gapWidth val="150"/>
        <c:axId val="1049987407"/>
        <c:axId val="1651746347"/>
      </c:barChart>
      <c:catAx>
        <c:axId val="1049987407"/>
        <c:scaling>
          <c:orientation val="minMax"/>
        </c:scaling>
        <c:delete val="0"/>
        <c:axPos val="b"/>
        <c:title>
          <c:tx>
            <c:rich>
              <a:bodyPr/>
              <a:lstStyle/>
              <a:p>
                <a:pPr lvl="0">
                  <a:defRPr b="0">
                    <a:solidFill>
                      <a:srgbClr val="000000"/>
                    </a:solidFill>
                    <a:latin typeface="+mn-lt"/>
                  </a:defRPr>
                </a:pPr>
                <a:endParaRPr lang="en-US"/>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1651746347"/>
        <c:crosses val="autoZero"/>
        <c:auto val="1"/>
        <c:lblAlgn val="ctr"/>
        <c:lblOffset val="100"/>
        <c:noMultiLvlLbl val="1"/>
      </c:catAx>
      <c:valAx>
        <c:axId val="165174634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n-US"/>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049987407"/>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barChart>
        <c:barDir val="bar"/>
        <c:grouping val="percentStacked"/>
        <c:varyColors val="1"/>
        <c:ser>
          <c:idx val="0"/>
          <c:order val="0"/>
          <c:tx>
            <c:strRef>
              <c:f>'Des Stats'!$B$84</c:f>
              <c:strCache>
                <c:ptCount val="1"/>
                <c:pt idx="0">
                  <c:v>Latin America and the Caribbean</c:v>
                </c:pt>
              </c:strCache>
            </c:strRef>
          </c:tx>
          <c:spPr>
            <a:solidFill>
              <a:srgbClr val="CC0000"/>
            </a:solidFill>
            <a:ln cmpd="sng">
              <a:solidFill>
                <a:srgbClr val="000000"/>
              </a:solidFill>
            </a:ln>
          </c:spPr>
          <c:invertIfNegative val="1"/>
          <c:dPt>
            <c:idx val="0"/>
            <c:invertIfNegative val="1"/>
            <c:bubble3D val="0"/>
            <c:extLst>
              <c:ext xmlns:c16="http://schemas.microsoft.com/office/drawing/2014/chart" uri="{C3380CC4-5D6E-409C-BE32-E72D297353CC}">
                <c16:uniqueId val="{00000000-151F-C346-864E-B24319A06D83}"/>
              </c:ext>
            </c:extLst>
          </c:dPt>
          <c:cat>
            <c:numRef>
              <c:f>'Des Stats'!$C$83</c:f>
              <c:numCache>
                <c:formatCode>General</c:formatCode>
                <c:ptCount val="1"/>
              </c:numCache>
            </c:numRef>
          </c:cat>
          <c:val>
            <c:numRef>
              <c:f>'Des Stats'!$C$84</c:f>
              <c:numCache>
                <c:formatCode>0%</c:formatCode>
                <c:ptCount val="1"/>
                <c:pt idx="0">
                  <c:v>0.36065573770491804</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151F-C346-864E-B24319A06D83}"/>
            </c:ext>
          </c:extLst>
        </c:ser>
        <c:ser>
          <c:idx val="1"/>
          <c:order val="1"/>
          <c:tx>
            <c:strRef>
              <c:f>'Des Stats'!$B$85</c:f>
              <c:strCache>
                <c:ptCount val="1"/>
                <c:pt idx="0">
                  <c:v>Africa</c:v>
                </c:pt>
              </c:strCache>
            </c:strRef>
          </c:tx>
          <c:spPr>
            <a:solidFill>
              <a:srgbClr val="A64D79"/>
            </a:solidFill>
            <a:ln cmpd="sng">
              <a:solidFill>
                <a:srgbClr val="000000"/>
              </a:solidFill>
            </a:ln>
          </c:spPr>
          <c:invertIfNegative val="1"/>
          <c:dPt>
            <c:idx val="0"/>
            <c:invertIfNegative val="1"/>
            <c:bubble3D val="0"/>
            <c:extLst>
              <c:ext xmlns:c16="http://schemas.microsoft.com/office/drawing/2014/chart" uri="{C3380CC4-5D6E-409C-BE32-E72D297353CC}">
                <c16:uniqueId val="{00000002-151F-C346-864E-B24319A06D83}"/>
              </c:ext>
            </c:extLst>
          </c:dPt>
          <c:cat>
            <c:numRef>
              <c:f>'Des Stats'!$C$83</c:f>
              <c:numCache>
                <c:formatCode>General</c:formatCode>
                <c:ptCount val="1"/>
              </c:numCache>
            </c:numRef>
          </c:cat>
          <c:val>
            <c:numRef>
              <c:f>'Des Stats'!$C$85</c:f>
              <c:numCache>
                <c:formatCode>0%</c:formatCode>
                <c:ptCount val="1"/>
                <c:pt idx="0">
                  <c:v>0.21311475409836064</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3-151F-C346-864E-B24319A06D83}"/>
            </c:ext>
          </c:extLst>
        </c:ser>
        <c:ser>
          <c:idx val="2"/>
          <c:order val="2"/>
          <c:tx>
            <c:strRef>
              <c:f>'Des Stats'!$B$86</c:f>
              <c:strCache>
                <c:ptCount val="1"/>
                <c:pt idx="0">
                  <c:v>Asia</c:v>
                </c:pt>
              </c:strCache>
            </c:strRef>
          </c:tx>
          <c:spPr>
            <a:solidFill>
              <a:srgbClr val="B4A7D6"/>
            </a:solidFill>
            <a:ln cmpd="sng">
              <a:solidFill>
                <a:srgbClr val="000000"/>
              </a:solidFill>
            </a:ln>
          </c:spPr>
          <c:invertIfNegative val="1"/>
          <c:cat>
            <c:numRef>
              <c:f>'Des Stats'!$C$83</c:f>
              <c:numCache>
                <c:formatCode>General</c:formatCode>
                <c:ptCount val="1"/>
              </c:numCache>
            </c:numRef>
          </c:cat>
          <c:val>
            <c:numRef>
              <c:f>'Des Stats'!$C$86</c:f>
              <c:numCache>
                <c:formatCode>0%</c:formatCode>
                <c:ptCount val="1"/>
                <c:pt idx="0">
                  <c:v>0.14754098360655737</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4-151F-C346-864E-B24319A06D83}"/>
            </c:ext>
          </c:extLst>
        </c:ser>
        <c:ser>
          <c:idx val="3"/>
          <c:order val="3"/>
          <c:tx>
            <c:strRef>
              <c:f>'Des Stats'!$B$87</c:f>
              <c:strCache>
                <c:ptCount val="1"/>
                <c:pt idx="0">
                  <c:v>Oceania</c:v>
                </c:pt>
              </c:strCache>
            </c:strRef>
          </c:tx>
          <c:spPr>
            <a:solidFill>
              <a:srgbClr val="9FC5E8"/>
            </a:solidFill>
            <a:ln cmpd="sng">
              <a:solidFill>
                <a:srgbClr val="000000"/>
              </a:solidFill>
            </a:ln>
          </c:spPr>
          <c:invertIfNegative val="1"/>
          <c:cat>
            <c:numRef>
              <c:f>'Des Stats'!$C$83</c:f>
              <c:numCache>
                <c:formatCode>General</c:formatCode>
                <c:ptCount val="1"/>
              </c:numCache>
            </c:numRef>
          </c:cat>
          <c:val>
            <c:numRef>
              <c:f>'Des Stats'!$C$87</c:f>
              <c:numCache>
                <c:formatCode>0%</c:formatCode>
                <c:ptCount val="1"/>
                <c:pt idx="0">
                  <c:v>0.11475409836065574</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5-151F-C346-864E-B24319A06D83}"/>
            </c:ext>
          </c:extLst>
        </c:ser>
        <c:ser>
          <c:idx val="4"/>
          <c:order val="4"/>
          <c:tx>
            <c:strRef>
              <c:f>'Des Stats'!$B$88</c:f>
              <c:strCache>
                <c:ptCount val="1"/>
                <c:pt idx="0">
                  <c:v>North America</c:v>
                </c:pt>
              </c:strCache>
            </c:strRef>
          </c:tx>
          <c:spPr>
            <a:solidFill>
              <a:srgbClr val="45818E"/>
            </a:solidFill>
            <a:ln cmpd="sng">
              <a:solidFill>
                <a:srgbClr val="000000"/>
              </a:solidFill>
            </a:ln>
          </c:spPr>
          <c:invertIfNegative val="1"/>
          <c:cat>
            <c:numRef>
              <c:f>'Des Stats'!$C$83</c:f>
              <c:numCache>
                <c:formatCode>General</c:formatCode>
                <c:ptCount val="1"/>
              </c:numCache>
            </c:numRef>
          </c:cat>
          <c:val>
            <c:numRef>
              <c:f>'Des Stats'!$C$88</c:f>
              <c:numCache>
                <c:formatCode>0%</c:formatCode>
                <c:ptCount val="1"/>
                <c:pt idx="0">
                  <c:v>8.1967213114754092E-2</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6-151F-C346-864E-B24319A06D83}"/>
            </c:ext>
          </c:extLst>
        </c:ser>
        <c:ser>
          <c:idx val="5"/>
          <c:order val="5"/>
          <c:tx>
            <c:strRef>
              <c:f>'Des Stats'!$B$89</c:f>
              <c:strCache>
                <c:ptCount val="1"/>
                <c:pt idx="0">
                  <c:v>Europe</c:v>
                </c:pt>
              </c:strCache>
            </c:strRef>
          </c:tx>
          <c:spPr>
            <a:solidFill>
              <a:srgbClr val="46BDC6"/>
            </a:solidFill>
            <a:ln cmpd="sng">
              <a:solidFill>
                <a:srgbClr val="000000"/>
              </a:solidFill>
            </a:ln>
          </c:spPr>
          <c:invertIfNegative val="1"/>
          <c:cat>
            <c:numRef>
              <c:f>'Des Stats'!$C$83</c:f>
              <c:numCache>
                <c:formatCode>General</c:formatCode>
                <c:ptCount val="1"/>
              </c:numCache>
            </c:numRef>
          </c:cat>
          <c:val>
            <c:numRef>
              <c:f>'Des Stats'!$C$89</c:f>
              <c:numCache>
                <c:formatCode>0%</c:formatCode>
                <c:ptCount val="1"/>
                <c:pt idx="0">
                  <c:v>8.1967213114754092E-2</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7-151F-C346-864E-B24319A06D83}"/>
            </c:ext>
          </c:extLst>
        </c:ser>
        <c:dLbls>
          <c:showLegendKey val="0"/>
          <c:showVal val="0"/>
          <c:showCatName val="0"/>
          <c:showSerName val="0"/>
          <c:showPercent val="0"/>
          <c:showBubbleSize val="0"/>
        </c:dLbls>
        <c:gapWidth val="150"/>
        <c:overlap val="100"/>
        <c:axId val="1049080964"/>
        <c:axId val="1768934017"/>
      </c:barChart>
      <c:catAx>
        <c:axId val="1049080964"/>
        <c:scaling>
          <c:orientation val="maxMin"/>
        </c:scaling>
        <c:delete val="0"/>
        <c:axPos val="l"/>
        <c:title>
          <c:tx>
            <c:rich>
              <a:bodyPr/>
              <a:lstStyle/>
              <a:p>
                <a:pPr lvl="0">
                  <a:defRPr b="0">
                    <a:solidFill>
                      <a:srgbClr val="000000"/>
                    </a:solidFill>
                    <a:latin typeface="+mn-lt"/>
                  </a:defRPr>
                </a:pPr>
                <a:r>
                  <a:rPr lang="en-US" b="0">
                    <a:solidFill>
                      <a:srgbClr val="000000"/>
                    </a:solidFill>
                    <a:latin typeface="+mn-lt"/>
                  </a:rPr>
                  <a:t>Country</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1768934017"/>
        <c:crosses val="autoZero"/>
        <c:auto val="1"/>
        <c:lblAlgn val="ctr"/>
        <c:lblOffset val="100"/>
        <c:noMultiLvlLbl val="1"/>
      </c:catAx>
      <c:valAx>
        <c:axId val="1768934017"/>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n-US"/>
              </a:p>
            </c:rich>
          </c:tx>
          <c:overlay val="0"/>
        </c:title>
        <c:numFmt formatCode="0%" sourceLinked="1"/>
        <c:majorTickMark val="none"/>
        <c:minorTickMark val="none"/>
        <c:tickLblPos val="nextTo"/>
        <c:spPr>
          <a:ln/>
        </c:spPr>
        <c:txPr>
          <a:bodyPr/>
          <a:lstStyle/>
          <a:p>
            <a:pPr lvl="0">
              <a:defRPr b="0">
                <a:solidFill>
                  <a:srgbClr val="000000"/>
                </a:solidFill>
                <a:latin typeface="+mn-lt"/>
              </a:defRPr>
            </a:pPr>
            <a:endParaRPr lang="en-US"/>
          </a:p>
        </c:txPr>
        <c:crossAx val="1049080964"/>
        <c:crosses val="max"/>
        <c:crossBetween val="between"/>
      </c:valAx>
    </c:plotArea>
    <c:legend>
      <c:legendPos val="b"/>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oneCellAnchor>
    <xdr:from>
      <xdr:col>1</xdr:col>
      <xdr:colOff>9525</xdr:colOff>
      <xdr:row>2</xdr:row>
      <xdr:rowOff>19050</xdr:rowOff>
    </xdr:from>
    <xdr:ext cx="5715000" cy="3533775"/>
    <xdr:graphicFrame macro="">
      <xdr:nvGraphicFramePr>
        <xdr:cNvPr id="2" name="Chart 1" title="Chart">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15</xdr:col>
      <xdr:colOff>904875</xdr:colOff>
      <xdr:row>2</xdr:row>
      <xdr:rowOff>19050</xdr:rowOff>
    </xdr:from>
    <xdr:ext cx="5715000" cy="3829050"/>
    <xdr:graphicFrame macro="">
      <xdr:nvGraphicFramePr>
        <xdr:cNvPr id="3" name="Chart 2" title="Chart">
          <a:extLst>
            <a:ext uri="{FF2B5EF4-FFF2-40B4-BE49-F238E27FC236}">
              <a16:creationId xmlns:a16="http://schemas.microsoft.com/office/drawing/2014/main" id="{00000000-0008-0000-04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oneCellAnchor>
    <xdr:from>
      <xdr:col>1</xdr:col>
      <xdr:colOff>9525</xdr:colOff>
      <xdr:row>20</xdr:row>
      <xdr:rowOff>47625</xdr:rowOff>
    </xdr:from>
    <xdr:ext cx="5715000" cy="3533775"/>
    <xdr:graphicFrame macro="">
      <xdr:nvGraphicFramePr>
        <xdr:cNvPr id="4" name="Chart 3" title="Chart">
          <a:extLst>
            <a:ext uri="{FF2B5EF4-FFF2-40B4-BE49-F238E27FC236}">
              <a16:creationId xmlns:a16="http://schemas.microsoft.com/office/drawing/2014/main" id="{00000000-0008-0000-04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oneCellAnchor>
  <xdr:oneCellAnchor>
    <xdr:from>
      <xdr:col>8</xdr:col>
      <xdr:colOff>209550</xdr:colOff>
      <xdr:row>23</xdr:row>
      <xdr:rowOff>104775</xdr:rowOff>
    </xdr:from>
    <xdr:ext cx="5715000" cy="3533775"/>
    <xdr:graphicFrame macro="">
      <xdr:nvGraphicFramePr>
        <xdr:cNvPr id="5" name="Chart 4" title="Chart">
          <a:extLst>
            <a:ext uri="{FF2B5EF4-FFF2-40B4-BE49-F238E27FC236}">
              <a16:creationId xmlns:a16="http://schemas.microsoft.com/office/drawing/2014/main" id="{00000000-0008-0000-04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fLocksWithSheet="0"/>
  </xdr:oneCellAnchor>
  <xdr:oneCellAnchor>
    <xdr:from>
      <xdr:col>15</xdr:col>
      <xdr:colOff>904875</xdr:colOff>
      <xdr:row>22</xdr:row>
      <xdr:rowOff>19050</xdr:rowOff>
    </xdr:from>
    <xdr:ext cx="6638925" cy="4105275"/>
    <xdr:graphicFrame macro="">
      <xdr:nvGraphicFramePr>
        <xdr:cNvPr id="6" name="Chart 5" title="Chart">
          <a:extLst>
            <a:ext uri="{FF2B5EF4-FFF2-40B4-BE49-F238E27FC236}">
              <a16:creationId xmlns:a16="http://schemas.microsoft.com/office/drawing/2014/main" id="{00000000-0008-0000-04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fLocksWithSheet="0"/>
  </xdr:oneCellAnchor>
  <xdr:oneCellAnchor>
    <xdr:from>
      <xdr:col>7</xdr:col>
      <xdr:colOff>342900</xdr:colOff>
      <xdr:row>2</xdr:row>
      <xdr:rowOff>19050</xdr:rowOff>
    </xdr:from>
    <xdr:ext cx="7753350" cy="3829050"/>
    <xdr:graphicFrame macro="">
      <xdr:nvGraphicFramePr>
        <xdr:cNvPr id="7" name="Chart 6" title="Chart">
          <a:extLst>
            <a:ext uri="{FF2B5EF4-FFF2-40B4-BE49-F238E27FC236}">
              <a16:creationId xmlns:a16="http://schemas.microsoft.com/office/drawing/2014/main" id="{00000000-0008-0000-04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fLocksWithSheet="0"/>
  </xdr:oneCellAnchor>
  <xdr:oneCellAnchor>
    <xdr:from>
      <xdr:col>1</xdr:col>
      <xdr:colOff>390525</xdr:colOff>
      <xdr:row>43</xdr:row>
      <xdr:rowOff>28575</xdr:rowOff>
    </xdr:from>
    <xdr:ext cx="6477000" cy="4010025"/>
    <xdr:graphicFrame macro="">
      <xdr:nvGraphicFramePr>
        <xdr:cNvPr id="8" name="Chart 7" title="Chart">
          <a:extLst>
            <a:ext uri="{FF2B5EF4-FFF2-40B4-BE49-F238E27FC236}">
              <a16:creationId xmlns:a16="http://schemas.microsoft.com/office/drawing/2014/main" id="{00000000-0008-0000-04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fLocksWithSheet="0"/>
  </xdr:oneCellAnchor>
  <xdr:oneCellAnchor>
    <xdr:from>
      <xdr:col>8</xdr:col>
      <xdr:colOff>819150</xdr:colOff>
      <xdr:row>45</xdr:row>
      <xdr:rowOff>38100</xdr:rowOff>
    </xdr:from>
    <xdr:ext cx="5715000" cy="3533775"/>
    <xdr:graphicFrame macro="">
      <xdr:nvGraphicFramePr>
        <xdr:cNvPr id="9" name="Chart 8" title="Chart">
          <a:extLst>
            <a:ext uri="{FF2B5EF4-FFF2-40B4-BE49-F238E27FC236}">
              <a16:creationId xmlns:a16="http://schemas.microsoft.com/office/drawing/2014/main" id="{00000000-0008-0000-04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fLocksWithSheet="0"/>
  </xdr:oneCellAnchor>
  <xdr:oneCellAnchor>
    <xdr:from>
      <xdr:col>4</xdr:col>
      <xdr:colOff>238125</xdr:colOff>
      <xdr:row>81</xdr:row>
      <xdr:rowOff>76200</xdr:rowOff>
    </xdr:from>
    <xdr:ext cx="5715000" cy="3533775"/>
    <xdr:graphicFrame macro="">
      <xdr:nvGraphicFramePr>
        <xdr:cNvPr id="10" name="Chart 9" title="Chart">
          <a:extLst>
            <a:ext uri="{FF2B5EF4-FFF2-40B4-BE49-F238E27FC236}">
              <a16:creationId xmlns:a16="http://schemas.microsoft.com/office/drawing/2014/main" id="{00000000-0008-0000-04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fLocksWithSheet="0"/>
  </xdr:oneCellAnchor>
  <xdr:oneCellAnchor>
    <xdr:from>
      <xdr:col>3</xdr:col>
      <xdr:colOff>323850</xdr:colOff>
      <xdr:row>115</xdr:row>
      <xdr:rowOff>47625</xdr:rowOff>
    </xdr:from>
    <xdr:ext cx="5715000" cy="3533775"/>
    <xdr:graphicFrame macro="">
      <xdr:nvGraphicFramePr>
        <xdr:cNvPr id="11" name="Chart 10" title="Chart">
          <a:extLst>
            <a:ext uri="{FF2B5EF4-FFF2-40B4-BE49-F238E27FC236}">
              <a16:creationId xmlns:a16="http://schemas.microsoft.com/office/drawing/2014/main" id="{00000000-0008-0000-0400-00000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3" Type="http://schemas.openxmlformats.org/officeDocument/2006/relationships/hyperlink" Target="https://www.equatorinitiative.org/wp-content/uploads/2017/05/CODDEFFAGOLF-Honduras.pdf" TargetMode="External"/><Relationship Id="rId2" Type="http://schemas.openxmlformats.org/officeDocument/2006/relationships/hyperlink" Target="https://www.equatorinitiative.org/wp-content/uploads/2017/05/case_1370356629.pdf" TargetMode="External"/><Relationship Id="rId1" Type="http://schemas.openxmlformats.org/officeDocument/2006/relationships/hyperlink" Target="https://doi.org/10.1007/s11842-019-09413-9."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hyperlink" Target="https://population.un.org/wpp/DefinitionOfRegion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C11"/>
  <sheetViews>
    <sheetView workbookViewId="0">
      <pane ySplit="1" topLeftCell="A2" activePane="bottomLeft" state="frozen"/>
      <selection pane="bottomLeft" activeCell="B3" sqref="B3"/>
    </sheetView>
  </sheetViews>
  <sheetFormatPr baseColWidth="10" defaultColWidth="12.6640625" defaultRowHeight="15.75" customHeight="1" x14ac:dyDescent="0.15"/>
  <cols>
    <col min="3" max="3" width="19.33203125" customWidth="1"/>
    <col min="4" max="4" width="18.33203125" customWidth="1"/>
    <col min="5" max="5" width="19.33203125" customWidth="1"/>
    <col min="6" max="6" width="43.33203125" customWidth="1"/>
    <col min="7" max="7" width="15.33203125" customWidth="1"/>
    <col min="8" max="8" width="35" customWidth="1"/>
    <col min="9" max="9" width="18.83203125" customWidth="1"/>
  </cols>
  <sheetData>
    <row r="1" spans="1:29" ht="15.75" customHeight="1" x14ac:dyDescent="0.15">
      <c r="A1" s="1" t="s">
        <v>0</v>
      </c>
      <c r="B1" s="1" t="s">
        <v>1</v>
      </c>
      <c r="C1" s="1" t="s">
        <v>2</v>
      </c>
      <c r="D1" s="1" t="s">
        <v>3</v>
      </c>
      <c r="E1" s="1" t="s">
        <v>4</v>
      </c>
      <c r="F1" s="1" t="s">
        <v>5</v>
      </c>
      <c r="G1" s="1" t="s">
        <v>6</v>
      </c>
      <c r="H1" s="1" t="s">
        <v>7</v>
      </c>
      <c r="I1" s="1" t="s">
        <v>8</v>
      </c>
      <c r="J1" s="2"/>
      <c r="K1" s="2"/>
      <c r="L1" s="2"/>
      <c r="M1" s="2"/>
      <c r="N1" s="2"/>
      <c r="O1" s="2"/>
      <c r="P1" s="2"/>
      <c r="Q1" s="2"/>
      <c r="R1" s="2"/>
      <c r="S1" s="2"/>
      <c r="T1" s="2"/>
      <c r="U1" s="2"/>
      <c r="V1" s="2"/>
      <c r="W1" s="2"/>
      <c r="X1" s="2"/>
      <c r="Y1" s="2"/>
      <c r="Z1" s="2"/>
      <c r="AA1" s="2"/>
      <c r="AB1" s="2"/>
      <c r="AC1" s="2"/>
    </row>
    <row r="2" spans="1:29" ht="15.75" customHeight="1" x14ac:dyDescent="0.15">
      <c r="A2" s="3">
        <v>44837</v>
      </c>
      <c r="B2" s="4" t="s">
        <v>9</v>
      </c>
      <c r="C2" s="4" t="s">
        <v>10</v>
      </c>
      <c r="D2" s="4" t="s">
        <v>11</v>
      </c>
      <c r="E2" s="4" t="s">
        <v>12</v>
      </c>
      <c r="F2" s="5" t="s">
        <v>13</v>
      </c>
      <c r="G2" s="4">
        <v>41</v>
      </c>
      <c r="H2" s="4">
        <v>33</v>
      </c>
    </row>
    <row r="3" spans="1:29" ht="15.75" customHeight="1" x14ac:dyDescent="0.15">
      <c r="A3" s="3">
        <v>44848</v>
      </c>
      <c r="B3" s="4" t="s">
        <v>14</v>
      </c>
      <c r="C3" s="4" t="s">
        <v>10</v>
      </c>
      <c r="D3" s="4" t="s">
        <v>11</v>
      </c>
      <c r="F3" s="5" t="s">
        <v>15</v>
      </c>
      <c r="G3" s="4">
        <v>9</v>
      </c>
      <c r="H3" s="4">
        <v>3</v>
      </c>
      <c r="I3" s="4" t="s">
        <v>16</v>
      </c>
    </row>
    <row r="4" spans="1:29" ht="15.75" customHeight="1" x14ac:dyDescent="0.15">
      <c r="A4" s="3">
        <v>44848</v>
      </c>
      <c r="B4" s="4" t="s">
        <v>14</v>
      </c>
      <c r="C4" s="4" t="s">
        <v>10</v>
      </c>
      <c r="D4" s="4" t="s">
        <v>11</v>
      </c>
      <c r="E4" s="4" t="s">
        <v>12</v>
      </c>
      <c r="F4" s="5" t="s">
        <v>17</v>
      </c>
      <c r="G4" s="4">
        <v>31</v>
      </c>
      <c r="H4" s="4">
        <v>5</v>
      </c>
      <c r="I4" s="4" t="s">
        <v>18</v>
      </c>
    </row>
    <row r="5" spans="1:29" ht="15.75" customHeight="1" x14ac:dyDescent="0.15">
      <c r="A5" s="3">
        <v>44848</v>
      </c>
      <c r="B5" s="4" t="s">
        <v>14</v>
      </c>
      <c r="C5" s="4" t="s">
        <v>10</v>
      </c>
      <c r="D5" s="4" t="s">
        <v>11</v>
      </c>
      <c r="E5" s="4" t="s">
        <v>12</v>
      </c>
      <c r="F5" s="5" t="s">
        <v>19</v>
      </c>
      <c r="G5" s="4">
        <v>123</v>
      </c>
      <c r="H5" s="4">
        <v>50</v>
      </c>
      <c r="I5" s="4" t="s">
        <v>18</v>
      </c>
    </row>
    <row r="6" spans="1:29" ht="15.75" customHeight="1" x14ac:dyDescent="0.15">
      <c r="A6" s="3">
        <v>44849</v>
      </c>
      <c r="B6" s="4" t="s">
        <v>14</v>
      </c>
      <c r="C6" s="4" t="s">
        <v>10</v>
      </c>
      <c r="D6" s="4" t="s">
        <v>11</v>
      </c>
      <c r="E6" s="4" t="s">
        <v>12</v>
      </c>
      <c r="F6" s="5" t="s">
        <v>20</v>
      </c>
      <c r="G6" s="4">
        <v>21</v>
      </c>
      <c r="H6" s="4">
        <v>14</v>
      </c>
      <c r="I6" s="4" t="s">
        <v>18</v>
      </c>
    </row>
    <row r="7" spans="1:29" ht="15.75" customHeight="1" x14ac:dyDescent="0.15">
      <c r="A7" s="3">
        <v>44849</v>
      </c>
      <c r="B7" s="4" t="s">
        <v>14</v>
      </c>
      <c r="C7" s="4" t="s">
        <v>10</v>
      </c>
      <c r="D7" s="4" t="s">
        <v>11</v>
      </c>
      <c r="E7" s="4" t="s">
        <v>12</v>
      </c>
      <c r="F7" s="5" t="s">
        <v>21</v>
      </c>
      <c r="G7" s="4">
        <v>55</v>
      </c>
      <c r="H7" s="4">
        <v>8</v>
      </c>
      <c r="I7" s="4" t="s">
        <v>22</v>
      </c>
    </row>
    <row r="8" spans="1:29" ht="15.75" customHeight="1" x14ac:dyDescent="0.15">
      <c r="A8" s="3">
        <v>44851</v>
      </c>
      <c r="B8" s="4" t="s">
        <v>14</v>
      </c>
      <c r="C8" s="4" t="s">
        <v>10</v>
      </c>
      <c r="D8" s="4" t="s">
        <v>11</v>
      </c>
      <c r="E8" s="4" t="s">
        <v>12</v>
      </c>
      <c r="F8" s="5" t="s">
        <v>23</v>
      </c>
      <c r="G8" s="6">
        <v>1100</v>
      </c>
      <c r="H8" s="4">
        <v>86</v>
      </c>
      <c r="I8" s="4" t="s">
        <v>24</v>
      </c>
    </row>
    <row r="9" spans="1:29" ht="15.75" customHeight="1" x14ac:dyDescent="0.15">
      <c r="A9" s="3">
        <v>44852</v>
      </c>
      <c r="B9" s="4" t="s">
        <v>14</v>
      </c>
      <c r="C9" s="4" t="s">
        <v>25</v>
      </c>
      <c r="D9" s="4" t="s">
        <v>11</v>
      </c>
      <c r="E9" s="4" t="s">
        <v>26</v>
      </c>
      <c r="F9" s="5" t="s">
        <v>13</v>
      </c>
      <c r="G9" s="4">
        <v>63</v>
      </c>
      <c r="H9" s="4">
        <v>16</v>
      </c>
      <c r="I9" s="4" t="s">
        <v>27</v>
      </c>
    </row>
    <row r="10" spans="1:29" ht="15.75" customHeight="1" x14ac:dyDescent="0.15">
      <c r="A10" s="3">
        <v>44852</v>
      </c>
      <c r="B10" s="4" t="s">
        <v>9</v>
      </c>
      <c r="C10" s="4" t="s">
        <v>10</v>
      </c>
      <c r="D10" s="4" t="s">
        <v>11</v>
      </c>
      <c r="E10" s="4" t="s">
        <v>26</v>
      </c>
      <c r="F10" s="5" t="s">
        <v>28</v>
      </c>
      <c r="G10" s="4">
        <v>135</v>
      </c>
      <c r="H10" s="4">
        <v>15</v>
      </c>
      <c r="I10" s="4" t="s">
        <v>29</v>
      </c>
    </row>
    <row r="11" spans="1:29" ht="15.75" customHeight="1" x14ac:dyDescent="0.15">
      <c r="A11" s="3">
        <v>44852</v>
      </c>
      <c r="B11" s="4" t="s">
        <v>9</v>
      </c>
      <c r="C11" s="4" t="s">
        <v>10</v>
      </c>
      <c r="D11" s="4" t="s">
        <v>11</v>
      </c>
      <c r="E11" s="4" t="s">
        <v>12</v>
      </c>
      <c r="F11" s="5" t="s">
        <v>30</v>
      </c>
      <c r="G11" s="4">
        <v>9</v>
      </c>
      <c r="H11" s="4">
        <v>0</v>
      </c>
      <c r="I11" s="4" t="s">
        <v>31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I17"/>
  <sheetViews>
    <sheetView workbookViewId="0"/>
  </sheetViews>
  <sheetFormatPr baseColWidth="10" defaultColWidth="12.6640625" defaultRowHeight="15.75" customHeight="1" x14ac:dyDescent="0.15"/>
  <cols>
    <col min="1" max="1" width="26.83203125" customWidth="1"/>
    <col min="2" max="2" width="6.5" customWidth="1"/>
    <col min="3" max="3" width="22.1640625" customWidth="1"/>
    <col min="4" max="4" width="7.6640625" customWidth="1"/>
    <col min="5" max="5" width="26.6640625" customWidth="1"/>
    <col min="6" max="6" width="8.6640625" customWidth="1"/>
    <col min="7" max="7" width="26.6640625" customWidth="1"/>
    <col min="8" max="8" width="8.6640625" customWidth="1"/>
    <col min="9" max="9" width="18.1640625" customWidth="1"/>
  </cols>
  <sheetData>
    <row r="1" spans="1:9" ht="15.75" customHeight="1" x14ac:dyDescent="0.15">
      <c r="A1" s="7" t="s">
        <v>32</v>
      </c>
      <c r="B1" s="8" t="s">
        <v>33</v>
      </c>
      <c r="C1" s="8" t="s">
        <v>34</v>
      </c>
      <c r="D1" s="8" t="s">
        <v>35</v>
      </c>
      <c r="E1" s="8" t="s">
        <v>36</v>
      </c>
      <c r="F1" s="7" t="s">
        <v>35</v>
      </c>
      <c r="G1" s="7" t="s">
        <v>37</v>
      </c>
      <c r="H1" s="7" t="s">
        <v>35</v>
      </c>
      <c r="I1" s="7" t="s">
        <v>38</v>
      </c>
    </row>
    <row r="2" spans="1:9" ht="15.75" customHeight="1" x14ac:dyDescent="0.15">
      <c r="A2" s="4" t="s">
        <v>39</v>
      </c>
      <c r="B2" s="4"/>
      <c r="C2" s="4" t="s">
        <v>40</v>
      </c>
      <c r="D2" s="4"/>
      <c r="E2" s="4" t="s">
        <v>41</v>
      </c>
      <c r="F2" s="4"/>
      <c r="G2" s="4" t="s">
        <v>42</v>
      </c>
      <c r="H2" s="4"/>
      <c r="I2" s="4" t="s">
        <v>43</v>
      </c>
    </row>
    <row r="3" spans="1:9" ht="15.75" customHeight="1" x14ac:dyDescent="0.15">
      <c r="A3" s="4" t="s">
        <v>44</v>
      </c>
      <c r="B3" s="4"/>
      <c r="C3" s="4" t="s">
        <v>45</v>
      </c>
      <c r="D3" s="4"/>
      <c r="E3" s="4" t="s">
        <v>46</v>
      </c>
      <c r="F3" s="4"/>
      <c r="G3" s="4" t="s">
        <v>47</v>
      </c>
      <c r="H3" s="4"/>
      <c r="I3" s="4" t="s">
        <v>48</v>
      </c>
    </row>
    <row r="4" spans="1:9" ht="15.75" customHeight="1" x14ac:dyDescent="0.15">
      <c r="A4" s="4" t="s">
        <v>49</v>
      </c>
      <c r="B4" s="4"/>
      <c r="C4" s="4" t="s">
        <v>50</v>
      </c>
      <c r="D4" s="4"/>
      <c r="E4" s="4" t="s">
        <v>51</v>
      </c>
      <c r="F4" s="4"/>
      <c r="G4" s="4" t="s">
        <v>52</v>
      </c>
      <c r="H4" s="4"/>
      <c r="I4" s="4" t="s">
        <v>53</v>
      </c>
    </row>
    <row r="5" spans="1:9" ht="15.75" customHeight="1" x14ac:dyDescent="0.15">
      <c r="A5" s="4" t="s">
        <v>54</v>
      </c>
      <c r="B5" s="4"/>
      <c r="C5" s="4" t="s">
        <v>55</v>
      </c>
      <c r="D5" s="4"/>
      <c r="E5" s="4"/>
      <c r="F5" s="4"/>
      <c r="G5" s="4" t="s">
        <v>56</v>
      </c>
      <c r="H5" s="4"/>
      <c r="I5" s="4" t="s">
        <v>57</v>
      </c>
    </row>
    <row r="6" spans="1:9" ht="15.75" customHeight="1" x14ac:dyDescent="0.15">
      <c r="A6" s="4" t="s">
        <v>58</v>
      </c>
      <c r="B6" s="4"/>
      <c r="C6" s="4" t="s">
        <v>59</v>
      </c>
      <c r="D6" s="4"/>
      <c r="E6" s="4"/>
      <c r="F6" s="4"/>
      <c r="G6" s="4" t="s">
        <v>60</v>
      </c>
      <c r="H6" s="4"/>
      <c r="I6" s="4" t="s">
        <v>61</v>
      </c>
    </row>
    <row r="7" spans="1:9" ht="15.75" customHeight="1" x14ac:dyDescent="0.15">
      <c r="G7" s="4" t="s">
        <v>62</v>
      </c>
      <c r="H7" s="4"/>
      <c r="I7" s="4" t="s">
        <v>63</v>
      </c>
    </row>
    <row r="8" spans="1:9" ht="15.75" customHeight="1" x14ac:dyDescent="0.15">
      <c r="H8" s="4"/>
      <c r="I8" s="4" t="s">
        <v>64</v>
      </c>
    </row>
    <row r="9" spans="1:9" ht="15.75" customHeight="1" x14ac:dyDescent="0.15">
      <c r="G9" s="4" t="s">
        <v>65</v>
      </c>
      <c r="H9" s="4"/>
      <c r="I9" s="4" t="s">
        <v>66</v>
      </c>
    </row>
    <row r="10" spans="1:9" ht="15.75" customHeight="1" x14ac:dyDescent="0.15">
      <c r="G10" s="4" t="s">
        <v>67</v>
      </c>
      <c r="I10" s="4" t="s">
        <v>68</v>
      </c>
    </row>
    <row r="11" spans="1:9" ht="15.75" customHeight="1" x14ac:dyDescent="0.15">
      <c r="G11" s="4" t="s">
        <v>69</v>
      </c>
      <c r="I11" s="4" t="s">
        <v>70</v>
      </c>
    </row>
    <row r="12" spans="1:9" ht="15.75" customHeight="1" x14ac:dyDescent="0.15">
      <c r="G12" s="4" t="s">
        <v>71</v>
      </c>
      <c r="I12" s="4" t="s">
        <v>72</v>
      </c>
    </row>
    <row r="13" spans="1:9" ht="15.75" customHeight="1" x14ac:dyDescent="0.15">
      <c r="I13" s="4" t="s">
        <v>73</v>
      </c>
    </row>
    <row r="14" spans="1:9" ht="15.75" customHeight="1" x14ac:dyDescent="0.15">
      <c r="G14" s="4" t="s">
        <v>74</v>
      </c>
      <c r="I14" s="4" t="s">
        <v>75</v>
      </c>
    </row>
    <row r="15" spans="1:9" ht="15.75" customHeight="1" x14ac:dyDescent="0.15">
      <c r="G15" s="4" t="s">
        <v>76</v>
      </c>
      <c r="I15" s="4" t="s">
        <v>77</v>
      </c>
    </row>
    <row r="16" spans="1:9" ht="15.75" customHeight="1" x14ac:dyDescent="0.15">
      <c r="G16" s="4" t="s">
        <v>78</v>
      </c>
      <c r="I16" s="4" t="s">
        <v>79</v>
      </c>
    </row>
    <row r="17" spans="7:9" ht="15.75" customHeight="1" x14ac:dyDescent="0.15">
      <c r="G17" s="4" t="s">
        <v>80</v>
      </c>
      <c r="I17" s="4" t="s">
        <v>81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Right="0"/>
  </sheetPr>
  <dimension ref="A1:BU990"/>
  <sheetViews>
    <sheetView tabSelected="1" workbookViewId="0">
      <pane xSplit="3" ySplit="3" topLeftCell="D4" activePane="bottomRight" state="frozen"/>
      <selection pane="topRight" activeCell="D1" sqref="D1"/>
      <selection pane="bottomLeft" activeCell="A4" sqref="A4"/>
      <selection pane="bottomRight" activeCell="D4" sqref="D4"/>
    </sheetView>
  </sheetViews>
  <sheetFormatPr baseColWidth="10" defaultColWidth="12.6640625" defaultRowHeight="15.75" customHeight="1" outlineLevelRow="1" x14ac:dyDescent="0.15"/>
  <cols>
    <col min="1" max="1" width="8.1640625" customWidth="1"/>
    <col min="2" max="2" width="6.1640625" customWidth="1"/>
    <col min="3" max="3" width="29.33203125" customWidth="1"/>
    <col min="5" max="5" width="37.6640625" customWidth="1"/>
    <col min="6" max="6" width="12.1640625" customWidth="1"/>
    <col min="7" max="8" width="13.6640625" customWidth="1"/>
    <col min="9" max="9" width="18.6640625" customWidth="1"/>
    <col min="10" max="10" width="25.5" customWidth="1"/>
    <col min="11" max="11" width="14.5" customWidth="1"/>
    <col min="12" max="18" width="3.83203125" customWidth="1"/>
    <col min="19" max="19" width="14.5" customWidth="1"/>
    <col min="20" max="20" width="47.5" customWidth="1"/>
    <col min="21" max="21" width="20.5" customWidth="1"/>
    <col min="22" max="22" width="25" customWidth="1"/>
    <col min="23" max="23" width="4.33203125" customWidth="1"/>
    <col min="24" max="27" width="4" customWidth="1"/>
    <col min="28" max="28" width="52.1640625" customWidth="1"/>
    <col min="29" max="29" width="31.6640625" customWidth="1"/>
    <col min="30" max="30" width="6.6640625" customWidth="1"/>
    <col min="31" max="31" width="40.6640625" customWidth="1"/>
    <col min="32" max="36" width="4.33203125" customWidth="1"/>
    <col min="37" max="37" width="35" customWidth="1"/>
    <col min="38" max="38" width="24" customWidth="1"/>
    <col min="39" max="39" width="13.6640625" customWidth="1"/>
    <col min="40" max="40" width="20.33203125" customWidth="1"/>
    <col min="41" max="41" width="68.33203125" customWidth="1"/>
    <col min="42" max="42" width="31.1640625" customWidth="1"/>
    <col min="43" max="43" width="4.5" customWidth="1"/>
    <col min="44" max="45" width="10.83203125" customWidth="1"/>
    <col min="46" max="48" width="6.1640625" customWidth="1"/>
    <col min="49" max="49" width="9.5" customWidth="1"/>
    <col min="50" max="50" width="10" customWidth="1"/>
    <col min="51" max="51" width="4.6640625" customWidth="1"/>
    <col min="52" max="52" width="15" customWidth="1"/>
    <col min="53" max="53" width="34.6640625" customWidth="1"/>
    <col min="54" max="54" width="9.83203125" customWidth="1"/>
    <col min="55" max="55" width="40.1640625" customWidth="1"/>
    <col min="56" max="56" width="47.33203125" customWidth="1"/>
    <col min="57" max="57" width="50.1640625" customWidth="1"/>
    <col min="58" max="58" width="83.1640625" customWidth="1"/>
    <col min="59" max="59" width="53.83203125" customWidth="1"/>
    <col min="60" max="60" width="103.1640625" customWidth="1"/>
    <col min="61" max="61" width="32.33203125" customWidth="1"/>
    <col min="64" max="64" width="8.1640625" customWidth="1"/>
  </cols>
  <sheetData>
    <row r="1" spans="1:73" ht="24" customHeight="1" outlineLevel="1" x14ac:dyDescent="0.15">
      <c r="A1" s="11"/>
      <c r="B1" s="12"/>
      <c r="C1" s="12" t="s">
        <v>87</v>
      </c>
      <c r="D1" s="9"/>
      <c r="E1" s="9"/>
      <c r="F1" s="9"/>
      <c r="G1" s="9"/>
      <c r="H1" s="9"/>
      <c r="I1" s="9"/>
      <c r="J1" s="9"/>
      <c r="K1" s="9"/>
      <c r="L1" s="13"/>
      <c r="M1" s="13"/>
      <c r="N1" s="13"/>
      <c r="O1" s="13"/>
      <c r="P1" s="13"/>
      <c r="Q1" s="13"/>
      <c r="R1" s="14"/>
      <c r="S1" s="14"/>
      <c r="T1" s="15" t="s">
        <v>88</v>
      </c>
      <c r="U1" s="16"/>
      <c r="V1" s="15"/>
      <c r="W1" s="17"/>
      <c r="X1" s="17"/>
      <c r="Y1" s="17"/>
      <c r="Z1" s="17"/>
      <c r="AA1" s="17"/>
      <c r="AB1" s="15"/>
      <c r="AC1" s="15"/>
      <c r="AD1" s="17"/>
      <c r="AE1" s="15"/>
      <c r="AF1" s="18" t="s">
        <v>89</v>
      </c>
      <c r="AG1" s="19"/>
      <c r="AH1" s="19"/>
      <c r="AI1" s="19"/>
      <c r="AJ1" s="19"/>
      <c r="AK1" s="20"/>
      <c r="AL1" s="21"/>
      <c r="AM1" s="21"/>
      <c r="AN1" s="21"/>
      <c r="AO1" s="21"/>
      <c r="AP1" s="22"/>
      <c r="AQ1" s="63" t="s">
        <v>90</v>
      </c>
      <c r="AR1" s="58"/>
      <c r="AS1" s="58"/>
      <c r="AT1" s="58"/>
      <c r="AU1" s="58"/>
      <c r="AV1" s="58"/>
      <c r="AW1" s="58"/>
      <c r="AX1" s="58"/>
      <c r="AY1" s="23"/>
      <c r="AZ1" s="23"/>
      <c r="BA1" s="64" t="s">
        <v>91</v>
      </c>
      <c r="BB1" s="58"/>
      <c r="BC1" s="58"/>
      <c r="BD1" s="24"/>
      <c r="BE1" s="24"/>
      <c r="BF1" s="24"/>
      <c r="BG1" s="24"/>
      <c r="BH1" s="24"/>
      <c r="BI1" s="24"/>
      <c r="BJ1" s="25"/>
      <c r="BK1" s="5"/>
      <c r="BL1" s="5"/>
      <c r="BM1" s="4"/>
      <c r="BN1" s="5"/>
      <c r="BO1" s="5"/>
      <c r="BP1" s="5"/>
      <c r="BQ1" s="5"/>
      <c r="BR1" s="5"/>
      <c r="BS1" s="5"/>
      <c r="BT1" s="5"/>
      <c r="BU1" s="5"/>
    </row>
    <row r="2" spans="1:73" ht="31.5" customHeight="1" outlineLevel="1" x14ac:dyDescent="0.15">
      <c r="A2" s="11"/>
      <c r="B2" s="9"/>
      <c r="C2" s="9"/>
      <c r="D2" s="9"/>
      <c r="E2" s="9"/>
      <c r="F2" s="9"/>
      <c r="G2" s="9"/>
      <c r="H2" s="9"/>
      <c r="I2" s="9"/>
      <c r="J2" s="9"/>
      <c r="K2" s="9"/>
      <c r="L2" s="65" t="s">
        <v>92</v>
      </c>
      <c r="M2" s="58"/>
      <c r="N2" s="58"/>
      <c r="O2" s="58"/>
      <c r="P2" s="58"/>
      <c r="Q2" s="58"/>
      <c r="R2" s="58"/>
      <c r="S2" s="9"/>
      <c r="T2" s="15"/>
      <c r="U2" s="66" t="s">
        <v>93</v>
      </c>
      <c r="V2" s="61"/>
      <c r="W2" s="26"/>
      <c r="X2" s="66" t="s">
        <v>94</v>
      </c>
      <c r="Y2" s="61"/>
      <c r="Z2" s="61"/>
      <c r="AA2" s="61"/>
      <c r="AB2" s="61"/>
      <c r="AC2" s="15"/>
      <c r="AD2" s="67" t="s">
        <v>95</v>
      </c>
      <c r="AE2" s="61"/>
      <c r="AF2" s="68" t="s">
        <v>96</v>
      </c>
      <c r="AG2" s="58"/>
      <c r="AH2" s="58"/>
      <c r="AI2" s="58"/>
      <c r="AJ2" s="58"/>
      <c r="AK2" s="27"/>
      <c r="AL2" s="21"/>
      <c r="AM2" s="68" t="s">
        <v>97</v>
      </c>
      <c r="AN2" s="58"/>
      <c r="AO2" s="21"/>
      <c r="AP2" s="28"/>
      <c r="AQ2" s="57" t="s">
        <v>98</v>
      </c>
      <c r="AR2" s="57" t="s">
        <v>99</v>
      </c>
      <c r="AS2" s="57" t="s">
        <v>100</v>
      </c>
      <c r="AT2" s="57" t="s">
        <v>101</v>
      </c>
      <c r="AU2" s="57" t="s">
        <v>102</v>
      </c>
      <c r="AV2" s="57" t="s">
        <v>103</v>
      </c>
      <c r="AW2" s="57" t="s">
        <v>104</v>
      </c>
      <c r="AX2" s="57" t="s">
        <v>105</v>
      </c>
      <c r="AY2" s="57" t="s">
        <v>106</v>
      </c>
      <c r="AZ2" s="59" t="s">
        <v>107</v>
      </c>
      <c r="BA2" s="29"/>
      <c r="BB2" s="60" t="s">
        <v>108</v>
      </c>
      <c r="BC2" s="61"/>
      <c r="BD2" s="62" t="s">
        <v>109</v>
      </c>
      <c r="BE2" s="58"/>
      <c r="BF2" s="58"/>
      <c r="BG2" s="30"/>
      <c r="BH2" s="25"/>
      <c r="BI2" s="25"/>
      <c r="BJ2" s="25"/>
      <c r="BK2" s="5"/>
      <c r="BL2" s="5"/>
      <c r="BM2" s="4"/>
      <c r="BN2" s="5"/>
      <c r="BO2" s="5"/>
      <c r="BP2" s="5"/>
      <c r="BQ2" s="5"/>
      <c r="BR2" s="5"/>
      <c r="BS2" s="5"/>
      <c r="BT2" s="5"/>
      <c r="BU2" s="5"/>
    </row>
    <row r="3" spans="1:73" ht="109.5" customHeight="1" outlineLevel="1" x14ac:dyDescent="0.15">
      <c r="A3" s="11" t="s">
        <v>110</v>
      </c>
      <c r="B3" s="9" t="s">
        <v>111</v>
      </c>
      <c r="C3" s="9" t="s">
        <v>112</v>
      </c>
      <c r="D3" s="9" t="s">
        <v>113</v>
      </c>
      <c r="E3" s="9" t="s">
        <v>114</v>
      </c>
      <c r="F3" s="9" t="s">
        <v>115</v>
      </c>
      <c r="G3" s="9" t="s">
        <v>116</v>
      </c>
      <c r="H3" s="9" t="s">
        <v>117</v>
      </c>
      <c r="I3" s="9" t="s">
        <v>118</v>
      </c>
      <c r="J3" s="9" t="s">
        <v>119</v>
      </c>
      <c r="K3" s="9" t="s">
        <v>120</v>
      </c>
      <c r="L3" s="31" t="s">
        <v>121</v>
      </c>
      <c r="M3" s="31" t="s">
        <v>122</v>
      </c>
      <c r="N3" s="31" t="s">
        <v>123</v>
      </c>
      <c r="O3" s="31" t="s">
        <v>124</v>
      </c>
      <c r="P3" s="31" t="s">
        <v>125</v>
      </c>
      <c r="Q3" s="31" t="s">
        <v>126</v>
      </c>
      <c r="R3" s="31" t="s">
        <v>127</v>
      </c>
      <c r="S3" s="9" t="s">
        <v>128</v>
      </c>
      <c r="T3" s="15" t="s">
        <v>129</v>
      </c>
      <c r="U3" s="15" t="s">
        <v>130</v>
      </c>
      <c r="V3" s="15" t="s">
        <v>131</v>
      </c>
      <c r="W3" s="32" t="s">
        <v>132</v>
      </c>
      <c r="X3" s="32" t="s">
        <v>133</v>
      </c>
      <c r="Y3" s="32" t="s">
        <v>134</v>
      </c>
      <c r="Z3" s="32" t="s">
        <v>135</v>
      </c>
      <c r="AA3" s="32" t="s">
        <v>136</v>
      </c>
      <c r="AB3" s="15" t="s">
        <v>137</v>
      </c>
      <c r="AC3" s="15" t="s">
        <v>138</v>
      </c>
      <c r="AD3" s="17" t="s">
        <v>139</v>
      </c>
      <c r="AE3" s="15" t="s">
        <v>137</v>
      </c>
      <c r="AF3" s="33" t="s">
        <v>140</v>
      </c>
      <c r="AG3" s="33" t="s">
        <v>141</v>
      </c>
      <c r="AH3" s="33" t="s">
        <v>142</v>
      </c>
      <c r="AI3" s="33" t="s">
        <v>143</v>
      </c>
      <c r="AJ3" s="33" t="s">
        <v>106</v>
      </c>
      <c r="AK3" s="27" t="s">
        <v>144</v>
      </c>
      <c r="AL3" s="27" t="s">
        <v>145</v>
      </c>
      <c r="AM3" s="27" t="s">
        <v>146</v>
      </c>
      <c r="AN3" s="27" t="s">
        <v>147</v>
      </c>
      <c r="AO3" s="27" t="s">
        <v>148</v>
      </c>
      <c r="AP3" s="28" t="s">
        <v>149</v>
      </c>
      <c r="AQ3" s="58"/>
      <c r="AR3" s="58"/>
      <c r="AS3" s="58"/>
      <c r="AT3" s="58"/>
      <c r="AU3" s="58"/>
      <c r="AV3" s="58"/>
      <c r="AW3" s="58"/>
      <c r="AX3" s="58"/>
      <c r="AY3" s="58"/>
      <c r="AZ3" s="58"/>
      <c r="BA3" s="29" t="s">
        <v>150</v>
      </c>
      <c r="BB3" s="29" t="s">
        <v>151</v>
      </c>
      <c r="BC3" s="29" t="s">
        <v>152</v>
      </c>
      <c r="BD3" s="30" t="s">
        <v>153</v>
      </c>
      <c r="BE3" s="30" t="s">
        <v>154</v>
      </c>
      <c r="BF3" s="30" t="s">
        <v>155</v>
      </c>
      <c r="BG3" s="30" t="s">
        <v>156</v>
      </c>
      <c r="BH3" s="30" t="s">
        <v>157</v>
      </c>
      <c r="BI3" s="30" t="s">
        <v>158</v>
      </c>
      <c r="BJ3" s="30"/>
      <c r="BK3" s="5"/>
      <c r="BL3" s="5"/>
      <c r="BM3" s="4"/>
      <c r="BN3" s="5"/>
      <c r="BO3" s="5"/>
      <c r="BP3" s="5"/>
      <c r="BQ3" s="5"/>
      <c r="BR3" s="5"/>
      <c r="BS3" s="5"/>
      <c r="BT3" s="5"/>
      <c r="BU3" s="5"/>
    </row>
    <row r="4" spans="1:73" ht="75" customHeight="1" x14ac:dyDescent="0.15">
      <c r="A4" s="34">
        <v>1</v>
      </c>
      <c r="B4" s="5"/>
      <c r="C4" s="5" t="s">
        <v>159</v>
      </c>
      <c r="D4" s="5" t="s">
        <v>9</v>
      </c>
      <c r="E4" s="5" t="s">
        <v>160</v>
      </c>
      <c r="F4" s="5" t="s">
        <v>161</v>
      </c>
      <c r="G4" s="5" t="s">
        <v>161</v>
      </c>
      <c r="H4" s="5" t="s">
        <v>162</v>
      </c>
      <c r="I4" s="5" t="s">
        <v>163</v>
      </c>
      <c r="J4" s="5" t="s">
        <v>164</v>
      </c>
      <c r="K4" s="5" t="s">
        <v>82</v>
      </c>
      <c r="L4" s="34"/>
      <c r="M4" s="34"/>
      <c r="N4" s="34"/>
      <c r="O4" s="34"/>
      <c r="P4" s="34"/>
      <c r="Q4" s="34" t="s">
        <v>165</v>
      </c>
      <c r="R4" s="5"/>
      <c r="S4" s="5" t="s">
        <v>166</v>
      </c>
      <c r="T4" s="5" t="s">
        <v>167</v>
      </c>
      <c r="U4" s="5" t="s">
        <v>168</v>
      </c>
      <c r="V4" s="5" t="s">
        <v>169</v>
      </c>
      <c r="W4" s="34" t="s">
        <v>165</v>
      </c>
      <c r="X4" s="34" t="s">
        <v>165</v>
      </c>
      <c r="Y4" s="34" t="s">
        <v>165</v>
      </c>
      <c r="Z4" s="34" t="s">
        <v>165</v>
      </c>
      <c r="AA4" s="34" t="s">
        <v>165</v>
      </c>
      <c r="AB4" s="5" t="s">
        <v>170</v>
      </c>
      <c r="AC4" s="5" t="s">
        <v>171</v>
      </c>
      <c r="AD4" s="5" t="s">
        <v>161</v>
      </c>
      <c r="AE4" s="5" t="s">
        <v>172</v>
      </c>
      <c r="AF4" s="5"/>
      <c r="AG4" s="5" t="s">
        <v>165</v>
      </c>
      <c r="AH4" s="5" t="s">
        <v>165</v>
      </c>
      <c r="AI4" s="5"/>
      <c r="AJ4" s="5"/>
      <c r="AK4" s="5" t="s">
        <v>173</v>
      </c>
      <c r="AL4" s="5" t="s">
        <v>174</v>
      </c>
      <c r="AM4" s="5" t="s">
        <v>175</v>
      </c>
      <c r="AN4" s="5"/>
      <c r="AO4" s="5" t="s">
        <v>176</v>
      </c>
      <c r="AP4" s="35" t="s">
        <v>177</v>
      </c>
      <c r="AQ4" s="34"/>
      <c r="AR4" s="34"/>
      <c r="AS4" s="34" t="s">
        <v>165</v>
      </c>
      <c r="AT4" s="34"/>
      <c r="AU4" s="34" t="s">
        <v>165</v>
      </c>
      <c r="AV4" s="34" t="s">
        <v>165</v>
      </c>
      <c r="AW4" s="34"/>
      <c r="AX4" s="34"/>
      <c r="AY4" s="34"/>
      <c r="AZ4" s="34"/>
      <c r="BA4" s="5" t="s">
        <v>178</v>
      </c>
      <c r="BB4" s="5" t="s">
        <v>161</v>
      </c>
      <c r="BC4" s="5" t="s">
        <v>179</v>
      </c>
      <c r="BD4" s="5" t="s">
        <v>180</v>
      </c>
      <c r="BE4" s="5" t="s">
        <v>181</v>
      </c>
      <c r="BF4" s="5" t="s">
        <v>182</v>
      </c>
      <c r="BG4" s="5" t="s">
        <v>183</v>
      </c>
      <c r="BH4" s="5" t="s">
        <v>184</v>
      </c>
      <c r="BI4" s="5" t="s">
        <v>185</v>
      </c>
      <c r="BJ4" s="5"/>
      <c r="BK4" s="5"/>
      <c r="BL4" s="5"/>
      <c r="BM4" s="4"/>
      <c r="BN4" s="5"/>
      <c r="BO4" s="5"/>
      <c r="BP4" s="5"/>
      <c r="BQ4" s="5"/>
      <c r="BR4" s="5"/>
      <c r="BS4" s="5"/>
      <c r="BT4" s="5"/>
      <c r="BU4" s="5"/>
    </row>
    <row r="5" spans="1:73" ht="75" customHeight="1" x14ac:dyDescent="0.15">
      <c r="A5" s="34">
        <f t="shared" ref="A5:A50" si="0">A4+1</f>
        <v>2</v>
      </c>
      <c r="B5" s="5"/>
      <c r="C5" s="5" t="s">
        <v>186</v>
      </c>
      <c r="D5" s="5" t="s">
        <v>187</v>
      </c>
      <c r="E5" s="5" t="s">
        <v>188</v>
      </c>
      <c r="F5" s="5" t="s">
        <v>161</v>
      </c>
      <c r="G5" s="5" t="s">
        <v>161</v>
      </c>
      <c r="H5" s="5" t="s">
        <v>189</v>
      </c>
      <c r="I5" s="5" t="s">
        <v>190</v>
      </c>
      <c r="J5" s="5" t="s">
        <v>191</v>
      </c>
      <c r="K5" s="5" t="s">
        <v>82</v>
      </c>
      <c r="L5" s="34"/>
      <c r="M5" s="34"/>
      <c r="N5" s="34"/>
      <c r="O5" s="34"/>
      <c r="P5" s="34" t="s">
        <v>165</v>
      </c>
      <c r="Q5" s="34"/>
      <c r="R5" s="5"/>
      <c r="S5" s="5" t="s">
        <v>192</v>
      </c>
      <c r="T5" s="5" t="s">
        <v>193</v>
      </c>
      <c r="U5" s="5" t="s">
        <v>194</v>
      </c>
      <c r="V5" s="5" t="s">
        <v>195</v>
      </c>
      <c r="W5" s="34"/>
      <c r="X5" s="34" t="s">
        <v>165</v>
      </c>
      <c r="Y5" s="34" t="s">
        <v>165</v>
      </c>
      <c r="Z5" s="34"/>
      <c r="AA5" s="34"/>
      <c r="AB5" s="5" t="s">
        <v>196</v>
      </c>
      <c r="AC5" s="36" t="s">
        <v>197</v>
      </c>
      <c r="AD5" s="5" t="s">
        <v>175</v>
      </c>
      <c r="AE5" s="5" t="s">
        <v>198</v>
      </c>
      <c r="AF5" s="5"/>
      <c r="AG5" s="5"/>
      <c r="AH5" s="5" t="s">
        <v>165</v>
      </c>
      <c r="AI5" s="5"/>
      <c r="AJ5" s="5"/>
      <c r="AK5" s="5" t="s">
        <v>199</v>
      </c>
      <c r="AL5" s="5" t="s">
        <v>200</v>
      </c>
      <c r="AM5" s="5" t="s">
        <v>175</v>
      </c>
      <c r="AN5" s="5"/>
      <c r="AO5" s="5" t="s">
        <v>201</v>
      </c>
      <c r="AP5" s="35" t="s">
        <v>202</v>
      </c>
      <c r="AQ5" s="34"/>
      <c r="AR5" s="34"/>
      <c r="AS5" s="34"/>
      <c r="AT5" s="34" t="s">
        <v>165</v>
      </c>
      <c r="AU5" s="34"/>
      <c r="AV5" s="34"/>
      <c r="AW5" s="34"/>
      <c r="AX5" s="34"/>
      <c r="AY5" s="34"/>
      <c r="AZ5" s="34"/>
      <c r="BA5" s="5" t="s">
        <v>203</v>
      </c>
      <c r="BB5" s="5" t="s">
        <v>83</v>
      </c>
      <c r="BC5" s="5" t="s">
        <v>204</v>
      </c>
      <c r="BD5" s="36" t="s">
        <v>205</v>
      </c>
      <c r="BE5" s="36" t="s">
        <v>206</v>
      </c>
      <c r="BF5" s="36" t="s">
        <v>207</v>
      </c>
      <c r="BG5" s="5" t="s">
        <v>208</v>
      </c>
      <c r="BH5" s="5"/>
      <c r="BI5" s="5" t="s">
        <v>209</v>
      </c>
      <c r="BJ5" s="5"/>
      <c r="BK5" s="5"/>
      <c r="BL5" s="5"/>
      <c r="BM5" s="4"/>
      <c r="BN5" s="5"/>
      <c r="BO5" s="5"/>
      <c r="BP5" s="5"/>
      <c r="BQ5" s="5"/>
      <c r="BR5" s="5"/>
      <c r="BS5" s="5"/>
      <c r="BT5" s="5"/>
      <c r="BU5" s="5"/>
    </row>
    <row r="6" spans="1:73" ht="75" customHeight="1" x14ac:dyDescent="0.15">
      <c r="A6" s="34">
        <f t="shared" si="0"/>
        <v>3</v>
      </c>
      <c r="B6" s="5"/>
      <c r="C6" s="5" t="s">
        <v>210</v>
      </c>
      <c r="D6" s="5" t="s">
        <v>187</v>
      </c>
      <c r="E6" s="5" t="s">
        <v>211</v>
      </c>
      <c r="F6" s="5" t="s">
        <v>161</v>
      </c>
      <c r="G6" s="5" t="s">
        <v>161</v>
      </c>
      <c r="H6" s="5" t="s">
        <v>212</v>
      </c>
      <c r="I6" s="5" t="s">
        <v>213</v>
      </c>
      <c r="J6" s="5" t="s">
        <v>214</v>
      </c>
      <c r="K6" s="5" t="s">
        <v>82</v>
      </c>
      <c r="L6" s="34"/>
      <c r="M6" s="34" t="s">
        <v>165</v>
      </c>
      <c r="N6" s="34" t="s">
        <v>165</v>
      </c>
      <c r="O6" s="34"/>
      <c r="P6" s="34"/>
      <c r="Q6" s="34"/>
      <c r="R6" s="5"/>
      <c r="S6" s="5" t="s">
        <v>215</v>
      </c>
      <c r="T6" s="5" t="s">
        <v>216</v>
      </c>
      <c r="U6" s="5"/>
      <c r="V6" s="5" t="s">
        <v>217</v>
      </c>
      <c r="W6" s="34"/>
      <c r="X6" s="34" t="s">
        <v>165</v>
      </c>
      <c r="Y6" s="34" t="s">
        <v>165</v>
      </c>
      <c r="Z6" s="34"/>
      <c r="AA6" s="34" t="s">
        <v>165</v>
      </c>
      <c r="AB6" s="5" t="s">
        <v>218</v>
      </c>
      <c r="AC6" s="5" t="s">
        <v>219</v>
      </c>
      <c r="AD6" s="5" t="s">
        <v>175</v>
      </c>
      <c r="AE6" s="5" t="s">
        <v>220</v>
      </c>
      <c r="AF6" s="5"/>
      <c r="AG6" s="5" t="s">
        <v>165</v>
      </c>
      <c r="AH6" s="5"/>
      <c r="AI6" s="5"/>
      <c r="AJ6" s="5"/>
      <c r="AK6" s="5" t="s">
        <v>221</v>
      </c>
      <c r="AL6" s="5" t="s">
        <v>219</v>
      </c>
      <c r="AM6" s="5" t="s">
        <v>222</v>
      </c>
      <c r="AN6" s="5" t="s">
        <v>223</v>
      </c>
      <c r="AO6" s="5" t="s">
        <v>224</v>
      </c>
      <c r="AP6" s="35" t="s">
        <v>225</v>
      </c>
      <c r="AQ6" s="34"/>
      <c r="AR6" s="34"/>
      <c r="AS6" s="34"/>
      <c r="AT6" s="34"/>
      <c r="AU6" s="34" t="s">
        <v>165</v>
      </c>
      <c r="AV6" s="34" t="s">
        <v>165</v>
      </c>
      <c r="AW6" s="34"/>
      <c r="AX6" s="34"/>
      <c r="AY6" s="34"/>
      <c r="AZ6" s="5" t="s">
        <v>226</v>
      </c>
      <c r="BA6" s="5" t="s">
        <v>227</v>
      </c>
      <c r="BB6" s="5" t="s">
        <v>161</v>
      </c>
      <c r="BC6" s="5" t="s">
        <v>228</v>
      </c>
      <c r="BD6" s="5" t="s">
        <v>229</v>
      </c>
      <c r="BE6" s="5" t="s">
        <v>230</v>
      </c>
      <c r="BF6" s="5" t="s">
        <v>231</v>
      </c>
      <c r="BG6" s="5" t="s">
        <v>232</v>
      </c>
      <c r="BH6" s="5"/>
      <c r="BI6" s="5" t="s">
        <v>233</v>
      </c>
      <c r="BJ6" s="5"/>
      <c r="BK6" s="5"/>
      <c r="BL6" s="5"/>
      <c r="BM6" s="4"/>
      <c r="BN6" s="5"/>
      <c r="BO6" s="5"/>
      <c r="BP6" s="5"/>
      <c r="BQ6" s="5"/>
      <c r="BR6" s="5"/>
      <c r="BS6" s="5"/>
      <c r="BT6" s="5"/>
      <c r="BU6" s="5"/>
    </row>
    <row r="7" spans="1:73" ht="126" customHeight="1" x14ac:dyDescent="0.15">
      <c r="A7" s="34">
        <f t="shared" si="0"/>
        <v>4</v>
      </c>
      <c r="B7" s="5"/>
      <c r="C7" s="5" t="s">
        <v>234</v>
      </c>
      <c r="D7" s="5" t="s">
        <v>187</v>
      </c>
      <c r="E7" s="5" t="s">
        <v>235</v>
      </c>
      <c r="F7" s="5" t="s">
        <v>161</v>
      </c>
      <c r="G7" s="5" t="s">
        <v>161</v>
      </c>
      <c r="H7" s="5" t="s">
        <v>236</v>
      </c>
      <c r="I7" s="5" t="s">
        <v>237</v>
      </c>
      <c r="J7" s="5" t="s">
        <v>238</v>
      </c>
      <c r="K7" s="5" t="s">
        <v>82</v>
      </c>
      <c r="L7" s="34" t="s">
        <v>165</v>
      </c>
      <c r="M7" s="34"/>
      <c r="N7" s="34"/>
      <c r="O7" s="34"/>
      <c r="P7" s="34"/>
      <c r="Q7" s="34"/>
      <c r="R7" s="5"/>
      <c r="S7" s="5"/>
      <c r="T7" s="5" t="s">
        <v>239</v>
      </c>
      <c r="U7" s="5" t="s">
        <v>168</v>
      </c>
      <c r="V7" s="5" t="s">
        <v>240</v>
      </c>
      <c r="W7" s="34" t="s">
        <v>165</v>
      </c>
      <c r="X7" s="34" t="s">
        <v>165</v>
      </c>
      <c r="Y7" s="34" t="s">
        <v>165</v>
      </c>
      <c r="Z7" s="34" t="s">
        <v>165</v>
      </c>
      <c r="AA7" s="34" t="s">
        <v>165</v>
      </c>
      <c r="AB7" s="5" t="s">
        <v>241</v>
      </c>
      <c r="AC7" s="5" t="s">
        <v>242</v>
      </c>
      <c r="AD7" s="5" t="s">
        <v>175</v>
      </c>
      <c r="AE7" s="5" t="s">
        <v>220</v>
      </c>
      <c r="AF7" s="5" t="s">
        <v>165</v>
      </c>
      <c r="AG7" s="5"/>
      <c r="AH7" s="5"/>
      <c r="AI7" s="5"/>
      <c r="AJ7" s="5"/>
      <c r="AK7" s="5" t="s">
        <v>243</v>
      </c>
      <c r="AL7" s="5" t="s">
        <v>244</v>
      </c>
      <c r="AM7" s="5" t="s">
        <v>222</v>
      </c>
      <c r="AN7" s="36" t="s">
        <v>245</v>
      </c>
      <c r="AO7" s="5" t="s">
        <v>246</v>
      </c>
      <c r="AP7" s="35" t="s">
        <v>247</v>
      </c>
      <c r="AQ7" s="34"/>
      <c r="AR7" s="34"/>
      <c r="AS7" s="34"/>
      <c r="AT7" s="34" t="s">
        <v>165</v>
      </c>
      <c r="AU7" s="34"/>
      <c r="AV7" s="34"/>
      <c r="AW7" s="34"/>
      <c r="AX7" s="34"/>
      <c r="AY7" s="34"/>
      <c r="AZ7" s="34" t="s">
        <v>248</v>
      </c>
      <c r="BA7" s="5" t="s">
        <v>249</v>
      </c>
      <c r="BB7" s="5" t="s">
        <v>161</v>
      </c>
      <c r="BC7" s="5" t="s">
        <v>250</v>
      </c>
      <c r="BD7" s="36" t="s">
        <v>251</v>
      </c>
      <c r="BE7" s="36" t="s">
        <v>252</v>
      </c>
      <c r="BF7" s="5" t="s">
        <v>253</v>
      </c>
      <c r="BG7" s="5" t="s">
        <v>254</v>
      </c>
      <c r="BH7" s="5" t="s">
        <v>255</v>
      </c>
      <c r="BI7" s="5" t="s">
        <v>256</v>
      </c>
      <c r="BJ7" s="5"/>
      <c r="BK7" s="5"/>
      <c r="BL7" s="5"/>
      <c r="BM7" s="4"/>
      <c r="BN7" s="5"/>
      <c r="BO7" s="5"/>
      <c r="BP7" s="5"/>
      <c r="BQ7" s="5"/>
      <c r="BR7" s="5"/>
      <c r="BS7" s="5"/>
      <c r="BT7" s="5"/>
      <c r="BU7" s="5"/>
    </row>
    <row r="8" spans="1:73" ht="75" customHeight="1" x14ac:dyDescent="0.15">
      <c r="A8" s="34">
        <f t="shared" si="0"/>
        <v>5</v>
      </c>
      <c r="B8" s="36"/>
      <c r="C8" s="36" t="s">
        <v>257</v>
      </c>
      <c r="D8" s="37" t="s">
        <v>14</v>
      </c>
      <c r="E8" s="36" t="s">
        <v>258</v>
      </c>
      <c r="F8" s="5" t="s">
        <v>161</v>
      </c>
      <c r="G8" s="37" t="s">
        <v>161</v>
      </c>
      <c r="H8" s="37" t="s">
        <v>259</v>
      </c>
      <c r="I8" s="5" t="s">
        <v>190</v>
      </c>
      <c r="J8" s="37" t="s">
        <v>260</v>
      </c>
      <c r="K8" s="37" t="s">
        <v>82</v>
      </c>
      <c r="L8" s="38" t="s">
        <v>261</v>
      </c>
      <c r="M8" s="38" t="s">
        <v>261</v>
      </c>
      <c r="N8" s="38"/>
      <c r="O8" s="38"/>
      <c r="P8" s="38"/>
      <c r="Q8" s="38"/>
      <c r="R8" s="37"/>
      <c r="S8" s="37" t="s">
        <v>262</v>
      </c>
      <c r="T8" s="36" t="s">
        <v>263</v>
      </c>
      <c r="U8" s="5" t="s">
        <v>264</v>
      </c>
      <c r="V8" s="36" t="s">
        <v>265</v>
      </c>
      <c r="W8" s="38"/>
      <c r="X8" s="34" t="s">
        <v>165</v>
      </c>
      <c r="Y8" s="34" t="s">
        <v>165</v>
      </c>
      <c r="Z8" s="34" t="s">
        <v>165</v>
      </c>
      <c r="AA8" s="34" t="s">
        <v>165</v>
      </c>
      <c r="AB8" s="36" t="s">
        <v>266</v>
      </c>
      <c r="AC8" s="37" t="s">
        <v>267</v>
      </c>
      <c r="AD8" s="5" t="s">
        <v>161</v>
      </c>
      <c r="AE8" s="36" t="s">
        <v>268</v>
      </c>
      <c r="AF8" s="36" t="s">
        <v>165</v>
      </c>
      <c r="AG8" s="36"/>
      <c r="AH8" s="36"/>
      <c r="AI8" s="36"/>
      <c r="AJ8" s="36"/>
      <c r="AK8" s="36" t="s">
        <v>269</v>
      </c>
      <c r="AL8" s="36" t="s">
        <v>270</v>
      </c>
      <c r="AM8" s="5" t="s">
        <v>175</v>
      </c>
      <c r="AN8" s="36" t="s">
        <v>220</v>
      </c>
      <c r="AO8" s="36" t="s">
        <v>271</v>
      </c>
      <c r="AP8" s="39" t="s">
        <v>272</v>
      </c>
      <c r="AQ8" s="38"/>
      <c r="AR8" s="38" t="s">
        <v>165</v>
      </c>
      <c r="AS8" s="38"/>
      <c r="AT8" s="38"/>
      <c r="AU8" s="38" t="s">
        <v>165</v>
      </c>
      <c r="AV8" s="38"/>
      <c r="AW8" s="38" t="s">
        <v>165</v>
      </c>
      <c r="AX8" s="38" t="s">
        <v>165</v>
      </c>
      <c r="AY8" s="38"/>
      <c r="AZ8" s="40" t="s">
        <v>273</v>
      </c>
      <c r="BA8" s="37" t="s">
        <v>274</v>
      </c>
      <c r="BB8" s="5" t="s">
        <v>161</v>
      </c>
      <c r="BC8" s="36" t="s">
        <v>275</v>
      </c>
      <c r="BD8" s="36" t="s">
        <v>276</v>
      </c>
      <c r="BE8" s="37"/>
      <c r="BF8" s="37" t="s">
        <v>277</v>
      </c>
      <c r="BG8" s="37"/>
      <c r="BH8" s="37"/>
      <c r="BI8" s="36" t="s">
        <v>278</v>
      </c>
      <c r="BJ8" s="37"/>
      <c r="BK8" s="37"/>
      <c r="BL8" s="37"/>
      <c r="BM8" s="37"/>
      <c r="BN8" s="37"/>
      <c r="BO8" s="37"/>
      <c r="BP8" s="37"/>
      <c r="BQ8" s="37"/>
      <c r="BR8" s="37"/>
      <c r="BS8" s="37"/>
      <c r="BT8" s="37"/>
      <c r="BU8" s="37"/>
    </row>
    <row r="9" spans="1:73" ht="75" customHeight="1" x14ac:dyDescent="0.15">
      <c r="A9" s="34">
        <f t="shared" si="0"/>
        <v>6</v>
      </c>
      <c r="B9" s="5"/>
      <c r="C9" s="5" t="s">
        <v>279</v>
      </c>
      <c r="D9" s="5" t="s">
        <v>14</v>
      </c>
      <c r="E9" s="5" t="s">
        <v>280</v>
      </c>
      <c r="F9" s="5" t="s">
        <v>161</v>
      </c>
      <c r="G9" s="41" t="s">
        <v>161</v>
      </c>
      <c r="H9" s="5" t="s">
        <v>281</v>
      </c>
      <c r="I9" s="5" t="s">
        <v>282</v>
      </c>
      <c r="J9" s="5" t="s">
        <v>283</v>
      </c>
      <c r="K9" s="5" t="s">
        <v>82</v>
      </c>
      <c r="L9" s="34"/>
      <c r="M9" s="34"/>
      <c r="N9" s="34"/>
      <c r="O9" s="34"/>
      <c r="P9" s="34" t="s">
        <v>261</v>
      </c>
      <c r="Q9" s="34"/>
      <c r="R9" s="5"/>
      <c r="S9" s="5"/>
      <c r="T9" s="5" t="s">
        <v>284</v>
      </c>
      <c r="U9" s="5" t="s">
        <v>285</v>
      </c>
      <c r="V9" s="5" t="s">
        <v>286</v>
      </c>
      <c r="W9" s="34"/>
      <c r="X9" s="34"/>
      <c r="Y9" s="34" t="s">
        <v>165</v>
      </c>
      <c r="Z9" s="34"/>
      <c r="AA9" s="34"/>
      <c r="AB9" s="5" t="s">
        <v>287</v>
      </c>
      <c r="AC9" s="5" t="s">
        <v>288</v>
      </c>
      <c r="AD9" s="5" t="s">
        <v>175</v>
      </c>
      <c r="AE9" s="5" t="s">
        <v>220</v>
      </c>
      <c r="AF9" s="5" t="s">
        <v>165</v>
      </c>
      <c r="AG9" s="5"/>
      <c r="AH9" s="5" t="s">
        <v>165</v>
      </c>
      <c r="AI9" s="5"/>
      <c r="AJ9" s="5"/>
      <c r="AK9" s="5" t="s">
        <v>289</v>
      </c>
      <c r="AL9" s="5" t="s">
        <v>290</v>
      </c>
      <c r="AM9" s="5" t="s">
        <v>175</v>
      </c>
      <c r="AN9" s="5" t="s">
        <v>220</v>
      </c>
      <c r="AO9" s="5" t="s">
        <v>291</v>
      </c>
      <c r="AP9" s="35" t="s">
        <v>292</v>
      </c>
      <c r="AQ9" s="34"/>
      <c r="AR9" s="34"/>
      <c r="AS9" s="34" t="s">
        <v>165</v>
      </c>
      <c r="AT9" s="34" t="s">
        <v>165</v>
      </c>
      <c r="AU9" s="34" t="s">
        <v>165</v>
      </c>
      <c r="AV9" s="34"/>
      <c r="AW9" s="34"/>
      <c r="AX9" s="34"/>
      <c r="AY9" s="34"/>
      <c r="AZ9" s="34"/>
      <c r="BA9" s="5" t="s">
        <v>293</v>
      </c>
      <c r="BB9" s="5" t="s">
        <v>175</v>
      </c>
      <c r="BC9" s="5"/>
      <c r="BD9" s="5" t="s">
        <v>294</v>
      </c>
      <c r="BE9" s="5" t="s">
        <v>295</v>
      </c>
      <c r="BF9" s="5" t="s">
        <v>296</v>
      </c>
      <c r="BG9" s="5" t="s">
        <v>297</v>
      </c>
      <c r="BH9" s="5"/>
      <c r="BI9" s="5" t="s">
        <v>298</v>
      </c>
      <c r="BJ9" s="5"/>
      <c r="BK9" s="5"/>
      <c r="BL9" s="5"/>
      <c r="BM9" s="4"/>
      <c r="BN9" s="5"/>
      <c r="BO9" s="5"/>
      <c r="BP9" s="5"/>
      <c r="BQ9" s="5"/>
      <c r="BR9" s="5"/>
      <c r="BS9" s="5"/>
      <c r="BT9" s="5"/>
      <c r="BU9" s="5"/>
    </row>
    <row r="10" spans="1:73" ht="75" customHeight="1" x14ac:dyDescent="0.15">
      <c r="A10" s="34">
        <f t="shared" si="0"/>
        <v>7</v>
      </c>
      <c r="B10" s="5"/>
      <c r="C10" s="5" t="s">
        <v>299</v>
      </c>
      <c r="D10" s="5" t="s">
        <v>14</v>
      </c>
      <c r="E10" s="5" t="s">
        <v>300</v>
      </c>
      <c r="F10" s="5" t="s">
        <v>161</v>
      </c>
      <c r="G10" s="5" t="s">
        <v>161</v>
      </c>
      <c r="H10" s="5" t="s">
        <v>301</v>
      </c>
      <c r="I10" s="5" t="s">
        <v>213</v>
      </c>
      <c r="J10" s="5" t="s">
        <v>302</v>
      </c>
      <c r="K10" s="5" t="s">
        <v>82</v>
      </c>
      <c r="L10" s="34" t="s">
        <v>261</v>
      </c>
      <c r="M10" s="34"/>
      <c r="N10" s="34"/>
      <c r="O10" s="34"/>
      <c r="P10" s="34"/>
      <c r="Q10" s="34"/>
      <c r="R10" s="5"/>
      <c r="S10" s="5"/>
      <c r="T10" s="5" t="s">
        <v>303</v>
      </c>
      <c r="U10" s="5" t="s">
        <v>264</v>
      </c>
      <c r="V10" s="5" t="s">
        <v>304</v>
      </c>
      <c r="W10" s="34" t="s">
        <v>165</v>
      </c>
      <c r="X10" s="34" t="s">
        <v>165</v>
      </c>
      <c r="Y10" s="34" t="s">
        <v>165</v>
      </c>
      <c r="Z10" s="34" t="s">
        <v>165</v>
      </c>
      <c r="AA10" s="34" t="s">
        <v>165</v>
      </c>
      <c r="AB10" s="5" t="s">
        <v>305</v>
      </c>
      <c r="AC10" s="5" t="s">
        <v>306</v>
      </c>
      <c r="AD10" s="5" t="s">
        <v>175</v>
      </c>
      <c r="AE10" s="5" t="s">
        <v>220</v>
      </c>
      <c r="AF10" s="5"/>
      <c r="AG10" s="5" t="s">
        <v>165</v>
      </c>
      <c r="AH10" s="5"/>
      <c r="AI10" s="5"/>
      <c r="AJ10" s="5"/>
      <c r="AK10" s="5" t="s">
        <v>307</v>
      </c>
      <c r="AL10" s="5" t="s">
        <v>308</v>
      </c>
      <c r="AM10" s="5" t="s">
        <v>175</v>
      </c>
      <c r="AN10" s="5" t="s">
        <v>220</v>
      </c>
      <c r="AO10" s="5" t="s">
        <v>309</v>
      </c>
      <c r="AP10" s="35" t="s">
        <v>310</v>
      </c>
      <c r="AQ10" s="34"/>
      <c r="AR10" s="34"/>
      <c r="AS10" s="34" t="s">
        <v>165</v>
      </c>
      <c r="AT10" s="34"/>
      <c r="AU10" s="34" t="s">
        <v>165</v>
      </c>
      <c r="AV10" s="34" t="s">
        <v>165</v>
      </c>
      <c r="AW10" s="34" t="s">
        <v>165</v>
      </c>
      <c r="AX10" s="34"/>
      <c r="AY10" s="34"/>
      <c r="AZ10" s="34" t="s">
        <v>311</v>
      </c>
      <c r="BA10" s="5" t="s">
        <v>312</v>
      </c>
      <c r="BB10" s="5" t="s">
        <v>175</v>
      </c>
      <c r="BC10" s="5" t="s">
        <v>313</v>
      </c>
      <c r="BD10" s="5" t="s">
        <v>314</v>
      </c>
      <c r="BE10" s="5" t="s">
        <v>315</v>
      </c>
      <c r="BF10" s="5" t="s">
        <v>316</v>
      </c>
      <c r="BG10" s="5" t="s">
        <v>317</v>
      </c>
      <c r="BH10" s="42" t="s">
        <v>318</v>
      </c>
      <c r="BI10" s="5" t="s">
        <v>319</v>
      </c>
      <c r="BJ10" s="5"/>
      <c r="BK10" s="5"/>
      <c r="BL10" s="5"/>
      <c r="BM10" s="4"/>
      <c r="BN10" s="5"/>
      <c r="BO10" s="5"/>
      <c r="BP10" s="5"/>
      <c r="BQ10" s="5"/>
      <c r="BR10" s="5"/>
      <c r="BS10" s="5"/>
      <c r="BT10" s="5"/>
      <c r="BU10" s="5"/>
    </row>
    <row r="11" spans="1:73" ht="75" customHeight="1" x14ac:dyDescent="0.15">
      <c r="A11" s="34">
        <f t="shared" si="0"/>
        <v>8</v>
      </c>
      <c r="B11" s="5"/>
      <c r="C11" s="5" t="s">
        <v>320</v>
      </c>
      <c r="D11" s="5" t="s">
        <v>14</v>
      </c>
      <c r="E11" s="5" t="s">
        <v>321</v>
      </c>
      <c r="F11" s="5" t="s">
        <v>161</v>
      </c>
      <c r="G11" s="5" t="s">
        <v>161</v>
      </c>
      <c r="H11" s="5" t="s">
        <v>322</v>
      </c>
      <c r="I11" s="5" t="s">
        <v>190</v>
      </c>
      <c r="J11" s="5" t="s">
        <v>323</v>
      </c>
      <c r="K11" s="5" t="s">
        <v>82</v>
      </c>
      <c r="L11" s="34" t="s">
        <v>165</v>
      </c>
      <c r="M11" s="34"/>
      <c r="N11" s="34"/>
      <c r="O11" s="34"/>
      <c r="P11" s="34"/>
      <c r="Q11" s="34" t="s">
        <v>165</v>
      </c>
      <c r="R11" s="5"/>
      <c r="S11" s="5"/>
      <c r="T11" s="5" t="s">
        <v>324</v>
      </c>
      <c r="U11" s="5" t="s">
        <v>264</v>
      </c>
      <c r="V11" s="5" t="s">
        <v>325</v>
      </c>
      <c r="W11" s="34"/>
      <c r="X11" s="34"/>
      <c r="Y11" s="34" t="s">
        <v>165</v>
      </c>
      <c r="Z11" s="34"/>
      <c r="AA11" s="34"/>
      <c r="AB11" s="5" t="s">
        <v>326</v>
      </c>
      <c r="AC11" s="5" t="s">
        <v>327</v>
      </c>
      <c r="AD11" s="5" t="s">
        <v>175</v>
      </c>
      <c r="AE11" s="5" t="s">
        <v>220</v>
      </c>
      <c r="AF11" s="5" t="s">
        <v>165</v>
      </c>
      <c r="AG11" s="5"/>
      <c r="AH11" s="5"/>
      <c r="AI11" s="5"/>
      <c r="AJ11" s="5"/>
      <c r="AK11" s="5" t="s">
        <v>328</v>
      </c>
      <c r="AL11" s="5" t="s">
        <v>329</v>
      </c>
      <c r="AM11" s="5" t="s">
        <v>161</v>
      </c>
      <c r="AN11" s="5" t="s">
        <v>330</v>
      </c>
      <c r="AO11" s="5" t="s">
        <v>331</v>
      </c>
      <c r="AP11" s="35" t="s">
        <v>332</v>
      </c>
      <c r="AQ11" s="34"/>
      <c r="AR11" s="34"/>
      <c r="AS11" s="34"/>
      <c r="AT11" s="34" t="s">
        <v>165</v>
      </c>
      <c r="AU11" s="34" t="s">
        <v>165</v>
      </c>
      <c r="AV11" s="34"/>
      <c r="AW11" s="34"/>
      <c r="AX11" s="34"/>
      <c r="AY11" s="34"/>
      <c r="AZ11" s="34"/>
      <c r="BA11" s="5" t="s">
        <v>333</v>
      </c>
      <c r="BB11" s="5" t="s">
        <v>161</v>
      </c>
      <c r="BC11" s="5" t="s">
        <v>334</v>
      </c>
      <c r="BD11" s="5" t="s">
        <v>335</v>
      </c>
      <c r="BE11" s="5" t="s">
        <v>336</v>
      </c>
      <c r="BF11" s="5" t="s">
        <v>337</v>
      </c>
      <c r="BG11" s="5"/>
      <c r="BH11" s="5"/>
      <c r="BI11" s="5" t="s">
        <v>338</v>
      </c>
      <c r="BJ11" s="5"/>
      <c r="BK11" s="5"/>
      <c r="BL11" s="5"/>
      <c r="BM11" s="4"/>
      <c r="BN11" s="5"/>
      <c r="BO11" s="5"/>
      <c r="BP11" s="5"/>
      <c r="BQ11" s="5"/>
      <c r="BR11" s="5"/>
      <c r="BS11" s="5"/>
      <c r="BT11" s="5"/>
      <c r="BU11" s="5"/>
    </row>
    <row r="12" spans="1:73" ht="111" customHeight="1" x14ac:dyDescent="0.15">
      <c r="A12" s="34">
        <f t="shared" si="0"/>
        <v>9</v>
      </c>
      <c r="B12" s="5"/>
      <c r="C12" s="5" t="s">
        <v>339</v>
      </c>
      <c r="D12" s="5" t="s">
        <v>14</v>
      </c>
      <c r="E12" s="5" t="s">
        <v>340</v>
      </c>
      <c r="F12" s="5" t="s">
        <v>161</v>
      </c>
      <c r="G12" s="5" t="s">
        <v>161</v>
      </c>
      <c r="H12" s="5" t="s">
        <v>341</v>
      </c>
      <c r="I12" s="5" t="s">
        <v>282</v>
      </c>
      <c r="J12" s="5" t="s">
        <v>342</v>
      </c>
      <c r="K12" s="5" t="s">
        <v>82</v>
      </c>
      <c r="L12" s="34"/>
      <c r="M12" s="34"/>
      <c r="N12" s="34"/>
      <c r="O12" s="34"/>
      <c r="P12" s="34" t="s">
        <v>165</v>
      </c>
      <c r="Q12" s="34"/>
      <c r="R12" s="5"/>
      <c r="S12" s="5" t="s">
        <v>343</v>
      </c>
      <c r="T12" s="5" t="s">
        <v>344</v>
      </c>
      <c r="U12" s="5" t="s">
        <v>194</v>
      </c>
      <c r="V12" s="5" t="s">
        <v>345</v>
      </c>
      <c r="W12" s="34"/>
      <c r="X12" s="34"/>
      <c r="Y12" s="34" t="s">
        <v>165</v>
      </c>
      <c r="Z12" s="34"/>
      <c r="AA12" s="34"/>
      <c r="AB12" s="5" t="s">
        <v>346</v>
      </c>
      <c r="AC12" s="5" t="s">
        <v>347</v>
      </c>
      <c r="AD12" s="5" t="s">
        <v>161</v>
      </c>
      <c r="AE12" s="5" t="s">
        <v>348</v>
      </c>
      <c r="AF12" s="5" t="s">
        <v>165</v>
      </c>
      <c r="AG12" s="5"/>
      <c r="AH12" s="5"/>
      <c r="AI12" s="5"/>
      <c r="AJ12" s="5"/>
      <c r="AK12" s="5" t="s">
        <v>349</v>
      </c>
      <c r="AL12" s="5" t="s">
        <v>350</v>
      </c>
      <c r="AM12" s="5" t="s">
        <v>161</v>
      </c>
      <c r="AN12" s="5" t="s">
        <v>351</v>
      </c>
      <c r="AO12" s="5" t="s">
        <v>352</v>
      </c>
      <c r="AP12" s="35" t="s">
        <v>353</v>
      </c>
      <c r="AQ12" s="34"/>
      <c r="AR12" s="34"/>
      <c r="AS12" s="34"/>
      <c r="AT12" s="34" t="s">
        <v>165</v>
      </c>
      <c r="AU12" s="34" t="s">
        <v>165</v>
      </c>
      <c r="AV12" s="34"/>
      <c r="AW12" s="34"/>
      <c r="AX12" s="34"/>
      <c r="AY12" s="34"/>
      <c r="AZ12" s="34"/>
      <c r="BA12" s="5" t="s">
        <v>354</v>
      </c>
      <c r="BB12" s="5" t="s">
        <v>83</v>
      </c>
      <c r="BC12" s="5" t="s">
        <v>355</v>
      </c>
      <c r="BD12" s="5" t="s">
        <v>356</v>
      </c>
      <c r="BE12" s="5" t="s">
        <v>357</v>
      </c>
      <c r="BF12" s="5" t="s">
        <v>358</v>
      </c>
      <c r="BG12" s="5" t="s">
        <v>359</v>
      </c>
      <c r="BH12" s="5" t="s">
        <v>360</v>
      </c>
      <c r="BI12" s="5" t="s">
        <v>361</v>
      </c>
      <c r="BJ12" s="5"/>
      <c r="BK12" s="5" t="s">
        <v>362</v>
      </c>
      <c r="BL12" s="5"/>
      <c r="BM12" s="4"/>
      <c r="BN12" s="5"/>
      <c r="BO12" s="5"/>
      <c r="BP12" s="5"/>
      <c r="BQ12" s="5"/>
      <c r="BR12" s="5"/>
      <c r="BS12" s="5"/>
      <c r="BT12" s="5"/>
      <c r="BU12" s="5"/>
    </row>
    <row r="13" spans="1:73" ht="75" customHeight="1" x14ac:dyDescent="0.15">
      <c r="A13" s="34">
        <f t="shared" si="0"/>
        <v>10</v>
      </c>
      <c r="B13" s="5"/>
      <c r="C13" s="5" t="s">
        <v>363</v>
      </c>
      <c r="D13" s="5" t="s">
        <v>14</v>
      </c>
      <c r="E13" s="5" t="s">
        <v>364</v>
      </c>
      <c r="F13" s="5" t="s">
        <v>161</v>
      </c>
      <c r="G13" s="5"/>
      <c r="H13" s="5" t="s">
        <v>322</v>
      </c>
      <c r="I13" s="5" t="s">
        <v>190</v>
      </c>
      <c r="J13" s="5" t="s">
        <v>365</v>
      </c>
      <c r="K13" s="5" t="s">
        <v>82</v>
      </c>
      <c r="L13" s="34"/>
      <c r="M13" s="34"/>
      <c r="N13" s="34"/>
      <c r="O13" s="34"/>
      <c r="P13" s="34"/>
      <c r="Q13" s="34" t="s">
        <v>165</v>
      </c>
      <c r="R13" s="5"/>
      <c r="S13" s="5" t="s">
        <v>343</v>
      </c>
      <c r="T13" s="5" t="s">
        <v>366</v>
      </c>
      <c r="U13" s="5" t="s">
        <v>194</v>
      </c>
      <c r="V13" s="5" t="s">
        <v>367</v>
      </c>
      <c r="W13" s="34"/>
      <c r="X13" s="34" t="s">
        <v>165</v>
      </c>
      <c r="Y13" s="34" t="s">
        <v>165</v>
      </c>
      <c r="Z13" s="34" t="s">
        <v>165</v>
      </c>
      <c r="AA13" s="34" t="s">
        <v>165</v>
      </c>
      <c r="AB13" s="5" t="s">
        <v>368</v>
      </c>
      <c r="AC13" s="5" t="s">
        <v>369</v>
      </c>
      <c r="AD13" s="5" t="s">
        <v>161</v>
      </c>
      <c r="AE13" s="5" t="s">
        <v>370</v>
      </c>
      <c r="AF13" s="5" t="s">
        <v>165</v>
      </c>
      <c r="AG13" s="5"/>
      <c r="AH13" s="5"/>
      <c r="AI13" s="5"/>
      <c r="AJ13" s="5" t="s">
        <v>165</v>
      </c>
      <c r="AK13" s="5" t="s">
        <v>371</v>
      </c>
      <c r="AL13" s="5" t="s">
        <v>372</v>
      </c>
      <c r="AM13" s="5" t="s">
        <v>222</v>
      </c>
      <c r="AN13" s="5" t="s">
        <v>373</v>
      </c>
      <c r="AO13" s="5" t="s">
        <v>374</v>
      </c>
      <c r="AP13" s="35" t="s">
        <v>375</v>
      </c>
      <c r="AQ13" s="34"/>
      <c r="AR13" s="34"/>
      <c r="AS13" s="34"/>
      <c r="AT13" s="34"/>
      <c r="AU13" s="34" t="s">
        <v>165</v>
      </c>
      <c r="AV13" s="34" t="s">
        <v>165</v>
      </c>
      <c r="AW13" s="34"/>
      <c r="AX13" s="34"/>
      <c r="AY13" s="34"/>
      <c r="AZ13" s="34"/>
      <c r="BA13" s="5" t="s">
        <v>376</v>
      </c>
      <c r="BB13" s="5" t="s">
        <v>161</v>
      </c>
      <c r="BC13" s="5" t="s">
        <v>377</v>
      </c>
      <c r="BD13" s="5" t="s">
        <v>378</v>
      </c>
      <c r="BE13" s="5" t="s">
        <v>379</v>
      </c>
      <c r="BF13" s="5" t="s">
        <v>380</v>
      </c>
      <c r="BG13" s="5" t="s">
        <v>381</v>
      </c>
      <c r="BH13" s="5"/>
      <c r="BI13" s="5" t="s">
        <v>382</v>
      </c>
      <c r="BJ13" s="5"/>
      <c r="BK13" s="5"/>
      <c r="BL13" s="5"/>
      <c r="BM13" s="4"/>
      <c r="BN13" s="5"/>
      <c r="BO13" s="5"/>
      <c r="BP13" s="5"/>
      <c r="BQ13" s="5"/>
      <c r="BR13" s="5"/>
      <c r="BS13" s="5"/>
      <c r="BT13" s="5"/>
      <c r="BU13" s="5"/>
    </row>
    <row r="14" spans="1:73" ht="75" customHeight="1" x14ac:dyDescent="0.15">
      <c r="A14" s="34">
        <f t="shared" si="0"/>
        <v>11</v>
      </c>
      <c r="B14" s="5"/>
      <c r="C14" s="5" t="s">
        <v>383</v>
      </c>
      <c r="D14" s="5" t="s">
        <v>14</v>
      </c>
      <c r="E14" s="5" t="s">
        <v>384</v>
      </c>
      <c r="F14" s="5" t="s">
        <v>175</v>
      </c>
      <c r="G14" s="5" t="s">
        <v>385</v>
      </c>
      <c r="H14" s="5" t="s">
        <v>386</v>
      </c>
      <c r="I14" s="5"/>
      <c r="J14" s="5" t="s">
        <v>387</v>
      </c>
      <c r="K14" s="5" t="s">
        <v>82</v>
      </c>
      <c r="L14" s="34"/>
      <c r="M14" s="34"/>
      <c r="N14" s="34"/>
      <c r="O14" s="34"/>
      <c r="P14" s="34" t="s">
        <v>261</v>
      </c>
      <c r="Q14" s="34"/>
      <c r="R14" s="5"/>
      <c r="S14" s="5"/>
      <c r="T14" s="5"/>
      <c r="U14" s="5"/>
      <c r="V14" s="5"/>
      <c r="W14" s="34"/>
      <c r="X14" s="34"/>
      <c r="Y14" s="34"/>
      <c r="Z14" s="34"/>
      <c r="AA14" s="34"/>
      <c r="AB14" s="5"/>
      <c r="AC14" s="5"/>
      <c r="AD14" s="34"/>
      <c r="AE14" s="5"/>
      <c r="AF14" s="5"/>
      <c r="AG14" s="5"/>
      <c r="AH14" s="5"/>
      <c r="AI14" s="5"/>
      <c r="AJ14" s="5"/>
      <c r="AK14" s="5"/>
      <c r="AL14" s="5"/>
      <c r="AM14" s="5"/>
      <c r="AN14" s="5"/>
      <c r="AO14" s="5"/>
      <c r="AP14" s="35"/>
      <c r="AQ14" s="34"/>
      <c r="AR14" s="34"/>
      <c r="AS14" s="34"/>
      <c r="AT14" s="34"/>
      <c r="AU14" s="34"/>
      <c r="AV14" s="34"/>
      <c r="AW14" s="34"/>
      <c r="AX14" s="34"/>
      <c r="AY14" s="34"/>
      <c r="AZ14" s="34"/>
      <c r="BA14" s="5"/>
      <c r="BB14" s="5"/>
      <c r="BC14" s="5"/>
      <c r="BD14" s="5"/>
      <c r="BE14" s="5"/>
      <c r="BF14" s="5"/>
      <c r="BG14" s="5"/>
      <c r="BH14" s="5"/>
      <c r="BI14" s="5"/>
      <c r="BJ14" s="5"/>
      <c r="BK14" s="5"/>
      <c r="BL14" s="5"/>
      <c r="BM14" s="4"/>
      <c r="BN14" s="5"/>
      <c r="BO14" s="5"/>
      <c r="BP14" s="5"/>
      <c r="BQ14" s="5"/>
      <c r="BR14" s="5"/>
      <c r="BS14" s="5"/>
      <c r="BT14" s="5"/>
      <c r="BU14" s="5"/>
    </row>
    <row r="15" spans="1:73" ht="75" customHeight="1" x14ac:dyDescent="0.15">
      <c r="A15" s="34">
        <f t="shared" si="0"/>
        <v>12</v>
      </c>
      <c r="B15" s="5"/>
      <c r="C15" s="5" t="s">
        <v>388</v>
      </c>
      <c r="D15" s="5" t="s">
        <v>14</v>
      </c>
      <c r="E15" s="5" t="s">
        <v>389</v>
      </c>
      <c r="F15" s="5" t="s">
        <v>161</v>
      </c>
      <c r="G15" s="5" t="s">
        <v>161</v>
      </c>
      <c r="H15" s="5" t="s">
        <v>322</v>
      </c>
      <c r="I15" s="5" t="s">
        <v>190</v>
      </c>
      <c r="J15" s="5" t="s">
        <v>390</v>
      </c>
      <c r="K15" s="5" t="s">
        <v>82</v>
      </c>
      <c r="L15" s="34" t="s">
        <v>165</v>
      </c>
      <c r="M15" s="34"/>
      <c r="N15" s="34"/>
      <c r="O15" s="34"/>
      <c r="P15" s="34"/>
      <c r="Q15" s="34"/>
      <c r="R15" s="5"/>
      <c r="S15" s="5"/>
      <c r="T15" s="5" t="s">
        <v>391</v>
      </c>
      <c r="U15" s="5" t="s">
        <v>194</v>
      </c>
      <c r="V15" s="5" t="s">
        <v>392</v>
      </c>
      <c r="W15" s="34"/>
      <c r="X15" s="34" t="s">
        <v>165</v>
      </c>
      <c r="Y15" s="34" t="s">
        <v>165</v>
      </c>
      <c r="Z15" s="34" t="s">
        <v>165</v>
      </c>
      <c r="AA15" s="34"/>
      <c r="AB15" s="43" t="s">
        <v>393</v>
      </c>
      <c r="AC15" s="5" t="s">
        <v>394</v>
      </c>
      <c r="AD15" s="5" t="s">
        <v>161</v>
      </c>
      <c r="AE15" s="5" t="s">
        <v>395</v>
      </c>
      <c r="AF15" s="5" t="s">
        <v>165</v>
      </c>
      <c r="AG15" s="5"/>
      <c r="AH15" s="5"/>
      <c r="AI15" s="5"/>
      <c r="AJ15" s="5"/>
      <c r="AK15" s="5" t="s">
        <v>396</v>
      </c>
      <c r="AL15" s="5" t="s">
        <v>397</v>
      </c>
      <c r="AM15" s="5" t="s">
        <v>161</v>
      </c>
      <c r="AN15" s="5" t="s">
        <v>398</v>
      </c>
      <c r="AO15" s="5" t="s">
        <v>399</v>
      </c>
      <c r="AP15" s="35" t="s">
        <v>400</v>
      </c>
      <c r="AQ15" s="34"/>
      <c r="AR15" s="34"/>
      <c r="AS15" s="34"/>
      <c r="AT15" s="34"/>
      <c r="AU15" s="34" t="s">
        <v>165</v>
      </c>
      <c r="AV15" s="34"/>
      <c r="AW15" s="34"/>
      <c r="AX15" s="34"/>
      <c r="AY15" s="34"/>
      <c r="AZ15" s="34"/>
      <c r="BA15" s="5" t="s">
        <v>401</v>
      </c>
      <c r="BB15" s="5" t="s">
        <v>161</v>
      </c>
      <c r="BC15" s="5" t="s">
        <v>402</v>
      </c>
      <c r="BD15" s="5" t="s">
        <v>403</v>
      </c>
      <c r="BE15" s="5" t="s">
        <v>404</v>
      </c>
      <c r="BF15" s="5" t="s">
        <v>405</v>
      </c>
      <c r="BG15" s="5" t="s">
        <v>406</v>
      </c>
      <c r="BH15" s="5"/>
      <c r="BI15" s="5" t="s">
        <v>407</v>
      </c>
      <c r="BJ15" s="5"/>
      <c r="BK15" s="5"/>
      <c r="BL15" s="5"/>
      <c r="BM15" s="4"/>
      <c r="BN15" s="5"/>
      <c r="BO15" s="5"/>
      <c r="BP15" s="5"/>
      <c r="BQ15" s="5"/>
      <c r="BR15" s="5"/>
      <c r="BS15" s="5"/>
      <c r="BT15" s="5"/>
      <c r="BU15" s="5"/>
    </row>
    <row r="16" spans="1:73" ht="75" customHeight="1" x14ac:dyDescent="0.15">
      <c r="A16" s="34">
        <f t="shared" si="0"/>
        <v>13</v>
      </c>
      <c r="B16" s="5"/>
      <c r="C16" s="5" t="s">
        <v>408</v>
      </c>
      <c r="D16" s="5" t="s">
        <v>14</v>
      </c>
      <c r="E16" s="5" t="s">
        <v>409</v>
      </c>
      <c r="F16" s="5" t="s">
        <v>161</v>
      </c>
      <c r="G16" s="5" t="s">
        <v>161</v>
      </c>
      <c r="H16" s="5" t="s">
        <v>410</v>
      </c>
      <c r="I16" s="5" t="s">
        <v>282</v>
      </c>
      <c r="J16" s="5" t="s">
        <v>411</v>
      </c>
      <c r="K16" s="5" t="s">
        <v>82</v>
      </c>
      <c r="L16" s="34"/>
      <c r="M16" s="34" t="s">
        <v>165</v>
      </c>
      <c r="N16" s="34"/>
      <c r="O16" s="34"/>
      <c r="P16" s="34"/>
      <c r="Q16" s="34"/>
      <c r="R16" s="5"/>
      <c r="S16" s="5"/>
      <c r="T16" s="5" t="s">
        <v>412</v>
      </c>
      <c r="U16" s="5" t="s">
        <v>194</v>
      </c>
      <c r="V16" s="5" t="s">
        <v>413</v>
      </c>
      <c r="W16" s="34"/>
      <c r="X16" s="34"/>
      <c r="Y16" s="34" t="s">
        <v>165</v>
      </c>
      <c r="Z16" s="34"/>
      <c r="AA16" s="34"/>
      <c r="AB16" s="5" t="s">
        <v>414</v>
      </c>
      <c r="AC16" s="5"/>
      <c r="AD16" s="5" t="s">
        <v>175</v>
      </c>
      <c r="AE16" s="5" t="s">
        <v>220</v>
      </c>
      <c r="AF16" s="5" t="s">
        <v>165</v>
      </c>
      <c r="AG16" s="5"/>
      <c r="AH16" s="5"/>
      <c r="AI16" s="5"/>
      <c r="AJ16" s="5"/>
      <c r="AK16" s="5" t="s">
        <v>415</v>
      </c>
      <c r="AL16" s="5" t="s">
        <v>416</v>
      </c>
      <c r="AM16" s="5" t="s">
        <v>161</v>
      </c>
      <c r="AN16" s="5" t="s">
        <v>417</v>
      </c>
      <c r="AO16" s="5" t="s">
        <v>418</v>
      </c>
      <c r="AP16" s="35" t="s">
        <v>419</v>
      </c>
      <c r="AQ16" s="34"/>
      <c r="AR16" s="34"/>
      <c r="AS16" s="34" t="s">
        <v>165</v>
      </c>
      <c r="AT16" s="34"/>
      <c r="AU16" s="34"/>
      <c r="AV16" s="34"/>
      <c r="AW16" s="34"/>
      <c r="AX16" s="34"/>
      <c r="AY16" s="34"/>
      <c r="AZ16" s="34"/>
      <c r="BA16" s="5" t="s">
        <v>420</v>
      </c>
      <c r="BB16" s="5" t="s">
        <v>161</v>
      </c>
      <c r="BC16" s="5" t="s">
        <v>421</v>
      </c>
      <c r="BD16" s="5" t="s">
        <v>422</v>
      </c>
      <c r="BE16" s="5" t="s">
        <v>423</v>
      </c>
      <c r="BF16" s="5" t="s">
        <v>424</v>
      </c>
      <c r="BG16" s="5"/>
      <c r="BH16" s="5"/>
      <c r="BI16" s="5" t="s">
        <v>425</v>
      </c>
      <c r="BJ16" s="5"/>
      <c r="BK16" s="5"/>
      <c r="BL16" s="5"/>
      <c r="BM16" s="4"/>
      <c r="BN16" s="5"/>
      <c r="BO16" s="5"/>
      <c r="BP16" s="5"/>
      <c r="BQ16" s="5"/>
      <c r="BR16" s="5"/>
      <c r="BS16" s="5"/>
      <c r="BT16" s="5"/>
      <c r="BU16" s="5"/>
    </row>
    <row r="17" spans="1:73" ht="75" customHeight="1" x14ac:dyDescent="0.15">
      <c r="A17" s="34">
        <f t="shared" si="0"/>
        <v>14</v>
      </c>
      <c r="B17" s="5"/>
      <c r="C17" s="5" t="s">
        <v>426</v>
      </c>
      <c r="D17" s="5" t="s">
        <v>14</v>
      </c>
      <c r="E17" s="5" t="s">
        <v>427</v>
      </c>
      <c r="F17" s="5" t="s">
        <v>161</v>
      </c>
      <c r="G17" s="5" t="s">
        <v>161</v>
      </c>
      <c r="H17" s="5" t="s">
        <v>322</v>
      </c>
      <c r="I17" s="5" t="s">
        <v>190</v>
      </c>
      <c r="J17" s="5" t="s">
        <v>428</v>
      </c>
      <c r="K17" s="5" t="s">
        <v>82</v>
      </c>
      <c r="L17" s="34"/>
      <c r="M17" s="34"/>
      <c r="N17" s="34"/>
      <c r="O17" s="34"/>
      <c r="P17" s="34" t="s">
        <v>165</v>
      </c>
      <c r="Q17" s="34"/>
      <c r="R17" s="5"/>
      <c r="S17" s="5"/>
      <c r="T17" s="5" t="s">
        <v>429</v>
      </c>
      <c r="U17" s="5" t="s">
        <v>194</v>
      </c>
      <c r="V17" s="5" t="s">
        <v>430</v>
      </c>
      <c r="W17" s="34"/>
      <c r="X17" s="34"/>
      <c r="Y17" s="34" t="s">
        <v>165</v>
      </c>
      <c r="Z17" s="34" t="s">
        <v>165</v>
      </c>
      <c r="AA17" s="34"/>
      <c r="AB17" s="5" t="s">
        <v>431</v>
      </c>
      <c r="AC17" s="5" t="s">
        <v>432</v>
      </c>
      <c r="AD17" s="5" t="s">
        <v>161</v>
      </c>
      <c r="AE17" s="5" t="s">
        <v>433</v>
      </c>
      <c r="AF17" s="5" t="s">
        <v>165</v>
      </c>
      <c r="AG17" s="5"/>
      <c r="AH17" s="5"/>
      <c r="AI17" s="5"/>
      <c r="AJ17" s="5"/>
      <c r="AK17" s="5" t="s">
        <v>434</v>
      </c>
      <c r="AL17" s="5" t="s">
        <v>435</v>
      </c>
      <c r="AM17" s="5" t="s">
        <v>175</v>
      </c>
      <c r="AN17" s="5"/>
      <c r="AO17" s="5" t="s">
        <v>436</v>
      </c>
      <c r="AP17" s="43" t="s">
        <v>437</v>
      </c>
      <c r="AQ17" s="34"/>
      <c r="AR17" s="34"/>
      <c r="AS17" s="34"/>
      <c r="AT17" s="34"/>
      <c r="AU17" s="34" t="s">
        <v>165</v>
      </c>
      <c r="AV17" s="34"/>
      <c r="AW17" s="34"/>
      <c r="AX17" s="34"/>
      <c r="AY17" s="34"/>
      <c r="AZ17" s="34"/>
      <c r="BA17" s="5" t="s">
        <v>438</v>
      </c>
      <c r="BB17" s="5" t="s">
        <v>175</v>
      </c>
      <c r="BC17" s="5" t="s">
        <v>200</v>
      </c>
      <c r="BD17" s="5" t="s">
        <v>439</v>
      </c>
      <c r="BE17" s="5" t="s">
        <v>440</v>
      </c>
      <c r="BF17" s="5" t="s">
        <v>441</v>
      </c>
      <c r="BG17" s="5"/>
      <c r="BH17" s="5"/>
      <c r="BI17" s="5" t="s">
        <v>442</v>
      </c>
      <c r="BJ17" s="5"/>
      <c r="BK17" s="5"/>
      <c r="BL17" s="5"/>
      <c r="BM17" s="4" t="s">
        <v>443</v>
      </c>
      <c r="BN17" s="5"/>
      <c r="BO17" s="5"/>
      <c r="BP17" s="5"/>
      <c r="BQ17" s="5"/>
      <c r="BR17" s="5"/>
      <c r="BS17" s="5"/>
      <c r="BT17" s="5"/>
      <c r="BU17" s="5"/>
    </row>
    <row r="18" spans="1:73" ht="67.5" customHeight="1" x14ac:dyDescent="0.15">
      <c r="A18" s="34">
        <f t="shared" si="0"/>
        <v>15</v>
      </c>
      <c r="B18" s="5"/>
      <c r="C18" s="5" t="s">
        <v>444</v>
      </c>
      <c r="D18" s="5" t="s">
        <v>14</v>
      </c>
      <c r="E18" s="5" t="s">
        <v>445</v>
      </c>
      <c r="F18" s="5" t="s">
        <v>161</v>
      </c>
      <c r="G18" s="5" t="s">
        <v>161</v>
      </c>
      <c r="H18" s="5" t="s">
        <v>162</v>
      </c>
      <c r="I18" s="5" t="s">
        <v>163</v>
      </c>
      <c r="J18" s="5" t="s">
        <v>446</v>
      </c>
      <c r="K18" s="5" t="s">
        <v>82</v>
      </c>
      <c r="L18" s="34"/>
      <c r="M18" s="34" t="s">
        <v>165</v>
      </c>
      <c r="N18" s="34"/>
      <c r="O18" s="34"/>
      <c r="P18" s="34"/>
      <c r="Q18" s="34"/>
      <c r="R18" s="5"/>
      <c r="S18" s="5"/>
      <c r="T18" s="5" t="s">
        <v>447</v>
      </c>
      <c r="U18" s="5" t="s">
        <v>448</v>
      </c>
      <c r="V18" s="5" t="s">
        <v>449</v>
      </c>
      <c r="W18" s="34" t="s">
        <v>165</v>
      </c>
      <c r="X18" s="34" t="s">
        <v>165</v>
      </c>
      <c r="Y18" s="34" t="s">
        <v>165</v>
      </c>
      <c r="Z18" s="34" t="s">
        <v>165</v>
      </c>
      <c r="AA18" s="34" t="s">
        <v>165</v>
      </c>
      <c r="AB18" s="5" t="s">
        <v>450</v>
      </c>
      <c r="AC18" s="5" t="s">
        <v>451</v>
      </c>
      <c r="AD18" s="5" t="s">
        <v>161</v>
      </c>
      <c r="AE18" s="5" t="s">
        <v>452</v>
      </c>
      <c r="AF18" s="5" t="s">
        <v>165</v>
      </c>
      <c r="AG18" s="5" t="s">
        <v>165</v>
      </c>
      <c r="AH18" s="5"/>
      <c r="AI18" s="5"/>
      <c r="AJ18" s="5"/>
      <c r="AK18" s="5" t="s">
        <v>453</v>
      </c>
      <c r="AL18" s="5" t="s">
        <v>454</v>
      </c>
      <c r="AM18" s="5" t="s">
        <v>175</v>
      </c>
      <c r="AN18" s="5"/>
      <c r="AO18" s="5" t="s">
        <v>455</v>
      </c>
      <c r="AP18" s="35" t="s">
        <v>456</v>
      </c>
      <c r="AQ18" s="34"/>
      <c r="AR18" s="34"/>
      <c r="AS18" s="34" t="s">
        <v>165</v>
      </c>
      <c r="AT18" s="34"/>
      <c r="AU18" s="34" t="s">
        <v>165</v>
      </c>
      <c r="AV18" s="34" t="s">
        <v>165</v>
      </c>
      <c r="AW18" s="34" t="s">
        <v>165</v>
      </c>
      <c r="AX18" s="34"/>
      <c r="AY18" s="34"/>
      <c r="AZ18" s="34"/>
      <c r="BA18" s="5" t="s">
        <v>457</v>
      </c>
      <c r="BB18" s="5" t="s">
        <v>161</v>
      </c>
      <c r="BC18" s="5" t="s">
        <v>458</v>
      </c>
      <c r="BD18" s="5" t="s">
        <v>459</v>
      </c>
      <c r="BE18" s="5" t="s">
        <v>460</v>
      </c>
      <c r="BF18" s="5"/>
      <c r="BG18" s="5" t="s">
        <v>461</v>
      </c>
      <c r="BH18" s="5" t="s">
        <v>462</v>
      </c>
      <c r="BI18" s="5" t="s">
        <v>463</v>
      </c>
      <c r="BJ18" s="5"/>
      <c r="BK18" s="5"/>
      <c r="BL18" s="5"/>
      <c r="BM18" s="4"/>
      <c r="BN18" s="5"/>
      <c r="BO18" s="5"/>
      <c r="BP18" s="5"/>
      <c r="BQ18" s="5"/>
      <c r="BR18" s="5"/>
      <c r="BS18" s="5"/>
      <c r="BT18" s="5"/>
      <c r="BU18" s="5"/>
    </row>
    <row r="19" spans="1:73" ht="75" customHeight="1" x14ac:dyDescent="0.15">
      <c r="A19" s="34">
        <f t="shared" si="0"/>
        <v>16</v>
      </c>
      <c r="B19" s="5"/>
      <c r="C19" s="5" t="s">
        <v>464</v>
      </c>
      <c r="D19" s="5" t="s">
        <v>14</v>
      </c>
      <c r="E19" s="5" t="s">
        <v>465</v>
      </c>
      <c r="F19" s="5" t="s">
        <v>161</v>
      </c>
      <c r="G19" s="5" t="s">
        <v>161</v>
      </c>
      <c r="H19" s="5" t="s">
        <v>466</v>
      </c>
      <c r="I19" s="5" t="s">
        <v>190</v>
      </c>
      <c r="J19" s="5" t="s">
        <v>467</v>
      </c>
      <c r="K19" s="5" t="s">
        <v>82</v>
      </c>
      <c r="L19" s="34" t="s">
        <v>165</v>
      </c>
      <c r="M19" s="34"/>
      <c r="N19" s="34"/>
      <c r="O19" s="34"/>
      <c r="P19" s="34"/>
      <c r="Q19" s="34"/>
      <c r="R19" s="5"/>
      <c r="S19" s="5"/>
      <c r="T19" s="5" t="s">
        <v>468</v>
      </c>
      <c r="U19" s="5" t="s">
        <v>194</v>
      </c>
      <c r="V19" s="5" t="s">
        <v>469</v>
      </c>
      <c r="W19" s="34"/>
      <c r="X19" s="34" t="s">
        <v>165</v>
      </c>
      <c r="Y19" s="34" t="s">
        <v>165</v>
      </c>
      <c r="Z19" s="34" t="s">
        <v>470</v>
      </c>
      <c r="AA19" s="34" t="s">
        <v>470</v>
      </c>
      <c r="AB19" s="5" t="s">
        <v>471</v>
      </c>
      <c r="AC19" s="5"/>
      <c r="AD19" s="5" t="s">
        <v>161</v>
      </c>
      <c r="AE19" s="5" t="s">
        <v>472</v>
      </c>
      <c r="AF19" s="5" t="s">
        <v>165</v>
      </c>
      <c r="AG19" s="5"/>
      <c r="AH19" s="5"/>
      <c r="AI19" s="5"/>
      <c r="AJ19" s="5"/>
      <c r="AK19" s="5" t="s">
        <v>473</v>
      </c>
      <c r="AL19" s="5" t="s">
        <v>474</v>
      </c>
      <c r="AM19" s="5" t="s">
        <v>222</v>
      </c>
      <c r="AN19" s="5" t="s">
        <v>475</v>
      </c>
      <c r="AO19" s="5" t="s">
        <v>476</v>
      </c>
      <c r="AP19" s="35" t="s">
        <v>477</v>
      </c>
      <c r="AQ19" s="34"/>
      <c r="AR19" s="34"/>
      <c r="AS19" s="34"/>
      <c r="AT19" s="34" t="s">
        <v>165</v>
      </c>
      <c r="AU19" s="34"/>
      <c r="AV19" s="34" t="s">
        <v>165</v>
      </c>
      <c r="AW19" s="34"/>
      <c r="AX19" s="34"/>
      <c r="AY19" s="34"/>
      <c r="AZ19" s="34"/>
      <c r="BA19" s="5" t="s">
        <v>478</v>
      </c>
      <c r="BB19" s="5" t="s">
        <v>161</v>
      </c>
      <c r="BC19" s="5" t="s">
        <v>479</v>
      </c>
      <c r="BD19" s="5" t="s">
        <v>480</v>
      </c>
      <c r="BE19" s="5" t="s">
        <v>481</v>
      </c>
      <c r="BF19" s="5" t="s">
        <v>482</v>
      </c>
      <c r="BG19" s="5"/>
      <c r="BH19" s="5"/>
      <c r="BI19" s="5" t="s">
        <v>483</v>
      </c>
      <c r="BJ19" s="5"/>
      <c r="BK19" s="5"/>
      <c r="BL19" s="5"/>
      <c r="BM19" s="4"/>
      <c r="BN19" s="5"/>
      <c r="BO19" s="5"/>
      <c r="BP19" s="5"/>
      <c r="BQ19" s="5"/>
      <c r="BR19" s="5"/>
      <c r="BS19" s="5"/>
      <c r="BT19" s="5"/>
      <c r="BU19" s="5"/>
    </row>
    <row r="20" spans="1:73" ht="75" customHeight="1" x14ac:dyDescent="0.15">
      <c r="A20" s="34">
        <f t="shared" si="0"/>
        <v>17</v>
      </c>
      <c r="B20" s="5"/>
      <c r="C20" s="5" t="s">
        <v>484</v>
      </c>
      <c r="D20" s="5" t="s">
        <v>14</v>
      </c>
      <c r="E20" s="5" t="s">
        <v>485</v>
      </c>
      <c r="F20" s="5" t="s">
        <v>161</v>
      </c>
      <c r="G20" s="5" t="s">
        <v>161</v>
      </c>
      <c r="H20" s="5" t="s">
        <v>486</v>
      </c>
      <c r="I20" s="5" t="s">
        <v>190</v>
      </c>
      <c r="J20" s="5" t="s">
        <v>487</v>
      </c>
      <c r="K20" s="5" t="s">
        <v>82</v>
      </c>
      <c r="L20" s="34" t="s">
        <v>261</v>
      </c>
      <c r="M20" s="34"/>
      <c r="N20" s="34"/>
      <c r="O20" s="34"/>
      <c r="P20" s="34"/>
      <c r="Q20" s="34"/>
      <c r="R20" s="5"/>
      <c r="S20" s="5"/>
      <c r="T20" s="5" t="s">
        <v>488</v>
      </c>
      <c r="U20" s="5" t="s">
        <v>194</v>
      </c>
      <c r="V20" s="5" t="s">
        <v>489</v>
      </c>
      <c r="W20" s="34"/>
      <c r="X20" s="34" t="s">
        <v>470</v>
      </c>
      <c r="Y20" s="34" t="s">
        <v>165</v>
      </c>
      <c r="Z20" s="34"/>
      <c r="AA20" s="34"/>
      <c r="AB20" s="5" t="s">
        <v>490</v>
      </c>
      <c r="AC20" s="5" t="s">
        <v>491</v>
      </c>
      <c r="AD20" s="5" t="s">
        <v>161</v>
      </c>
      <c r="AE20" s="5" t="s">
        <v>492</v>
      </c>
      <c r="AF20" s="5" t="s">
        <v>165</v>
      </c>
      <c r="AG20" s="5"/>
      <c r="AH20" s="5"/>
      <c r="AI20" s="5"/>
      <c r="AJ20" s="5" t="s">
        <v>165</v>
      </c>
      <c r="AK20" s="5" t="s">
        <v>493</v>
      </c>
      <c r="AL20" s="5" t="s">
        <v>494</v>
      </c>
      <c r="AM20" s="5" t="s">
        <v>175</v>
      </c>
      <c r="AN20" s="5"/>
      <c r="AO20" s="5" t="s">
        <v>495</v>
      </c>
      <c r="AP20" s="35" t="s">
        <v>496</v>
      </c>
      <c r="AQ20" s="34"/>
      <c r="AR20" s="34"/>
      <c r="AS20" s="34"/>
      <c r="AT20" s="34"/>
      <c r="AU20" s="34" t="s">
        <v>165</v>
      </c>
      <c r="AV20" s="34"/>
      <c r="AW20" s="34"/>
      <c r="AX20" s="34"/>
      <c r="AY20" s="34"/>
      <c r="AZ20" s="34"/>
      <c r="BA20" s="5" t="s">
        <v>293</v>
      </c>
      <c r="BB20" s="5" t="s">
        <v>175</v>
      </c>
      <c r="BC20" s="5"/>
      <c r="BD20" s="5" t="s">
        <v>497</v>
      </c>
      <c r="BE20" s="5" t="s">
        <v>498</v>
      </c>
      <c r="BF20" s="5" t="s">
        <v>499</v>
      </c>
      <c r="BG20" s="5" t="s">
        <v>500</v>
      </c>
      <c r="BH20" s="5" t="s">
        <v>501</v>
      </c>
      <c r="BI20" s="5" t="s">
        <v>502</v>
      </c>
      <c r="BJ20" s="5"/>
      <c r="BK20" s="5"/>
      <c r="BL20" s="5"/>
      <c r="BM20" s="4"/>
      <c r="BN20" s="5"/>
      <c r="BO20" s="5"/>
      <c r="BP20" s="5"/>
      <c r="BQ20" s="5"/>
      <c r="BR20" s="5"/>
      <c r="BS20" s="5"/>
      <c r="BT20" s="5"/>
      <c r="BU20" s="5"/>
    </row>
    <row r="21" spans="1:73" ht="75" customHeight="1" x14ac:dyDescent="0.15">
      <c r="A21" s="34">
        <f t="shared" si="0"/>
        <v>18</v>
      </c>
      <c r="B21" s="5"/>
      <c r="C21" s="5" t="s">
        <v>503</v>
      </c>
      <c r="D21" s="5" t="s">
        <v>14</v>
      </c>
      <c r="E21" s="5" t="s">
        <v>504</v>
      </c>
      <c r="F21" s="5" t="s">
        <v>161</v>
      </c>
      <c r="G21" s="5" t="s">
        <v>161</v>
      </c>
      <c r="H21" s="5" t="s">
        <v>505</v>
      </c>
      <c r="I21" s="5" t="s">
        <v>282</v>
      </c>
      <c r="J21" s="5" t="s">
        <v>506</v>
      </c>
      <c r="K21" s="5" t="s">
        <v>82</v>
      </c>
      <c r="L21" s="34"/>
      <c r="M21" s="34" t="s">
        <v>165</v>
      </c>
      <c r="N21" s="34"/>
      <c r="O21" s="34"/>
      <c r="P21" s="34"/>
      <c r="Q21" s="34"/>
      <c r="R21" s="5"/>
      <c r="S21" s="5"/>
      <c r="T21" s="5" t="s">
        <v>507</v>
      </c>
      <c r="U21" s="5" t="s">
        <v>194</v>
      </c>
      <c r="V21" s="5" t="s">
        <v>508</v>
      </c>
      <c r="W21" s="34"/>
      <c r="X21" s="34"/>
      <c r="Y21" s="34" t="s">
        <v>165</v>
      </c>
      <c r="Z21" s="34"/>
      <c r="AA21" s="34" t="s">
        <v>165</v>
      </c>
      <c r="AB21" s="5" t="s">
        <v>509</v>
      </c>
      <c r="AC21" s="5" t="s">
        <v>510</v>
      </c>
      <c r="AD21" s="5" t="s">
        <v>161</v>
      </c>
      <c r="AE21" s="5" t="s">
        <v>511</v>
      </c>
      <c r="AF21" s="5" t="s">
        <v>165</v>
      </c>
      <c r="AG21" s="5"/>
      <c r="AH21" s="5"/>
      <c r="AI21" s="5"/>
      <c r="AJ21" s="5"/>
      <c r="AK21" s="5" t="s">
        <v>512</v>
      </c>
      <c r="AL21" s="5" t="s">
        <v>513</v>
      </c>
      <c r="AM21" s="5" t="s">
        <v>161</v>
      </c>
      <c r="AN21" s="5" t="s">
        <v>514</v>
      </c>
      <c r="AO21" s="5" t="s">
        <v>515</v>
      </c>
      <c r="AP21" s="35" t="s">
        <v>516</v>
      </c>
      <c r="AQ21" s="34" t="s">
        <v>165</v>
      </c>
      <c r="AR21" s="34" t="s">
        <v>165</v>
      </c>
      <c r="AS21" s="34"/>
      <c r="AT21" s="34"/>
      <c r="AU21" s="34" t="s">
        <v>165</v>
      </c>
      <c r="AV21" s="34"/>
      <c r="AW21" s="34"/>
      <c r="AX21" s="34"/>
      <c r="AY21" s="34"/>
      <c r="AZ21" s="35" t="s">
        <v>517</v>
      </c>
      <c r="BA21" s="5" t="s">
        <v>518</v>
      </c>
      <c r="BB21" s="5" t="s">
        <v>161</v>
      </c>
      <c r="BC21" s="5" t="s">
        <v>519</v>
      </c>
      <c r="BD21" s="5" t="s">
        <v>520</v>
      </c>
      <c r="BE21" s="5"/>
      <c r="BF21" s="5" t="s">
        <v>521</v>
      </c>
      <c r="BG21" s="5" t="s">
        <v>522</v>
      </c>
      <c r="BH21" s="5"/>
      <c r="BI21" s="5" t="s">
        <v>523</v>
      </c>
      <c r="BJ21" s="5"/>
      <c r="BK21" s="5"/>
      <c r="BL21" s="5"/>
      <c r="BM21" s="4"/>
      <c r="BN21" s="5"/>
      <c r="BO21" s="5"/>
      <c r="BP21" s="5"/>
      <c r="BQ21" s="5"/>
      <c r="BR21" s="5"/>
      <c r="BS21" s="5"/>
      <c r="BT21" s="5"/>
      <c r="BU21" s="5"/>
    </row>
    <row r="22" spans="1:73" ht="106.5" customHeight="1" x14ac:dyDescent="0.15">
      <c r="A22" s="34">
        <f t="shared" si="0"/>
        <v>19</v>
      </c>
      <c r="B22" s="5"/>
      <c r="C22" s="5" t="s">
        <v>524</v>
      </c>
      <c r="D22" s="5" t="s">
        <v>14</v>
      </c>
      <c r="E22" s="5" t="s">
        <v>525</v>
      </c>
      <c r="F22" s="5" t="s">
        <v>161</v>
      </c>
      <c r="G22" s="5" t="s">
        <v>161</v>
      </c>
      <c r="H22" s="5" t="s">
        <v>526</v>
      </c>
      <c r="I22" s="5" t="s">
        <v>282</v>
      </c>
      <c r="J22" s="5" t="s">
        <v>527</v>
      </c>
      <c r="K22" s="5" t="s">
        <v>82</v>
      </c>
      <c r="L22" s="34" t="s">
        <v>165</v>
      </c>
      <c r="M22" s="34"/>
      <c r="N22" s="34"/>
      <c r="O22" s="34"/>
      <c r="P22" s="34"/>
      <c r="Q22" s="34"/>
      <c r="R22" s="5"/>
      <c r="S22" s="5"/>
      <c r="T22" s="5" t="s">
        <v>528</v>
      </c>
      <c r="U22" s="5" t="s">
        <v>529</v>
      </c>
      <c r="V22" s="5" t="s">
        <v>530</v>
      </c>
      <c r="W22" s="34"/>
      <c r="X22" s="34"/>
      <c r="Y22" s="34" t="s">
        <v>165</v>
      </c>
      <c r="Z22" s="34" t="s">
        <v>165</v>
      </c>
      <c r="AA22" s="34"/>
      <c r="AB22" s="5" t="s">
        <v>531</v>
      </c>
      <c r="AC22" s="5" t="s">
        <v>532</v>
      </c>
      <c r="AD22" s="5" t="s">
        <v>161</v>
      </c>
      <c r="AE22" s="5" t="s">
        <v>533</v>
      </c>
      <c r="AF22" s="5" t="s">
        <v>165</v>
      </c>
      <c r="AG22" s="5"/>
      <c r="AH22" s="5"/>
      <c r="AI22" s="5"/>
      <c r="AJ22" s="5"/>
      <c r="AK22" s="5" t="s">
        <v>534</v>
      </c>
      <c r="AL22" s="5" t="s">
        <v>535</v>
      </c>
      <c r="AM22" s="5" t="s">
        <v>161</v>
      </c>
      <c r="AN22" s="5" t="s">
        <v>536</v>
      </c>
      <c r="AO22" s="5" t="s">
        <v>537</v>
      </c>
      <c r="AP22" s="35" t="s">
        <v>538</v>
      </c>
      <c r="AQ22" s="34"/>
      <c r="AR22" s="34"/>
      <c r="AS22" s="34"/>
      <c r="AT22" s="34" t="s">
        <v>165</v>
      </c>
      <c r="AU22" s="34"/>
      <c r="AV22" s="34" t="s">
        <v>165</v>
      </c>
      <c r="AW22" s="34"/>
      <c r="AX22" s="34"/>
      <c r="AY22" s="34"/>
      <c r="AZ22" s="34"/>
      <c r="BA22" s="5" t="s">
        <v>539</v>
      </c>
      <c r="BB22" s="5" t="s">
        <v>175</v>
      </c>
      <c r="BC22" s="5"/>
      <c r="BD22" s="5" t="s">
        <v>540</v>
      </c>
      <c r="BE22" s="5" t="s">
        <v>541</v>
      </c>
      <c r="BF22" s="5" t="s">
        <v>542</v>
      </c>
      <c r="BG22" s="5"/>
      <c r="BH22" s="5"/>
      <c r="BI22" s="5" t="s">
        <v>543</v>
      </c>
      <c r="BJ22" s="5"/>
      <c r="BK22" s="5"/>
      <c r="BL22" s="5"/>
      <c r="BM22" s="4"/>
      <c r="BN22" s="5"/>
      <c r="BO22" s="5"/>
      <c r="BP22" s="5"/>
      <c r="BQ22" s="5"/>
      <c r="BR22" s="5"/>
      <c r="BS22" s="5"/>
      <c r="BT22" s="5"/>
      <c r="BU22" s="5"/>
    </row>
    <row r="23" spans="1:73" ht="75" customHeight="1" x14ac:dyDescent="0.15">
      <c r="A23" s="34">
        <f t="shared" si="0"/>
        <v>20</v>
      </c>
      <c r="B23" s="5"/>
      <c r="C23" s="5" t="s">
        <v>544</v>
      </c>
      <c r="D23" s="5" t="s">
        <v>14</v>
      </c>
      <c r="E23" s="5" t="s">
        <v>545</v>
      </c>
      <c r="F23" s="5" t="s">
        <v>161</v>
      </c>
      <c r="G23" s="5" t="s">
        <v>161</v>
      </c>
      <c r="H23" s="5" t="s">
        <v>546</v>
      </c>
      <c r="I23" s="5" t="s">
        <v>237</v>
      </c>
      <c r="J23" s="5" t="s">
        <v>547</v>
      </c>
      <c r="K23" s="5" t="s">
        <v>82</v>
      </c>
      <c r="L23" s="34"/>
      <c r="M23" s="34"/>
      <c r="N23" s="34"/>
      <c r="O23" s="34"/>
      <c r="P23" s="34"/>
      <c r="Q23" s="34" t="s">
        <v>165</v>
      </c>
      <c r="R23" s="5"/>
      <c r="S23" s="5" t="s">
        <v>548</v>
      </c>
      <c r="T23" s="5" t="s">
        <v>549</v>
      </c>
      <c r="U23" s="5" t="s">
        <v>194</v>
      </c>
      <c r="V23" s="5" t="s">
        <v>550</v>
      </c>
      <c r="W23" s="34"/>
      <c r="X23" s="34" t="s">
        <v>165</v>
      </c>
      <c r="Y23" s="34" t="s">
        <v>165</v>
      </c>
      <c r="Z23" s="34"/>
      <c r="AA23" s="34" t="s">
        <v>165</v>
      </c>
      <c r="AB23" s="5" t="s">
        <v>551</v>
      </c>
      <c r="AC23" s="5" t="s">
        <v>552</v>
      </c>
      <c r="AD23" s="5" t="s">
        <v>161</v>
      </c>
      <c r="AE23" s="5" t="s">
        <v>553</v>
      </c>
      <c r="AF23" s="5" t="s">
        <v>165</v>
      </c>
      <c r="AG23" s="5"/>
      <c r="AH23" s="5"/>
      <c r="AI23" s="5"/>
      <c r="AJ23" s="5"/>
      <c r="AK23" s="5" t="s">
        <v>554</v>
      </c>
      <c r="AL23" s="5" t="s">
        <v>555</v>
      </c>
      <c r="AM23" s="5" t="s">
        <v>161</v>
      </c>
      <c r="AN23" s="5" t="s">
        <v>556</v>
      </c>
      <c r="AO23" s="5" t="s">
        <v>557</v>
      </c>
      <c r="AP23" s="35" t="s">
        <v>558</v>
      </c>
      <c r="AQ23" s="34"/>
      <c r="AR23" s="34"/>
      <c r="AS23" s="34"/>
      <c r="AT23" s="34" t="s">
        <v>165</v>
      </c>
      <c r="AU23" s="34"/>
      <c r="AV23" s="34"/>
      <c r="AW23" s="34"/>
      <c r="AX23" s="34"/>
      <c r="AY23" s="34"/>
      <c r="AZ23" s="34"/>
      <c r="BA23" s="5" t="s">
        <v>274</v>
      </c>
      <c r="BB23" s="5" t="s">
        <v>161</v>
      </c>
      <c r="BC23" s="5" t="s">
        <v>559</v>
      </c>
      <c r="BD23" s="5"/>
      <c r="BE23" s="5" t="s">
        <v>560</v>
      </c>
      <c r="BF23" s="5" t="s">
        <v>561</v>
      </c>
      <c r="BG23" s="5"/>
      <c r="BH23" s="5"/>
      <c r="BI23" s="5" t="s">
        <v>562</v>
      </c>
      <c r="BJ23" s="5"/>
      <c r="BK23" s="5"/>
      <c r="BL23" s="5"/>
      <c r="BM23" s="4"/>
      <c r="BN23" s="5"/>
      <c r="BO23" s="5"/>
      <c r="BP23" s="5"/>
      <c r="BQ23" s="5"/>
      <c r="BR23" s="5"/>
      <c r="BS23" s="5"/>
      <c r="BT23" s="5"/>
      <c r="BU23" s="5"/>
    </row>
    <row r="24" spans="1:73" ht="75" customHeight="1" x14ac:dyDescent="0.15">
      <c r="A24" s="34">
        <f t="shared" si="0"/>
        <v>21</v>
      </c>
      <c r="B24" s="5"/>
      <c r="C24" s="5" t="s">
        <v>563</v>
      </c>
      <c r="D24" s="5" t="s">
        <v>14</v>
      </c>
      <c r="E24" s="5" t="s">
        <v>564</v>
      </c>
      <c r="F24" s="5" t="s">
        <v>565</v>
      </c>
      <c r="G24" s="5" t="s">
        <v>161</v>
      </c>
      <c r="H24" s="5" t="s">
        <v>486</v>
      </c>
      <c r="I24" s="5" t="s">
        <v>190</v>
      </c>
      <c r="J24" s="5" t="s">
        <v>566</v>
      </c>
      <c r="K24" s="5" t="s">
        <v>82</v>
      </c>
      <c r="L24" s="34" t="s">
        <v>165</v>
      </c>
      <c r="M24" s="34"/>
      <c r="N24" s="34"/>
      <c r="O24" s="34"/>
      <c r="P24" s="34" t="s">
        <v>165</v>
      </c>
      <c r="Q24" s="34" t="s">
        <v>165</v>
      </c>
      <c r="R24" s="5"/>
      <c r="S24" s="5"/>
      <c r="T24" s="5" t="s">
        <v>567</v>
      </c>
      <c r="U24" s="5" t="s">
        <v>568</v>
      </c>
      <c r="V24" s="5" t="s">
        <v>569</v>
      </c>
      <c r="W24" s="34" t="s">
        <v>165</v>
      </c>
      <c r="X24" s="34" t="s">
        <v>165</v>
      </c>
      <c r="Y24" s="34" t="s">
        <v>165</v>
      </c>
      <c r="Z24" s="34" t="s">
        <v>165</v>
      </c>
      <c r="AA24" s="34" t="s">
        <v>165</v>
      </c>
      <c r="AB24" s="5" t="s">
        <v>570</v>
      </c>
      <c r="AC24" s="5"/>
      <c r="AD24" s="5" t="s">
        <v>161</v>
      </c>
      <c r="AE24" s="5" t="s">
        <v>571</v>
      </c>
      <c r="AF24" s="5" t="s">
        <v>165</v>
      </c>
      <c r="AG24" s="5"/>
      <c r="AH24" s="5" t="s">
        <v>165</v>
      </c>
      <c r="AI24" s="5"/>
      <c r="AJ24" s="5"/>
      <c r="AK24" s="5" t="s">
        <v>572</v>
      </c>
      <c r="AL24" s="5" t="s">
        <v>573</v>
      </c>
      <c r="AM24" s="5" t="s">
        <v>222</v>
      </c>
      <c r="AN24" s="5" t="s">
        <v>574</v>
      </c>
      <c r="AO24" s="5" t="s">
        <v>575</v>
      </c>
      <c r="AP24" s="35" t="s">
        <v>576</v>
      </c>
      <c r="AQ24" s="34" t="s">
        <v>165</v>
      </c>
      <c r="AR24" s="34"/>
      <c r="AS24" s="34"/>
      <c r="AT24" s="34"/>
      <c r="AU24" s="34" t="s">
        <v>165</v>
      </c>
      <c r="AV24" s="34" t="s">
        <v>165</v>
      </c>
      <c r="AW24" s="34"/>
      <c r="AX24" s="34"/>
      <c r="AY24" s="34"/>
      <c r="AZ24" s="34"/>
      <c r="BA24" s="5" t="s">
        <v>577</v>
      </c>
      <c r="BB24" s="5" t="s">
        <v>222</v>
      </c>
      <c r="BC24" s="5" t="s">
        <v>578</v>
      </c>
      <c r="BD24" s="5"/>
      <c r="BE24" s="5" t="s">
        <v>579</v>
      </c>
      <c r="BF24" s="5" t="s">
        <v>580</v>
      </c>
      <c r="BG24" s="5" t="s">
        <v>581</v>
      </c>
      <c r="BH24" s="5"/>
      <c r="BI24" s="5" t="s">
        <v>582</v>
      </c>
      <c r="BJ24" s="5"/>
      <c r="BK24" s="5"/>
      <c r="BL24" s="5"/>
      <c r="BM24" s="4" t="s">
        <v>583</v>
      </c>
      <c r="BN24" s="5"/>
      <c r="BO24" s="5"/>
      <c r="BP24" s="5"/>
      <c r="BQ24" s="5"/>
      <c r="BR24" s="5"/>
      <c r="BS24" s="5"/>
      <c r="BT24" s="5"/>
      <c r="BU24" s="5"/>
    </row>
    <row r="25" spans="1:73" ht="75" customHeight="1" x14ac:dyDescent="0.15">
      <c r="A25" s="34">
        <f t="shared" si="0"/>
        <v>22</v>
      </c>
      <c r="B25" s="5"/>
      <c r="C25" s="5" t="s">
        <v>584</v>
      </c>
      <c r="D25" s="5" t="s">
        <v>14</v>
      </c>
      <c r="E25" s="5" t="s">
        <v>585</v>
      </c>
      <c r="F25" s="5" t="s">
        <v>175</v>
      </c>
      <c r="G25" s="5" t="s">
        <v>586</v>
      </c>
      <c r="H25" s="5" t="s">
        <v>587</v>
      </c>
      <c r="I25" s="5"/>
      <c r="J25" s="5" t="s">
        <v>588</v>
      </c>
      <c r="K25" s="5" t="s">
        <v>82</v>
      </c>
      <c r="L25" s="34" t="s">
        <v>165</v>
      </c>
      <c r="M25" s="34" t="s">
        <v>165</v>
      </c>
      <c r="N25" s="34"/>
      <c r="O25" s="34"/>
      <c r="P25" s="34"/>
      <c r="Q25" s="34"/>
      <c r="R25" s="5"/>
      <c r="S25" s="5"/>
      <c r="T25" s="5" t="s">
        <v>589</v>
      </c>
      <c r="U25" s="5" t="s">
        <v>264</v>
      </c>
      <c r="V25" s="5" t="s">
        <v>590</v>
      </c>
      <c r="W25" s="34"/>
      <c r="X25" s="34" t="s">
        <v>165</v>
      </c>
      <c r="Y25" s="34"/>
      <c r="Z25" s="34"/>
      <c r="AA25" s="34"/>
      <c r="AB25" s="5" t="s">
        <v>591</v>
      </c>
      <c r="AC25" s="5" t="s">
        <v>592</v>
      </c>
      <c r="AD25" s="5" t="s">
        <v>175</v>
      </c>
      <c r="AE25" s="5" t="s">
        <v>593</v>
      </c>
      <c r="AF25" s="5" t="s">
        <v>165</v>
      </c>
      <c r="AG25" s="5"/>
      <c r="AH25" s="5"/>
      <c r="AI25" s="5"/>
      <c r="AJ25" s="5"/>
      <c r="AK25" s="5" t="s">
        <v>594</v>
      </c>
      <c r="AL25" s="5" t="s">
        <v>595</v>
      </c>
      <c r="AM25" s="5" t="s">
        <v>175</v>
      </c>
      <c r="AN25" s="5" t="s">
        <v>596</v>
      </c>
      <c r="AO25" s="5" t="s">
        <v>597</v>
      </c>
      <c r="AP25" s="35" t="s">
        <v>598</v>
      </c>
      <c r="AQ25" s="34"/>
      <c r="AR25" s="34" t="s">
        <v>165</v>
      </c>
      <c r="AS25" s="34"/>
      <c r="AT25" s="34"/>
      <c r="AU25" s="34"/>
      <c r="AV25" s="34"/>
      <c r="AW25" s="34"/>
      <c r="AX25" s="34"/>
      <c r="AY25" s="34"/>
      <c r="AZ25" s="34"/>
      <c r="BA25" s="5" t="s">
        <v>599</v>
      </c>
      <c r="BB25" s="5" t="s">
        <v>161</v>
      </c>
      <c r="BC25" s="5" t="s">
        <v>600</v>
      </c>
      <c r="BD25" s="5" t="s">
        <v>601</v>
      </c>
      <c r="BE25" s="5" t="s">
        <v>602</v>
      </c>
      <c r="BF25" s="5" t="s">
        <v>603</v>
      </c>
      <c r="BG25" s="5" t="s">
        <v>604</v>
      </c>
      <c r="BH25" s="5"/>
      <c r="BI25" s="5" t="s">
        <v>605</v>
      </c>
      <c r="BJ25" s="5"/>
      <c r="BK25" s="5"/>
      <c r="BL25" s="5"/>
      <c r="BM25" s="4"/>
      <c r="BN25" s="5"/>
      <c r="BO25" s="5"/>
      <c r="BP25" s="5"/>
      <c r="BQ25" s="5"/>
      <c r="BR25" s="5"/>
      <c r="BS25" s="5"/>
      <c r="BT25" s="5"/>
      <c r="BU25" s="5"/>
    </row>
    <row r="26" spans="1:73" ht="120" customHeight="1" x14ac:dyDescent="0.15">
      <c r="A26" s="34">
        <f t="shared" si="0"/>
        <v>23</v>
      </c>
      <c r="B26" s="5"/>
      <c r="C26" s="5" t="s">
        <v>606</v>
      </c>
      <c r="D26" s="5" t="s">
        <v>14</v>
      </c>
      <c r="E26" s="5" t="s">
        <v>607</v>
      </c>
      <c r="F26" s="5" t="s">
        <v>565</v>
      </c>
      <c r="G26" s="5" t="s">
        <v>565</v>
      </c>
      <c r="H26" s="5" t="s">
        <v>608</v>
      </c>
      <c r="I26" s="5" t="s">
        <v>608</v>
      </c>
      <c r="J26" s="5"/>
      <c r="K26" s="5" t="s">
        <v>82</v>
      </c>
      <c r="L26" s="34" t="s">
        <v>165</v>
      </c>
      <c r="M26" s="34" t="s">
        <v>165</v>
      </c>
      <c r="N26" s="34" t="s">
        <v>165</v>
      </c>
      <c r="O26" s="34" t="s">
        <v>165</v>
      </c>
      <c r="P26" s="34" t="s">
        <v>165</v>
      </c>
      <c r="Q26" s="34" t="s">
        <v>165</v>
      </c>
      <c r="R26" s="5"/>
      <c r="S26" s="5" t="s">
        <v>609</v>
      </c>
      <c r="T26" s="5" t="s">
        <v>610</v>
      </c>
      <c r="U26" s="5" t="s">
        <v>611</v>
      </c>
      <c r="V26" s="5" t="s">
        <v>612</v>
      </c>
      <c r="W26" s="34"/>
      <c r="X26" s="34" t="s">
        <v>165</v>
      </c>
      <c r="Y26" s="34" t="s">
        <v>165</v>
      </c>
      <c r="Z26" s="34" t="s">
        <v>165</v>
      </c>
      <c r="AA26" s="34" t="s">
        <v>165</v>
      </c>
      <c r="AB26" s="5" t="s">
        <v>613</v>
      </c>
      <c r="AC26" s="5"/>
      <c r="AD26" s="5" t="s">
        <v>175</v>
      </c>
      <c r="AE26" s="5"/>
      <c r="AF26" s="5" t="s">
        <v>165</v>
      </c>
      <c r="AG26" s="5"/>
      <c r="AH26" s="5"/>
      <c r="AI26" s="5"/>
      <c r="AJ26" s="5"/>
      <c r="AK26" s="5" t="s">
        <v>614</v>
      </c>
      <c r="AL26" s="5"/>
      <c r="AM26" s="5"/>
      <c r="AN26" s="5"/>
      <c r="AO26" s="5" t="s">
        <v>615</v>
      </c>
      <c r="AP26" s="35" t="s">
        <v>616</v>
      </c>
      <c r="AQ26" s="34"/>
      <c r="AR26" s="34"/>
      <c r="AS26" s="34"/>
      <c r="AT26" s="34" t="s">
        <v>165</v>
      </c>
      <c r="AU26" s="34" t="s">
        <v>165</v>
      </c>
      <c r="AV26" s="34" t="s">
        <v>165</v>
      </c>
      <c r="AW26" s="34"/>
      <c r="AX26" s="34"/>
      <c r="AY26" s="34"/>
      <c r="AZ26" s="34"/>
      <c r="BA26" s="5" t="s">
        <v>293</v>
      </c>
      <c r="BB26" s="5" t="s">
        <v>161</v>
      </c>
      <c r="BC26" s="5" t="s">
        <v>617</v>
      </c>
      <c r="BD26" s="5" t="s">
        <v>618</v>
      </c>
      <c r="BE26" s="5" t="s">
        <v>619</v>
      </c>
      <c r="BF26" s="5" t="s">
        <v>620</v>
      </c>
      <c r="BG26" s="5" t="s">
        <v>621</v>
      </c>
      <c r="BH26" s="5" t="s">
        <v>622</v>
      </c>
      <c r="BI26" s="5" t="s">
        <v>623</v>
      </c>
      <c r="BJ26" s="5"/>
      <c r="BK26" s="5"/>
      <c r="BL26" s="5"/>
      <c r="BM26" s="4" t="s">
        <v>624</v>
      </c>
      <c r="BN26" s="5"/>
      <c r="BO26" s="5"/>
      <c r="BP26" s="5"/>
      <c r="BQ26" s="5"/>
      <c r="BR26" s="5"/>
      <c r="BS26" s="5"/>
      <c r="BT26" s="5"/>
      <c r="BU26" s="5"/>
    </row>
    <row r="27" spans="1:73" ht="46.5" customHeight="1" x14ac:dyDescent="0.15">
      <c r="A27" s="34">
        <f t="shared" si="0"/>
        <v>24</v>
      </c>
      <c r="B27" s="5"/>
      <c r="C27" s="5" t="s">
        <v>625</v>
      </c>
      <c r="D27" s="5" t="s">
        <v>14</v>
      </c>
      <c r="E27" s="5" t="s">
        <v>626</v>
      </c>
      <c r="F27" s="5" t="s">
        <v>161</v>
      </c>
      <c r="G27" s="5" t="s">
        <v>161</v>
      </c>
      <c r="H27" s="5" t="s">
        <v>627</v>
      </c>
      <c r="I27" s="5" t="s">
        <v>237</v>
      </c>
      <c r="J27" s="5" t="s">
        <v>628</v>
      </c>
      <c r="K27" s="5" t="s">
        <v>629</v>
      </c>
      <c r="L27" s="34" t="s">
        <v>165</v>
      </c>
      <c r="M27" s="34"/>
      <c r="N27" s="34"/>
      <c r="O27" s="34"/>
      <c r="P27" s="34"/>
      <c r="Q27" s="34"/>
      <c r="R27" s="5"/>
      <c r="S27" s="5"/>
      <c r="T27" s="5" t="s">
        <v>630</v>
      </c>
      <c r="U27" s="5" t="s">
        <v>194</v>
      </c>
      <c r="V27" s="5" t="s">
        <v>631</v>
      </c>
      <c r="W27" s="34"/>
      <c r="X27" s="34"/>
      <c r="Y27" s="34" t="s">
        <v>165</v>
      </c>
      <c r="Z27" s="34"/>
      <c r="AA27" s="34"/>
      <c r="AB27" s="5" t="s">
        <v>632</v>
      </c>
      <c r="AC27" s="5" t="s">
        <v>633</v>
      </c>
      <c r="AD27" s="5" t="s">
        <v>161</v>
      </c>
      <c r="AE27" s="5" t="s">
        <v>634</v>
      </c>
      <c r="AF27" s="5" t="s">
        <v>165</v>
      </c>
      <c r="AG27" s="5"/>
      <c r="AH27" s="5"/>
      <c r="AI27" s="5"/>
      <c r="AJ27" s="5"/>
      <c r="AK27" s="5" t="s">
        <v>635</v>
      </c>
      <c r="AL27" s="5" t="s">
        <v>636</v>
      </c>
      <c r="AM27" s="5" t="s">
        <v>161</v>
      </c>
      <c r="AN27" s="5" t="s">
        <v>637</v>
      </c>
      <c r="AO27" s="5" t="s">
        <v>638</v>
      </c>
      <c r="AP27" s="35" t="s">
        <v>639</v>
      </c>
      <c r="AQ27" s="34"/>
      <c r="AR27" s="34"/>
      <c r="AS27" s="34"/>
      <c r="AT27" s="34"/>
      <c r="AU27" s="34"/>
      <c r="AV27" s="34"/>
      <c r="AW27" s="34" t="s">
        <v>165</v>
      </c>
      <c r="AX27" s="34"/>
      <c r="AY27" s="34"/>
      <c r="AZ27" s="34"/>
      <c r="BA27" s="5" t="s">
        <v>640</v>
      </c>
      <c r="BB27" s="5" t="s">
        <v>161</v>
      </c>
      <c r="BC27" s="5" t="s">
        <v>641</v>
      </c>
      <c r="BD27" s="5" t="s">
        <v>642</v>
      </c>
      <c r="BE27" s="5"/>
      <c r="BF27" s="5" t="s">
        <v>643</v>
      </c>
      <c r="BG27" s="5"/>
      <c r="BH27" s="5"/>
      <c r="BI27" s="5" t="s">
        <v>644</v>
      </c>
      <c r="BJ27" s="5"/>
      <c r="BK27" s="5"/>
      <c r="BL27" s="5"/>
      <c r="BM27" s="4"/>
      <c r="BN27" s="5"/>
      <c r="BO27" s="5"/>
      <c r="BP27" s="5"/>
      <c r="BQ27" s="5"/>
      <c r="BR27" s="5"/>
      <c r="BS27" s="5"/>
      <c r="BT27" s="5"/>
      <c r="BU27" s="5"/>
    </row>
    <row r="28" spans="1:73" ht="60" customHeight="1" x14ac:dyDescent="0.15">
      <c r="A28" s="34">
        <f t="shared" si="0"/>
        <v>25</v>
      </c>
      <c r="B28" s="5"/>
      <c r="C28" s="5" t="s">
        <v>645</v>
      </c>
      <c r="D28" s="5" t="s">
        <v>14</v>
      </c>
      <c r="E28" s="5" t="s">
        <v>646</v>
      </c>
      <c r="F28" s="5" t="s">
        <v>161</v>
      </c>
      <c r="G28" s="5" t="s">
        <v>161</v>
      </c>
      <c r="H28" s="5" t="s">
        <v>627</v>
      </c>
      <c r="I28" s="5" t="s">
        <v>237</v>
      </c>
      <c r="J28" s="5" t="s">
        <v>647</v>
      </c>
      <c r="K28" s="5" t="s">
        <v>82</v>
      </c>
      <c r="L28" s="34"/>
      <c r="M28" s="34"/>
      <c r="N28" s="34"/>
      <c r="O28" s="34"/>
      <c r="P28" s="34" t="s">
        <v>165</v>
      </c>
      <c r="Q28" s="34"/>
      <c r="R28" s="5"/>
      <c r="S28" s="5"/>
      <c r="T28" s="5" t="s">
        <v>648</v>
      </c>
      <c r="U28" s="5" t="s">
        <v>264</v>
      </c>
      <c r="V28" s="5" t="s">
        <v>649</v>
      </c>
      <c r="W28" s="34"/>
      <c r="X28" s="34"/>
      <c r="Y28" s="34" t="s">
        <v>165</v>
      </c>
      <c r="Z28" s="34"/>
      <c r="AA28" s="34"/>
      <c r="AB28" s="5" t="s">
        <v>650</v>
      </c>
      <c r="AC28" s="5"/>
      <c r="AD28" s="5" t="s">
        <v>161</v>
      </c>
      <c r="AE28" s="5" t="s">
        <v>651</v>
      </c>
      <c r="AF28" s="5"/>
      <c r="AG28" s="5"/>
      <c r="AH28" s="5" t="s">
        <v>165</v>
      </c>
      <c r="AI28" s="5"/>
      <c r="AJ28" s="5"/>
      <c r="AK28" s="5" t="s">
        <v>652</v>
      </c>
      <c r="AL28" s="5" t="s">
        <v>653</v>
      </c>
      <c r="AM28" s="5" t="s">
        <v>175</v>
      </c>
      <c r="AN28" s="5" t="s">
        <v>654</v>
      </c>
      <c r="AO28" s="5" t="s">
        <v>655</v>
      </c>
      <c r="AP28" s="35" t="s">
        <v>656</v>
      </c>
      <c r="AQ28" s="34"/>
      <c r="AR28" s="34"/>
      <c r="AS28" s="34"/>
      <c r="AT28" s="34"/>
      <c r="AU28" s="34" t="s">
        <v>165</v>
      </c>
      <c r="AV28" s="34"/>
      <c r="AW28" s="34"/>
      <c r="AX28" s="34"/>
      <c r="AY28" s="34"/>
      <c r="AZ28" s="34"/>
      <c r="BA28" s="5" t="s">
        <v>640</v>
      </c>
      <c r="BB28" s="5" t="s">
        <v>161</v>
      </c>
      <c r="BC28" s="5" t="s">
        <v>657</v>
      </c>
      <c r="BD28" s="5" t="s">
        <v>658</v>
      </c>
      <c r="BE28" s="5" t="s">
        <v>659</v>
      </c>
      <c r="BF28" s="5" t="s">
        <v>660</v>
      </c>
      <c r="BG28" s="5" t="s">
        <v>661</v>
      </c>
      <c r="BH28" s="5" t="s">
        <v>662</v>
      </c>
      <c r="BI28" s="5" t="s">
        <v>663</v>
      </c>
      <c r="BJ28" s="5"/>
      <c r="BK28" s="5"/>
      <c r="BL28" s="5"/>
      <c r="BM28" s="4" t="s">
        <v>664</v>
      </c>
      <c r="BN28" s="5"/>
      <c r="BO28" s="5"/>
      <c r="BP28" s="5"/>
      <c r="BQ28" s="5"/>
      <c r="BR28" s="5"/>
      <c r="BS28" s="5"/>
      <c r="BT28" s="5"/>
      <c r="BU28" s="5"/>
    </row>
    <row r="29" spans="1:73" ht="51" customHeight="1" x14ac:dyDescent="0.15">
      <c r="A29" s="34">
        <f t="shared" si="0"/>
        <v>26</v>
      </c>
      <c r="B29" s="5"/>
      <c r="C29" s="5" t="s">
        <v>665</v>
      </c>
      <c r="D29" s="5" t="s">
        <v>14</v>
      </c>
      <c r="E29" s="5" t="s">
        <v>666</v>
      </c>
      <c r="F29" s="5" t="s">
        <v>161</v>
      </c>
      <c r="G29" s="5" t="s">
        <v>161</v>
      </c>
      <c r="H29" s="5" t="s">
        <v>667</v>
      </c>
      <c r="I29" s="5" t="s">
        <v>282</v>
      </c>
      <c r="J29" s="5" t="s">
        <v>668</v>
      </c>
      <c r="K29" s="5" t="s">
        <v>82</v>
      </c>
      <c r="L29" s="34" t="s">
        <v>165</v>
      </c>
      <c r="M29" s="34"/>
      <c r="N29" s="34"/>
      <c r="O29" s="34"/>
      <c r="P29" s="34"/>
      <c r="Q29" s="34"/>
      <c r="R29" s="5"/>
      <c r="S29" s="5"/>
      <c r="T29" s="5" t="s">
        <v>669</v>
      </c>
      <c r="U29" s="5" t="s">
        <v>194</v>
      </c>
      <c r="V29" s="5" t="s">
        <v>670</v>
      </c>
      <c r="W29" s="34" t="s">
        <v>165</v>
      </c>
      <c r="X29" s="34"/>
      <c r="Y29" s="34" t="s">
        <v>165</v>
      </c>
      <c r="Z29" s="34" t="s">
        <v>165</v>
      </c>
      <c r="AA29" s="34" t="s">
        <v>165</v>
      </c>
      <c r="AB29" s="5" t="s">
        <v>671</v>
      </c>
      <c r="AC29" s="5" t="s">
        <v>672</v>
      </c>
      <c r="AD29" s="5" t="s">
        <v>175</v>
      </c>
      <c r="AE29" s="5"/>
      <c r="AF29" s="5"/>
      <c r="AG29" s="5"/>
      <c r="AH29" s="5" t="s">
        <v>165</v>
      </c>
      <c r="AI29" s="5"/>
      <c r="AJ29" s="5"/>
      <c r="AK29" s="5" t="s">
        <v>673</v>
      </c>
      <c r="AL29" s="5" t="s">
        <v>674</v>
      </c>
      <c r="AM29" s="5" t="s">
        <v>161</v>
      </c>
      <c r="AN29" s="5" t="s">
        <v>675</v>
      </c>
      <c r="AO29" s="5" t="s">
        <v>676</v>
      </c>
      <c r="AP29" s="35" t="s">
        <v>677</v>
      </c>
      <c r="AQ29" s="34"/>
      <c r="AR29" s="34"/>
      <c r="AS29" s="34"/>
      <c r="AT29" s="34" t="s">
        <v>165</v>
      </c>
      <c r="AU29" s="34"/>
      <c r="AV29" s="34"/>
      <c r="AW29" s="34"/>
      <c r="AX29" s="34"/>
      <c r="AY29" s="34"/>
      <c r="AZ29" s="34"/>
      <c r="BA29" s="5" t="s">
        <v>640</v>
      </c>
      <c r="BB29" s="5" t="s">
        <v>175</v>
      </c>
      <c r="BC29" s="5" t="s">
        <v>678</v>
      </c>
      <c r="BD29" s="5" t="s">
        <v>679</v>
      </c>
      <c r="BE29" s="5" t="s">
        <v>680</v>
      </c>
      <c r="BF29" s="5" t="s">
        <v>681</v>
      </c>
      <c r="BG29" s="5"/>
      <c r="BH29" s="5"/>
      <c r="BI29" s="5" t="s">
        <v>682</v>
      </c>
      <c r="BJ29" s="5"/>
      <c r="BK29" s="5"/>
      <c r="BL29" s="5"/>
      <c r="BM29" s="4" t="s">
        <v>683</v>
      </c>
      <c r="BN29" s="5"/>
      <c r="BO29" s="5"/>
      <c r="BP29" s="5"/>
      <c r="BQ29" s="5"/>
      <c r="BR29" s="5"/>
      <c r="BS29" s="5"/>
      <c r="BT29" s="5"/>
      <c r="BU29" s="5"/>
    </row>
    <row r="30" spans="1:73" ht="48.75" customHeight="1" x14ac:dyDescent="0.15">
      <c r="A30" s="34">
        <f t="shared" si="0"/>
        <v>27</v>
      </c>
      <c r="B30" s="5"/>
      <c r="C30" s="5" t="s">
        <v>684</v>
      </c>
      <c r="D30" s="5" t="s">
        <v>14</v>
      </c>
      <c r="E30" s="5" t="s">
        <v>685</v>
      </c>
      <c r="F30" s="5" t="s">
        <v>161</v>
      </c>
      <c r="G30" s="5" t="s">
        <v>161</v>
      </c>
      <c r="H30" s="5" t="s">
        <v>301</v>
      </c>
      <c r="I30" s="5" t="s">
        <v>213</v>
      </c>
      <c r="J30" s="5" t="s">
        <v>686</v>
      </c>
      <c r="K30" s="5" t="s">
        <v>82</v>
      </c>
      <c r="L30" s="34"/>
      <c r="M30" s="34"/>
      <c r="N30" s="34"/>
      <c r="O30" s="34"/>
      <c r="P30" s="34"/>
      <c r="Q30" s="34" t="s">
        <v>165</v>
      </c>
      <c r="R30" s="5"/>
      <c r="S30" s="5" t="s">
        <v>687</v>
      </c>
      <c r="T30" s="5" t="s">
        <v>688</v>
      </c>
      <c r="U30" s="5" t="s">
        <v>168</v>
      </c>
      <c r="V30" s="5" t="s">
        <v>689</v>
      </c>
      <c r="W30" s="34" t="s">
        <v>165</v>
      </c>
      <c r="X30" s="34" t="s">
        <v>165</v>
      </c>
      <c r="Y30" s="34" t="s">
        <v>165</v>
      </c>
      <c r="Z30" s="34" t="s">
        <v>165</v>
      </c>
      <c r="AA30" s="34" t="s">
        <v>165</v>
      </c>
      <c r="AB30" s="5" t="s">
        <v>690</v>
      </c>
      <c r="AC30" s="5" t="s">
        <v>691</v>
      </c>
      <c r="AD30" s="5" t="s">
        <v>175</v>
      </c>
      <c r="AE30" s="5"/>
      <c r="AF30" s="5"/>
      <c r="AG30" s="5" t="s">
        <v>165</v>
      </c>
      <c r="AH30" s="5"/>
      <c r="AI30" s="5"/>
      <c r="AJ30" s="5"/>
      <c r="AK30" s="5" t="s">
        <v>692</v>
      </c>
      <c r="AL30" s="5"/>
      <c r="AM30" s="5" t="s">
        <v>175</v>
      </c>
      <c r="AN30" s="5"/>
      <c r="AO30" s="5" t="s">
        <v>693</v>
      </c>
      <c r="AP30" s="35" t="s">
        <v>694</v>
      </c>
      <c r="AQ30" s="34"/>
      <c r="AR30" s="34"/>
      <c r="AS30" s="34"/>
      <c r="AT30" s="34" t="s">
        <v>165</v>
      </c>
      <c r="AU30" s="34" t="s">
        <v>165</v>
      </c>
      <c r="AV30" s="34" t="s">
        <v>165</v>
      </c>
      <c r="AW30" s="34"/>
      <c r="AX30" s="34"/>
      <c r="AY30" s="34"/>
      <c r="AZ30" s="34"/>
      <c r="BA30" s="5" t="s">
        <v>695</v>
      </c>
      <c r="BB30" s="5" t="s">
        <v>175</v>
      </c>
      <c r="BC30" s="5" t="s">
        <v>696</v>
      </c>
      <c r="BD30" s="5" t="s">
        <v>697</v>
      </c>
      <c r="BE30" s="5" t="s">
        <v>698</v>
      </c>
      <c r="BF30" s="5" t="s">
        <v>699</v>
      </c>
      <c r="BG30" s="5"/>
      <c r="BH30" s="5"/>
      <c r="BI30" s="5"/>
      <c r="BJ30" s="5"/>
      <c r="BK30" s="5"/>
      <c r="BL30" s="5"/>
      <c r="BM30" s="4"/>
      <c r="BN30" s="5"/>
      <c r="BO30" s="5"/>
      <c r="BP30" s="5"/>
      <c r="BQ30" s="5"/>
      <c r="BR30" s="5"/>
      <c r="BS30" s="5"/>
      <c r="BT30" s="5"/>
      <c r="BU30" s="5"/>
    </row>
    <row r="31" spans="1:73" ht="17.25" customHeight="1" x14ac:dyDescent="0.15">
      <c r="A31" s="34">
        <f t="shared" si="0"/>
        <v>28</v>
      </c>
      <c r="B31" s="5"/>
      <c r="C31" s="5" t="s">
        <v>700</v>
      </c>
      <c r="D31" s="5" t="s">
        <v>14</v>
      </c>
      <c r="E31" s="5" t="s">
        <v>701</v>
      </c>
      <c r="F31" s="5" t="s">
        <v>175</v>
      </c>
      <c r="G31" s="5" t="s">
        <v>702</v>
      </c>
      <c r="H31" s="5" t="s">
        <v>703</v>
      </c>
      <c r="I31" s="5" t="s">
        <v>704</v>
      </c>
      <c r="J31" s="5" t="s">
        <v>705</v>
      </c>
      <c r="K31" s="5" t="s">
        <v>82</v>
      </c>
      <c r="L31" s="34"/>
      <c r="M31" s="34"/>
      <c r="N31" s="34"/>
      <c r="O31" s="34"/>
      <c r="P31" s="34" t="s">
        <v>165</v>
      </c>
      <c r="Q31" s="34"/>
      <c r="R31" s="5"/>
      <c r="S31" s="5"/>
      <c r="T31" s="5" t="s">
        <v>706</v>
      </c>
      <c r="U31" s="5" t="s">
        <v>264</v>
      </c>
      <c r="V31" s="5" t="s">
        <v>707</v>
      </c>
      <c r="W31" s="34"/>
      <c r="X31" s="34" t="s">
        <v>165</v>
      </c>
      <c r="Y31" s="34" t="s">
        <v>470</v>
      </c>
      <c r="Z31" s="34" t="s">
        <v>470</v>
      </c>
      <c r="AA31" s="34"/>
      <c r="AB31" s="5" t="s">
        <v>708</v>
      </c>
      <c r="AC31" s="5"/>
      <c r="AD31" s="5" t="s">
        <v>175</v>
      </c>
      <c r="AE31" s="5"/>
      <c r="AF31" s="44"/>
      <c r="AG31" s="44"/>
      <c r="AH31" s="44"/>
      <c r="AI31" s="44"/>
      <c r="AJ31" s="44" t="s">
        <v>165</v>
      </c>
      <c r="AK31" s="44" t="s">
        <v>709</v>
      </c>
      <c r="AL31" s="5" t="s">
        <v>710</v>
      </c>
      <c r="AM31" s="5"/>
      <c r="AN31" s="5"/>
      <c r="AO31" s="5"/>
      <c r="AP31" s="35"/>
      <c r="AQ31" s="34"/>
      <c r="AR31" s="34"/>
      <c r="AS31" s="34"/>
      <c r="AT31" s="34"/>
      <c r="AU31" s="34"/>
      <c r="AV31" s="34"/>
      <c r="AW31" s="34"/>
      <c r="AX31" s="34"/>
      <c r="AY31" s="34"/>
      <c r="AZ31" s="34"/>
      <c r="BA31" s="5"/>
      <c r="BB31" s="5"/>
      <c r="BC31" s="5"/>
      <c r="BD31" s="5"/>
      <c r="BE31" s="5"/>
      <c r="BF31" s="5"/>
      <c r="BG31" s="5"/>
      <c r="BH31" s="5"/>
      <c r="BI31" s="5"/>
      <c r="BJ31" s="5"/>
      <c r="BK31" s="5"/>
      <c r="BL31" s="5"/>
      <c r="BM31" s="4"/>
      <c r="BN31" s="5"/>
      <c r="BO31" s="5"/>
      <c r="BP31" s="5"/>
      <c r="BQ31" s="5"/>
      <c r="BR31" s="5"/>
      <c r="BS31" s="5"/>
      <c r="BT31" s="5"/>
      <c r="BU31" s="5"/>
    </row>
    <row r="32" spans="1:73" ht="60" customHeight="1" x14ac:dyDescent="0.15">
      <c r="A32" s="34">
        <f t="shared" si="0"/>
        <v>29</v>
      </c>
      <c r="B32" s="5"/>
      <c r="C32" s="5" t="s">
        <v>711</v>
      </c>
      <c r="D32" s="5" t="s">
        <v>14</v>
      </c>
      <c r="E32" s="5" t="s">
        <v>712</v>
      </c>
      <c r="F32" s="5" t="s">
        <v>161</v>
      </c>
      <c r="G32" s="5"/>
      <c r="H32" s="5" t="s">
        <v>713</v>
      </c>
      <c r="I32" s="5" t="s">
        <v>237</v>
      </c>
      <c r="J32" s="5" t="s">
        <v>714</v>
      </c>
      <c r="K32" s="5" t="s">
        <v>84</v>
      </c>
      <c r="L32" s="34" t="s">
        <v>165</v>
      </c>
      <c r="M32" s="34"/>
      <c r="N32" s="34"/>
      <c r="O32" s="34"/>
      <c r="P32" s="34"/>
      <c r="Q32" s="34"/>
      <c r="R32" s="5"/>
      <c r="S32" s="5" t="s">
        <v>715</v>
      </c>
      <c r="T32" s="5" t="s">
        <v>716</v>
      </c>
      <c r="U32" s="5" t="s">
        <v>194</v>
      </c>
      <c r="V32" s="5" t="s">
        <v>717</v>
      </c>
      <c r="W32" s="34" t="s">
        <v>165</v>
      </c>
      <c r="X32" s="34" t="s">
        <v>165</v>
      </c>
      <c r="Z32" s="34" t="s">
        <v>470</v>
      </c>
      <c r="AA32" s="34"/>
      <c r="AB32" s="5" t="s">
        <v>718</v>
      </c>
      <c r="AC32" s="5"/>
      <c r="AD32" s="5" t="s">
        <v>175</v>
      </c>
      <c r="AE32" s="5"/>
      <c r="AF32" s="5" t="s">
        <v>165</v>
      </c>
      <c r="AG32" s="5"/>
      <c r="AH32" s="5"/>
      <c r="AI32" s="5"/>
      <c r="AJ32" s="5"/>
      <c r="AK32" s="5" t="s">
        <v>719</v>
      </c>
      <c r="AL32" s="5" t="s">
        <v>720</v>
      </c>
      <c r="AM32" s="5" t="s">
        <v>175</v>
      </c>
      <c r="AN32" s="5"/>
      <c r="AO32" s="5" t="s">
        <v>721</v>
      </c>
      <c r="AP32" s="35" t="s">
        <v>722</v>
      </c>
      <c r="AQ32" s="34"/>
      <c r="AR32" s="34"/>
      <c r="AS32" s="34" t="s">
        <v>165</v>
      </c>
      <c r="AT32" s="34" t="s">
        <v>165</v>
      </c>
      <c r="AU32" s="34" t="s">
        <v>165</v>
      </c>
      <c r="AV32" s="34" t="s">
        <v>165</v>
      </c>
      <c r="AW32" s="34" t="s">
        <v>165</v>
      </c>
      <c r="AX32" s="34"/>
      <c r="AY32" s="34"/>
      <c r="AZ32" s="34"/>
      <c r="BA32" s="5" t="s">
        <v>438</v>
      </c>
      <c r="BB32" s="5" t="s">
        <v>161</v>
      </c>
      <c r="BC32" s="5" t="s">
        <v>723</v>
      </c>
      <c r="BD32" s="5" t="s">
        <v>724</v>
      </c>
      <c r="BE32" s="5" t="s">
        <v>725</v>
      </c>
      <c r="BF32" s="5" t="s">
        <v>726</v>
      </c>
      <c r="BG32" s="5"/>
      <c r="BH32" s="5"/>
      <c r="BI32" s="5"/>
      <c r="BJ32" s="5"/>
      <c r="BK32" s="5"/>
      <c r="BL32" s="5"/>
      <c r="BM32" s="4"/>
      <c r="BN32" s="5"/>
      <c r="BO32" s="5"/>
      <c r="BP32" s="5"/>
      <c r="BQ32" s="5"/>
      <c r="BR32" s="5"/>
      <c r="BS32" s="5"/>
      <c r="BT32" s="5"/>
      <c r="BU32" s="5"/>
    </row>
    <row r="33" spans="1:73" ht="17.25" customHeight="1" x14ac:dyDescent="0.15">
      <c r="A33" s="34">
        <f t="shared" si="0"/>
        <v>30</v>
      </c>
      <c r="B33" s="5"/>
      <c r="C33" s="5" t="s">
        <v>727</v>
      </c>
      <c r="D33" s="5" t="s">
        <v>14</v>
      </c>
      <c r="E33" s="5" t="s">
        <v>728</v>
      </c>
      <c r="F33" s="5" t="s">
        <v>175</v>
      </c>
      <c r="G33" s="5" t="s">
        <v>729</v>
      </c>
      <c r="H33" s="5" t="s">
        <v>730</v>
      </c>
      <c r="I33" s="5"/>
      <c r="J33" s="5" t="s">
        <v>731</v>
      </c>
      <c r="K33" s="5" t="s">
        <v>82</v>
      </c>
      <c r="L33" s="34" t="s">
        <v>165</v>
      </c>
      <c r="M33" s="34"/>
      <c r="N33" s="34"/>
      <c r="O33" s="34"/>
      <c r="P33" s="34"/>
      <c r="Q33" s="34"/>
      <c r="R33" s="5"/>
      <c r="S33" s="5"/>
      <c r="T33" s="5" t="s">
        <v>732</v>
      </c>
      <c r="U33" s="5" t="s">
        <v>194</v>
      </c>
      <c r="V33" s="5" t="s">
        <v>733</v>
      </c>
      <c r="W33" s="34"/>
      <c r="X33" s="34"/>
      <c r="Y33" s="34" t="s">
        <v>165</v>
      </c>
      <c r="Z33" s="34"/>
      <c r="AA33" s="34"/>
      <c r="AB33" s="5"/>
      <c r="AC33" s="5" t="s">
        <v>734</v>
      </c>
      <c r="AD33" s="5"/>
      <c r="AE33" s="5"/>
      <c r="AF33" s="5"/>
      <c r="AG33" s="5"/>
      <c r="AH33" s="5"/>
      <c r="AI33" s="5"/>
      <c r="AJ33" s="5"/>
      <c r="AK33" s="5"/>
      <c r="AL33" s="5"/>
      <c r="AM33" s="5"/>
      <c r="AN33" s="5"/>
      <c r="AO33" s="5"/>
      <c r="AP33" s="35"/>
      <c r="AQ33" s="34"/>
      <c r="AR33" s="34"/>
      <c r="AS33" s="34"/>
      <c r="AT33" s="34"/>
      <c r="AU33" s="34"/>
      <c r="AV33" s="34"/>
      <c r="AW33" s="34"/>
      <c r="AX33" s="34"/>
      <c r="AY33" s="34"/>
      <c r="AZ33" s="34"/>
      <c r="BA33" s="5"/>
      <c r="BB33" s="5"/>
      <c r="BC33" s="5"/>
      <c r="BD33" s="5"/>
      <c r="BE33" s="5"/>
      <c r="BF33" s="5"/>
      <c r="BG33" s="5"/>
      <c r="BH33" s="5"/>
      <c r="BI33" s="5"/>
      <c r="BJ33" s="5"/>
      <c r="BK33" s="5"/>
      <c r="BL33" s="5"/>
      <c r="BM33" s="4"/>
      <c r="BN33" s="5"/>
      <c r="BO33" s="5"/>
      <c r="BP33" s="5"/>
      <c r="BQ33" s="5"/>
      <c r="BR33" s="5"/>
      <c r="BS33" s="5"/>
      <c r="BT33" s="5"/>
      <c r="BU33" s="5"/>
    </row>
    <row r="34" spans="1:73" ht="52.5" customHeight="1" x14ac:dyDescent="0.15">
      <c r="A34" s="34">
        <f t="shared" si="0"/>
        <v>31</v>
      </c>
      <c r="B34" s="5"/>
      <c r="C34" s="5" t="s">
        <v>735</v>
      </c>
      <c r="D34" s="5" t="s">
        <v>14</v>
      </c>
      <c r="E34" s="5" t="s">
        <v>736</v>
      </c>
      <c r="F34" s="5" t="s">
        <v>161</v>
      </c>
      <c r="G34" s="5"/>
      <c r="H34" s="5" t="s">
        <v>737</v>
      </c>
      <c r="I34" s="5" t="s">
        <v>704</v>
      </c>
      <c r="J34" s="5" t="s">
        <v>738</v>
      </c>
      <c r="K34" s="5" t="s">
        <v>84</v>
      </c>
      <c r="L34" s="34"/>
      <c r="M34" s="34"/>
      <c r="N34" s="34"/>
      <c r="O34" s="34"/>
      <c r="P34" s="34"/>
      <c r="Q34" s="34" t="s">
        <v>165</v>
      </c>
      <c r="R34" s="5"/>
      <c r="S34" s="5"/>
      <c r="T34" s="5" t="s">
        <v>739</v>
      </c>
      <c r="U34" s="5" t="s">
        <v>194</v>
      </c>
      <c r="V34" s="5" t="s">
        <v>740</v>
      </c>
      <c r="W34" s="34"/>
      <c r="X34" s="34" t="s">
        <v>165</v>
      </c>
      <c r="Y34" s="34"/>
      <c r="Z34" s="34"/>
      <c r="AA34" s="34" t="s">
        <v>165</v>
      </c>
      <c r="AB34" s="5" t="s">
        <v>741</v>
      </c>
      <c r="AC34" s="5"/>
      <c r="AD34" s="5" t="s">
        <v>161</v>
      </c>
      <c r="AE34" s="5" t="s">
        <v>742</v>
      </c>
      <c r="AF34" s="5" t="s">
        <v>165</v>
      </c>
      <c r="AG34" s="5"/>
      <c r="AH34" s="5"/>
      <c r="AI34" s="5"/>
      <c r="AJ34" s="5" t="s">
        <v>165</v>
      </c>
      <c r="AK34" s="5" t="s">
        <v>743</v>
      </c>
      <c r="AL34" s="5"/>
      <c r="AM34" s="5"/>
      <c r="AN34" s="5"/>
      <c r="AO34" s="5" t="s">
        <v>744</v>
      </c>
      <c r="AP34" s="35" t="s">
        <v>745</v>
      </c>
      <c r="AQ34" s="34"/>
      <c r="AR34" s="34"/>
      <c r="AS34" s="34"/>
      <c r="AT34" s="34"/>
      <c r="AU34" s="34"/>
      <c r="AV34" s="34"/>
      <c r="AW34" s="34"/>
      <c r="AX34" s="34"/>
      <c r="AY34" s="34"/>
      <c r="AZ34" s="34"/>
      <c r="BA34" s="5"/>
      <c r="BB34" s="5" t="s">
        <v>175</v>
      </c>
      <c r="BC34" s="5"/>
      <c r="BD34" s="5" t="s">
        <v>746</v>
      </c>
      <c r="BE34" s="5" t="s">
        <v>747</v>
      </c>
      <c r="BF34" s="5" t="s">
        <v>748</v>
      </c>
      <c r="BG34" s="5"/>
      <c r="BH34" s="5"/>
      <c r="BI34" s="5"/>
      <c r="BJ34" s="5"/>
      <c r="BK34" s="5"/>
      <c r="BL34" s="5"/>
      <c r="BM34" s="4"/>
      <c r="BN34" s="5"/>
      <c r="BO34" s="5"/>
      <c r="BP34" s="5"/>
      <c r="BQ34" s="5"/>
      <c r="BR34" s="5"/>
      <c r="BS34" s="5"/>
      <c r="BT34" s="5"/>
      <c r="BU34" s="5"/>
    </row>
    <row r="35" spans="1:73" ht="46.5" customHeight="1" x14ac:dyDescent="0.15">
      <c r="A35" s="34">
        <f t="shared" si="0"/>
        <v>32</v>
      </c>
      <c r="B35" s="5"/>
      <c r="C35" s="5" t="s">
        <v>749</v>
      </c>
      <c r="D35" s="5" t="s">
        <v>14</v>
      </c>
      <c r="E35" s="5" t="s">
        <v>750</v>
      </c>
      <c r="F35" s="5" t="s">
        <v>175</v>
      </c>
      <c r="G35" s="5" t="s">
        <v>751</v>
      </c>
      <c r="H35" s="5" t="s">
        <v>752</v>
      </c>
      <c r="I35" s="5"/>
      <c r="J35" s="5" t="s">
        <v>753</v>
      </c>
      <c r="K35" s="5" t="s">
        <v>82</v>
      </c>
      <c r="L35" s="34" t="s">
        <v>165</v>
      </c>
      <c r="M35" s="34"/>
      <c r="N35" s="34"/>
      <c r="O35" s="34"/>
      <c r="P35" s="34"/>
      <c r="Q35" s="34" t="s">
        <v>165</v>
      </c>
      <c r="R35" s="5"/>
      <c r="S35" s="5"/>
      <c r="T35" s="5" t="s">
        <v>754</v>
      </c>
      <c r="U35" s="5" t="s">
        <v>194</v>
      </c>
      <c r="V35" s="5" t="s">
        <v>755</v>
      </c>
      <c r="W35" s="34"/>
      <c r="X35" s="34"/>
      <c r="Y35" s="34" t="s">
        <v>165</v>
      </c>
      <c r="Z35" s="34"/>
      <c r="AA35" s="34" t="s">
        <v>165</v>
      </c>
      <c r="AB35" s="4" t="s">
        <v>756</v>
      </c>
      <c r="AC35" s="5"/>
      <c r="AD35" s="5" t="s">
        <v>161</v>
      </c>
      <c r="AE35" s="5" t="s">
        <v>757</v>
      </c>
      <c r="AF35" s="5" t="s">
        <v>165</v>
      </c>
      <c r="AG35" s="5"/>
      <c r="AH35" s="5" t="s">
        <v>165</v>
      </c>
      <c r="AI35" s="5"/>
      <c r="AJ35" s="5"/>
      <c r="AK35" s="5" t="s">
        <v>758</v>
      </c>
      <c r="AL35" s="5" t="s">
        <v>759</v>
      </c>
      <c r="AM35" s="5" t="s">
        <v>161</v>
      </c>
      <c r="AN35" s="5" t="s">
        <v>760</v>
      </c>
      <c r="AO35" s="5" t="s">
        <v>761</v>
      </c>
      <c r="AP35" s="35" t="s">
        <v>762</v>
      </c>
      <c r="AQ35" s="34"/>
      <c r="AR35" s="34"/>
      <c r="AS35" s="34"/>
      <c r="AT35" s="34" t="s">
        <v>165</v>
      </c>
      <c r="AU35" s="34" t="s">
        <v>165</v>
      </c>
      <c r="AV35" s="34"/>
      <c r="AW35" s="34"/>
      <c r="AX35" s="34"/>
      <c r="AY35" s="34"/>
      <c r="AZ35" s="34"/>
      <c r="BA35" s="5" t="s">
        <v>763</v>
      </c>
      <c r="BB35" s="5" t="s">
        <v>161</v>
      </c>
      <c r="BC35" s="5" t="s">
        <v>764</v>
      </c>
      <c r="BD35" s="5" t="s">
        <v>765</v>
      </c>
      <c r="BE35" s="5" t="s">
        <v>766</v>
      </c>
      <c r="BF35" s="5" t="s">
        <v>767</v>
      </c>
      <c r="BG35" s="5"/>
      <c r="BH35" s="5"/>
      <c r="BI35" s="5" t="s">
        <v>768</v>
      </c>
      <c r="BJ35" s="5"/>
      <c r="BK35" s="5" t="s">
        <v>769</v>
      </c>
      <c r="BL35" s="5"/>
      <c r="BM35" s="4"/>
      <c r="BN35" s="5"/>
      <c r="BO35" s="5"/>
      <c r="BP35" s="5"/>
      <c r="BQ35" s="5"/>
      <c r="BR35" s="5"/>
      <c r="BS35" s="5"/>
      <c r="BT35" s="5"/>
      <c r="BU35" s="5"/>
    </row>
    <row r="36" spans="1:73" ht="48.75" customHeight="1" x14ac:dyDescent="0.15">
      <c r="A36" s="34">
        <f t="shared" si="0"/>
        <v>33</v>
      </c>
      <c r="B36" s="5"/>
      <c r="C36" s="5" t="s">
        <v>770</v>
      </c>
      <c r="D36" s="5" t="s">
        <v>14</v>
      </c>
      <c r="E36" s="5" t="s">
        <v>771</v>
      </c>
      <c r="F36" s="5" t="s">
        <v>175</v>
      </c>
      <c r="G36" s="5" t="s">
        <v>772</v>
      </c>
      <c r="H36" s="5" t="s">
        <v>773</v>
      </c>
      <c r="I36" s="5"/>
      <c r="J36" s="5" t="s">
        <v>774</v>
      </c>
      <c r="K36" s="5" t="s">
        <v>82</v>
      </c>
      <c r="L36" s="34" t="s">
        <v>165</v>
      </c>
      <c r="M36" s="34"/>
      <c r="N36" s="34"/>
      <c r="O36" s="34"/>
      <c r="P36" s="34"/>
      <c r="Q36" s="34"/>
      <c r="R36" s="5"/>
      <c r="S36" s="5"/>
      <c r="T36" s="5" t="s">
        <v>775</v>
      </c>
      <c r="U36" s="5" t="s">
        <v>194</v>
      </c>
      <c r="V36" s="5" t="s">
        <v>776</v>
      </c>
      <c r="W36" s="34"/>
      <c r="X36" s="34"/>
      <c r="Y36" s="34" t="s">
        <v>165</v>
      </c>
      <c r="Z36" s="34"/>
      <c r="AA36" s="34"/>
      <c r="AB36" s="5"/>
      <c r="AC36" s="5"/>
      <c r="AD36" s="5"/>
      <c r="AE36" s="5"/>
      <c r="AF36" s="5"/>
      <c r="AG36" s="5"/>
      <c r="AH36" s="5"/>
      <c r="AI36" s="5"/>
      <c r="AJ36" s="5"/>
      <c r="AK36" s="5"/>
      <c r="AL36" s="5"/>
      <c r="AM36" s="5"/>
      <c r="AN36" s="5"/>
      <c r="AO36" s="5"/>
      <c r="AP36" s="35"/>
      <c r="AQ36" s="34"/>
      <c r="AR36" s="34"/>
      <c r="AS36" s="34"/>
      <c r="AT36" s="34"/>
      <c r="AU36" s="34"/>
      <c r="AV36" s="34"/>
      <c r="AW36" s="34"/>
      <c r="AX36" s="34"/>
      <c r="AY36" s="34"/>
      <c r="AZ36" s="34"/>
      <c r="BA36" s="5"/>
      <c r="BB36" s="5"/>
      <c r="BC36" s="5"/>
      <c r="BD36" s="5"/>
      <c r="BE36" s="5"/>
      <c r="BF36" s="5"/>
      <c r="BG36" s="5"/>
      <c r="BH36" s="5"/>
      <c r="BI36" s="5"/>
      <c r="BJ36" s="5"/>
      <c r="BK36" s="5"/>
      <c r="BL36" s="5"/>
      <c r="BM36" s="4"/>
      <c r="BN36" s="5"/>
      <c r="BO36" s="5"/>
      <c r="BP36" s="5"/>
      <c r="BQ36" s="5"/>
      <c r="BR36" s="5"/>
      <c r="BS36" s="5"/>
      <c r="BT36" s="5"/>
      <c r="BU36" s="5"/>
    </row>
    <row r="37" spans="1:73" ht="61.5" customHeight="1" x14ac:dyDescent="0.15">
      <c r="A37" s="34">
        <f t="shared" si="0"/>
        <v>34</v>
      </c>
      <c r="B37" s="5"/>
      <c r="C37" s="5" t="s">
        <v>777</v>
      </c>
      <c r="D37" s="5" t="s">
        <v>14</v>
      </c>
      <c r="E37" s="5" t="s">
        <v>778</v>
      </c>
      <c r="F37" s="5" t="s">
        <v>161</v>
      </c>
      <c r="G37" s="5"/>
      <c r="H37" s="5" t="s">
        <v>466</v>
      </c>
      <c r="I37" s="5" t="s">
        <v>190</v>
      </c>
      <c r="J37" s="5" t="s">
        <v>779</v>
      </c>
      <c r="K37" s="5" t="s">
        <v>82</v>
      </c>
      <c r="L37" s="34"/>
      <c r="M37" s="34"/>
      <c r="N37" s="34"/>
      <c r="O37" s="34"/>
      <c r="P37" s="34"/>
      <c r="Q37" s="34" t="s">
        <v>165</v>
      </c>
      <c r="R37" s="5"/>
      <c r="S37" s="5" t="s">
        <v>780</v>
      </c>
      <c r="T37" s="5" t="s">
        <v>781</v>
      </c>
      <c r="U37" s="5" t="s">
        <v>194</v>
      </c>
      <c r="V37" s="5" t="s">
        <v>782</v>
      </c>
      <c r="W37" s="34"/>
      <c r="X37" s="34" t="s">
        <v>165</v>
      </c>
      <c r="Y37" s="34" t="s">
        <v>165</v>
      </c>
      <c r="Z37" s="34"/>
      <c r="AA37" s="34"/>
      <c r="AB37" s="5" t="s">
        <v>783</v>
      </c>
      <c r="AC37" s="5" t="s">
        <v>784</v>
      </c>
      <c r="AD37" s="5" t="s">
        <v>175</v>
      </c>
      <c r="AE37" s="5"/>
      <c r="AF37" s="5" t="s">
        <v>165</v>
      </c>
      <c r="AG37" s="5"/>
      <c r="AH37" s="5"/>
      <c r="AI37" s="5"/>
      <c r="AJ37" s="5"/>
      <c r="AK37" s="5" t="s">
        <v>785</v>
      </c>
      <c r="AL37" s="5" t="s">
        <v>786</v>
      </c>
      <c r="AM37" s="5" t="s">
        <v>161</v>
      </c>
      <c r="AN37" s="5" t="s">
        <v>787</v>
      </c>
      <c r="AO37" s="5" t="s">
        <v>788</v>
      </c>
      <c r="AP37" s="35" t="s">
        <v>789</v>
      </c>
      <c r="AQ37" s="34"/>
      <c r="AR37" s="34" t="s">
        <v>165</v>
      </c>
      <c r="AS37" s="34" t="s">
        <v>165</v>
      </c>
      <c r="AT37" s="34" t="s">
        <v>165</v>
      </c>
      <c r="AU37" s="34" t="s">
        <v>165</v>
      </c>
      <c r="AV37" s="34"/>
      <c r="AW37" s="34" t="s">
        <v>165</v>
      </c>
      <c r="AX37" s="34"/>
      <c r="AY37" s="34"/>
      <c r="AZ37" s="34"/>
      <c r="BA37" s="5" t="s">
        <v>790</v>
      </c>
      <c r="BB37" s="5" t="s">
        <v>161</v>
      </c>
      <c r="BC37" s="5" t="s">
        <v>791</v>
      </c>
      <c r="BD37" s="5" t="s">
        <v>792</v>
      </c>
      <c r="BE37" s="5" t="s">
        <v>793</v>
      </c>
      <c r="BF37" s="5" t="s">
        <v>794</v>
      </c>
      <c r="BG37" s="5"/>
      <c r="BH37" s="5"/>
      <c r="BI37" s="5" t="s">
        <v>795</v>
      </c>
      <c r="BJ37" s="5"/>
      <c r="BK37" s="5" t="s">
        <v>796</v>
      </c>
      <c r="BL37" s="5"/>
      <c r="BM37" s="4"/>
      <c r="BN37" s="5"/>
      <c r="BO37" s="5"/>
      <c r="BP37" s="5"/>
      <c r="BQ37" s="5"/>
      <c r="BR37" s="5"/>
      <c r="BS37" s="5"/>
      <c r="BT37" s="5"/>
      <c r="BU37" s="5"/>
    </row>
    <row r="38" spans="1:73" ht="51" customHeight="1" x14ac:dyDescent="0.15">
      <c r="A38" s="34">
        <f t="shared" si="0"/>
        <v>35</v>
      </c>
      <c r="B38" s="5"/>
      <c r="C38" s="5" t="s">
        <v>797</v>
      </c>
      <c r="D38" s="5" t="s">
        <v>14</v>
      </c>
      <c r="E38" s="5" t="s">
        <v>798</v>
      </c>
      <c r="F38" s="5" t="s">
        <v>565</v>
      </c>
      <c r="G38" s="5" t="s">
        <v>565</v>
      </c>
      <c r="H38" s="5" t="s">
        <v>608</v>
      </c>
      <c r="I38" s="5" t="s">
        <v>608</v>
      </c>
      <c r="J38" s="5" t="s">
        <v>799</v>
      </c>
      <c r="K38" s="5" t="s">
        <v>82</v>
      </c>
      <c r="L38" s="34" t="s">
        <v>165</v>
      </c>
      <c r="M38" s="34" t="s">
        <v>165</v>
      </c>
      <c r="N38" s="34"/>
      <c r="O38" s="34"/>
      <c r="P38" s="34"/>
      <c r="Q38" s="34" t="s">
        <v>165</v>
      </c>
      <c r="R38" s="5"/>
      <c r="S38" s="5"/>
      <c r="T38" s="5" t="s">
        <v>800</v>
      </c>
      <c r="U38" s="5" t="s">
        <v>577</v>
      </c>
      <c r="V38" s="5" t="s">
        <v>801</v>
      </c>
      <c r="W38" s="34" t="s">
        <v>165</v>
      </c>
      <c r="X38" s="34" t="s">
        <v>165</v>
      </c>
      <c r="Y38" s="34" t="s">
        <v>165</v>
      </c>
      <c r="Z38" s="34"/>
      <c r="AA38" s="34"/>
      <c r="AB38" s="5" t="s">
        <v>802</v>
      </c>
      <c r="AC38" s="5"/>
      <c r="AD38" s="5" t="s">
        <v>161</v>
      </c>
      <c r="AE38" s="5" t="s">
        <v>803</v>
      </c>
      <c r="AF38" s="5" t="s">
        <v>165</v>
      </c>
      <c r="AG38" s="5"/>
      <c r="AH38" s="5" t="s">
        <v>165</v>
      </c>
      <c r="AI38" s="5" t="s">
        <v>165</v>
      </c>
      <c r="AJ38" s="5"/>
      <c r="AK38" s="5" t="s">
        <v>804</v>
      </c>
      <c r="AL38" s="5"/>
      <c r="AM38" s="5" t="s">
        <v>222</v>
      </c>
      <c r="AN38" s="5" t="s">
        <v>805</v>
      </c>
      <c r="AO38" s="5" t="s">
        <v>806</v>
      </c>
      <c r="AP38" s="35" t="s">
        <v>807</v>
      </c>
      <c r="AQ38" s="34"/>
      <c r="AR38" s="34"/>
      <c r="AS38" s="34" t="s">
        <v>165</v>
      </c>
      <c r="AT38" s="34" t="s">
        <v>165</v>
      </c>
      <c r="AU38" s="34" t="s">
        <v>165</v>
      </c>
      <c r="AV38" s="34"/>
      <c r="AW38" s="34"/>
      <c r="AX38" s="34"/>
      <c r="AY38" s="34"/>
      <c r="AZ38" s="34"/>
      <c r="BA38" s="5" t="s">
        <v>577</v>
      </c>
      <c r="BB38" s="5" t="s">
        <v>161</v>
      </c>
      <c r="BC38" s="5" t="s">
        <v>808</v>
      </c>
      <c r="BD38" s="5" t="s">
        <v>809</v>
      </c>
      <c r="BE38" s="5" t="s">
        <v>810</v>
      </c>
      <c r="BF38" s="5" t="s">
        <v>811</v>
      </c>
      <c r="BG38" s="5" t="s">
        <v>812</v>
      </c>
      <c r="BH38" s="5" t="s">
        <v>813</v>
      </c>
      <c r="BI38" s="5" t="s">
        <v>814</v>
      </c>
      <c r="BJ38" s="5"/>
      <c r="BK38" s="5"/>
      <c r="BL38" s="5"/>
      <c r="BM38" s="4"/>
      <c r="BN38" s="5"/>
      <c r="BO38" s="5"/>
      <c r="BP38" s="5"/>
      <c r="BQ38" s="5"/>
      <c r="BR38" s="5"/>
      <c r="BS38" s="5"/>
      <c r="BT38" s="5"/>
      <c r="BU38" s="5"/>
    </row>
    <row r="39" spans="1:73" ht="42.75" customHeight="1" x14ac:dyDescent="0.15">
      <c r="A39" s="34">
        <f t="shared" si="0"/>
        <v>36</v>
      </c>
      <c r="B39" s="5"/>
      <c r="C39" s="5" t="s">
        <v>815</v>
      </c>
      <c r="D39" s="5" t="s">
        <v>14</v>
      </c>
      <c r="E39" s="5" t="s">
        <v>816</v>
      </c>
      <c r="F39" s="5" t="s">
        <v>161</v>
      </c>
      <c r="G39" s="5" t="s">
        <v>161</v>
      </c>
      <c r="H39" s="5" t="s">
        <v>817</v>
      </c>
      <c r="I39" s="5" t="s">
        <v>190</v>
      </c>
      <c r="J39" s="5" t="s">
        <v>818</v>
      </c>
      <c r="K39" s="5" t="s">
        <v>82</v>
      </c>
      <c r="L39" s="34" t="s">
        <v>165</v>
      </c>
      <c r="M39" s="34"/>
      <c r="N39" s="34"/>
      <c r="O39" s="34"/>
      <c r="P39" s="34"/>
      <c r="Q39" s="34"/>
      <c r="R39" s="5"/>
      <c r="S39" s="5"/>
      <c r="T39" s="5" t="s">
        <v>819</v>
      </c>
      <c r="U39" s="5" t="s">
        <v>264</v>
      </c>
      <c r="V39" s="5" t="s">
        <v>820</v>
      </c>
      <c r="W39" s="34" t="s">
        <v>165</v>
      </c>
      <c r="X39" s="34" t="s">
        <v>165</v>
      </c>
      <c r="Y39" s="34" t="s">
        <v>165</v>
      </c>
      <c r="Z39" s="34"/>
      <c r="AA39" s="34"/>
      <c r="AB39" s="5" t="s">
        <v>821</v>
      </c>
      <c r="AC39" s="5" t="s">
        <v>822</v>
      </c>
      <c r="AD39" s="5" t="s">
        <v>161</v>
      </c>
      <c r="AE39" s="5" t="s">
        <v>823</v>
      </c>
      <c r="AF39" s="5"/>
      <c r="AG39" s="5" t="s">
        <v>165</v>
      </c>
      <c r="AH39" s="5" t="s">
        <v>165</v>
      </c>
      <c r="AI39" s="5"/>
      <c r="AJ39" s="5"/>
      <c r="AK39" s="5" t="s">
        <v>824</v>
      </c>
      <c r="AL39" s="5" t="s">
        <v>825</v>
      </c>
      <c r="AM39" s="5" t="s">
        <v>175</v>
      </c>
      <c r="AN39" s="5"/>
      <c r="AO39" s="5" t="s">
        <v>826</v>
      </c>
      <c r="AP39" s="35" t="s">
        <v>827</v>
      </c>
      <c r="AQ39" s="34"/>
      <c r="AR39" s="34"/>
      <c r="AS39" s="34"/>
      <c r="AT39" s="45" t="s">
        <v>165</v>
      </c>
      <c r="AU39" s="34"/>
      <c r="AV39" s="34"/>
      <c r="AW39" s="34"/>
      <c r="AX39" s="34"/>
      <c r="AY39" s="34"/>
      <c r="AZ39" s="34"/>
      <c r="BA39" s="5" t="s">
        <v>577</v>
      </c>
      <c r="BB39" s="5" t="s">
        <v>83</v>
      </c>
      <c r="BC39" s="5" t="s">
        <v>828</v>
      </c>
      <c r="BD39" s="5" t="s">
        <v>829</v>
      </c>
      <c r="BE39" s="5" t="s">
        <v>830</v>
      </c>
      <c r="BF39" s="5" t="s">
        <v>831</v>
      </c>
      <c r="BG39" s="5" t="s">
        <v>832</v>
      </c>
      <c r="BH39" s="5" t="s">
        <v>833</v>
      </c>
      <c r="BI39" s="5" t="s">
        <v>834</v>
      </c>
      <c r="BJ39" s="5"/>
      <c r="BK39" s="5"/>
      <c r="BL39" s="5"/>
      <c r="BM39" s="4" t="s">
        <v>835</v>
      </c>
      <c r="BN39" s="5"/>
      <c r="BO39" s="5"/>
      <c r="BP39" s="5"/>
      <c r="BQ39" s="5"/>
      <c r="BR39" s="5"/>
      <c r="BS39" s="5"/>
      <c r="BT39" s="5"/>
      <c r="BU39" s="5"/>
    </row>
    <row r="40" spans="1:73" ht="17.25" customHeight="1" x14ac:dyDescent="0.15">
      <c r="A40" s="34">
        <f t="shared" si="0"/>
        <v>37</v>
      </c>
      <c r="B40" s="5"/>
      <c r="C40" s="5" t="s">
        <v>836</v>
      </c>
      <c r="D40" s="5" t="s">
        <v>14</v>
      </c>
      <c r="E40" s="5" t="s">
        <v>837</v>
      </c>
      <c r="F40" s="5" t="s">
        <v>175</v>
      </c>
      <c r="G40" s="5" t="s">
        <v>838</v>
      </c>
      <c r="H40" s="5" t="s">
        <v>839</v>
      </c>
      <c r="I40" s="5" t="s">
        <v>213</v>
      </c>
      <c r="J40" s="5"/>
      <c r="K40" s="5"/>
      <c r="L40" s="34"/>
      <c r="M40" s="34"/>
      <c r="N40" s="34"/>
      <c r="O40" s="34"/>
      <c r="P40" s="34"/>
      <c r="Q40" s="34"/>
      <c r="R40" s="5"/>
      <c r="S40" s="5"/>
      <c r="T40" s="5"/>
      <c r="U40" s="5"/>
      <c r="V40" s="5"/>
      <c r="W40" s="34"/>
      <c r="X40" s="34"/>
      <c r="Y40" s="34"/>
      <c r="Z40" s="34"/>
      <c r="AA40" s="34"/>
      <c r="AB40" s="5"/>
      <c r="AC40" s="5"/>
      <c r="AD40" s="5"/>
      <c r="AE40" s="5"/>
      <c r="AF40" s="5"/>
      <c r="AG40" s="5"/>
      <c r="AH40" s="5"/>
      <c r="AI40" s="5"/>
      <c r="AJ40" s="5"/>
      <c r="AK40" s="5"/>
      <c r="AL40" s="5"/>
      <c r="AM40" s="5"/>
      <c r="AN40" s="5"/>
      <c r="AO40" s="5"/>
      <c r="AP40" s="35"/>
      <c r="AQ40" s="34"/>
      <c r="AR40" s="34"/>
      <c r="AS40" s="34"/>
      <c r="AT40" s="34"/>
      <c r="AU40" s="34"/>
      <c r="AV40" s="34"/>
      <c r="AW40" s="34"/>
      <c r="AX40" s="34"/>
      <c r="AY40" s="34"/>
      <c r="AZ40" s="34"/>
      <c r="BA40" s="5"/>
      <c r="BB40" s="5"/>
      <c r="BC40" s="5"/>
      <c r="BD40" s="5"/>
      <c r="BE40" s="5"/>
      <c r="BF40" s="5"/>
      <c r="BG40" s="5"/>
      <c r="BH40" s="5"/>
      <c r="BI40" s="5"/>
      <c r="BJ40" s="5"/>
      <c r="BK40" s="5"/>
      <c r="BL40" s="5"/>
      <c r="BM40" s="4"/>
      <c r="BN40" s="5"/>
      <c r="BO40" s="5"/>
      <c r="BP40" s="5"/>
      <c r="BQ40" s="5"/>
      <c r="BR40" s="5"/>
      <c r="BS40" s="5"/>
      <c r="BT40" s="5"/>
      <c r="BU40" s="5"/>
    </row>
    <row r="41" spans="1:73" ht="75" customHeight="1" x14ac:dyDescent="0.15">
      <c r="A41" s="34">
        <f t="shared" si="0"/>
        <v>38</v>
      </c>
      <c r="B41" s="5"/>
      <c r="C41" s="5" t="s">
        <v>840</v>
      </c>
      <c r="D41" s="5" t="s">
        <v>14</v>
      </c>
      <c r="E41" s="5" t="s">
        <v>841</v>
      </c>
      <c r="F41" s="5" t="s">
        <v>565</v>
      </c>
      <c r="G41" s="5" t="s">
        <v>565</v>
      </c>
      <c r="H41" s="5" t="s">
        <v>608</v>
      </c>
      <c r="I41" s="5" t="s">
        <v>608</v>
      </c>
      <c r="K41" s="5" t="s">
        <v>82</v>
      </c>
      <c r="L41" s="34" t="s">
        <v>165</v>
      </c>
      <c r="M41" s="34" t="s">
        <v>165</v>
      </c>
      <c r="N41" s="34" t="s">
        <v>165</v>
      </c>
      <c r="O41" s="34" t="s">
        <v>165</v>
      </c>
      <c r="P41" s="34" t="s">
        <v>165</v>
      </c>
      <c r="Q41" s="34" t="s">
        <v>165</v>
      </c>
      <c r="R41" s="5" t="s">
        <v>165</v>
      </c>
      <c r="S41" s="5" t="s">
        <v>842</v>
      </c>
      <c r="T41" s="5" t="s">
        <v>843</v>
      </c>
      <c r="U41" s="5" t="s">
        <v>194</v>
      </c>
      <c r="V41" s="5" t="s">
        <v>844</v>
      </c>
      <c r="W41" s="34"/>
      <c r="X41" s="34"/>
      <c r="Y41" s="34" t="s">
        <v>165</v>
      </c>
      <c r="Z41" s="34"/>
      <c r="AA41" s="34"/>
      <c r="AB41" s="5" t="s">
        <v>845</v>
      </c>
      <c r="AC41" s="5"/>
      <c r="AD41" s="5" t="s">
        <v>175</v>
      </c>
      <c r="AE41" s="5"/>
      <c r="AF41" s="5"/>
      <c r="AG41" s="5"/>
      <c r="AH41" s="5"/>
      <c r="AI41" s="5"/>
      <c r="AJ41" s="5" t="s">
        <v>165</v>
      </c>
      <c r="AK41" s="5" t="s">
        <v>846</v>
      </c>
      <c r="AL41" s="5" t="s">
        <v>847</v>
      </c>
      <c r="AM41" s="5" t="s">
        <v>175</v>
      </c>
      <c r="AN41" s="5"/>
      <c r="AO41" s="5" t="s">
        <v>848</v>
      </c>
      <c r="AP41" s="35" t="s">
        <v>849</v>
      </c>
      <c r="AQ41" s="34"/>
      <c r="AR41" s="34"/>
      <c r="AS41" s="34"/>
      <c r="AT41" s="34"/>
      <c r="AU41" s="45" t="s">
        <v>165</v>
      </c>
      <c r="AV41" s="34"/>
      <c r="AW41" s="34"/>
      <c r="AX41" s="34"/>
      <c r="AY41" s="34"/>
      <c r="AZ41" s="34"/>
      <c r="BA41" s="5" t="s">
        <v>293</v>
      </c>
      <c r="BB41" s="5" t="s">
        <v>175</v>
      </c>
      <c r="BC41" s="5"/>
      <c r="BD41" s="5" t="s">
        <v>850</v>
      </c>
      <c r="BE41" s="5" t="s">
        <v>851</v>
      </c>
      <c r="BF41" s="5" t="s">
        <v>852</v>
      </c>
      <c r="BG41" s="5" t="s">
        <v>853</v>
      </c>
      <c r="BH41" s="44" t="s">
        <v>854</v>
      </c>
      <c r="BI41" s="5" t="s">
        <v>855</v>
      </c>
      <c r="BJ41" s="5"/>
      <c r="BK41" s="5"/>
      <c r="BL41" s="5"/>
      <c r="BM41" s="4"/>
      <c r="BN41" s="5"/>
      <c r="BO41" s="5"/>
      <c r="BP41" s="5"/>
      <c r="BQ41" s="5"/>
      <c r="BR41" s="5"/>
      <c r="BS41" s="5"/>
      <c r="BT41" s="5"/>
      <c r="BU41" s="5"/>
    </row>
    <row r="42" spans="1:73" ht="75" customHeight="1" x14ac:dyDescent="0.15">
      <c r="A42" s="34">
        <f t="shared" si="0"/>
        <v>39</v>
      </c>
      <c r="B42" s="5"/>
      <c r="C42" s="5" t="s">
        <v>856</v>
      </c>
      <c r="D42" s="5" t="s">
        <v>14</v>
      </c>
      <c r="E42" s="5" t="s">
        <v>857</v>
      </c>
      <c r="F42" s="5" t="s">
        <v>161</v>
      </c>
      <c r="G42" s="5" t="s">
        <v>161</v>
      </c>
      <c r="H42" s="5" t="s">
        <v>858</v>
      </c>
      <c r="I42" s="5" t="s">
        <v>704</v>
      </c>
      <c r="J42" s="5" t="s">
        <v>859</v>
      </c>
      <c r="K42" s="5" t="s">
        <v>84</v>
      </c>
      <c r="L42" s="34"/>
      <c r="M42" s="34"/>
      <c r="N42" s="34"/>
      <c r="O42" s="34"/>
      <c r="P42" s="34"/>
      <c r="Q42" s="34"/>
      <c r="R42" s="5" t="s">
        <v>165</v>
      </c>
      <c r="S42" s="5"/>
      <c r="T42" s="5" t="s">
        <v>860</v>
      </c>
      <c r="U42" s="5" t="s">
        <v>264</v>
      </c>
      <c r="V42" s="5" t="s">
        <v>861</v>
      </c>
      <c r="W42" s="34" t="s">
        <v>165</v>
      </c>
      <c r="X42" s="34" t="s">
        <v>165</v>
      </c>
      <c r="Y42" s="34" t="s">
        <v>165</v>
      </c>
      <c r="Z42" s="34" t="s">
        <v>165</v>
      </c>
      <c r="AA42" s="34" t="s">
        <v>165</v>
      </c>
      <c r="AB42" s="5" t="s">
        <v>862</v>
      </c>
      <c r="AC42" s="5" t="s">
        <v>863</v>
      </c>
      <c r="AD42" s="5" t="s">
        <v>161</v>
      </c>
      <c r="AE42" s="5" t="s">
        <v>864</v>
      </c>
      <c r="AF42" s="5"/>
      <c r="AG42" s="5"/>
      <c r="AH42" s="5"/>
      <c r="AI42" s="5"/>
      <c r="AJ42" s="5" t="s">
        <v>165</v>
      </c>
      <c r="AK42" s="5" t="s">
        <v>865</v>
      </c>
      <c r="AL42" s="5" t="s">
        <v>866</v>
      </c>
      <c r="AM42" s="5" t="s">
        <v>175</v>
      </c>
      <c r="AN42" s="5"/>
      <c r="AO42" s="5" t="s">
        <v>867</v>
      </c>
      <c r="AP42" s="35" t="s">
        <v>868</v>
      </c>
      <c r="AQ42" s="34"/>
      <c r="AR42" s="45" t="s">
        <v>165</v>
      </c>
      <c r="AS42" s="34"/>
      <c r="AT42" s="34"/>
      <c r="AU42" s="34"/>
      <c r="AV42" s="45" t="s">
        <v>165</v>
      </c>
      <c r="AW42" s="34"/>
      <c r="AX42" s="34"/>
      <c r="AY42" s="34"/>
      <c r="AZ42" s="34"/>
      <c r="BA42" s="5" t="s">
        <v>869</v>
      </c>
      <c r="BB42" s="5" t="s">
        <v>161</v>
      </c>
      <c r="BC42" s="5" t="s">
        <v>870</v>
      </c>
      <c r="BD42" s="5" t="s">
        <v>871</v>
      </c>
      <c r="BE42" s="5" t="s">
        <v>872</v>
      </c>
      <c r="BF42" s="5" t="s">
        <v>873</v>
      </c>
      <c r="BG42" s="5"/>
      <c r="BH42" s="5"/>
      <c r="BI42" s="5" t="s">
        <v>874</v>
      </c>
      <c r="BJ42" s="5"/>
      <c r="BK42" s="5"/>
      <c r="BL42" s="5"/>
      <c r="BM42" s="4"/>
      <c r="BN42" s="5"/>
      <c r="BO42" s="5"/>
      <c r="BP42" s="5"/>
      <c r="BQ42" s="5"/>
      <c r="BR42" s="5"/>
      <c r="BS42" s="5"/>
      <c r="BT42" s="5"/>
      <c r="BU42" s="5"/>
    </row>
    <row r="43" spans="1:73" ht="37.5" customHeight="1" x14ac:dyDescent="0.15">
      <c r="A43" s="34">
        <f t="shared" si="0"/>
        <v>40</v>
      </c>
      <c r="B43" s="5"/>
      <c r="C43" s="5" t="s">
        <v>875</v>
      </c>
      <c r="D43" s="5" t="s">
        <v>14</v>
      </c>
      <c r="E43" s="5" t="s">
        <v>876</v>
      </c>
      <c r="F43" s="5" t="s">
        <v>161</v>
      </c>
      <c r="G43" s="5" t="s">
        <v>877</v>
      </c>
      <c r="H43" s="5" t="s">
        <v>878</v>
      </c>
      <c r="I43" s="5" t="s">
        <v>237</v>
      </c>
      <c r="J43" s="5" t="s">
        <v>879</v>
      </c>
      <c r="K43" s="5" t="s">
        <v>82</v>
      </c>
      <c r="L43" s="34" t="s">
        <v>165</v>
      </c>
      <c r="M43" s="34"/>
      <c r="N43" s="34"/>
      <c r="O43" s="34"/>
      <c r="P43" s="34" t="s">
        <v>165</v>
      </c>
      <c r="Q43" s="34" t="s">
        <v>165</v>
      </c>
      <c r="R43" s="5"/>
      <c r="S43" s="5"/>
      <c r="T43" s="5" t="s">
        <v>880</v>
      </c>
      <c r="U43" s="5" t="s">
        <v>194</v>
      </c>
      <c r="V43" s="5" t="s">
        <v>881</v>
      </c>
      <c r="W43" s="34"/>
      <c r="X43" s="34" t="s">
        <v>165</v>
      </c>
      <c r="Y43" s="34" t="s">
        <v>165</v>
      </c>
      <c r="Z43" s="34"/>
      <c r="AA43" s="34" t="s">
        <v>165</v>
      </c>
      <c r="AB43" s="5" t="s">
        <v>882</v>
      </c>
      <c r="AC43" s="5"/>
      <c r="AD43" s="5" t="s">
        <v>161</v>
      </c>
      <c r="AE43" s="5" t="s">
        <v>883</v>
      </c>
      <c r="AF43" s="5" t="s">
        <v>165</v>
      </c>
      <c r="AG43" s="5"/>
      <c r="AH43" s="5"/>
      <c r="AI43" s="5"/>
      <c r="AJ43" s="5"/>
      <c r="AK43" s="5" t="s">
        <v>884</v>
      </c>
      <c r="AL43" s="5"/>
      <c r="AM43" s="5" t="s">
        <v>175</v>
      </c>
      <c r="AN43" s="5" t="s">
        <v>885</v>
      </c>
      <c r="AO43" s="5" t="s">
        <v>886</v>
      </c>
      <c r="AP43" s="35" t="s">
        <v>887</v>
      </c>
      <c r="AQ43" s="34"/>
      <c r="AR43" s="34"/>
      <c r="AS43" s="34"/>
      <c r="AT43" s="34"/>
      <c r="AU43" s="45" t="s">
        <v>165</v>
      </c>
      <c r="AV43" s="45" t="s">
        <v>165</v>
      </c>
      <c r="AW43" s="34"/>
      <c r="AX43" s="34"/>
      <c r="AY43" s="34"/>
      <c r="AZ43" s="34"/>
      <c r="BA43" s="5" t="s">
        <v>888</v>
      </c>
      <c r="BB43" s="5" t="s">
        <v>161</v>
      </c>
      <c r="BC43" s="5" t="s">
        <v>889</v>
      </c>
      <c r="BD43" s="5" t="s">
        <v>890</v>
      </c>
      <c r="BE43" s="5" t="s">
        <v>891</v>
      </c>
      <c r="BF43" s="5" t="s">
        <v>892</v>
      </c>
      <c r="BG43" s="5"/>
      <c r="BH43" s="5"/>
      <c r="BI43" s="5"/>
      <c r="BJ43" s="5"/>
      <c r="BK43" s="5"/>
      <c r="BL43" s="5"/>
      <c r="BM43" s="4"/>
      <c r="BN43" s="5"/>
      <c r="BO43" s="5"/>
      <c r="BP43" s="5"/>
      <c r="BQ43" s="5"/>
      <c r="BR43" s="5"/>
      <c r="BS43" s="5"/>
      <c r="BT43" s="5"/>
      <c r="BU43" s="5"/>
    </row>
    <row r="44" spans="1:73" ht="71.25" customHeight="1" x14ac:dyDescent="0.15">
      <c r="A44" s="34">
        <f t="shared" si="0"/>
        <v>41</v>
      </c>
      <c r="B44" s="5"/>
      <c r="C44" s="5" t="s">
        <v>893</v>
      </c>
      <c r="D44" s="5" t="s">
        <v>14</v>
      </c>
      <c r="E44" s="5" t="s">
        <v>894</v>
      </c>
      <c r="F44" s="5" t="s">
        <v>161</v>
      </c>
      <c r="G44" s="5" t="s">
        <v>161</v>
      </c>
      <c r="H44" s="5" t="s">
        <v>895</v>
      </c>
      <c r="I44" s="5" t="s">
        <v>704</v>
      </c>
      <c r="J44" s="5" t="s">
        <v>896</v>
      </c>
      <c r="K44" s="5" t="s">
        <v>82</v>
      </c>
      <c r="L44" s="34" t="s">
        <v>165</v>
      </c>
      <c r="M44" s="34"/>
      <c r="N44" s="34"/>
      <c r="O44" s="34"/>
      <c r="P44" s="34"/>
      <c r="Q44" s="34"/>
      <c r="R44" s="5"/>
      <c r="S44" s="5"/>
      <c r="T44" s="5" t="s">
        <v>897</v>
      </c>
      <c r="U44" s="5" t="s">
        <v>168</v>
      </c>
      <c r="V44" s="5" t="s">
        <v>898</v>
      </c>
      <c r="W44" s="34" t="s">
        <v>470</v>
      </c>
      <c r="X44" s="34" t="s">
        <v>165</v>
      </c>
      <c r="Y44" s="34" t="s">
        <v>165</v>
      </c>
      <c r="Z44" s="34" t="s">
        <v>165</v>
      </c>
      <c r="AA44" s="34" t="s">
        <v>165</v>
      </c>
      <c r="AB44" s="5" t="s">
        <v>899</v>
      </c>
      <c r="AC44" s="5" t="s">
        <v>900</v>
      </c>
      <c r="AD44" s="5" t="s">
        <v>175</v>
      </c>
      <c r="AE44" s="5"/>
      <c r="AF44" s="5" t="s">
        <v>165</v>
      </c>
      <c r="AG44" s="5"/>
      <c r="AH44" s="5"/>
      <c r="AI44" s="5"/>
      <c r="AJ44" s="5"/>
      <c r="AK44" s="5" t="s">
        <v>901</v>
      </c>
      <c r="AL44" s="5"/>
      <c r="AM44" s="5" t="s">
        <v>175</v>
      </c>
      <c r="AN44" s="5"/>
      <c r="AO44" s="5" t="s">
        <v>902</v>
      </c>
      <c r="AP44" s="35" t="s">
        <v>903</v>
      </c>
      <c r="AQ44" s="34"/>
      <c r="AR44" s="34"/>
      <c r="AS44" s="45" t="s">
        <v>165</v>
      </c>
      <c r="AT44" s="34"/>
      <c r="AU44" s="45" t="s">
        <v>165</v>
      </c>
      <c r="AV44" s="45" t="s">
        <v>165</v>
      </c>
      <c r="AW44" s="34"/>
      <c r="AX44" s="45" t="s">
        <v>165</v>
      </c>
      <c r="AY44" s="34"/>
      <c r="AZ44" s="34"/>
      <c r="BA44" s="5" t="s">
        <v>904</v>
      </c>
      <c r="BB44" s="5" t="s">
        <v>161</v>
      </c>
      <c r="BC44" s="5" t="s">
        <v>905</v>
      </c>
      <c r="BD44" s="5" t="s">
        <v>906</v>
      </c>
      <c r="BE44" s="5" t="s">
        <v>907</v>
      </c>
      <c r="BF44" s="5" t="s">
        <v>908</v>
      </c>
      <c r="BG44" s="5" t="s">
        <v>909</v>
      </c>
      <c r="BH44" s="5"/>
      <c r="BI44" s="5"/>
      <c r="BJ44" s="5"/>
      <c r="BK44" s="5"/>
      <c r="BL44" s="5"/>
      <c r="BM44" s="4"/>
      <c r="BN44" s="5"/>
      <c r="BO44" s="5"/>
      <c r="BP44" s="5"/>
      <c r="BQ44" s="5"/>
      <c r="BR44" s="5"/>
      <c r="BS44" s="5"/>
      <c r="BT44" s="5"/>
      <c r="BU44" s="5"/>
    </row>
    <row r="45" spans="1:73" ht="60.75" customHeight="1" x14ac:dyDescent="0.15">
      <c r="A45" s="34">
        <f t="shared" si="0"/>
        <v>42</v>
      </c>
      <c r="B45" s="5"/>
      <c r="C45" s="5" t="s">
        <v>910</v>
      </c>
      <c r="D45" s="5" t="s">
        <v>14</v>
      </c>
      <c r="E45" s="5" t="s">
        <v>911</v>
      </c>
      <c r="F45" s="5" t="s">
        <v>161</v>
      </c>
      <c r="G45" s="5" t="s">
        <v>161</v>
      </c>
      <c r="H45" s="5" t="s">
        <v>322</v>
      </c>
      <c r="I45" s="5" t="s">
        <v>190</v>
      </c>
      <c r="J45" s="5" t="s">
        <v>912</v>
      </c>
      <c r="K45" s="5" t="s">
        <v>82</v>
      </c>
      <c r="L45" s="34" t="s">
        <v>165</v>
      </c>
      <c r="M45" s="34"/>
      <c r="N45" s="34"/>
      <c r="O45" s="34"/>
      <c r="P45" s="34"/>
      <c r="Q45" s="34"/>
      <c r="R45" s="5"/>
      <c r="S45" s="5"/>
      <c r="T45" s="5" t="s">
        <v>913</v>
      </c>
      <c r="U45" s="5" t="s">
        <v>264</v>
      </c>
      <c r="V45" s="5" t="s">
        <v>914</v>
      </c>
      <c r="W45" s="34" t="s">
        <v>165</v>
      </c>
      <c r="X45" s="34" t="s">
        <v>165</v>
      </c>
      <c r="Y45" s="34" t="s">
        <v>165</v>
      </c>
      <c r="Z45" s="34"/>
      <c r="AA45" s="34"/>
      <c r="AB45" s="5" t="s">
        <v>915</v>
      </c>
      <c r="AC45" s="5"/>
      <c r="AD45" s="5" t="s">
        <v>161</v>
      </c>
      <c r="AE45" s="5" t="s">
        <v>916</v>
      </c>
      <c r="AF45" s="5"/>
      <c r="AG45" s="5"/>
      <c r="AH45" s="5" t="s">
        <v>165</v>
      </c>
      <c r="AI45" s="5"/>
      <c r="AJ45" s="5"/>
      <c r="AK45" s="5" t="s">
        <v>917</v>
      </c>
      <c r="AL45" s="5" t="s">
        <v>918</v>
      </c>
      <c r="AM45" s="5" t="s">
        <v>175</v>
      </c>
      <c r="AN45" s="5"/>
      <c r="AO45" s="5" t="s">
        <v>919</v>
      </c>
      <c r="AP45" s="35" t="s">
        <v>920</v>
      </c>
      <c r="AQ45" s="34"/>
      <c r="AR45" s="34"/>
      <c r="AS45" s="34"/>
      <c r="AT45" s="45" t="s">
        <v>165</v>
      </c>
      <c r="AU45" s="45" t="s">
        <v>165</v>
      </c>
      <c r="AV45" s="34"/>
      <c r="AW45" s="34"/>
      <c r="AX45" s="34"/>
      <c r="AY45" s="34"/>
      <c r="AZ45" s="34"/>
      <c r="BA45" s="5" t="s">
        <v>921</v>
      </c>
      <c r="BB45" s="5" t="s">
        <v>161</v>
      </c>
      <c r="BC45" s="5" t="s">
        <v>922</v>
      </c>
      <c r="BD45" s="5" t="s">
        <v>923</v>
      </c>
      <c r="BE45" s="5"/>
      <c r="BF45" s="5" t="s">
        <v>924</v>
      </c>
      <c r="BG45" s="5"/>
      <c r="BH45" s="5"/>
      <c r="BI45" s="5"/>
      <c r="BJ45" s="5"/>
      <c r="BK45" s="5"/>
      <c r="BL45" s="5"/>
      <c r="BM45" s="4"/>
      <c r="BN45" s="5"/>
      <c r="BO45" s="5"/>
      <c r="BP45" s="5"/>
      <c r="BQ45" s="5"/>
      <c r="BR45" s="5"/>
      <c r="BS45" s="5"/>
      <c r="BT45" s="5"/>
      <c r="BU45" s="5"/>
    </row>
    <row r="46" spans="1:73" ht="64.5" customHeight="1" x14ac:dyDescent="0.15">
      <c r="A46" s="34">
        <f t="shared" si="0"/>
        <v>43</v>
      </c>
      <c r="B46" s="5"/>
      <c r="C46" s="5" t="s">
        <v>925</v>
      </c>
      <c r="D46" s="5" t="s">
        <v>14</v>
      </c>
      <c r="E46" s="5" t="s">
        <v>926</v>
      </c>
      <c r="F46" s="5" t="s">
        <v>175</v>
      </c>
      <c r="G46" s="5" t="s">
        <v>927</v>
      </c>
      <c r="H46" s="5" t="s">
        <v>928</v>
      </c>
      <c r="I46" s="5" t="s">
        <v>704</v>
      </c>
      <c r="J46" s="5" t="s">
        <v>929</v>
      </c>
      <c r="K46" s="5" t="s">
        <v>629</v>
      </c>
      <c r="L46" s="34"/>
      <c r="M46" s="34"/>
      <c r="N46" s="34"/>
      <c r="O46" s="34"/>
      <c r="P46" s="34"/>
      <c r="Q46" s="34"/>
      <c r="R46" s="5"/>
      <c r="S46" s="5" t="s">
        <v>930</v>
      </c>
      <c r="T46" s="5" t="s">
        <v>931</v>
      </c>
      <c r="U46" s="5" t="s">
        <v>264</v>
      </c>
      <c r="V46" s="5" t="s">
        <v>932</v>
      </c>
      <c r="W46" s="34"/>
      <c r="X46" s="34"/>
      <c r="Y46" s="34" t="s">
        <v>165</v>
      </c>
      <c r="Z46" s="34"/>
      <c r="AA46" s="34"/>
      <c r="AB46" s="5" t="s">
        <v>933</v>
      </c>
      <c r="AC46" s="5"/>
      <c r="AD46" s="5" t="s">
        <v>175</v>
      </c>
      <c r="AE46" s="5"/>
      <c r="AF46" s="5"/>
      <c r="AG46" s="5"/>
      <c r="AH46" s="5"/>
      <c r="AI46" s="5"/>
      <c r="AJ46" s="5" t="s">
        <v>165</v>
      </c>
      <c r="AK46" s="5" t="s">
        <v>934</v>
      </c>
      <c r="AL46" s="5" t="s">
        <v>935</v>
      </c>
      <c r="AM46" s="5" t="s">
        <v>175</v>
      </c>
      <c r="AN46" s="5"/>
      <c r="AO46" s="5" t="s">
        <v>936</v>
      </c>
      <c r="AP46" s="35" t="s">
        <v>937</v>
      </c>
      <c r="AQ46" s="34"/>
      <c r="AR46" s="34"/>
      <c r="AS46" s="34"/>
      <c r="AT46" s="34"/>
      <c r="AU46" s="34"/>
      <c r="AV46" s="45" t="s">
        <v>165</v>
      </c>
      <c r="AW46" s="45" t="s">
        <v>165</v>
      </c>
      <c r="AX46" s="34"/>
      <c r="AY46" s="34"/>
      <c r="AZ46" s="34"/>
      <c r="BA46" s="5" t="s">
        <v>938</v>
      </c>
      <c r="BB46" s="5" t="s">
        <v>175</v>
      </c>
      <c r="BC46" s="5"/>
      <c r="BD46" s="5" t="s">
        <v>939</v>
      </c>
      <c r="BE46" s="5" t="s">
        <v>940</v>
      </c>
      <c r="BF46" s="5" t="s">
        <v>941</v>
      </c>
      <c r="BG46" s="5"/>
      <c r="BH46" s="5"/>
      <c r="BI46" s="5" t="s">
        <v>942</v>
      </c>
      <c r="BJ46" s="5"/>
      <c r="BK46" s="5"/>
      <c r="BL46" s="5"/>
      <c r="BM46" s="4"/>
      <c r="BN46" s="5"/>
      <c r="BO46" s="5"/>
      <c r="BP46" s="5"/>
      <c r="BQ46" s="5"/>
      <c r="BR46" s="5"/>
      <c r="BS46" s="5"/>
      <c r="BT46" s="5"/>
      <c r="BU46" s="5"/>
    </row>
    <row r="47" spans="1:73" ht="90" customHeight="1" x14ac:dyDescent="0.15">
      <c r="A47" s="34">
        <f t="shared" si="0"/>
        <v>44</v>
      </c>
      <c r="B47" s="5"/>
      <c r="C47" s="5" t="s">
        <v>943</v>
      </c>
      <c r="D47" s="5" t="s">
        <v>14</v>
      </c>
      <c r="E47" s="5" t="s">
        <v>944</v>
      </c>
      <c r="F47" s="5" t="s">
        <v>175</v>
      </c>
      <c r="G47" s="5" t="s">
        <v>945</v>
      </c>
      <c r="H47" s="5" t="s">
        <v>946</v>
      </c>
      <c r="I47" s="5"/>
      <c r="J47" s="5"/>
      <c r="K47" s="5"/>
      <c r="L47" s="34"/>
      <c r="M47" s="34"/>
      <c r="N47" s="34"/>
      <c r="O47" s="34"/>
      <c r="P47" s="34"/>
      <c r="Q47" s="34"/>
      <c r="R47" s="5"/>
      <c r="S47" s="5"/>
      <c r="T47" s="5"/>
      <c r="U47" s="5"/>
      <c r="V47" s="5"/>
      <c r="W47" s="34"/>
      <c r="X47" s="34"/>
      <c r="Y47" s="34"/>
      <c r="Z47" s="34"/>
      <c r="AA47" s="34"/>
      <c r="AB47" s="5"/>
      <c r="AC47" s="5"/>
      <c r="AD47" s="5"/>
      <c r="AE47" s="5"/>
      <c r="AF47" s="5"/>
      <c r="AG47" s="5"/>
      <c r="AH47" s="5"/>
      <c r="AI47" s="5"/>
      <c r="AJ47" s="5"/>
      <c r="AK47" s="5"/>
      <c r="AL47" s="5"/>
      <c r="AM47" s="5"/>
      <c r="AN47" s="5"/>
      <c r="AO47" s="5"/>
      <c r="AP47" s="35"/>
      <c r="AQ47" s="34"/>
      <c r="AR47" s="34"/>
      <c r="AS47" s="34"/>
      <c r="AT47" s="34"/>
      <c r="AU47" s="34"/>
      <c r="AV47" s="34"/>
      <c r="AW47" s="34"/>
      <c r="AX47" s="34"/>
      <c r="AY47" s="34"/>
      <c r="AZ47" s="34"/>
      <c r="BA47" s="5"/>
      <c r="BB47" s="5"/>
      <c r="BC47" s="5"/>
      <c r="BD47" s="5"/>
      <c r="BE47" s="5"/>
      <c r="BF47" s="5"/>
      <c r="BG47" s="5"/>
      <c r="BH47" s="5"/>
      <c r="BI47" s="5"/>
      <c r="BJ47" s="5"/>
      <c r="BK47" s="5"/>
      <c r="BL47" s="5"/>
      <c r="BM47" s="4"/>
      <c r="BN47" s="5"/>
      <c r="BO47" s="5"/>
      <c r="BP47" s="5"/>
      <c r="BQ47" s="5"/>
      <c r="BR47" s="5"/>
      <c r="BS47" s="5"/>
      <c r="BT47" s="5"/>
      <c r="BU47" s="5"/>
    </row>
    <row r="48" spans="1:73" ht="63" customHeight="1" x14ac:dyDescent="0.15">
      <c r="A48" s="34">
        <f t="shared" si="0"/>
        <v>45</v>
      </c>
      <c r="B48" s="5"/>
      <c r="C48" s="5" t="s">
        <v>947</v>
      </c>
      <c r="D48" s="5" t="s">
        <v>14</v>
      </c>
      <c r="E48" s="5" t="s">
        <v>948</v>
      </c>
      <c r="F48" s="5" t="s">
        <v>161</v>
      </c>
      <c r="G48" s="5"/>
      <c r="H48" s="5" t="s">
        <v>949</v>
      </c>
      <c r="I48" s="5" t="s">
        <v>282</v>
      </c>
      <c r="J48" s="5" t="s">
        <v>950</v>
      </c>
      <c r="K48" s="5" t="s">
        <v>82</v>
      </c>
      <c r="L48" s="34"/>
      <c r="M48" s="34" t="s">
        <v>165</v>
      </c>
      <c r="N48" s="34" t="s">
        <v>165</v>
      </c>
      <c r="O48" s="34"/>
      <c r="P48" s="34"/>
      <c r="Q48" s="34"/>
      <c r="R48" s="5"/>
      <c r="S48" s="5"/>
      <c r="T48" s="5" t="s">
        <v>951</v>
      </c>
      <c r="U48" s="5" t="s">
        <v>264</v>
      </c>
      <c r="V48" s="5" t="s">
        <v>952</v>
      </c>
      <c r="W48" s="34" t="s">
        <v>165</v>
      </c>
      <c r="X48" s="34" t="s">
        <v>165</v>
      </c>
      <c r="Y48" s="34" t="s">
        <v>165</v>
      </c>
      <c r="Z48" s="34" t="s">
        <v>165</v>
      </c>
      <c r="AA48" s="34" t="s">
        <v>165</v>
      </c>
      <c r="AB48" s="5" t="s">
        <v>953</v>
      </c>
      <c r="AC48" s="5"/>
      <c r="AD48" s="5" t="s">
        <v>161</v>
      </c>
      <c r="AE48" s="5" t="s">
        <v>954</v>
      </c>
      <c r="AF48" s="5" t="s">
        <v>165</v>
      </c>
      <c r="AG48" s="5"/>
      <c r="AH48" s="5"/>
      <c r="AI48" s="5" t="s">
        <v>165</v>
      </c>
      <c r="AJ48" s="5"/>
      <c r="AK48" s="5" t="s">
        <v>955</v>
      </c>
      <c r="AL48" s="5" t="s">
        <v>956</v>
      </c>
      <c r="AM48" s="5" t="s">
        <v>161</v>
      </c>
      <c r="AN48" s="5" t="s">
        <v>957</v>
      </c>
      <c r="AO48" s="5" t="s">
        <v>958</v>
      </c>
      <c r="AP48" s="35" t="s">
        <v>959</v>
      </c>
      <c r="AQ48" s="34"/>
      <c r="AR48" s="34"/>
      <c r="AS48" s="34"/>
      <c r="AT48" s="34"/>
      <c r="AU48" s="45" t="s">
        <v>165</v>
      </c>
      <c r="AV48" s="34"/>
      <c r="AW48" s="34"/>
      <c r="AX48" s="34"/>
      <c r="AY48" s="34"/>
      <c r="AZ48" s="34"/>
      <c r="BA48" s="5" t="s">
        <v>960</v>
      </c>
      <c r="BB48" s="5" t="s">
        <v>161</v>
      </c>
      <c r="BC48" s="5" t="s">
        <v>961</v>
      </c>
      <c r="BD48" s="5" t="s">
        <v>962</v>
      </c>
      <c r="BE48" s="5" t="s">
        <v>963</v>
      </c>
      <c r="BF48" s="5" t="s">
        <v>964</v>
      </c>
      <c r="BG48" s="5"/>
      <c r="BH48" s="5"/>
      <c r="BI48" s="5"/>
      <c r="BJ48" s="5"/>
      <c r="BK48" s="5"/>
      <c r="BL48" s="5"/>
      <c r="BM48" s="4"/>
      <c r="BN48" s="5"/>
      <c r="BO48" s="5"/>
      <c r="BP48" s="5"/>
      <c r="BQ48" s="5"/>
      <c r="BR48" s="5"/>
      <c r="BS48" s="5"/>
      <c r="BT48" s="5"/>
      <c r="BU48" s="5"/>
    </row>
    <row r="49" spans="1:73" ht="77.25" customHeight="1" x14ac:dyDescent="0.15">
      <c r="A49" s="34">
        <f t="shared" si="0"/>
        <v>46</v>
      </c>
      <c r="B49" s="5"/>
      <c r="C49" s="5" t="s">
        <v>965</v>
      </c>
      <c r="D49" s="5" t="s">
        <v>14</v>
      </c>
      <c r="E49" s="5" t="s">
        <v>966</v>
      </c>
      <c r="F49" s="5" t="s">
        <v>161</v>
      </c>
      <c r="G49" s="5" t="s">
        <v>161</v>
      </c>
      <c r="H49" s="5" t="s">
        <v>967</v>
      </c>
      <c r="I49" s="5" t="s">
        <v>163</v>
      </c>
      <c r="J49" s="5" t="s">
        <v>968</v>
      </c>
      <c r="K49" s="5" t="s">
        <v>82</v>
      </c>
      <c r="L49" s="34" t="s">
        <v>165</v>
      </c>
      <c r="M49" s="34"/>
      <c r="N49" s="34"/>
      <c r="O49" s="34"/>
      <c r="P49" s="34"/>
      <c r="Q49" s="34" t="s">
        <v>165</v>
      </c>
      <c r="R49" s="5"/>
      <c r="S49" s="5"/>
      <c r="T49" s="5" t="s">
        <v>969</v>
      </c>
      <c r="U49" s="5" t="s">
        <v>264</v>
      </c>
      <c r="V49" s="5" t="s">
        <v>970</v>
      </c>
      <c r="W49" s="34" t="s">
        <v>165</v>
      </c>
      <c r="X49" s="34" t="s">
        <v>165</v>
      </c>
      <c r="Y49" s="34" t="s">
        <v>165</v>
      </c>
      <c r="Z49" s="34" t="s">
        <v>165</v>
      </c>
      <c r="AA49" s="34" t="s">
        <v>165</v>
      </c>
      <c r="AB49" s="5" t="s">
        <v>971</v>
      </c>
      <c r="AC49" s="5" t="s">
        <v>972</v>
      </c>
      <c r="AD49" s="5" t="s">
        <v>175</v>
      </c>
      <c r="AE49" s="5"/>
      <c r="AF49" s="5" t="s">
        <v>165</v>
      </c>
      <c r="AG49" s="5"/>
      <c r="AH49" s="5"/>
      <c r="AI49" s="5"/>
      <c r="AJ49" s="5" t="s">
        <v>165</v>
      </c>
      <c r="AK49" s="5" t="s">
        <v>973</v>
      </c>
      <c r="AL49" s="5" t="s">
        <v>974</v>
      </c>
      <c r="AM49" s="5" t="s">
        <v>175</v>
      </c>
      <c r="AN49" s="5" t="s">
        <v>975</v>
      </c>
      <c r="AO49" s="5" t="s">
        <v>976</v>
      </c>
      <c r="AP49" s="35" t="s">
        <v>977</v>
      </c>
      <c r="AQ49" s="45"/>
      <c r="AR49" s="34"/>
      <c r="AS49" s="45" t="s">
        <v>165</v>
      </c>
      <c r="AT49" s="45" t="s">
        <v>165</v>
      </c>
      <c r="AU49" s="45" t="s">
        <v>165</v>
      </c>
      <c r="AV49" s="45" t="s">
        <v>165</v>
      </c>
      <c r="AW49" s="34"/>
      <c r="AX49" s="34"/>
      <c r="AY49" s="34"/>
      <c r="AZ49" s="34"/>
      <c r="BA49" s="5" t="s">
        <v>978</v>
      </c>
      <c r="BB49" s="5" t="s">
        <v>161</v>
      </c>
      <c r="BC49" s="5" t="s">
        <v>979</v>
      </c>
      <c r="BD49" s="5" t="s">
        <v>980</v>
      </c>
      <c r="BE49" s="5" t="s">
        <v>981</v>
      </c>
      <c r="BF49" s="5" t="s">
        <v>982</v>
      </c>
      <c r="BG49" s="5"/>
      <c r="BH49" s="5"/>
      <c r="BI49" s="5"/>
      <c r="BJ49" s="5"/>
      <c r="BK49" s="5"/>
      <c r="BL49" s="5"/>
      <c r="BM49" s="46"/>
      <c r="BN49" s="5"/>
      <c r="BO49" s="5"/>
      <c r="BP49" s="5"/>
      <c r="BQ49" s="5"/>
      <c r="BR49" s="5"/>
      <c r="BS49" s="5"/>
      <c r="BT49" s="5"/>
      <c r="BU49" s="5"/>
    </row>
    <row r="50" spans="1:73" ht="54" customHeight="1" x14ac:dyDescent="0.15">
      <c r="A50" s="34">
        <f t="shared" si="0"/>
        <v>47</v>
      </c>
      <c r="B50" s="47">
        <v>44901</v>
      </c>
      <c r="C50" s="5" t="s">
        <v>983</v>
      </c>
      <c r="D50" s="5" t="s">
        <v>14</v>
      </c>
      <c r="E50" s="5" t="s">
        <v>984</v>
      </c>
      <c r="F50" s="5" t="s">
        <v>161</v>
      </c>
      <c r="G50" s="5" t="s">
        <v>161</v>
      </c>
      <c r="H50" s="44" t="s">
        <v>817</v>
      </c>
      <c r="I50" s="5" t="s">
        <v>190</v>
      </c>
      <c r="J50" s="5" t="s">
        <v>985</v>
      </c>
      <c r="K50" s="5" t="s">
        <v>82</v>
      </c>
      <c r="L50" s="34" t="s">
        <v>165</v>
      </c>
      <c r="M50" s="34"/>
      <c r="N50" s="34"/>
      <c r="O50" s="34"/>
      <c r="P50" s="34"/>
      <c r="Q50" s="34"/>
      <c r="R50" s="5"/>
      <c r="S50" s="5"/>
      <c r="T50" s="5" t="s">
        <v>986</v>
      </c>
      <c r="U50" s="5" t="s">
        <v>194</v>
      </c>
      <c r="V50" s="5" t="s">
        <v>86</v>
      </c>
      <c r="W50" s="34"/>
      <c r="X50" s="34" t="s">
        <v>165</v>
      </c>
      <c r="Y50" s="34" t="s">
        <v>165</v>
      </c>
      <c r="Z50" s="34"/>
      <c r="AA50" s="34" t="s">
        <v>165</v>
      </c>
      <c r="AB50" s="5" t="s">
        <v>987</v>
      </c>
      <c r="AC50" s="5" t="s">
        <v>988</v>
      </c>
      <c r="AD50" s="5" t="s">
        <v>161</v>
      </c>
      <c r="AE50" s="5" t="s">
        <v>989</v>
      </c>
      <c r="AF50" s="5" t="s">
        <v>165</v>
      </c>
      <c r="AG50" s="5" t="s">
        <v>165</v>
      </c>
      <c r="AH50" s="5"/>
      <c r="AI50" s="5"/>
      <c r="AJ50" s="5"/>
      <c r="AK50" s="5" t="s">
        <v>990</v>
      </c>
      <c r="AL50" s="5" t="s">
        <v>991</v>
      </c>
      <c r="AM50" s="5" t="s">
        <v>175</v>
      </c>
      <c r="AN50" s="5"/>
      <c r="AO50" s="5" t="s">
        <v>992</v>
      </c>
      <c r="AP50" s="35" t="s">
        <v>993</v>
      </c>
      <c r="AQ50" s="34"/>
      <c r="AR50" s="34"/>
      <c r="AS50" s="34"/>
      <c r="AT50" s="45" t="s">
        <v>165</v>
      </c>
      <c r="AU50" s="45" t="s">
        <v>165</v>
      </c>
      <c r="AV50" s="45" t="s">
        <v>165</v>
      </c>
      <c r="AW50" s="34"/>
      <c r="AX50" s="34"/>
      <c r="AY50" s="34"/>
      <c r="AZ50" s="34"/>
      <c r="BA50" s="5" t="s">
        <v>994</v>
      </c>
      <c r="BB50" s="5" t="s">
        <v>161</v>
      </c>
      <c r="BC50" s="5" t="s">
        <v>995</v>
      </c>
      <c r="BD50" s="5" t="s">
        <v>996</v>
      </c>
      <c r="BE50" s="5" t="s">
        <v>997</v>
      </c>
      <c r="BF50" s="5" t="s">
        <v>998</v>
      </c>
      <c r="BG50" s="5"/>
      <c r="BH50" s="5"/>
      <c r="BI50" s="5"/>
      <c r="BJ50" s="5"/>
      <c r="BK50" s="5"/>
      <c r="BL50" s="5"/>
      <c r="BM50" s="4"/>
      <c r="BN50" s="5"/>
      <c r="BO50" s="5"/>
      <c r="BP50" s="5"/>
      <c r="BQ50" s="5"/>
      <c r="BR50" s="5"/>
      <c r="BS50" s="5"/>
      <c r="BT50" s="5"/>
      <c r="BU50" s="5"/>
    </row>
    <row r="51" spans="1:73" ht="81.75" customHeight="1" x14ac:dyDescent="0.15">
      <c r="A51" s="34">
        <v>48</v>
      </c>
      <c r="B51" s="47">
        <v>44903</v>
      </c>
      <c r="C51" s="5" t="s">
        <v>999</v>
      </c>
      <c r="D51" s="5" t="s">
        <v>14</v>
      </c>
      <c r="E51" s="5" t="s">
        <v>1000</v>
      </c>
      <c r="F51" s="5" t="s">
        <v>161</v>
      </c>
      <c r="G51" s="5" t="s">
        <v>161</v>
      </c>
      <c r="H51" s="44" t="s">
        <v>817</v>
      </c>
      <c r="I51" s="5" t="s">
        <v>190</v>
      </c>
      <c r="J51" s="5" t="s">
        <v>1001</v>
      </c>
      <c r="K51" s="5" t="s">
        <v>82</v>
      </c>
      <c r="L51" s="34"/>
      <c r="M51" s="34"/>
      <c r="N51" s="34"/>
      <c r="O51" s="34"/>
      <c r="P51" s="34"/>
      <c r="Q51" s="34" t="s">
        <v>165</v>
      </c>
      <c r="R51" s="5"/>
      <c r="S51" s="5"/>
      <c r="T51" s="5" t="s">
        <v>1002</v>
      </c>
      <c r="U51" s="5" t="s">
        <v>264</v>
      </c>
      <c r="V51" s="5" t="s">
        <v>1003</v>
      </c>
      <c r="W51" s="34" t="s">
        <v>165</v>
      </c>
      <c r="X51" s="34" t="s">
        <v>165</v>
      </c>
      <c r="Y51" s="34" t="s">
        <v>165</v>
      </c>
      <c r="Z51" s="34" t="s">
        <v>165</v>
      </c>
      <c r="AA51" s="34"/>
      <c r="AB51" s="5" t="s">
        <v>1004</v>
      </c>
      <c r="AC51" s="5" t="s">
        <v>1005</v>
      </c>
      <c r="AD51" s="5" t="s">
        <v>161</v>
      </c>
      <c r="AE51" s="5" t="s">
        <v>1006</v>
      </c>
      <c r="AF51" s="5" t="s">
        <v>165</v>
      </c>
      <c r="AG51" s="5" t="s">
        <v>165</v>
      </c>
      <c r="AH51" s="5" t="s">
        <v>165</v>
      </c>
      <c r="AI51" s="5"/>
      <c r="AJ51" s="5"/>
      <c r="AK51" s="5" t="s">
        <v>1007</v>
      </c>
      <c r="AL51" s="5" t="s">
        <v>1008</v>
      </c>
      <c r="AM51" s="5" t="s">
        <v>175</v>
      </c>
      <c r="AN51" s="5"/>
      <c r="AO51" s="5" t="s">
        <v>1009</v>
      </c>
      <c r="AP51" s="35" t="s">
        <v>1010</v>
      </c>
      <c r="AQ51" s="34"/>
      <c r="AR51" s="34"/>
      <c r="AS51" s="34"/>
      <c r="AT51" s="34"/>
      <c r="AU51" s="45" t="s">
        <v>165</v>
      </c>
      <c r="AV51" s="34"/>
      <c r="AW51" s="34"/>
      <c r="AX51" s="34"/>
      <c r="AY51" s="34"/>
      <c r="AZ51" s="34"/>
      <c r="BA51" s="5" t="s">
        <v>1011</v>
      </c>
      <c r="BB51" s="5" t="s">
        <v>161</v>
      </c>
      <c r="BC51" s="5" t="s">
        <v>1012</v>
      </c>
      <c r="BD51" s="5" t="s">
        <v>1013</v>
      </c>
      <c r="BE51" s="5" t="s">
        <v>1014</v>
      </c>
      <c r="BF51" s="5" t="s">
        <v>1015</v>
      </c>
      <c r="BG51" s="5"/>
      <c r="BH51" s="5"/>
      <c r="BI51" s="5"/>
      <c r="BJ51" s="5"/>
      <c r="BK51" s="5"/>
      <c r="BL51" s="5"/>
      <c r="BM51" s="4"/>
      <c r="BN51" s="5"/>
      <c r="BO51" s="5"/>
      <c r="BP51" s="5"/>
      <c r="BQ51" s="5"/>
      <c r="BR51" s="5"/>
      <c r="BS51" s="5"/>
      <c r="BT51" s="5"/>
      <c r="BU51" s="5"/>
    </row>
    <row r="52" spans="1:73" ht="40.5" customHeight="1" x14ac:dyDescent="0.15">
      <c r="A52" s="34">
        <v>49</v>
      </c>
      <c r="B52" s="47">
        <v>44904</v>
      </c>
      <c r="C52" s="5" t="s">
        <v>1016</v>
      </c>
      <c r="D52" s="5" t="s">
        <v>14</v>
      </c>
      <c r="E52" s="5" t="s">
        <v>1017</v>
      </c>
      <c r="F52" s="5" t="s">
        <v>175</v>
      </c>
      <c r="G52" s="5" t="s">
        <v>1018</v>
      </c>
      <c r="H52" s="5" t="s">
        <v>1019</v>
      </c>
      <c r="I52" s="5"/>
      <c r="J52" s="5" t="s">
        <v>1020</v>
      </c>
      <c r="K52" s="5" t="s">
        <v>82</v>
      </c>
      <c r="L52" s="34" t="s">
        <v>165</v>
      </c>
      <c r="M52" s="34"/>
      <c r="N52" s="34"/>
      <c r="O52" s="34"/>
      <c r="P52" s="34" t="s">
        <v>165</v>
      </c>
      <c r="Q52" s="34"/>
      <c r="R52" s="5"/>
      <c r="S52" s="5"/>
      <c r="T52" s="5" t="s">
        <v>1021</v>
      </c>
      <c r="U52" s="5"/>
      <c r="V52" s="5"/>
      <c r="W52" s="34"/>
      <c r="X52" s="34"/>
      <c r="Y52" s="34"/>
      <c r="Z52" s="34"/>
      <c r="AA52" s="34"/>
      <c r="AB52" s="5"/>
      <c r="AC52" s="5"/>
      <c r="AD52" s="5"/>
      <c r="AE52" s="5"/>
      <c r="AF52" s="5"/>
      <c r="AG52" s="5"/>
      <c r="AH52" s="5"/>
      <c r="AI52" s="5"/>
      <c r="AJ52" s="5"/>
      <c r="AK52" s="5"/>
      <c r="AL52" s="5"/>
      <c r="AM52" s="5"/>
      <c r="AN52" s="5"/>
      <c r="AO52" s="5"/>
      <c r="AP52" s="35"/>
      <c r="AQ52" s="34"/>
      <c r="AR52" s="34"/>
      <c r="AS52" s="34"/>
      <c r="AT52" s="34"/>
      <c r="AU52" s="34"/>
      <c r="AV52" s="34"/>
      <c r="AW52" s="34"/>
      <c r="AX52" s="34"/>
      <c r="AY52" s="34"/>
      <c r="AZ52" s="34"/>
      <c r="BA52" s="5"/>
      <c r="BB52" s="5"/>
      <c r="BC52" s="5"/>
      <c r="BD52" s="5"/>
      <c r="BE52" s="5"/>
      <c r="BF52" s="5"/>
      <c r="BG52" s="5"/>
      <c r="BH52" s="5"/>
      <c r="BI52" s="5"/>
      <c r="BJ52" s="5"/>
      <c r="BK52" s="5"/>
      <c r="BL52" s="5"/>
      <c r="BM52" s="4"/>
      <c r="BN52" s="5"/>
      <c r="BO52" s="5"/>
      <c r="BP52" s="5"/>
      <c r="BQ52" s="5"/>
      <c r="BR52" s="5"/>
      <c r="BS52" s="5"/>
      <c r="BT52" s="5"/>
      <c r="BU52" s="5"/>
    </row>
    <row r="53" spans="1:73" ht="64.5" customHeight="1" x14ac:dyDescent="0.15">
      <c r="A53" s="34">
        <v>50</v>
      </c>
      <c r="B53" s="47">
        <v>44905</v>
      </c>
      <c r="C53" s="5" t="s">
        <v>1022</v>
      </c>
      <c r="D53" s="5" t="s">
        <v>14</v>
      </c>
      <c r="E53" s="5" t="s">
        <v>1023</v>
      </c>
      <c r="F53" s="5" t="s">
        <v>175</v>
      </c>
      <c r="G53" s="5" t="s">
        <v>1024</v>
      </c>
      <c r="H53" s="5" t="s">
        <v>627</v>
      </c>
      <c r="I53" s="5"/>
      <c r="J53" s="5"/>
      <c r="K53" s="5"/>
      <c r="L53" s="34"/>
      <c r="M53" s="34"/>
      <c r="N53" s="34"/>
      <c r="O53" s="34"/>
      <c r="P53" s="34"/>
      <c r="Q53" s="34"/>
      <c r="R53" s="5"/>
      <c r="S53" s="5"/>
      <c r="T53" s="5"/>
      <c r="U53" s="5"/>
      <c r="V53" s="5"/>
      <c r="W53" s="34"/>
      <c r="X53" s="34"/>
      <c r="Y53" s="34"/>
      <c r="Z53" s="34"/>
      <c r="AA53" s="34"/>
      <c r="AB53" s="5"/>
      <c r="AC53" s="5"/>
      <c r="AD53" s="5"/>
      <c r="AE53" s="5"/>
      <c r="AF53" s="5"/>
      <c r="AG53" s="5"/>
      <c r="AH53" s="5"/>
      <c r="AI53" s="5"/>
      <c r="AJ53" s="5"/>
      <c r="AK53" s="5"/>
      <c r="AL53" s="5"/>
      <c r="AM53" s="5"/>
      <c r="AN53" s="5"/>
      <c r="AO53" s="5"/>
      <c r="AP53" s="35"/>
      <c r="AQ53" s="34"/>
      <c r="AR53" s="34"/>
      <c r="AS53" s="34"/>
      <c r="AT53" s="34"/>
      <c r="AU53" s="34"/>
      <c r="AV53" s="34"/>
      <c r="AW53" s="34"/>
      <c r="AX53" s="34"/>
      <c r="AY53" s="34"/>
      <c r="AZ53" s="34"/>
      <c r="BA53" s="5"/>
      <c r="BB53" s="5"/>
      <c r="BC53" s="5"/>
      <c r="BD53" s="5"/>
      <c r="BE53" s="5"/>
      <c r="BF53" s="5"/>
      <c r="BG53" s="5"/>
      <c r="BH53" s="5"/>
      <c r="BI53" s="5"/>
      <c r="BJ53" s="5"/>
      <c r="BK53" s="5"/>
      <c r="BL53" s="5"/>
      <c r="BM53" s="4"/>
      <c r="BN53" s="5"/>
      <c r="BO53" s="5"/>
      <c r="BP53" s="5"/>
      <c r="BQ53" s="5"/>
      <c r="BR53" s="5"/>
      <c r="BS53" s="5"/>
      <c r="BT53" s="5"/>
      <c r="BU53" s="5"/>
    </row>
    <row r="54" spans="1:73" ht="63" customHeight="1" x14ac:dyDescent="0.15">
      <c r="A54" s="34">
        <v>51</v>
      </c>
      <c r="B54" s="47">
        <v>44905</v>
      </c>
      <c r="C54" s="5" t="s">
        <v>1025</v>
      </c>
      <c r="D54" s="5" t="s">
        <v>14</v>
      </c>
      <c r="E54" s="5" t="s">
        <v>1026</v>
      </c>
      <c r="F54" s="5" t="s">
        <v>175</v>
      </c>
      <c r="G54" s="5" t="s">
        <v>1027</v>
      </c>
      <c r="H54" s="5" t="s">
        <v>486</v>
      </c>
      <c r="I54" s="5"/>
      <c r="J54" s="5" t="s">
        <v>1028</v>
      </c>
      <c r="K54" s="5" t="s">
        <v>84</v>
      </c>
      <c r="L54" s="34" t="s">
        <v>165</v>
      </c>
      <c r="M54" s="34"/>
      <c r="N54" s="34"/>
      <c r="O54" s="34"/>
      <c r="P54" s="34"/>
      <c r="Q54" s="34"/>
      <c r="R54" s="5"/>
      <c r="S54" s="5"/>
      <c r="T54" s="5"/>
      <c r="U54" s="5"/>
      <c r="V54" s="5"/>
      <c r="W54" s="34"/>
      <c r="X54" s="34"/>
      <c r="Y54" s="34"/>
      <c r="Z54" s="34"/>
      <c r="AA54" s="34"/>
      <c r="AB54" s="5"/>
      <c r="AC54" s="5"/>
      <c r="AD54" s="5"/>
      <c r="AE54" s="5"/>
      <c r="AF54" s="5"/>
      <c r="AG54" s="5"/>
      <c r="AH54" s="5"/>
      <c r="AI54" s="5"/>
      <c r="AJ54" s="5"/>
      <c r="AK54" s="5"/>
      <c r="AL54" s="5"/>
      <c r="AM54" s="5"/>
      <c r="AN54" s="5"/>
      <c r="AO54" s="5"/>
      <c r="AP54" s="35"/>
      <c r="AQ54" s="34"/>
      <c r="AR54" s="34"/>
      <c r="AS54" s="34"/>
      <c r="AT54" s="34"/>
      <c r="AU54" s="34"/>
      <c r="AV54" s="34"/>
      <c r="AW54" s="34"/>
      <c r="AX54" s="34"/>
      <c r="AY54" s="34"/>
      <c r="AZ54" s="34"/>
      <c r="BA54" s="5"/>
      <c r="BB54" s="5"/>
      <c r="BC54" s="5"/>
      <c r="BD54" s="5"/>
      <c r="BE54" s="5"/>
      <c r="BF54" s="5"/>
      <c r="BG54" s="5"/>
      <c r="BH54" s="5"/>
      <c r="BI54" s="5"/>
      <c r="BJ54" s="5"/>
      <c r="BK54" s="5"/>
      <c r="BL54" s="5"/>
      <c r="BM54" s="4"/>
      <c r="BN54" s="5"/>
      <c r="BO54" s="5"/>
      <c r="BP54" s="5"/>
      <c r="BQ54" s="5"/>
      <c r="BR54" s="5"/>
      <c r="BS54" s="5"/>
      <c r="BT54" s="5"/>
      <c r="BU54" s="5"/>
    </row>
    <row r="55" spans="1:73" ht="58.5" customHeight="1" x14ac:dyDescent="0.15">
      <c r="A55" s="34">
        <v>52</v>
      </c>
      <c r="B55" s="47">
        <v>44906</v>
      </c>
      <c r="C55" s="5" t="s">
        <v>1029</v>
      </c>
      <c r="D55" s="5" t="s">
        <v>14</v>
      </c>
      <c r="E55" s="5" t="s">
        <v>1030</v>
      </c>
      <c r="F55" s="5" t="s">
        <v>565</v>
      </c>
      <c r="G55" s="5" t="s">
        <v>161</v>
      </c>
      <c r="H55" s="5" t="s">
        <v>1031</v>
      </c>
      <c r="I55" s="5" t="s">
        <v>190</v>
      </c>
      <c r="J55" s="5" t="s">
        <v>1032</v>
      </c>
      <c r="K55" s="5" t="s">
        <v>82</v>
      </c>
      <c r="L55" s="34" t="s">
        <v>165</v>
      </c>
      <c r="M55" s="34"/>
      <c r="N55" s="34"/>
      <c r="O55" s="34"/>
      <c r="P55" s="34"/>
      <c r="Q55" s="34" t="s">
        <v>165</v>
      </c>
      <c r="R55" s="5"/>
      <c r="S55" s="5"/>
      <c r="T55" s="5" t="s">
        <v>1033</v>
      </c>
      <c r="U55" s="5" t="s">
        <v>577</v>
      </c>
      <c r="V55" s="5" t="s">
        <v>1034</v>
      </c>
      <c r="W55" s="34" t="s">
        <v>165</v>
      </c>
      <c r="X55" s="34" t="s">
        <v>165</v>
      </c>
      <c r="Y55" s="34" t="s">
        <v>165</v>
      </c>
      <c r="Z55" s="34" t="s">
        <v>470</v>
      </c>
      <c r="AA55" s="34"/>
      <c r="AB55" s="5" t="s">
        <v>1035</v>
      </c>
      <c r="AC55" s="5"/>
      <c r="AD55" s="5" t="s">
        <v>175</v>
      </c>
      <c r="AE55" s="5" t="s">
        <v>1036</v>
      </c>
      <c r="AF55" s="5" t="s">
        <v>165</v>
      </c>
      <c r="AG55" s="5" t="s">
        <v>165</v>
      </c>
      <c r="AH55" s="5"/>
      <c r="AI55" s="5" t="s">
        <v>165</v>
      </c>
      <c r="AJ55" s="5" t="s">
        <v>165</v>
      </c>
      <c r="AK55" s="5" t="s">
        <v>1037</v>
      </c>
      <c r="AL55" s="5" t="s">
        <v>1038</v>
      </c>
      <c r="AM55" s="5" t="s">
        <v>175</v>
      </c>
      <c r="AN55" s="5"/>
      <c r="AO55" s="5" t="s">
        <v>1039</v>
      </c>
      <c r="AP55" s="35" t="s">
        <v>1040</v>
      </c>
      <c r="AQ55" s="34"/>
      <c r="AR55" s="34"/>
      <c r="AS55" s="34"/>
      <c r="AT55" s="45" t="s">
        <v>165</v>
      </c>
      <c r="AU55" s="45" t="s">
        <v>165</v>
      </c>
      <c r="AV55" s="45" t="s">
        <v>165</v>
      </c>
      <c r="AW55" s="34"/>
      <c r="AX55" s="34"/>
      <c r="AY55" s="34"/>
      <c r="AZ55" s="34"/>
      <c r="BA55" s="5" t="s">
        <v>1041</v>
      </c>
      <c r="BB55" s="5" t="s">
        <v>161</v>
      </c>
      <c r="BC55" s="5" t="s">
        <v>1042</v>
      </c>
      <c r="BD55" s="5" t="s">
        <v>1043</v>
      </c>
      <c r="BE55" s="5" t="s">
        <v>1044</v>
      </c>
      <c r="BF55" s="5" t="s">
        <v>1045</v>
      </c>
      <c r="BG55" s="5" t="s">
        <v>1046</v>
      </c>
      <c r="BH55" s="5" t="s">
        <v>1047</v>
      </c>
      <c r="BI55" s="5"/>
      <c r="BJ55" s="5"/>
      <c r="BK55" s="5"/>
      <c r="BL55" s="5"/>
      <c r="BM55" s="4"/>
      <c r="BN55" s="5"/>
      <c r="BO55" s="5"/>
      <c r="BP55" s="5"/>
      <c r="BQ55" s="5"/>
      <c r="BR55" s="5"/>
      <c r="BS55" s="5"/>
      <c r="BT55" s="5"/>
      <c r="BU55" s="5"/>
    </row>
    <row r="56" spans="1:73" ht="55.5" customHeight="1" x14ac:dyDescent="0.15">
      <c r="A56" s="34">
        <v>53</v>
      </c>
      <c r="B56" s="47">
        <v>44908</v>
      </c>
      <c r="C56" s="5" t="s">
        <v>1048</v>
      </c>
      <c r="D56" s="5" t="s">
        <v>14</v>
      </c>
      <c r="E56" s="5" t="s">
        <v>1049</v>
      </c>
      <c r="F56" s="5" t="s">
        <v>175</v>
      </c>
      <c r="G56" s="5" t="s">
        <v>1050</v>
      </c>
      <c r="H56" s="5" t="s">
        <v>1051</v>
      </c>
      <c r="I56" s="5" t="s">
        <v>237</v>
      </c>
      <c r="J56" s="5" t="s">
        <v>1052</v>
      </c>
      <c r="K56" s="5" t="s">
        <v>84</v>
      </c>
      <c r="L56" s="34"/>
      <c r="M56" s="34"/>
      <c r="N56" s="34"/>
      <c r="O56" s="34"/>
      <c r="P56" s="34"/>
      <c r="Q56" s="34"/>
      <c r="R56" s="5" t="s">
        <v>165</v>
      </c>
      <c r="S56" s="5"/>
      <c r="T56" s="5" t="s">
        <v>1053</v>
      </c>
      <c r="U56" s="5" t="s">
        <v>264</v>
      </c>
      <c r="V56" s="5" t="s">
        <v>1054</v>
      </c>
      <c r="W56" s="34" t="s">
        <v>165</v>
      </c>
      <c r="X56" s="34" t="s">
        <v>165</v>
      </c>
      <c r="Y56" s="34" t="s">
        <v>165</v>
      </c>
      <c r="Z56" s="34" t="s">
        <v>165</v>
      </c>
      <c r="AA56" s="34"/>
      <c r="AB56" s="5" t="s">
        <v>1055</v>
      </c>
      <c r="AC56" s="5" t="s">
        <v>1056</v>
      </c>
      <c r="AD56" s="5" t="s">
        <v>161</v>
      </c>
      <c r="AE56" s="5" t="s">
        <v>1057</v>
      </c>
      <c r="AF56" s="34" t="s">
        <v>165</v>
      </c>
      <c r="AG56" s="34"/>
      <c r="AH56" s="34"/>
      <c r="AI56" s="34"/>
      <c r="AJ56" s="34" t="s">
        <v>165</v>
      </c>
      <c r="AK56" s="5" t="s">
        <v>1058</v>
      </c>
      <c r="AL56" s="5"/>
      <c r="AM56" s="5" t="s">
        <v>175</v>
      </c>
      <c r="AN56" s="5"/>
      <c r="AO56" s="5" t="s">
        <v>1059</v>
      </c>
      <c r="AP56" s="35" t="s">
        <v>1060</v>
      </c>
      <c r="AQ56" s="34"/>
      <c r="AR56" s="45" t="s">
        <v>165</v>
      </c>
      <c r="AS56" s="34"/>
      <c r="AT56" s="45" t="s">
        <v>165</v>
      </c>
      <c r="AU56" s="34"/>
      <c r="AV56" s="34"/>
      <c r="AW56" s="34"/>
      <c r="AX56" s="34"/>
      <c r="AY56" s="34"/>
      <c r="AZ56" s="34"/>
      <c r="BA56" s="5" t="s">
        <v>1061</v>
      </c>
      <c r="BB56" s="5" t="s">
        <v>161</v>
      </c>
      <c r="BC56" s="5" t="s">
        <v>1062</v>
      </c>
      <c r="BD56" s="5" t="s">
        <v>1063</v>
      </c>
      <c r="BE56" s="5" t="s">
        <v>1064</v>
      </c>
      <c r="BF56" s="5" t="s">
        <v>1065</v>
      </c>
      <c r="BG56" s="5"/>
      <c r="BH56" s="5"/>
      <c r="BI56" s="5"/>
      <c r="BJ56" s="5"/>
      <c r="BK56" s="5"/>
      <c r="BL56" s="5"/>
      <c r="BM56" s="4"/>
      <c r="BN56" s="5"/>
      <c r="BO56" s="5"/>
      <c r="BP56" s="5"/>
      <c r="BQ56" s="5"/>
      <c r="BR56" s="5"/>
      <c r="BS56" s="5"/>
      <c r="BT56" s="5"/>
      <c r="BU56" s="5"/>
    </row>
    <row r="57" spans="1:73" ht="62.25" customHeight="1" x14ac:dyDescent="0.15">
      <c r="A57" s="34">
        <v>54</v>
      </c>
      <c r="B57" s="47">
        <v>44909</v>
      </c>
      <c r="C57" s="5" t="s">
        <v>1066</v>
      </c>
      <c r="D57" s="5" t="s">
        <v>14</v>
      </c>
      <c r="E57" s="5" t="s">
        <v>1067</v>
      </c>
      <c r="F57" s="5" t="s">
        <v>175</v>
      </c>
      <c r="G57" s="5" t="s">
        <v>1068</v>
      </c>
      <c r="H57" s="5" t="s">
        <v>162</v>
      </c>
      <c r="I57" s="5"/>
      <c r="J57" s="5" t="s">
        <v>1069</v>
      </c>
      <c r="K57" s="5" t="s">
        <v>82</v>
      </c>
      <c r="L57" s="34"/>
      <c r="M57" s="34" t="s">
        <v>165</v>
      </c>
      <c r="N57" s="34"/>
      <c r="O57" s="34"/>
      <c r="P57" s="34"/>
      <c r="Q57" s="34"/>
      <c r="R57" s="5"/>
      <c r="S57" s="5" t="s">
        <v>1070</v>
      </c>
      <c r="T57" s="5" t="s">
        <v>1071</v>
      </c>
      <c r="U57" s="5" t="s">
        <v>194</v>
      </c>
      <c r="V57" s="5" t="s">
        <v>1072</v>
      </c>
      <c r="W57" s="34"/>
      <c r="X57" s="34" t="s">
        <v>165</v>
      </c>
      <c r="Y57" s="34" t="s">
        <v>165</v>
      </c>
      <c r="Z57" s="34" t="s">
        <v>165</v>
      </c>
      <c r="AA57" s="34"/>
      <c r="AB57" s="48" t="s">
        <v>1073</v>
      </c>
      <c r="AC57" s="5"/>
      <c r="AD57" s="5" t="s">
        <v>175</v>
      </c>
      <c r="AE57" s="5"/>
      <c r="AF57" s="34"/>
      <c r="AG57" s="34" t="s">
        <v>165</v>
      </c>
      <c r="AH57" s="34"/>
      <c r="AI57" s="34"/>
      <c r="AJ57" s="34"/>
      <c r="AK57" s="5" t="s">
        <v>1074</v>
      </c>
      <c r="AL57" s="49" t="s">
        <v>1075</v>
      </c>
      <c r="AM57" s="5"/>
      <c r="AN57" s="5"/>
      <c r="AO57" s="5"/>
      <c r="AP57" s="35"/>
      <c r="AQ57" s="34"/>
      <c r="AR57" s="34"/>
      <c r="AS57" s="34"/>
      <c r="AT57" s="34"/>
      <c r="AU57" s="34"/>
      <c r="AV57" s="34"/>
      <c r="AW57" s="34"/>
      <c r="AX57" s="34"/>
      <c r="AY57" s="34"/>
      <c r="AZ57" s="34"/>
      <c r="BA57" s="5"/>
      <c r="BB57" s="5"/>
      <c r="BC57" s="5"/>
      <c r="BD57" s="5"/>
      <c r="BE57" s="5"/>
      <c r="BF57" s="5"/>
      <c r="BG57" s="5"/>
      <c r="BH57" s="5"/>
      <c r="BI57" s="5"/>
      <c r="BJ57" s="5"/>
      <c r="BK57" s="5"/>
      <c r="BL57" s="5"/>
      <c r="BM57" s="4"/>
      <c r="BN57" s="5"/>
      <c r="BO57" s="5"/>
      <c r="BP57" s="5"/>
      <c r="BQ57" s="5"/>
      <c r="BR57" s="5"/>
      <c r="BS57" s="5"/>
      <c r="BT57" s="5"/>
      <c r="BU57" s="5"/>
    </row>
    <row r="58" spans="1:73" ht="54" customHeight="1" x14ac:dyDescent="0.15">
      <c r="A58" s="34">
        <v>55</v>
      </c>
      <c r="B58" s="47">
        <v>44909</v>
      </c>
      <c r="C58" s="5" t="s">
        <v>1076</v>
      </c>
      <c r="D58" s="5" t="s">
        <v>14</v>
      </c>
      <c r="E58" s="5" t="s">
        <v>1077</v>
      </c>
      <c r="F58" s="5" t="s">
        <v>161</v>
      </c>
      <c r="G58" s="5" t="s">
        <v>161</v>
      </c>
      <c r="H58" s="5" t="s">
        <v>341</v>
      </c>
      <c r="I58" s="5" t="s">
        <v>282</v>
      </c>
      <c r="J58" s="5" t="s">
        <v>1078</v>
      </c>
      <c r="K58" s="5" t="s">
        <v>82</v>
      </c>
      <c r="L58" s="34"/>
      <c r="M58" s="34"/>
      <c r="N58" s="34"/>
      <c r="O58" s="34"/>
      <c r="P58" s="34" t="s">
        <v>165</v>
      </c>
      <c r="Q58" s="34"/>
      <c r="R58" s="5"/>
      <c r="S58" s="5"/>
      <c r="T58" s="5" t="s">
        <v>1079</v>
      </c>
      <c r="U58" s="5" t="s">
        <v>264</v>
      </c>
      <c r="V58" s="5" t="s">
        <v>1080</v>
      </c>
      <c r="W58" s="34"/>
      <c r="X58" s="34" t="s">
        <v>165</v>
      </c>
      <c r="Y58" s="34" t="s">
        <v>165</v>
      </c>
      <c r="Z58" s="34"/>
      <c r="AA58" s="34" t="s">
        <v>165</v>
      </c>
      <c r="AB58" s="5" t="s">
        <v>1081</v>
      </c>
      <c r="AC58" s="5" t="s">
        <v>1082</v>
      </c>
      <c r="AD58" s="5" t="s">
        <v>161</v>
      </c>
      <c r="AE58" s="5" t="s">
        <v>1083</v>
      </c>
      <c r="AF58" s="34" t="s">
        <v>165</v>
      </c>
      <c r="AG58" s="34"/>
      <c r="AH58" s="34"/>
      <c r="AI58" s="34"/>
      <c r="AJ58" s="34"/>
      <c r="AK58" s="5" t="s">
        <v>1084</v>
      </c>
      <c r="AL58" s="5" t="s">
        <v>1085</v>
      </c>
      <c r="AM58" s="5" t="s">
        <v>175</v>
      </c>
      <c r="AN58" s="5"/>
      <c r="AO58" s="5" t="s">
        <v>1086</v>
      </c>
      <c r="AP58" s="35" t="s">
        <v>1087</v>
      </c>
      <c r="AQ58" s="34"/>
      <c r="AR58" s="34"/>
      <c r="AS58" s="34"/>
      <c r="AT58" s="45" t="s">
        <v>165</v>
      </c>
      <c r="AU58" s="34"/>
      <c r="AV58" s="45" t="s">
        <v>165</v>
      </c>
      <c r="AW58" s="34"/>
      <c r="AX58" s="45" t="s">
        <v>165</v>
      </c>
      <c r="AY58" s="34"/>
      <c r="AZ58" s="34"/>
      <c r="BA58" s="5" t="s">
        <v>1088</v>
      </c>
      <c r="BB58" s="5" t="s">
        <v>161</v>
      </c>
      <c r="BC58" s="5" t="s">
        <v>1089</v>
      </c>
      <c r="BD58" s="5" t="s">
        <v>1090</v>
      </c>
      <c r="BE58" s="5" t="s">
        <v>1091</v>
      </c>
      <c r="BF58" s="5" t="s">
        <v>1092</v>
      </c>
      <c r="BG58" s="5"/>
      <c r="BH58" s="5"/>
      <c r="BI58" s="5"/>
      <c r="BJ58" s="5"/>
      <c r="BK58" s="5"/>
      <c r="BL58" s="5"/>
      <c r="BM58" s="4"/>
      <c r="BN58" s="5"/>
      <c r="BO58" s="5"/>
      <c r="BP58" s="5"/>
      <c r="BQ58" s="5"/>
      <c r="BR58" s="5"/>
      <c r="BS58" s="5"/>
      <c r="BT58" s="5"/>
      <c r="BU58" s="5"/>
    </row>
    <row r="59" spans="1:73" ht="70.5" customHeight="1" x14ac:dyDescent="0.15">
      <c r="A59" s="34">
        <v>56</v>
      </c>
      <c r="B59" s="47">
        <v>44910</v>
      </c>
      <c r="C59" s="5" t="s">
        <v>1093</v>
      </c>
      <c r="D59" s="5" t="s">
        <v>14</v>
      </c>
      <c r="E59" s="5" t="s">
        <v>1094</v>
      </c>
      <c r="F59" s="5" t="s">
        <v>161</v>
      </c>
      <c r="G59" s="5" t="s">
        <v>161</v>
      </c>
      <c r="H59" s="5" t="s">
        <v>627</v>
      </c>
      <c r="I59" s="5" t="s">
        <v>237</v>
      </c>
      <c r="J59" s="5" t="s">
        <v>1095</v>
      </c>
      <c r="K59" s="5" t="s">
        <v>82</v>
      </c>
      <c r="L59" s="34"/>
      <c r="M59" s="34"/>
      <c r="N59" s="34"/>
      <c r="O59" s="34"/>
      <c r="P59" s="34"/>
      <c r="Q59" s="34"/>
      <c r="R59" s="5"/>
      <c r="S59" s="5" t="s">
        <v>1096</v>
      </c>
      <c r="T59" s="5" t="s">
        <v>1097</v>
      </c>
      <c r="U59" s="5" t="s">
        <v>194</v>
      </c>
      <c r="V59" s="5" t="s">
        <v>1098</v>
      </c>
      <c r="W59" s="34"/>
      <c r="X59" s="34" t="s">
        <v>165</v>
      </c>
      <c r="Y59" s="34" t="s">
        <v>165</v>
      </c>
      <c r="Z59" s="34"/>
      <c r="AA59" s="34"/>
      <c r="AB59" s="5" t="s">
        <v>1099</v>
      </c>
      <c r="AC59" s="5" t="s">
        <v>1100</v>
      </c>
      <c r="AD59" s="5" t="s">
        <v>161</v>
      </c>
      <c r="AE59" s="5" t="s">
        <v>1101</v>
      </c>
      <c r="AF59" s="34" t="s">
        <v>165</v>
      </c>
      <c r="AG59" s="34"/>
      <c r="AH59" s="34"/>
      <c r="AI59" s="34"/>
      <c r="AJ59" s="34"/>
      <c r="AK59" s="5" t="s">
        <v>1102</v>
      </c>
      <c r="AL59" s="5" t="s">
        <v>1103</v>
      </c>
      <c r="AM59" s="5" t="s">
        <v>175</v>
      </c>
      <c r="AN59" s="5"/>
      <c r="AO59" s="5" t="s">
        <v>1104</v>
      </c>
      <c r="AP59" s="35" t="s">
        <v>1105</v>
      </c>
      <c r="AQ59" s="34"/>
      <c r="AR59" s="34"/>
      <c r="AS59" s="34"/>
      <c r="AT59" s="34"/>
      <c r="AU59" s="34"/>
      <c r="AV59" s="45" t="s">
        <v>165</v>
      </c>
      <c r="AW59" s="34"/>
      <c r="AX59" s="34"/>
      <c r="AY59" s="34"/>
      <c r="AZ59" s="34"/>
      <c r="BA59" s="5" t="s">
        <v>1106</v>
      </c>
      <c r="BB59" s="5" t="s">
        <v>161</v>
      </c>
      <c r="BC59" s="5" t="s">
        <v>1107</v>
      </c>
      <c r="BD59" s="5" t="s">
        <v>1108</v>
      </c>
      <c r="BE59" s="5"/>
      <c r="BF59" s="5" t="s">
        <v>1109</v>
      </c>
      <c r="BG59" s="5"/>
      <c r="BH59" s="5"/>
      <c r="BI59" s="5" t="s">
        <v>1110</v>
      </c>
      <c r="BJ59" s="5"/>
      <c r="BK59" s="5"/>
      <c r="BL59" s="5"/>
      <c r="BM59" s="4"/>
      <c r="BN59" s="5"/>
      <c r="BO59" s="5"/>
      <c r="BP59" s="5"/>
      <c r="BQ59" s="5"/>
      <c r="BR59" s="5"/>
      <c r="BS59" s="5"/>
      <c r="BT59" s="5"/>
      <c r="BU59" s="5"/>
    </row>
    <row r="60" spans="1:73" ht="60" customHeight="1" x14ac:dyDescent="0.15">
      <c r="A60" s="34">
        <v>57</v>
      </c>
      <c r="B60" s="47">
        <v>44911</v>
      </c>
      <c r="C60" s="5" t="s">
        <v>1111</v>
      </c>
      <c r="D60" s="5" t="s">
        <v>14</v>
      </c>
      <c r="E60" s="5" t="s">
        <v>1112</v>
      </c>
      <c r="F60" s="5" t="s">
        <v>175</v>
      </c>
      <c r="G60" s="5" t="s">
        <v>1027</v>
      </c>
      <c r="H60" s="5" t="s">
        <v>773</v>
      </c>
      <c r="I60" s="5" t="s">
        <v>237</v>
      </c>
      <c r="J60" s="5" t="s">
        <v>1113</v>
      </c>
      <c r="K60" s="5" t="s">
        <v>82</v>
      </c>
      <c r="L60" s="34"/>
      <c r="M60" s="34"/>
      <c r="N60" s="34"/>
      <c r="O60" s="34"/>
      <c r="P60" s="34"/>
      <c r="Q60" s="34"/>
      <c r="R60" s="5" t="s">
        <v>165</v>
      </c>
      <c r="S60" s="5"/>
      <c r="T60" s="5" t="s">
        <v>1114</v>
      </c>
      <c r="U60" s="5"/>
      <c r="V60" s="5"/>
      <c r="W60" s="34"/>
      <c r="X60" s="34"/>
      <c r="Y60" s="34"/>
      <c r="Z60" s="34"/>
      <c r="AA60" s="34"/>
      <c r="AB60" s="5"/>
      <c r="AC60" s="5"/>
      <c r="AD60" s="5"/>
      <c r="AE60" s="5"/>
      <c r="AF60" s="5"/>
      <c r="AG60" s="5"/>
      <c r="AH60" s="5"/>
      <c r="AI60" s="5"/>
      <c r="AJ60" s="5"/>
      <c r="AK60" s="5"/>
      <c r="AL60" s="5"/>
      <c r="AM60" s="5"/>
      <c r="AN60" s="5"/>
      <c r="AO60" s="5"/>
      <c r="AP60" s="35"/>
      <c r="AQ60" s="34"/>
      <c r="AR60" s="34"/>
      <c r="AS60" s="34"/>
      <c r="AT60" s="34"/>
      <c r="AU60" s="34"/>
      <c r="AV60" s="34"/>
      <c r="AW60" s="34"/>
      <c r="AX60" s="34"/>
      <c r="AY60" s="34"/>
      <c r="AZ60" s="34"/>
      <c r="BA60" s="5"/>
      <c r="BB60" s="5"/>
      <c r="BC60" s="5"/>
      <c r="BD60" s="5"/>
      <c r="BE60" s="5"/>
      <c r="BF60" s="5"/>
      <c r="BG60" s="5"/>
      <c r="BH60" s="5"/>
      <c r="BI60" s="5"/>
      <c r="BJ60" s="5"/>
      <c r="BK60" s="5"/>
      <c r="BL60" s="5"/>
      <c r="BM60" s="4"/>
      <c r="BN60" s="5"/>
      <c r="BO60" s="5"/>
      <c r="BP60" s="5"/>
      <c r="BQ60" s="5"/>
      <c r="BR60" s="5"/>
      <c r="BS60" s="5"/>
      <c r="BT60" s="5"/>
      <c r="BU60" s="5"/>
    </row>
    <row r="61" spans="1:73" ht="60.75" customHeight="1" x14ac:dyDescent="0.15">
      <c r="A61" s="34">
        <v>58</v>
      </c>
      <c r="B61" s="47">
        <v>44911</v>
      </c>
      <c r="C61" s="5" t="s">
        <v>1115</v>
      </c>
      <c r="D61" s="5" t="s">
        <v>14</v>
      </c>
      <c r="E61" s="5" t="s">
        <v>1116</v>
      </c>
      <c r="F61" s="5" t="s">
        <v>161</v>
      </c>
      <c r="G61" s="5" t="s">
        <v>161</v>
      </c>
      <c r="H61" s="5" t="s">
        <v>322</v>
      </c>
      <c r="I61" s="5" t="s">
        <v>190</v>
      </c>
      <c r="J61" s="5" t="s">
        <v>1117</v>
      </c>
      <c r="K61" s="5" t="s">
        <v>82</v>
      </c>
      <c r="L61" s="34" t="s">
        <v>165</v>
      </c>
      <c r="M61" s="34"/>
      <c r="N61" s="34"/>
      <c r="O61" s="34"/>
      <c r="P61" s="34"/>
      <c r="Q61" s="34" t="s">
        <v>165</v>
      </c>
      <c r="R61" s="5" t="s">
        <v>165</v>
      </c>
      <c r="S61" s="5"/>
      <c r="T61" s="5" t="s">
        <v>1118</v>
      </c>
      <c r="U61" s="5" t="s">
        <v>194</v>
      </c>
      <c r="V61" s="5" t="s">
        <v>1119</v>
      </c>
      <c r="W61" s="34" t="s">
        <v>165</v>
      </c>
      <c r="X61" s="34" t="s">
        <v>165</v>
      </c>
      <c r="Y61" s="34" t="s">
        <v>165</v>
      </c>
      <c r="Z61" s="34"/>
      <c r="AA61" s="34"/>
      <c r="AB61" s="5" t="s">
        <v>1120</v>
      </c>
      <c r="AC61" s="5"/>
      <c r="AD61" s="5" t="s">
        <v>161</v>
      </c>
      <c r="AE61" s="5" t="s">
        <v>1121</v>
      </c>
      <c r="AF61" s="5" t="s">
        <v>165</v>
      </c>
      <c r="AG61" s="5"/>
      <c r="AH61" s="5" t="s">
        <v>165</v>
      </c>
      <c r="AI61" s="5"/>
      <c r="AJ61" s="5"/>
      <c r="AK61" s="5" t="s">
        <v>1122</v>
      </c>
      <c r="AL61" s="5" t="s">
        <v>1123</v>
      </c>
      <c r="AM61" s="5" t="s">
        <v>175</v>
      </c>
      <c r="AN61" s="5"/>
      <c r="AO61" s="5" t="s">
        <v>1124</v>
      </c>
      <c r="AP61" s="35" t="s">
        <v>1125</v>
      </c>
      <c r="AQ61" s="34"/>
      <c r="AR61" s="34"/>
      <c r="AS61" s="34"/>
      <c r="AT61" s="45" t="s">
        <v>165</v>
      </c>
      <c r="AU61" s="45" t="s">
        <v>165</v>
      </c>
      <c r="AV61" s="45" t="s">
        <v>165</v>
      </c>
      <c r="AW61" s="34"/>
      <c r="AX61" s="34"/>
      <c r="AY61" s="34"/>
      <c r="AZ61" s="34"/>
      <c r="BA61" s="5" t="s">
        <v>1126</v>
      </c>
      <c r="BB61" s="5" t="s">
        <v>161</v>
      </c>
      <c r="BC61" s="5" t="s">
        <v>1127</v>
      </c>
      <c r="BD61" s="5" t="s">
        <v>1128</v>
      </c>
      <c r="BE61" s="5" t="s">
        <v>1129</v>
      </c>
      <c r="BF61" s="5" t="s">
        <v>1130</v>
      </c>
      <c r="BG61" s="5"/>
      <c r="BH61" s="5"/>
      <c r="BI61" s="5" t="s">
        <v>1131</v>
      </c>
      <c r="BJ61" s="5"/>
      <c r="BK61" s="5"/>
      <c r="BL61" s="5"/>
      <c r="BM61" s="4"/>
      <c r="BN61" s="5"/>
      <c r="BO61" s="5"/>
      <c r="BP61" s="5"/>
      <c r="BQ61" s="5"/>
      <c r="BR61" s="5"/>
      <c r="BS61" s="5"/>
      <c r="BT61" s="5"/>
      <c r="BU61" s="5"/>
    </row>
    <row r="62" spans="1:73" ht="76.5" customHeight="1" x14ac:dyDescent="0.15">
      <c r="A62" s="34">
        <v>59</v>
      </c>
      <c r="B62" s="47">
        <v>44912</v>
      </c>
      <c r="C62" s="5" t="s">
        <v>1132</v>
      </c>
      <c r="D62" s="5" t="s">
        <v>14</v>
      </c>
      <c r="E62" s="5" t="s">
        <v>1133</v>
      </c>
      <c r="F62" s="5" t="s">
        <v>161</v>
      </c>
      <c r="G62" s="5" t="s">
        <v>161</v>
      </c>
      <c r="H62" s="5" t="s">
        <v>322</v>
      </c>
      <c r="I62" s="5" t="s">
        <v>190</v>
      </c>
      <c r="J62" s="5" t="s">
        <v>1134</v>
      </c>
      <c r="K62" s="5" t="s">
        <v>82</v>
      </c>
      <c r="L62" s="34"/>
      <c r="M62" s="34"/>
      <c r="N62" s="34"/>
      <c r="O62" s="34"/>
      <c r="P62" s="34" t="s">
        <v>165</v>
      </c>
      <c r="Q62" s="34"/>
      <c r="R62" s="5"/>
      <c r="S62" s="5"/>
      <c r="T62" s="5" t="s">
        <v>1135</v>
      </c>
      <c r="U62" s="5" t="s">
        <v>264</v>
      </c>
      <c r="V62" s="5" t="s">
        <v>1136</v>
      </c>
      <c r="W62" s="34" t="s">
        <v>165</v>
      </c>
      <c r="X62" s="34" t="s">
        <v>165</v>
      </c>
      <c r="Y62" s="34"/>
      <c r="Z62" s="34" t="s">
        <v>470</v>
      </c>
      <c r="AA62" s="34" t="s">
        <v>470</v>
      </c>
      <c r="AB62" s="5" t="s">
        <v>1137</v>
      </c>
      <c r="AC62" s="5"/>
      <c r="AD62" s="5" t="s">
        <v>161</v>
      </c>
      <c r="AE62" s="5" t="s">
        <v>1138</v>
      </c>
      <c r="AF62" s="5" t="s">
        <v>165</v>
      </c>
      <c r="AG62" s="5"/>
      <c r="AH62" s="5"/>
      <c r="AI62" s="5"/>
      <c r="AJ62" s="5" t="s">
        <v>165</v>
      </c>
      <c r="AK62" s="5" t="s">
        <v>1139</v>
      </c>
      <c r="AL62" s="5" t="s">
        <v>1140</v>
      </c>
      <c r="AM62" s="5" t="s">
        <v>161</v>
      </c>
      <c r="AN62" s="5" t="s">
        <v>1141</v>
      </c>
      <c r="AO62" s="5" t="s">
        <v>1142</v>
      </c>
      <c r="AP62" s="35" t="s">
        <v>1143</v>
      </c>
      <c r="AQ62" s="45" t="s">
        <v>165</v>
      </c>
      <c r="AR62" s="34"/>
      <c r="AS62" s="45" t="s">
        <v>165</v>
      </c>
      <c r="AT62" s="34"/>
      <c r="AU62" s="45" t="s">
        <v>165</v>
      </c>
      <c r="AV62" s="34"/>
      <c r="AW62" s="34"/>
      <c r="AX62" s="34"/>
      <c r="AY62" s="34"/>
      <c r="AZ62" s="34" t="s">
        <v>1144</v>
      </c>
      <c r="BA62" s="5" t="s">
        <v>1145</v>
      </c>
      <c r="BB62" s="5" t="s">
        <v>161</v>
      </c>
      <c r="BC62" s="5" t="s">
        <v>1146</v>
      </c>
      <c r="BD62" s="5" t="s">
        <v>1147</v>
      </c>
      <c r="BE62" s="5" t="s">
        <v>1148</v>
      </c>
      <c r="BF62" s="5" t="s">
        <v>1149</v>
      </c>
      <c r="BG62" s="5" t="s">
        <v>1150</v>
      </c>
      <c r="BH62" s="5"/>
      <c r="BI62" s="5"/>
      <c r="BJ62" s="5"/>
      <c r="BK62" s="5"/>
      <c r="BL62" s="5"/>
      <c r="BM62" s="4"/>
      <c r="BN62" s="5"/>
      <c r="BO62" s="5"/>
      <c r="BP62" s="5"/>
      <c r="BQ62" s="5"/>
      <c r="BR62" s="5"/>
      <c r="BS62" s="5"/>
      <c r="BT62" s="5"/>
      <c r="BU62" s="5"/>
    </row>
    <row r="63" spans="1:73" ht="70.5" customHeight="1" x14ac:dyDescent="0.15">
      <c r="A63" s="34">
        <v>60</v>
      </c>
      <c r="B63" s="47">
        <v>44914</v>
      </c>
      <c r="C63" s="5" t="s">
        <v>1151</v>
      </c>
      <c r="D63" s="5" t="s">
        <v>14</v>
      </c>
      <c r="E63" s="5" t="s">
        <v>1152</v>
      </c>
      <c r="F63" s="5" t="s">
        <v>565</v>
      </c>
      <c r="G63" s="5" t="s">
        <v>1153</v>
      </c>
      <c r="H63" s="5" t="s">
        <v>1154</v>
      </c>
      <c r="I63" s="5" t="s">
        <v>190</v>
      </c>
      <c r="J63" s="5" t="s">
        <v>1155</v>
      </c>
      <c r="K63" s="5" t="s">
        <v>82</v>
      </c>
      <c r="L63" s="34"/>
      <c r="M63" s="34"/>
      <c r="N63" s="34"/>
      <c r="O63" s="34"/>
      <c r="P63" s="34" t="s">
        <v>165</v>
      </c>
      <c r="Q63" s="34"/>
      <c r="R63" s="5"/>
      <c r="S63" s="5"/>
      <c r="T63" s="5" t="s">
        <v>1156</v>
      </c>
      <c r="U63" s="5" t="s">
        <v>577</v>
      </c>
      <c r="V63" s="5" t="s">
        <v>1157</v>
      </c>
      <c r="W63" s="34" t="s">
        <v>165</v>
      </c>
      <c r="X63" s="34" t="s">
        <v>165</v>
      </c>
      <c r="Y63" s="34" t="s">
        <v>165</v>
      </c>
      <c r="Z63" s="34" t="s">
        <v>165</v>
      </c>
      <c r="AA63" s="34" t="s">
        <v>165</v>
      </c>
      <c r="AB63" s="5" t="s">
        <v>1158</v>
      </c>
      <c r="AC63" s="5" t="s">
        <v>1159</v>
      </c>
      <c r="AD63" s="5" t="s">
        <v>161</v>
      </c>
      <c r="AE63" s="5" t="s">
        <v>1160</v>
      </c>
      <c r="AF63" s="5"/>
      <c r="AG63" s="5"/>
      <c r="AH63" s="5" t="s">
        <v>165</v>
      </c>
      <c r="AI63" s="5"/>
      <c r="AJ63" s="5" t="s">
        <v>165</v>
      </c>
      <c r="AK63" s="5" t="s">
        <v>1161</v>
      </c>
      <c r="AL63" s="5" t="s">
        <v>1162</v>
      </c>
      <c r="AM63" s="5" t="s">
        <v>222</v>
      </c>
      <c r="AN63" s="5" t="s">
        <v>1163</v>
      </c>
      <c r="AO63" s="5" t="s">
        <v>1164</v>
      </c>
      <c r="AP63" s="35" t="s">
        <v>1165</v>
      </c>
      <c r="AQ63" s="34"/>
      <c r="AR63" s="45" t="s">
        <v>165</v>
      </c>
      <c r="AS63" s="45" t="s">
        <v>165</v>
      </c>
      <c r="AT63" s="45" t="s">
        <v>165</v>
      </c>
      <c r="AU63" s="45" t="s">
        <v>165</v>
      </c>
      <c r="AV63" s="45" t="s">
        <v>165</v>
      </c>
      <c r="AW63" s="34"/>
      <c r="AX63" s="34"/>
      <c r="AY63" s="34"/>
      <c r="AZ63" s="34"/>
      <c r="BA63" s="5" t="s">
        <v>1166</v>
      </c>
      <c r="BB63" s="5" t="s">
        <v>161</v>
      </c>
      <c r="BC63" s="5" t="s">
        <v>1167</v>
      </c>
      <c r="BD63" s="5" t="s">
        <v>1168</v>
      </c>
      <c r="BE63" s="5" t="s">
        <v>1169</v>
      </c>
      <c r="BF63" s="5" t="s">
        <v>1170</v>
      </c>
      <c r="BG63" s="5" t="s">
        <v>1171</v>
      </c>
      <c r="BH63" s="5" t="s">
        <v>1172</v>
      </c>
      <c r="BI63" s="5"/>
      <c r="BJ63" s="5"/>
      <c r="BK63" s="5"/>
      <c r="BL63" s="5"/>
      <c r="BM63" s="4"/>
      <c r="BN63" s="5"/>
      <c r="BO63" s="5"/>
      <c r="BP63" s="5"/>
      <c r="BQ63" s="5"/>
      <c r="BR63" s="5"/>
      <c r="BS63" s="5"/>
      <c r="BT63" s="5"/>
      <c r="BU63" s="5"/>
    </row>
    <row r="64" spans="1:73" ht="75.75" customHeight="1" x14ac:dyDescent="0.15">
      <c r="A64" s="34">
        <v>61</v>
      </c>
      <c r="B64" s="47">
        <v>44915</v>
      </c>
      <c r="C64" s="5" t="s">
        <v>1173</v>
      </c>
      <c r="D64" s="5" t="s">
        <v>14</v>
      </c>
      <c r="E64" s="5" t="s">
        <v>1174</v>
      </c>
      <c r="F64" s="5" t="s">
        <v>161</v>
      </c>
      <c r="G64" s="5" t="s">
        <v>161</v>
      </c>
      <c r="H64" s="5" t="s">
        <v>162</v>
      </c>
      <c r="I64" s="5" t="s">
        <v>163</v>
      </c>
      <c r="J64" s="5" t="s">
        <v>1175</v>
      </c>
      <c r="K64" s="5" t="s">
        <v>82</v>
      </c>
      <c r="L64" s="34"/>
      <c r="M64" s="34"/>
      <c r="N64" s="34"/>
      <c r="O64" s="34"/>
      <c r="P64" s="34"/>
      <c r="Q64" s="34" t="s">
        <v>165</v>
      </c>
      <c r="R64" s="5"/>
      <c r="S64" s="5"/>
      <c r="T64" s="5" t="s">
        <v>1176</v>
      </c>
      <c r="U64" s="5" t="s">
        <v>264</v>
      </c>
      <c r="V64" s="5" t="s">
        <v>1177</v>
      </c>
      <c r="W64" s="34"/>
      <c r="X64" s="34" t="s">
        <v>165</v>
      </c>
      <c r="Y64" s="34" t="s">
        <v>165</v>
      </c>
      <c r="Z64" s="34"/>
      <c r="AA64" s="34"/>
      <c r="AB64" s="35" t="s">
        <v>1178</v>
      </c>
      <c r="AC64" s="5" t="s">
        <v>1179</v>
      </c>
      <c r="AD64" s="5" t="s">
        <v>161</v>
      </c>
      <c r="AE64" s="5" t="s">
        <v>1180</v>
      </c>
      <c r="AF64" s="5"/>
      <c r="AG64" s="5" t="s">
        <v>165</v>
      </c>
      <c r="AH64" s="5"/>
      <c r="AI64" s="5"/>
      <c r="AJ64" s="5" t="s">
        <v>165</v>
      </c>
      <c r="AK64" s="5" t="s">
        <v>1181</v>
      </c>
      <c r="AL64" s="5" t="s">
        <v>1182</v>
      </c>
      <c r="AM64" s="5" t="s">
        <v>175</v>
      </c>
      <c r="AN64" s="5"/>
      <c r="AO64" s="5" t="s">
        <v>1183</v>
      </c>
      <c r="AP64" s="35" t="s">
        <v>1184</v>
      </c>
      <c r="AQ64" s="34"/>
      <c r="AR64" s="34"/>
      <c r="AS64" s="34"/>
      <c r="AT64" s="45" t="s">
        <v>165</v>
      </c>
      <c r="AU64" s="45" t="s">
        <v>165</v>
      </c>
      <c r="AV64" s="45" t="s">
        <v>165</v>
      </c>
      <c r="AW64" s="34"/>
      <c r="AX64" s="34"/>
      <c r="AY64" s="34"/>
      <c r="AZ64" s="34"/>
      <c r="BA64" s="5" t="s">
        <v>1185</v>
      </c>
      <c r="BB64" s="5" t="s">
        <v>175</v>
      </c>
      <c r="BC64" s="5"/>
      <c r="BD64" s="5" t="s">
        <v>1186</v>
      </c>
      <c r="BE64" s="5" t="s">
        <v>1187</v>
      </c>
      <c r="BF64" s="5" t="s">
        <v>1188</v>
      </c>
      <c r="BG64" s="5" t="s">
        <v>1189</v>
      </c>
      <c r="BH64" s="5"/>
      <c r="BI64" s="5"/>
      <c r="BJ64" s="5"/>
      <c r="BK64" s="5"/>
      <c r="BL64" s="5"/>
      <c r="BM64" s="4"/>
      <c r="BN64" s="5"/>
      <c r="BO64" s="5"/>
      <c r="BP64" s="5"/>
      <c r="BQ64" s="5"/>
      <c r="BR64" s="5"/>
      <c r="BS64" s="5"/>
      <c r="BT64" s="5"/>
      <c r="BU64" s="5"/>
    </row>
    <row r="65" spans="1:73" ht="69" customHeight="1" x14ac:dyDescent="0.15">
      <c r="A65" s="34">
        <v>62</v>
      </c>
      <c r="B65" s="47">
        <v>44916</v>
      </c>
      <c r="C65" s="5" t="s">
        <v>1190</v>
      </c>
      <c r="D65" s="5" t="s">
        <v>14</v>
      </c>
      <c r="E65" s="5" t="s">
        <v>1191</v>
      </c>
      <c r="F65" s="5" t="s">
        <v>161</v>
      </c>
      <c r="G65" s="5" t="s">
        <v>161</v>
      </c>
      <c r="H65" s="5" t="s">
        <v>162</v>
      </c>
      <c r="I65" s="5" t="s">
        <v>163</v>
      </c>
      <c r="J65" s="5" t="s">
        <v>1192</v>
      </c>
      <c r="K65" s="5" t="s">
        <v>82</v>
      </c>
      <c r="L65" s="34"/>
      <c r="M65" s="34" t="s">
        <v>165</v>
      </c>
      <c r="N65" s="34"/>
      <c r="O65" s="34"/>
      <c r="P65" s="34"/>
      <c r="Q65" s="34"/>
      <c r="R65" s="5"/>
      <c r="S65" s="5"/>
      <c r="T65" s="5" t="s">
        <v>1193</v>
      </c>
      <c r="U65" s="5" t="s">
        <v>264</v>
      </c>
      <c r="V65" s="5" t="s">
        <v>1194</v>
      </c>
      <c r="W65" s="34" t="s">
        <v>165</v>
      </c>
      <c r="X65" s="34" t="s">
        <v>165</v>
      </c>
      <c r="Y65" s="34" t="s">
        <v>165</v>
      </c>
      <c r="Z65" s="34" t="s">
        <v>165</v>
      </c>
      <c r="AA65" s="34" t="s">
        <v>165</v>
      </c>
      <c r="AB65" s="5" t="s">
        <v>1195</v>
      </c>
      <c r="AC65" s="5" t="s">
        <v>1196</v>
      </c>
      <c r="AD65" s="5" t="s">
        <v>175</v>
      </c>
      <c r="AE65" s="5"/>
      <c r="AF65" s="5" t="s">
        <v>165</v>
      </c>
      <c r="AG65" s="5" t="s">
        <v>165</v>
      </c>
      <c r="AH65" s="5"/>
      <c r="AI65" s="5"/>
      <c r="AJ65" s="5"/>
      <c r="AK65" s="5" t="s">
        <v>1197</v>
      </c>
      <c r="AL65" s="5" t="s">
        <v>1198</v>
      </c>
      <c r="AM65" s="5" t="s">
        <v>175</v>
      </c>
      <c r="AN65" s="5"/>
      <c r="AO65" s="5" t="s">
        <v>1199</v>
      </c>
      <c r="AP65" s="35" t="s">
        <v>1200</v>
      </c>
      <c r="AQ65" s="34"/>
      <c r="AR65" s="34"/>
      <c r="AS65" s="34"/>
      <c r="AT65" s="34"/>
      <c r="AU65" s="34"/>
      <c r="AV65" s="45" t="s">
        <v>165</v>
      </c>
      <c r="AW65" s="34"/>
      <c r="AX65" s="34"/>
      <c r="AY65" s="34"/>
      <c r="AZ65" s="34"/>
      <c r="BA65" s="5" t="s">
        <v>1201</v>
      </c>
      <c r="BB65" s="5" t="s">
        <v>161</v>
      </c>
      <c r="BC65" s="5" t="s">
        <v>1202</v>
      </c>
      <c r="BD65" s="5" t="s">
        <v>1203</v>
      </c>
      <c r="BE65" s="5" t="s">
        <v>1204</v>
      </c>
      <c r="BF65" s="5"/>
      <c r="BG65" s="5" t="s">
        <v>1205</v>
      </c>
      <c r="BH65" s="5" t="s">
        <v>1206</v>
      </c>
      <c r="BI65" s="5"/>
      <c r="BJ65" s="5"/>
      <c r="BK65" s="5"/>
      <c r="BL65" s="5"/>
      <c r="BM65" s="4"/>
      <c r="BN65" s="5"/>
      <c r="BO65" s="5"/>
      <c r="BP65" s="5"/>
      <c r="BQ65" s="5"/>
      <c r="BR65" s="5"/>
      <c r="BS65" s="5"/>
      <c r="BT65" s="5"/>
      <c r="BU65" s="5"/>
    </row>
    <row r="66" spans="1:73" ht="61.5" customHeight="1" x14ac:dyDescent="0.15">
      <c r="A66" s="34">
        <v>63</v>
      </c>
      <c r="B66" s="47">
        <v>44917</v>
      </c>
      <c r="C66" s="5" t="s">
        <v>1207</v>
      </c>
      <c r="D66" s="5" t="s">
        <v>14</v>
      </c>
      <c r="E66" s="5" t="s">
        <v>1208</v>
      </c>
      <c r="F66" s="5" t="s">
        <v>161</v>
      </c>
      <c r="G66" s="5" t="s">
        <v>161</v>
      </c>
      <c r="H66" s="5" t="s">
        <v>505</v>
      </c>
      <c r="I66" s="5" t="s">
        <v>282</v>
      </c>
      <c r="J66" s="5" t="s">
        <v>1209</v>
      </c>
      <c r="K66" s="5" t="s">
        <v>82</v>
      </c>
      <c r="L66" s="34"/>
      <c r="M66" s="34"/>
      <c r="N66" s="34"/>
      <c r="O66" s="34"/>
      <c r="P66" s="34"/>
      <c r="Q66" s="34" t="s">
        <v>165</v>
      </c>
      <c r="R66" s="5"/>
      <c r="S66" s="5"/>
      <c r="T66" s="5" t="s">
        <v>1210</v>
      </c>
      <c r="U66" s="5" t="s">
        <v>264</v>
      </c>
      <c r="V66" s="5" t="s">
        <v>1211</v>
      </c>
      <c r="W66" s="34"/>
      <c r="X66" s="34"/>
      <c r="Y66" s="34" t="s">
        <v>165</v>
      </c>
      <c r="Z66" s="34"/>
      <c r="AA66" s="34"/>
      <c r="AB66" s="5" t="s">
        <v>1212</v>
      </c>
      <c r="AC66" s="5"/>
      <c r="AD66" s="5" t="s">
        <v>161</v>
      </c>
      <c r="AE66" s="5" t="s">
        <v>1213</v>
      </c>
      <c r="AF66" s="5" t="s">
        <v>165</v>
      </c>
      <c r="AG66" s="5"/>
      <c r="AH66" s="5"/>
      <c r="AI66" s="5"/>
      <c r="AJ66" s="5"/>
      <c r="AK66" s="5" t="s">
        <v>1214</v>
      </c>
      <c r="AL66" s="5" t="s">
        <v>1215</v>
      </c>
      <c r="AM66" s="5" t="s">
        <v>175</v>
      </c>
      <c r="AN66" s="5"/>
      <c r="AO66" s="5" t="s">
        <v>1216</v>
      </c>
      <c r="AP66" s="35" t="s">
        <v>1217</v>
      </c>
      <c r="AQ66" s="34"/>
      <c r="AR66" s="34"/>
      <c r="AS66" s="34"/>
      <c r="AT66" s="34"/>
      <c r="AU66" s="34"/>
      <c r="AV66" s="45" t="s">
        <v>165</v>
      </c>
      <c r="AW66" s="34"/>
      <c r="AX66" s="34"/>
      <c r="AY66" s="34"/>
      <c r="AZ66" s="34"/>
      <c r="BA66" s="5" t="s">
        <v>1218</v>
      </c>
      <c r="BB66" s="5" t="s">
        <v>161</v>
      </c>
      <c r="BC66" s="5" t="s">
        <v>1219</v>
      </c>
      <c r="BD66" s="5" t="s">
        <v>1220</v>
      </c>
      <c r="BE66" s="5" t="s">
        <v>1221</v>
      </c>
      <c r="BF66" s="5" t="s">
        <v>1222</v>
      </c>
      <c r="BG66" s="5"/>
      <c r="BH66" s="5"/>
      <c r="BI66" s="5"/>
      <c r="BJ66" s="5"/>
      <c r="BK66" s="5"/>
      <c r="BL66" s="5"/>
      <c r="BM66" s="4"/>
      <c r="BN66" s="5"/>
      <c r="BO66" s="5"/>
      <c r="BP66" s="5"/>
      <c r="BQ66" s="5"/>
      <c r="BR66" s="5"/>
      <c r="BS66" s="5"/>
      <c r="BT66" s="5"/>
      <c r="BU66" s="5"/>
    </row>
    <row r="67" spans="1:73" ht="60" customHeight="1" x14ac:dyDescent="0.15">
      <c r="A67" s="34">
        <v>64</v>
      </c>
      <c r="B67" s="47">
        <v>44920</v>
      </c>
      <c r="C67" s="5" t="s">
        <v>1223</v>
      </c>
      <c r="D67" s="5" t="s">
        <v>14</v>
      </c>
      <c r="E67" s="5" t="s">
        <v>1224</v>
      </c>
      <c r="F67" s="5" t="s">
        <v>175</v>
      </c>
      <c r="G67" s="5" t="s">
        <v>1225</v>
      </c>
      <c r="H67" s="5" t="s">
        <v>486</v>
      </c>
      <c r="I67" s="5" t="s">
        <v>190</v>
      </c>
      <c r="J67" s="5" t="s">
        <v>1226</v>
      </c>
      <c r="K67" s="5" t="s">
        <v>82</v>
      </c>
      <c r="L67" s="34" t="s">
        <v>165</v>
      </c>
      <c r="M67" s="34"/>
      <c r="N67" s="34"/>
      <c r="O67" s="34"/>
      <c r="P67" s="34"/>
      <c r="Q67" s="34"/>
      <c r="R67" s="5"/>
      <c r="S67" s="5"/>
      <c r="T67" s="5" t="s">
        <v>1227</v>
      </c>
      <c r="U67" s="5" t="s">
        <v>194</v>
      </c>
      <c r="V67" s="5" t="s">
        <v>1228</v>
      </c>
      <c r="W67" s="34"/>
      <c r="X67" s="34"/>
      <c r="Y67" s="34"/>
      <c r="Z67" s="34"/>
      <c r="AA67" s="34"/>
      <c r="AB67" s="5"/>
      <c r="AC67" s="5"/>
      <c r="AD67" s="5"/>
      <c r="AE67" s="5"/>
      <c r="AF67" s="5"/>
      <c r="AG67" s="5"/>
      <c r="AH67" s="5"/>
      <c r="AI67" s="5"/>
      <c r="AJ67" s="5"/>
      <c r="AK67" s="5"/>
      <c r="AL67" s="5"/>
      <c r="AM67" s="5"/>
      <c r="AN67" s="5"/>
      <c r="AO67" s="5"/>
      <c r="AP67" s="35"/>
      <c r="AQ67" s="34"/>
      <c r="AR67" s="34"/>
      <c r="AS67" s="34"/>
      <c r="AT67" s="34"/>
      <c r="AU67" s="34"/>
      <c r="AV67" s="34"/>
      <c r="AW67" s="34"/>
      <c r="AX67" s="34"/>
      <c r="AY67" s="34"/>
      <c r="AZ67" s="34"/>
      <c r="BA67" s="5"/>
      <c r="BB67" s="5"/>
      <c r="BC67" s="5"/>
      <c r="BD67" s="5"/>
      <c r="BE67" s="5"/>
      <c r="BF67" s="5"/>
      <c r="BG67" s="5"/>
      <c r="BH67" s="5"/>
      <c r="BI67" s="5"/>
      <c r="BJ67" s="5"/>
      <c r="BK67" s="5"/>
      <c r="BL67" s="5"/>
      <c r="BM67" s="4"/>
      <c r="BN67" s="5"/>
      <c r="BO67" s="5"/>
      <c r="BP67" s="5"/>
      <c r="BQ67" s="5"/>
      <c r="BR67" s="5"/>
      <c r="BS67" s="5"/>
      <c r="BT67" s="5"/>
      <c r="BU67" s="5"/>
    </row>
    <row r="68" spans="1:73" ht="66" customHeight="1" x14ac:dyDescent="0.15">
      <c r="A68" s="34">
        <v>65</v>
      </c>
      <c r="B68" s="47">
        <v>44920</v>
      </c>
      <c r="C68" s="5" t="s">
        <v>1229</v>
      </c>
      <c r="D68" s="5" t="s">
        <v>14</v>
      </c>
      <c r="E68" s="5" t="s">
        <v>1230</v>
      </c>
      <c r="F68" s="5" t="s">
        <v>161</v>
      </c>
      <c r="G68" s="5" t="s">
        <v>161</v>
      </c>
      <c r="H68" s="5" t="s">
        <v>667</v>
      </c>
      <c r="I68" s="5" t="s">
        <v>282</v>
      </c>
      <c r="J68" s="5" t="s">
        <v>1231</v>
      </c>
      <c r="K68" s="5" t="s">
        <v>82</v>
      </c>
      <c r="L68" s="34" t="s">
        <v>165</v>
      </c>
      <c r="M68" s="34"/>
      <c r="N68" s="34"/>
      <c r="O68" s="34"/>
      <c r="P68" s="34"/>
      <c r="Q68" s="34"/>
      <c r="R68" s="5"/>
      <c r="S68" s="5"/>
      <c r="T68" s="5" t="s">
        <v>1232</v>
      </c>
      <c r="U68" s="5" t="s">
        <v>194</v>
      </c>
      <c r="V68" s="5" t="s">
        <v>1233</v>
      </c>
      <c r="W68" s="34"/>
      <c r="X68" s="34"/>
      <c r="Y68" s="34" t="s">
        <v>165</v>
      </c>
      <c r="Z68" s="34"/>
      <c r="AA68" s="34"/>
      <c r="AB68" s="5" t="s">
        <v>1234</v>
      </c>
      <c r="AC68" s="5"/>
      <c r="AD68" s="5" t="s">
        <v>161</v>
      </c>
      <c r="AE68" s="5" t="s">
        <v>1235</v>
      </c>
      <c r="AF68" s="5" t="s">
        <v>165</v>
      </c>
      <c r="AG68" s="5"/>
      <c r="AH68" s="5"/>
      <c r="AI68" s="5"/>
      <c r="AJ68" s="5"/>
      <c r="AK68" s="5" t="s">
        <v>1236</v>
      </c>
      <c r="AL68" s="5" t="s">
        <v>1237</v>
      </c>
      <c r="AM68" s="5" t="s">
        <v>175</v>
      </c>
      <c r="AN68" s="5"/>
      <c r="AO68" s="5" t="s">
        <v>1238</v>
      </c>
      <c r="AP68" s="35" t="s">
        <v>1239</v>
      </c>
      <c r="AQ68" s="34"/>
      <c r="AR68" s="34"/>
      <c r="AS68" s="34"/>
      <c r="AT68" s="34" t="s">
        <v>165</v>
      </c>
      <c r="AU68" s="45" t="s">
        <v>165</v>
      </c>
      <c r="AV68" s="34"/>
      <c r="AW68" s="34"/>
      <c r="AX68" s="34"/>
      <c r="AY68" s="34"/>
      <c r="AZ68" s="34"/>
      <c r="BA68" s="5" t="s">
        <v>1240</v>
      </c>
      <c r="BB68" s="5" t="s">
        <v>175</v>
      </c>
      <c r="BC68" s="5"/>
      <c r="BD68" s="5" t="s">
        <v>1241</v>
      </c>
      <c r="BE68" s="5" t="s">
        <v>1242</v>
      </c>
      <c r="BF68" s="5" t="s">
        <v>1243</v>
      </c>
      <c r="BG68" s="5"/>
      <c r="BH68" s="5"/>
      <c r="BI68" s="5"/>
      <c r="BJ68" s="5"/>
      <c r="BK68" s="5"/>
      <c r="BL68" s="5"/>
      <c r="BM68" s="4"/>
      <c r="BN68" s="5"/>
      <c r="BO68" s="5"/>
      <c r="BP68" s="5"/>
      <c r="BQ68" s="5"/>
      <c r="BR68" s="5"/>
      <c r="BS68" s="5"/>
      <c r="BT68" s="5"/>
      <c r="BU68" s="5"/>
    </row>
    <row r="69" spans="1:73" ht="67.5" customHeight="1" x14ac:dyDescent="0.15">
      <c r="A69" s="34">
        <v>66</v>
      </c>
      <c r="B69" s="47">
        <v>44921</v>
      </c>
      <c r="C69" s="5" t="s">
        <v>1244</v>
      </c>
      <c r="D69" s="5" t="s">
        <v>14</v>
      </c>
      <c r="E69" s="5" t="s">
        <v>1245</v>
      </c>
      <c r="F69" s="5" t="s">
        <v>161</v>
      </c>
      <c r="G69" s="5" t="s">
        <v>161</v>
      </c>
      <c r="H69" s="5" t="s">
        <v>1246</v>
      </c>
      <c r="I69" s="5" t="s">
        <v>190</v>
      </c>
      <c r="J69" s="5" t="s">
        <v>1247</v>
      </c>
      <c r="K69" s="5" t="s">
        <v>82</v>
      </c>
      <c r="L69" s="34" t="s">
        <v>165</v>
      </c>
      <c r="M69" s="34"/>
      <c r="N69" s="34"/>
      <c r="O69" s="34"/>
      <c r="P69" s="34"/>
      <c r="Q69" s="34"/>
      <c r="R69" s="5"/>
      <c r="S69" s="5"/>
      <c r="T69" s="5" t="s">
        <v>1248</v>
      </c>
      <c r="U69" s="5" t="s">
        <v>194</v>
      </c>
      <c r="V69" s="5" t="s">
        <v>1249</v>
      </c>
      <c r="W69" s="34"/>
      <c r="X69" s="34" t="s">
        <v>165</v>
      </c>
      <c r="Y69" s="34" t="s">
        <v>165</v>
      </c>
      <c r="Z69" s="34"/>
      <c r="AA69" s="34"/>
      <c r="AB69" s="5" t="s">
        <v>1250</v>
      </c>
      <c r="AC69" s="5" t="s">
        <v>1251</v>
      </c>
      <c r="AD69" s="5" t="s">
        <v>161</v>
      </c>
      <c r="AE69" s="5" t="s">
        <v>1252</v>
      </c>
      <c r="AF69" s="5" t="s">
        <v>165</v>
      </c>
      <c r="AG69" s="5"/>
      <c r="AH69" s="5" t="s">
        <v>165</v>
      </c>
      <c r="AI69" s="5"/>
      <c r="AJ69" s="5" t="s">
        <v>165</v>
      </c>
      <c r="AK69" s="5" t="s">
        <v>1253</v>
      </c>
      <c r="AL69" s="5" t="s">
        <v>1254</v>
      </c>
      <c r="AM69" s="5" t="s">
        <v>175</v>
      </c>
      <c r="AN69" s="5"/>
      <c r="AO69" s="5" t="s">
        <v>1255</v>
      </c>
      <c r="AP69" s="35" t="s">
        <v>1256</v>
      </c>
      <c r="AQ69" s="34"/>
      <c r="AR69" s="34"/>
      <c r="AS69" s="34"/>
      <c r="AT69" s="34" t="s">
        <v>165</v>
      </c>
      <c r="AU69" s="34" t="s">
        <v>165</v>
      </c>
      <c r="AV69" s="34"/>
      <c r="AW69" s="34"/>
      <c r="AX69" s="34"/>
      <c r="AY69" s="34"/>
      <c r="AZ69" s="34"/>
      <c r="BA69" s="5" t="s">
        <v>1257</v>
      </c>
      <c r="BB69" s="5" t="s">
        <v>175</v>
      </c>
      <c r="BC69" s="5"/>
      <c r="BD69" s="5" t="s">
        <v>1258</v>
      </c>
      <c r="BE69" s="5"/>
      <c r="BF69" s="5" t="s">
        <v>1259</v>
      </c>
      <c r="BG69" s="5" t="s">
        <v>1260</v>
      </c>
      <c r="BH69" s="5" t="s">
        <v>1261</v>
      </c>
      <c r="BI69" s="5"/>
      <c r="BJ69" s="5"/>
      <c r="BK69" s="5"/>
      <c r="BL69" s="5"/>
      <c r="BM69" s="4"/>
      <c r="BN69" s="5"/>
      <c r="BO69" s="5"/>
      <c r="BP69" s="5"/>
      <c r="BQ69" s="5"/>
      <c r="BR69" s="5"/>
      <c r="BS69" s="5"/>
      <c r="BT69" s="5"/>
      <c r="BU69" s="5"/>
    </row>
    <row r="70" spans="1:73" ht="56.25" customHeight="1" x14ac:dyDescent="0.15">
      <c r="A70" s="34">
        <v>67</v>
      </c>
      <c r="B70" s="47">
        <v>44921</v>
      </c>
      <c r="C70" s="5" t="s">
        <v>1262</v>
      </c>
      <c r="D70" s="5" t="s">
        <v>14</v>
      </c>
      <c r="E70" s="5" t="s">
        <v>1263</v>
      </c>
      <c r="F70" s="5" t="s">
        <v>175</v>
      </c>
      <c r="G70" s="5" t="s">
        <v>1264</v>
      </c>
      <c r="H70" s="5"/>
      <c r="I70" s="5"/>
      <c r="J70" s="5"/>
      <c r="K70" s="5"/>
      <c r="L70" s="34"/>
      <c r="M70" s="34"/>
      <c r="N70" s="34"/>
      <c r="O70" s="34"/>
      <c r="P70" s="34"/>
      <c r="Q70" s="34"/>
      <c r="R70" s="5"/>
      <c r="S70" s="5"/>
      <c r="T70" s="5"/>
      <c r="U70" s="5"/>
      <c r="V70" s="5"/>
      <c r="W70" s="34"/>
      <c r="X70" s="34"/>
      <c r="Y70" s="34"/>
      <c r="Z70" s="34"/>
      <c r="AA70" s="34"/>
      <c r="AB70" s="5"/>
      <c r="AC70" s="5"/>
      <c r="AD70" s="5"/>
      <c r="AE70" s="5"/>
      <c r="AF70" s="5"/>
      <c r="AG70" s="5"/>
      <c r="AH70" s="5"/>
      <c r="AI70" s="5"/>
      <c r="AJ70" s="5"/>
      <c r="AK70" s="5"/>
      <c r="AL70" s="5"/>
      <c r="AM70" s="5"/>
      <c r="AN70" s="5"/>
      <c r="AO70" s="5"/>
      <c r="AP70" s="35"/>
      <c r="AQ70" s="34"/>
      <c r="AR70" s="34"/>
      <c r="AS70" s="34"/>
      <c r="AT70" s="34"/>
      <c r="AU70" s="34"/>
      <c r="AV70" s="34"/>
      <c r="AW70" s="34"/>
      <c r="AX70" s="34"/>
      <c r="AY70" s="34"/>
      <c r="AZ70" s="34"/>
      <c r="BA70" s="5"/>
      <c r="BB70" s="5"/>
      <c r="BC70" s="5"/>
      <c r="BD70" s="5"/>
      <c r="BE70" s="5"/>
      <c r="BF70" s="5"/>
      <c r="BG70" s="5"/>
      <c r="BH70" s="5"/>
      <c r="BI70" s="5"/>
      <c r="BJ70" s="5"/>
      <c r="BK70" s="5"/>
      <c r="BL70" s="5"/>
      <c r="BM70" s="4"/>
      <c r="BN70" s="5"/>
      <c r="BO70" s="5"/>
      <c r="BP70" s="5"/>
      <c r="BQ70" s="5"/>
      <c r="BR70" s="5"/>
      <c r="BS70" s="5"/>
      <c r="BT70" s="5"/>
      <c r="BU70" s="5"/>
    </row>
    <row r="71" spans="1:73" ht="58.5" customHeight="1" x14ac:dyDescent="0.15">
      <c r="A71" s="34">
        <v>68</v>
      </c>
      <c r="B71" s="47">
        <v>44921</v>
      </c>
      <c r="C71" s="5" t="s">
        <v>1265</v>
      </c>
      <c r="D71" s="5" t="s">
        <v>14</v>
      </c>
      <c r="E71" s="5" t="s">
        <v>1266</v>
      </c>
      <c r="F71" s="5" t="s">
        <v>161</v>
      </c>
      <c r="G71" s="5" t="s">
        <v>161</v>
      </c>
      <c r="H71" s="5" t="s">
        <v>1267</v>
      </c>
      <c r="I71" s="5" t="s">
        <v>213</v>
      </c>
      <c r="J71" s="5" t="s">
        <v>1268</v>
      </c>
      <c r="K71" s="5" t="s">
        <v>82</v>
      </c>
      <c r="L71" s="34"/>
      <c r="M71" s="34"/>
      <c r="N71" s="34"/>
      <c r="O71" s="34"/>
      <c r="P71" s="34" t="s">
        <v>165</v>
      </c>
      <c r="Q71" s="34" t="s">
        <v>165</v>
      </c>
      <c r="R71" s="5"/>
      <c r="S71" s="5"/>
      <c r="T71" s="5" t="s">
        <v>1269</v>
      </c>
      <c r="U71" s="5" t="s">
        <v>194</v>
      </c>
      <c r="V71" s="5" t="s">
        <v>1270</v>
      </c>
      <c r="W71" s="34"/>
      <c r="X71" s="34"/>
      <c r="Y71" s="34" t="s">
        <v>165</v>
      </c>
      <c r="Z71" s="34"/>
      <c r="AA71" s="34"/>
      <c r="AB71" s="5" t="s">
        <v>1271</v>
      </c>
      <c r="AC71" s="5"/>
      <c r="AD71" s="5" t="s">
        <v>175</v>
      </c>
      <c r="AE71" s="5"/>
      <c r="AF71" s="5"/>
      <c r="AG71" s="5"/>
      <c r="AH71" s="5" t="s">
        <v>165</v>
      </c>
      <c r="AI71" s="5"/>
      <c r="AJ71" s="5" t="s">
        <v>165</v>
      </c>
      <c r="AK71" s="5" t="s">
        <v>1272</v>
      </c>
      <c r="AL71" s="5" t="s">
        <v>1273</v>
      </c>
      <c r="AM71" s="5" t="s">
        <v>175</v>
      </c>
      <c r="AN71" s="5"/>
      <c r="AO71" s="5" t="s">
        <v>1274</v>
      </c>
      <c r="AP71" s="35" t="s">
        <v>1275</v>
      </c>
      <c r="AQ71" s="34"/>
      <c r="AR71" s="34"/>
      <c r="AS71" s="34"/>
      <c r="AT71" s="34"/>
      <c r="AU71" s="34" t="s">
        <v>165</v>
      </c>
      <c r="AV71" s="34"/>
      <c r="AW71" s="34"/>
      <c r="AX71" s="34"/>
      <c r="AY71" s="34"/>
      <c r="AZ71" s="34"/>
      <c r="BA71" s="5" t="s">
        <v>1276</v>
      </c>
      <c r="BB71" s="5" t="s">
        <v>175</v>
      </c>
      <c r="BC71" s="5"/>
      <c r="BD71" s="5" t="s">
        <v>1277</v>
      </c>
      <c r="BE71" s="5" t="s">
        <v>1278</v>
      </c>
      <c r="BF71" s="5" t="s">
        <v>1279</v>
      </c>
      <c r="BG71" s="5"/>
      <c r="BH71" s="5"/>
      <c r="BI71" s="5"/>
      <c r="BJ71" s="5"/>
      <c r="BK71" s="5"/>
      <c r="BL71" s="5"/>
      <c r="BM71" s="4"/>
      <c r="BN71" s="5"/>
      <c r="BO71" s="5"/>
      <c r="BP71" s="5"/>
      <c r="BQ71" s="5"/>
      <c r="BR71" s="5"/>
      <c r="BS71" s="5"/>
      <c r="BT71" s="5"/>
      <c r="BU71" s="5"/>
    </row>
    <row r="72" spans="1:73" ht="81" customHeight="1" x14ac:dyDescent="0.15">
      <c r="A72" s="34">
        <v>69</v>
      </c>
      <c r="B72" s="47">
        <v>44922</v>
      </c>
      <c r="C72" s="5" t="s">
        <v>1280</v>
      </c>
      <c r="D72" s="5" t="s">
        <v>14</v>
      </c>
      <c r="E72" s="5" t="s">
        <v>1281</v>
      </c>
      <c r="F72" s="5" t="s">
        <v>175</v>
      </c>
      <c r="G72" s="5" t="s">
        <v>1282</v>
      </c>
      <c r="H72" s="5" t="s">
        <v>341</v>
      </c>
      <c r="I72" s="5" t="s">
        <v>282</v>
      </c>
      <c r="J72" s="5" t="s">
        <v>1283</v>
      </c>
      <c r="K72" s="5" t="s">
        <v>82</v>
      </c>
      <c r="L72" s="34" t="s">
        <v>165</v>
      </c>
      <c r="M72" s="34"/>
      <c r="N72" s="34"/>
      <c r="O72" s="34"/>
      <c r="P72" s="34"/>
      <c r="Q72" s="34"/>
      <c r="R72" s="5"/>
      <c r="S72" s="5"/>
      <c r="T72" s="5" t="s">
        <v>1284</v>
      </c>
      <c r="U72" s="5" t="s">
        <v>194</v>
      </c>
      <c r="V72" s="5" t="s">
        <v>1285</v>
      </c>
      <c r="W72" s="34"/>
      <c r="X72" s="34" t="s">
        <v>165</v>
      </c>
      <c r="Y72" s="34" t="s">
        <v>165</v>
      </c>
      <c r="Z72" s="34"/>
      <c r="AA72" s="34"/>
      <c r="AB72" s="5" t="s">
        <v>1286</v>
      </c>
      <c r="AC72" s="5"/>
      <c r="AD72" s="5"/>
      <c r="AE72" s="5"/>
      <c r="AF72" s="5"/>
      <c r="AG72" s="5"/>
      <c r="AH72" s="5"/>
      <c r="AI72" s="5"/>
      <c r="AJ72" s="5"/>
      <c r="AK72" s="5"/>
      <c r="AL72" s="5" t="s">
        <v>1287</v>
      </c>
      <c r="AM72" s="5"/>
      <c r="AN72" s="5"/>
      <c r="AO72" s="5"/>
      <c r="AP72" s="35"/>
      <c r="AQ72" s="34"/>
      <c r="AR72" s="34"/>
      <c r="AS72" s="34"/>
      <c r="AT72" s="34"/>
      <c r="AU72" s="34"/>
      <c r="AV72" s="34"/>
      <c r="AW72" s="34"/>
      <c r="AX72" s="34"/>
      <c r="AY72" s="34"/>
      <c r="AZ72" s="34"/>
      <c r="BA72" s="5"/>
      <c r="BB72" s="5"/>
      <c r="BC72" s="5"/>
      <c r="BD72" s="5"/>
      <c r="BE72" s="5"/>
      <c r="BF72" s="5"/>
      <c r="BG72" s="5"/>
      <c r="BH72" s="5"/>
      <c r="BI72" s="5"/>
      <c r="BJ72" s="5"/>
      <c r="BK72" s="5"/>
      <c r="BL72" s="5"/>
      <c r="BM72" s="4"/>
      <c r="BN72" s="5"/>
      <c r="BO72" s="5"/>
      <c r="BP72" s="5"/>
      <c r="BQ72" s="5"/>
      <c r="BR72" s="5"/>
      <c r="BS72" s="5"/>
      <c r="BT72" s="5"/>
      <c r="BU72" s="5"/>
    </row>
    <row r="73" spans="1:73" ht="78.75" customHeight="1" x14ac:dyDescent="0.15">
      <c r="A73" s="34">
        <v>70</v>
      </c>
      <c r="B73" s="47">
        <v>44923</v>
      </c>
      <c r="C73" s="5" t="s">
        <v>1288</v>
      </c>
      <c r="D73" s="5" t="s">
        <v>14</v>
      </c>
      <c r="E73" s="5" t="s">
        <v>1289</v>
      </c>
      <c r="F73" s="5" t="s">
        <v>161</v>
      </c>
      <c r="G73" s="5" t="s">
        <v>161</v>
      </c>
      <c r="H73" s="5" t="s">
        <v>627</v>
      </c>
      <c r="I73" s="5" t="s">
        <v>237</v>
      </c>
      <c r="J73" s="5" t="s">
        <v>1290</v>
      </c>
      <c r="K73" s="5" t="s">
        <v>82</v>
      </c>
      <c r="L73" s="34" t="s">
        <v>165</v>
      </c>
      <c r="M73" s="34"/>
      <c r="N73" s="34"/>
      <c r="O73" s="34"/>
      <c r="P73" s="34"/>
      <c r="Q73" s="34"/>
      <c r="R73" s="5" t="s">
        <v>165</v>
      </c>
      <c r="S73" s="5"/>
      <c r="T73" s="5" t="s">
        <v>1291</v>
      </c>
      <c r="U73" s="5" t="s">
        <v>194</v>
      </c>
      <c r="V73" s="5" t="s">
        <v>85</v>
      </c>
      <c r="W73" s="34"/>
      <c r="X73" s="34"/>
      <c r="Y73" s="34" t="s">
        <v>165</v>
      </c>
      <c r="Z73" s="34"/>
      <c r="AA73" s="34"/>
      <c r="AB73" s="5" t="s">
        <v>1292</v>
      </c>
      <c r="AC73" s="5" t="s">
        <v>1293</v>
      </c>
      <c r="AD73" s="5" t="s">
        <v>161</v>
      </c>
      <c r="AE73" s="5" t="s">
        <v>1294</v>
      </c>
      <c r="AF73" s="5" t="s">
        <v>165</v>
      </c>
      <c r="AG73" s="5"/>
      <c r="AH73" s="5"/>
      <c r="AI73" s="5"/>
      <c r="AJ73" s="5"/>
      <c r="AK73" s="5" t="s">
        <v>1295</v>
      </c>
      <c r="AL73" s="5"/>
      <c r="AM73" s="5" t="s">
        <v>175</v>
      </c>
      <c r="AN73" s="5"/>
      <c r="AO73" s="5" t="s">
        <v>1296</v>
      </c>
      <c r="AP73" s="35" t="s">
        <v>1297</v>
      </c>
      <c r="AQ73" s="34"/>
      <c r="AR73" s="34"/>
      <c r="AS73" s="34"/>
      <c r="AT73" s="34"/>
      <c r="AU73" s="34" t="s">
        <v>165</v>
      </c>
      <c r="AV73" s="34" t="s">
        <v>165</v>
      </c>
      <c r="AW73" s="34"/>
      <c r="AX73" s="34"/>
      <c r="AY73" s="34"/>
      <c r="AZ73" s="34"/>
      <c r="BA73" s="5" t="s">
        <v>1298</v>
      </c>
      <c r="BB73" s="5" t="s">
        <v>175</v>
      </c>
      <c r="BC73" s="5"/>
      <c r="BD73" s="5" t="s">
        <v>1299</v>
      </c>
      <c r="BE73" s="5"/>
      <c r="BF73" s="5" t="s">
        <v>1300</v>
      </c>
      <c r="BG73" s="5"/>
      <c r="BH73" s="5"/>
      <c r="BI73" s="5"/>
      <c r="BJ73" s="5"/>
      <c r="BK73" s="5"/>
      <c r="BL73" s="5"/>
      <c r="BM73" s="4"/>
      <c r="BN73" s="5"/>
      <c r="BO73" s="5"/>
      <c r="BP73" s="5"/>
      <c r="BQ73" s="5"/>
      <c r="BR73" s="5"/>
      <c r="BS73" s="5"/>
      <c r="BT73" s="5"/>
      <c r="BU73" s="5"/>
    </row>
    <row r="74" spans="1:73" ht="67.5" customHeight="1" x14ac:dyDescent="0.15">
      <c r="A74" s="34">
        <v>71</v>
      </c>
      <c r="B74" s="47">
        <v>44923</v>
      </c>
      <c r="C74" s="5" t="s">
        <v>1301</v>
      </c>
      <c r="D74" s="5" t="s">
        <v>14</v>
      </c>
      <c r="E74" s="5" t="s">
        <v>1302</v>
      </c>
      <c r="F74" s="5" t="s">
        <v>175</v>
      </c>
      <c r="G74" s="5" t="s">
        <v>1303</v>
      </c>
      <c r="H74" s="5" t="s">
        <v>1304</v>
      </c>
      <c r="I74" s="5" t="s">
        <v>704</v>
      </c>
      <c r="J74" s="5" t="s">
        <v>1305</v>
      </c>
      <c r="K74" s="5" t="s">
        <v>82</v>
      </c>
      <c r="L74" s="34" t="s">
        <v>165</v>
      </c>
      <c r="M74" s="34"/>
      <c r="N74" s="34"/>
      <c r="O74" s="34"/>
      <c r="P74" s="34"/>
      <c r="Q74" s="34"/>
      <c r="R74" s="5"/>
      <c r="S74" s="5"/>
      <c r="T74" s="5" t="s">
        <v>1306</v>
      </c>
      <c r="U74" s="5"/>
      <c r="V74" s="5"/>
      <c r="W74" s="34"/>
      <c r="X74" s="34"/>
      <c r="Y74" s="34"/>
      <c r="Z74" s="34"/>
      <c r="AA74" s="34"/>
      <c r="AB74" s="5"/>
      <c r="AC74" s="5" t="s">
        <v>1307</v>
      </c>
      <c r="AD74" s="5"/>
      <c r="AE74" s="5"/>
      <c r="AF74" s="5"/>
      <c r="AG74" s="5"/>
      <c r="AH74" s="5"/>
      <c r="AI74" s="5"/>
      <c r="AJ74" s="5"/>
      <c r="AK74" s="5"/>
      <c r="AL74" s="5" t="s">
        <v>1308</v>
      </c>
      <c r="AM74" s="5"/>
      <c r="AN74" s="5"/>
      <c r="AO74" s="5"/>
      <c r="AP74" s="35"/>
      <c r="AQ74" s="34"/>
      <c r="AR74" s="34"/>
      <c r="AS74" s="34"/>
      <c r="AT74" s="34"/>
      <c r="AU74" s="34"/>
      <c r="AV74" s="34"/>
      <c r="AW74" s="34"/>
      <c r="AX74" s="34"/>
      <c r="AY74" s="34"/>
      <c r="AZ74" s="34"/>
      <c r="BA74" s="5"/>
      <c r="BB74" s="5"/>
      <c r="BC74" s="5"/>
      <c r="BD74" s="5"/>
      <c r="BE74" s="5"/>
      <c r="BF74" s="5"/>
      <c r="BG74" s="5"/>
      <c r="BH74" s="5"/>
      <c r="BI74" s="5"/>
      <c r="BJ74" s="5"/>
      <c r="BK74" s="5"/>
      <c r="BL74" s="5"/>
      <c r="BM74" s="4"/>
      <c r="BN74" s="5"/>
      <c r="BO74" s="5"/>
      <c r="BP74" s="5"/>
      <c r="BQ74" s="5"/>
      <c r="BR74" s="5"/>
      <c r="BS74" s="5"/>
      <c r="BT74" s="5"/>
      <c r="BU74" s="5"/>
    </row>
    <row r="75" spans="1:73" ht="69" customHeight="1" x14ac:dyDescent="0.15">
      <c r="A75" s="34">
        <v>72</v>
      </c>
      <c r="B75" s="47">
        <v>44923</v>
      </c>
      <c r="C75" s="5" t="s">
        <v>1309</v>
      </c>
      <c r="D75" s="5" t="s">
        <v>14</v>
      </c>
      <c r="E75" s="5" t="s">
        <v>1310</v>
      </c>
      <c r="F75" s="5" t="s">
        <v>161</v>
      </c>
      <c r="G75" s="5" t="s">
        <v>161</v>
      </c>
      <c r="H75" s="5" t="s">
        <v>341</v>
      </c>
      <c r="I75" s="5" t="s">
        <v>282</v>
      </c>
      <c r="J75" s="5" t="s">
        <v>1311</v>
      </c>
      <c r="K75" s="5" t="s">
        <v>82</v>
      </c>
      <c r="L75" s="34"/>
      <c r="M75" s="34"/>
      <c r="N75" s="34"/>
      <c r="O75" s="34"/>
      <c r="P75" s="34" t="s">
        <v>165</v>
      </c>
      <c r="Q75" s="34"/>
      <c r="R75" s="5"/>
      <c r="S75" s="5"/>
      <c r="T75" s="5" t="s">
        <v>1312</v>
      </c>
      <c r="U75" s="5" t="s">
        <v>194</v>
      </c>
      <c r="V75" s="5" t="s">
        <v>1313</v>
      </c>
      <c r="W75" s="34"/>
      <c r="X75" s="34"/>
      <c r="Y75" s="34" t="s">
        <v>165</v>
      </c>
      <c r="Z75" s="34"/>
      <c r="AA75" s="34"/>
      <c r="AB75" s="5" t="s">
        <v>1314</v>
      </c>
      <c r="AC75" s="5"/>
      <c r="AD75" s="5" t="s">
        <v>161</v>
      </c>
      <c r="AE75" s="5" t="s">
        <v>1315</v>
      </c>
      <c r="AF75" s="5"/>
      <c r="AG75" s="5"/>
      <c r="AH75" s="5" t="s">
        <v>165</v>
      </c>
      <c r="AI75" s="5"/>
      <c r="AJ75" s="5"/>
      <c r="AK75" s="5" t="s">
        <v>1316</v>
      </c>
      <c r="AL75" s="5" t="s">
        <v>1317</v>
      </c>
      <c r="AM75" s="5" t="s">
        <v>161</v>
      </c>
      <c r="AN75" s="44" t="s">
        <v>1318</v>
      </c>
      <c r="AO75" s="5" t="s">
        <v>1319</v>
      </c>
      <c r="AP75" s="35" t="s">
        <v>1320</v>
      </c>
      <c r="AQ75" s="34"/>
      <c r="AR75" s="34"/>
      <c r="AS75" s="34"/>
      <c r="AT75" s="34"/>
      <c r="AU75" s="34" t="s">
        <v>165</v>
      </c>
      <c r="AV75" s="34"/>
      <c r="AW75" s="34"/>
      <c r="AX75" s="34"/>
      <c r="AY75" s="34"/>
      <c r="AZ75" s="34"/>
      <c r="BA75" s="5" t="s">
        <v>1321</v>
      </c>
      <c r="BB75" s="5" t="s">
        <v>175</v>
      </c>
      <c r="BC75" s="5"/>
      <c r="BD75" s="5" t="s">
        <v>1322</v>
      </c>
      <c r="BE75" s="5" t="s">
        <v>1323</v>
      </c>
      <c r="BF75" s="5" t="s">
        <v>1324</v>
      </c>
      <c r="BG75" s="5"/>
      <c r="BH75" s="5"/>
      <c r="BI75" s="5"/>
      <c r="BJ75" s="5"/>
      <c r="BK75" s="5"/>
      <c r="BL75" s="5"/>
      <c r="BM75" s="4"/>
      <c r="BN75" s="5"/>
      <c r="BO75" s="5"/>
      <c r="BP75" s="5"/>
      <c r="BQ75" s="5"/>
      <c r="BR75" s="5"/>
      <c r="BS75" s="5"/>
      <c r="BT75" s="5"/>
      <c r="BU75" s="5"/>
    </row>
    <row r="76" spans="1:73" ht="84.75" customHeight="1" x14ac:dyDescent="0.15">
      <c r="A76" s="34">
        <v>73</v>
      </c>
      <c r="B76" s="47">
        <v>44924</v>
      </c>
      <c r="C76" s="5" t="s">
        <v>1325</v>
      </c>
      <c r="D76" s="5" t="s">
        <v>14</v>
      </c>
      <c r="E76" s="5" t="s">
        <v>1326</v>
      </c>
      <c r="F76" s="5" t="s">
        <v>161</v>
      </c>
      <c r="G76" s="5" t="s">
        <v>161</v>
      </c>
      <c r="H76" s="5" t="s">
        <v>212</v>
      </c>
      <c r="I76" s="5" t="s">
        <v>213</v>
      </c>
      <c r="J76" s="5" t="s">
        <v>1327</v>
      </c>
      <c r="K76" s="5" t="s">
        <v>82</v>
      </c>
      <c r="L76" s="34" t="s">
        <v>165</v>
      </c>
      <c r="M76" s="34" t="s">
        <v>165</v>
      </c>
      <c r="N76" s="34"/>
      <c r="O76" s="34"/>
      <c r="P76" s="34"/>
      <c r="Q76" s="34"/>
      <c r="R76" s="5"/>
      <c r="S76" s="5" t="s">
        <v>1328</v>
      </c>
      <c r="T76" s="5" t="s">
        <v>1329</v>
      </c>
      <c r="U76" s="5" t="s">
        <v>194</v>
      </c>
      <c r="V76" s="5" t="s">
        <v>1330</v>
      </c>
      <c r="W76" s="34"/>
      <c r="X76" s="34"/>
      <c r="Y76" s="34" t="s">
        <v>165</v>
      </c>
      <c r="Z76" s="34"/>
      <c r="AA76" s="34"/>
      <c r="AB76" s="5" t="s">
        <v>1331</v>
      </c>
      <c r="AC76" s="5"/>
      <c r="AD76" s="5" t="s">
        <v>175</v>
      </c>
      <c r="AE76" s="5"/>
      <c r="AF76" s="5" t="s">
        <v>165</v>
      </c>
      <c r="AG76" s="5"/>
      <c r="AH76" s="5"/>
      <c r="AI76" s="5"/>
      <c r="AJ76" s="5" t="s">
        <v>165</v>
      </c>
      <c r="AK76" s="5" t="s">
        <v>1332</v>
      </c>
      <c r="AL76" s="5" t="s">
        <v>1333</v>
      </c>
      <c r="AM76" s="5" t="s">
        <v>175</v>
      </c>
      <c r="AN76" s="5"/>
      <c r="AO76" s="5" t="s">
        <v>1334</v>
      </c>
      <c r="AP76" s="35" t="s">
        <v>1335</v>
      </c>
      <c r="AQ76" s="34"/>
      <c r="AR76" s="34"/>
      <c r="AS76" s="34"/>
      <c r="AT76" s="34"/>
      <c r="AU76" s="34" t="s">
        <v>165</v>
      </c>
      <c r="AV76" s="34" t="s">
        <v>165</v>
      </c>
      <c r="AW76" s="34"/>
      <c r="AX76" s="34"/>
      <c r="AY76" s="34"/>
      <c r="AZ76" s="34"/>
      <c r="BA76" s="5" t="s">
        <v>1336</v>
      </c>
      <c r="BB76" s="5" t="s">
        <v>175</v>
      </c>
      <c r="BC76" s="5"/>
      <c r="BD76" s="5" t="s">
        <v>1337</v>
      </c>
      <c r="BE76" s="5" t="s">
        <v>1338</v>
      </c>
      <c r="BF76" s="5" t="s">
        <v>1339</v>
      </c>
      <c r="BG76" s="5"/>
      <c r="BH76" s="5"/>
      <c r="BI76" s="5"/>
      <c r="BJ76" s="5"/>
      <c r="BK76" s="5"/>
      <c r="BL76" s="5"/>
      <c r="BM76" s="4"/>
      <c r="BN76" s="5"/>
      <c r="BO76" s="5"/>
      <c r="BP76" s="5"/>
      <c r="BQ76" s="5"/>
      <c r="BR76" s="5"/>
      <c r="BS76" s="5"/>
      <c r="BT76" s="5"/>
      <c r="BU76" s="5"/>
    </row>
    <row r="77" spans="1:73" ht="83.25" customHeight="1" x14ac:dyDescent="0.15">
      <c r="A77" s="34">
        <v>74</v>
      </c>
      <c r="B77" s="47">
        <v>44924</v>
      </c>
      <c r="C77" s="5" t="s">
        <v>1340</v>
      </c>
      <c r="D77" s="5" t="s">
        <v>14</v>
      </c>
      <c r="E77" s="5" t="s">
        <v>1341</v>
      </c>
      <c r="F77" s="5" t="s">
        <v>175</v>
      </c>
      <c r="G77" s="5" t="s">
        <v>1342</v>
      </c>
      <c r="H77" s="5" t="s">
        <v>1051</v>
      </c>
      <c r="I77" s="5" t="s">
        <v>237</v>
      </c>
      <c r="J77" s="5" t="s">
        <v>1343</v>
      </c>
      <c r="K77" s="5" t="s">
        <v>82</v>
      </c>
      <c r="L77" s="34"/>
      <c r="M77" s="34"/>
      <c r="N77" s="34"/>
      <c r="O77" s="34"/>
      <c r="P77" s="34" t="s">
        <v>165</v>
      </c>
      <c r="Q77" s="34"/>
      <c r="R77" s="5"/>
      <c r="S77" s="5"/>
      <c r="T77" s="5" t="s">
        <v>1344</v>
      </c>
      <c r="U77" s="5" t="s">
        <v>264</v>
      </c>
      <c r="V77" s="5" t="s">
        <v>1345</v>
      </c>
      <c r="W77" s="34"/>
      <c r="X77" s="34" t="s">
        <v>165</v>
      </c>
      <c r="Y77" s="34"/>
      <c r="Z77" s="34"/>
      <c r="AA77" s="34"/>
      <c r="AB77" s="5" t="s">
        <v>1346</v>
      </c>
      <c r="AC77" s="5"/>
      <c r="AD77" s="5"/>
      <c r="AE77" s="5"/>
      <c r="AF77" s="5"/>
      <c r="AG77" s="5"/>
      <c r="AH77" s="5"/>
      <c r="AI77" s="5"/>
      <c r="AJ77" s="5"/>
      <c r="AK77" s="5"/>
      <c r="AL77" s="5" t="s">
        <v>1347</v>
      </c>
      <c r="AM77" s="5"/>
      <c r="AN77" s="5"/>
      <c r="AO77" s="5"/>
      <c r="AP77" s="35"/>
      <c r="AQ77" s="34"/>
      <c r="AR77" s="34"/>
      <c r="AS77" s="34"/>
      <c r="AT77" s="34"/>
      <c r="AU77" s="34"/>
      <c r="AV77" s="34"/>
      <c r="AW77" s="34"/>
      <c r="AX77" s="34"/>
      <c r="AY77" s="34"/>
      <c r="AZ77" s="34"/>
      <c r="BA77" s="5"/>
      <c r="BB77" s="5"/>
      <c r="BC77" s="5"/>
      <c r="BD77" s="5"/>
      <c r="BE77" s="5"/>
      <c r="BF77" s="5"/>
      <c r="BG77" s="5"/>
      <c r="BH77" s="5"/>
      <c r="BI77" s="5"/>
      <c r="BJ77" s="5"/>
      <c r="BK77" s="5"/>
      <c r="BL77" s="5"/>
      <c r="BM77" s="4"/>
      <c r="BN77" s="5"/>
      <c r="BO77" s="5"/>
      <c r="BP77" s="5"/>
      <c r="BQ77" s="5"/>
      <c r="BR77" s="5"/>
      <c r="BS77" s="5"/>
      <c r="BT77" s="5"/>
      <c r="BU77" s="5"/>
    </row>
    <row r="78" spans="1:73" ht="78.75" customHeight="1" x14ac:dyDescent="0.15">
      <c r="A78" s="34">
        <v>75</v>
      </c>
      <c r="B78" s="47">
        <v>44925</v>
      </c>
      <c r="C78" s="5" t="s">
        <v>1348</v>
      </c>
      <c r="D78" s="5" t="s">
        <v>14</v>
      </c>
      <c r="E78" s="5" t="s">
        <v>1349</v>
      </c>
      <c r="F78" s="5" t="s">
        <v>161</v>
      </c>
      <c r="G78" s="5" t="s">
        <v>161</v>
      </c>
      <c r="H78" s="5" t="s">
        <v>1350</v>
      </c>
      <c r="I78" s="5" t="s">
        <v>282</v>
      </c>
      <c r="J78" s="5" t="s">
        <v>1351</v>
      </c>
      <c r="K78" s="5" t="s">
        <v>82</v>
      </c>
      <c r="L78" s="34"/>
      <c r="M78" s="34" t="s">
        <v>165</v>
      </c>
      <c r="N78" s="34"/>
      <c r="O78" s="34"/>
      <c r="P78" s="34"/>
      <c r="Q78" s="34"/>
      <c r="R78" s="5"/>
      <c r="S78" s="5"/>
      <c r="T78" s="5" t="s">
        <v>1352</v>
      </c>
      <c r="U78" s="5" t="s">
        <v>264</v>
      </c>
      <c r="V78" s="5" t="s">
        <v>1353</v>
      </c>
      <c r="W78" s="34"/>
      <c r="X78" s="34" t="s">
        <v>165</v>
      </c>
      <c r="Y78" s="34" t="s">
        <v>165</v>
      </c>
      <c r="Z78" s="34"/>
      <c r="AA78" s="34"/>
      <c r="AB78" s="5" t="s">
        <v>1354</v>
      </c>
      <c r="AC78" s="5" t="s">
        <v>1355</v>
      </c>
      <c r="AD78" s="5" t="s">
        <v>161</v>
      </c>
      <c r="AE78" s="5" t="s">
        <v>1356</v>
      </c>
      <c r="AF78" s="5" t="s">
        <v>165</v>
      </c>
      <c r="AG78" s="5"/>
      <c r="AH78" s="5"/>
      <c r="AI78" s="5"/>
      <c r="AJ78" s="5"/>
      <c r="AK78" s="5" t="s">
        <v>1357</v>
      </c>
      <c r="AL78" s="5" t="s">
        <v>1358</v>
      </c>
      <c r="AM78" s="5" t="s">
        <v>175</v>
      </c>
      <c r="AN78" s="5"/>
      <c r="AO78" s="5" t="s">
        <v>1359</v>
      </c>
      <c r="AP78" s="35" t="s">
        <v>1360</v>
      </c>
      <c r="AQ78" s="34"/>
      <c r="AR78" s="34"/>
      <c r="AS78" s="34" t="s">
        <v>165</v>
      </c>
      <c r="AT78" s="34" t="s">
        <v>165</v>
      </c>
      <c r="AU78" s="34"/>
      <c r="AV78" s="34"/>
      <c r="AW78" s="34"/>
      <c r="AX78" s="34"/>
      <c r="AY78" s="34"/>
      <c r="AZ78" s="34"/>
      <c r="BA78" s="5" t="s">
        <v>1361</v>
      </c>
      <c r="BB78" s="5" t="s">
        <v>161</v>
      </c>
      <c r="BC78" s="5" t="s">
        <v>1362</v>
      </c>
      <c r="BD78" s="5" t="s">
        <v>1363</v>
      </c>
      <c r="BE78" s="5" t="s">
        <v>1364</v>
      </c>
      <c r="BF78" s="5" t="s">
        <v>1365</v>
      </c>
      <c r="BG78" s="5"/>
      <c r="BH78" s="5"/>
      <c r="BI78" s="5"/>
      <c r="BJ78" s="5"/>
      <c r="BK78" s="5"/>
      <c r="BL78" s="5"/>
      <c r="BM78" s="4"/>
      <c r="BN78" s="5"/>
      <c r="BO78" s="5"/>
      <c r="BP78" s="5"/>
      <c r="BQ78" s="5"/>
      <c r="BR78" s="5"/>
      <c r="BS78" s="5"/>
      <c r="BT78" s="5"/>
      <c r="BU78" s="5"/>
    </row>
    <row r="79" spans="1:73" ht="70" x14ac:dyDescent="0.15">
      <c r="A79" s="34">
        <v>76</v>
      </c>
      <c r="B79" s="47">
        <v>44925</v>
      </c>
      <c r="C79" s="5" t="s">
        <v>1366</v>
      </c>
      <c r="D79" s="5" t="s">
        <v>14</v>
      </c>
      <c r="E79" s="5"/>
      <c r="F79" s="5" t="s">
        <v>175</v>
      </c>
      <c r="G79" s="5" t="s">
        <v>1367</v>
      </c>
      <c r="H79" s="5"/>
      <c r="I79" s="5"/>
      <c r="J79" s="5"/>
      <c r="K79" s="5"/>
      <c r="L79" s="34"/>
      <c r="M79" s="34"/>
      <c r="N79" s="34"/>
      <c r="O79" s="34"/>
      <c r="P79" s="34"/>
      <c r="Q79" s="34"/>
      <c r="R79" s="5"/>
      <c r="S79" s="5"/>
      <c r="T79" s="5"/>
      <c r="U79" s="5"/>
      <c r="V79" s="5"/>
      <c r="W79" s="34"/>
      <c r="X79" s="34"/>
      <c r="Y79" s="34"/>
      <c r="Z79" s="34"/>
      <c r="AA79" s="34"/>
      <c r="AB79" s="5"/>
      <c r="AC79" s="5"/>
      <c r="AD79" s="5"/>
      <c r="AE79" s="5"/>
      <c r="AF79" s="5"/>
      <c r="AG79" s="5"/>
      <c r="AH79" s="5"/>
      <c r="AI79" s="5"/>
      <c r="AJ79" s="5"/>
      <c r="AK79" s="5"/>
      <c r="AL79" s="5"/>
      <c r="AM79" s="5"/>
      <c r="AN79" s="5"/>
      <c r="AO79" s="5"/>
      <c r="AP79" s="35"/>
      <c r="AQ79" s="34"/>
      <c r="AR79" s="34"/>
      <c r="AS79" s="34"/>
      <c r="AT79" s="34"/>
      <c r="AU79" s="34"/>
      <c r="AV79" s="34"/>
      <c r="AW79" s="34"/>
      <c r="AX79" s="34"/>
      <c r="AY79" s="34"/>
      <c r="AZ79" s="34"/>
      <c r="BA79" s="5"/>
      <c r="BB79" s="5"/>
      <c r="BC79" s="5"/>
      <c r="BD79" s="5"/>
      <c r="BE79" s="5"/>
      <c r="BF79" s="5"/>
      <c r="BG79" s="5"/>
      <c r="BH79" s="5"/>
      <c r="BI79" s="5"/>
      <c r="BJ79" s="5"/>
      <c r="BK79" s="5"/>
      <c r="BL79" s="5"/>
      <c r="BM79" s="4"/>
      <c r="BN79" s="5"/>
      <c r="BO79" s="5"/>
      <c r="BP79" s="5"/>
      <c r="BQ79" s="5"/>
      <c r="BR79" s="5"/>
      <c r="BS79" s="5"/>
      <c r="BT79" s="5"/>
      <c r="BU79" s="5"/>
    </row>
    <row r="80" spans="1:73" ht="54.75" customHeight="1" x14ac:dyDescent="0.15">
      <c r="A80" s="34">
        <v>77</v>
      </c>
      <c r="B80" s="47">
        <v>44925</v>
      </c>
      <c r="C80" s="5" t="s">
        <v>1368</v>
      </c>
      <c r="D80" s="5" t="s">
        <v>14</v>
      </c>
      <c r="E80" s="5" t="s">
        <v>1369</v>
      </c>
      <c r="F80" s="5" t="s">
        <v>161</v>
      </c>
      <c r="G80" s="5" t="s">
        <v>161</v>
      </c>
      <c r="H80" s="5" t="s">
        <v>386</v>
      </c>
      <c r="I80" s="5" t="s">
        <v>704</v>
      </c>
      <c r="J80" s="5" t="s">
        <v>1370</v>
      </c>
      <c r="K80" s="5" t="s">
        <v>82</v>
      </c>
      <c r="L80" s="34"/>
      <c r="M80" s="34"/>
      <c r="N80" s="34"/>
      <c r="O80" s="34"/>
      <c r="P80" s="34"/>
      <c r="Q80" s="34" t="s">
        <v>165</v>
      </c>
      <c r="R80" s="5"/>
      <c r="S80" s="5"/>
      <c r="T80" s="5" t="s">
        <v>1371</v>
      </c>
      <c r="U80" s="5" t="s">
        <v>194</v>
      </c>
      <c r="V80" s="5" t="s">
        <v>1372</v>
      </c>
      <c r="W80" s="34"/>
      <c r="X80" s="34"/>
      <c r="Y80" s="34" t="s">
        <v>165</v>
      </c>
      <c r="Z80" s="34"/>
      <c r="AA80" s="34"/>
      <c r="AB80" s="5" t="s">
        <v>1373</v>
      </c>
      <c r="AC80" s="5"/>
      <c r="AD80" s="5" t="s">
        <v>175</v>
      </c>
      <c r="AE80" s="5"/>
      <c r="AF80" s="5" t="s">
        <v>165</v>
      </c>
      <c r="AG80" s="5"/>
      <c r="AH80" s="5"/>
      <c r="AI80" s="5"/>
      <c r="AJ80" s="5"/>
      <c r="AK80" s="5" t="s">
        <v>1374</v>
      </c>
      <c r="AL80" s="5" t="s">
        <v>1375</v>
      </c>
      <c r="AM80" s="5" t="s">
        <v>175</v>
      </c>
      <c r="AN80" s="5"/>
      <c r="AO80" s="5" t="s">
        <v>1376</v>
      </c>
      <c r="AP80" s="35" t="s">
        <v>1377</v>
      </c>
      <c r="AQ80" s="34"/>
      <c r="AR80" s="34"/>
      <c r="AS80" s="34"/>
      <c r="AT80" s="34"/>
      <c r="AU80" s="34" t="s">
        <v>165</v>
      </c>
      <c r="AV80" s="34" t="s">
        <v>165</v>
      </c>
      <c r="AW80" s="34"/>
      <c r="AX80" s="34"/>
      <c r="AY80" s="34"/>
      <c r="AZ80" s="34"/>
      <c r="BA80" s="5" t="s">
        <v>1378</v>
      </c>
      <c r="BB80" s="5" t="s">
        <v>175</v>
      </c>
      <c r="BC80" s="5"/>
      <c r="BD80" s="5" t="s">
        <v>1379</v>
      </c>
      <c r="BE80" s="5" t="s">
        <v>1380</v>
      </c>
      <c r="BF80" s="5" t="s">
        <v>1381</v>
      </c>
      <c r="BG80" s="5"/>
      <c r="BH80" s="5"/>
      <c r="BI80" s="5"/>
      <c r="BJ80" s="5"/>
      <c r="BK80" s="5"/>
      <c r="BL80" s="5"/>
      <c r="BM80" s="4"/>
      <c r="BN80" s="5"/>
      <c r="BO80" s="5"/>
      <c r="BP80" s="5"/>
      <c r="BQ80" s="5"/>
      <c r="BR80" s="5"/>
      <c r="BS80" s="5"/>
      <c r="BT80" s="5"/>
      <c r="BU80" s="5"/>
    </row>
    <row r="81" spans="1:73" ht="77.25" customHeight="1" x14ac:dyDescent="0.15">
      <c r="A81" s="34">
        <v>78</v>
      </c>
      <c r="B81" s="47">
        <v>44927</v>
      </c>
      <c r="C81" s="5" t="s">
        <v>1382</v>
      </c>
      <c r="D81" s="5" t="s">
        <v>14</v>
      </c>
      <c r="E81" s="5" t="s">
        <v>1383</v>
      </c>
      <c r="F81" s="5" t="s">
        <v>175</v>
      </c>
      <c r="G81" s="5" t="s">
        <v>1384</v>
      </c>
      <c r="H81" s="5" t="s">
        <v>1385</v>
      </c>
      <c r="I81" s="5"/>
      <c r="J81" s="5" t="s">
        <v>1386</v>
      </c>
      <c r="K81" s="5" t="s">
        <v>82</v>
      </c>
      <c r="L81" s="34"/>
      <c r="M81" s="34"/>
      <c r="N81" s="34"/>
      <c r="O81" s="34"/>
      <c r="P81" s="34" t="s">
        <v>165</v>
      </c>
      <c r="Q81" s="34"/>
      <c r="R81" s="5"/>
      <c r="S81" s="5" t="s">
        <v>1387</v>
      </c>
      <c r="T81" s="5" t="s">
        <v>1388</v>
      </c>
      <c r="U81" s="5" t="s">
        <v>194</v>
      </c>
      <c r="V81" s="5" t="s">
        <v>1389</v>
      </c>
      <c r="W81" s="34"/>
      <c r="X81" s="34" t="s">
        <v>165</v>
      </c>
      <c r="Y81" s="34" t="s">
        <v>165</v>
      </c>
      <c r="Z81" s="34"/>
      <c r="AA81" s="34"/>
      <c r="AB81" s="5" t="s">
        <v>1390</v>
      </c>
      <c r="AC81" s="5" t="s">
        <v>1391</v>
      </c>
      <c r="AD81" s="5" t="s">
        <v>161</v>
      </c>
      <c r="AE81" s="5" t="s">
        <v>1392</v>
      </c>
      <c r="AF81" s="5" t="s">
        <v>165</v>
      </c>
      <c r="AG81" s="5"/>
      <c r="AH81" s="5"/>
      <c r="AI81" s="5"/>
      <c r="AJ81" s="5"/>
      <c r="AK81" s="5" t="s">
        <v>1393</v>
      </c>
      <c r="AL81" s="5" t="s">
        <v>1394</v>
      </c>
      <c r="AM81" s="5" t="s">
        <v>161</v>
      </c>
      <c r="AN81" s="5" t="s">
        <v>1395</v>
      </c>
      <c r="AO81" s="5" t="s">
        <v>1396</v>
      </c>
      <c r="AP81" s="35" t="s">
        <v>1397</v>
      </c>
      <c r="AQ81" s="34"/>
      <c r="AR81" s="34" t="s">
        <v>165</v>
      </c>
      <c r="AS81" s="34" t="s">
        <v>165</v>
      </c>
      <c r="AT81" s="34"/>
      <c r="AU81" s="34" t="s">
        <v>165</v>
      </c>
      <c r="AV81" s="34"/>
      <c r="AW81" s="34"/>
      <c r="AX81" s="34"/>
      <c r="AY81" s="34"/>
      <c r="AZ81" s="34"/>
      <c r="BA81" s="5" t="s">
        <v>1321</v>
      </c>
      <c r="BB81" s="5" t="s">
        <v>175</v>
      </c>
      <c r="BC81" s="5"/>
      <c r="BD81" s="5" t="s">
        <v>1398</v>
      </c>
      <c r="BE81" s="5" t="s">
        <v>1399</v>
      </c>
      <c r="BF81" s="5" t="s">
        <v>1400</v>
      </c>
      <c r="BG81" s="5"/>
      <c r="BH81" s="5"/>
      <c r="BI81" s="5" t="s">
        <v>1401</v>
      </c>
      <c r="BJ81" s="5"/>
      <c r="BK81" s="5"/>
      <c r="BL81" s="5"/>
      <c r="BM81" s="4"/>
      <c r="BN81" s="5"/>
      <c r="BO81" s="5"/>
      <c r="BP81" s="5"/>
      <c r="BQ81" s="5"/>
      <c r="BR81" s="5"/>
      <c r="BS81" s="5"/>
      <c r="BT81" s="5"/>
      <c r="BU81" s="5"/>
    </row>
    <row r="82" spans="1:73" ht="66" customHeight="1" x14ac:dyDescent="0.15">
      <c r="A82" s="34">
        <v>79</v>
      </c>
      <c r="B82" s="47">
        <v>44928</v>
      </c>
      <c r="C82" s="5" t="s">
        <v>1402</v>
      </c>
      <c r="D82" s="5" t="s">
        <v>14</v>
      </c>
      <c r="E82" s="5" t="s">
        <v>1403</v>
      </c>
      <c r="F82" s="5" t="s">
        <v>175</v>
      </c>
      <c r="G82" s="5" t="s">
        <v>1404</v>
      </c>
      <c r="H82" s="5"/>
      <c r="I82" s="5"/>
      <c r="J82" s="5"/>
      <c r="K82" s="5"/>
      <c r="L82" s="34"/>
      <c r="M82" s="34"/>
      <c r="N82" s="34"/>
      <c r="O82" s="34"/>
      <c r="P82" s="34"/>
      <c r="Q82" s="34"/>
      <c r="R82" s="5"/>
      <c r="S82" s="5"/>
      <c r="T82" s="5"/>
      <c r="U82" s="5"/>
      <c r="V82" s="5"/>
      <c r="W82" s="34"/>
      <c r="X82" s="34"/>
      <c r="Y82" s="34"/>
      <c r="Z82" s="34"/>
      <c r="AA82" s="34"/>
      <c r="AB82" s="5"/>
      <c r="AC82" s="5"/>
      <c r="AD82" s="5"/>
      <c r="AE82" s="5"/>
      <c r="AF82" s="5"/>
      <c r="AG82" s="5"/>
      <c r="AH82" s="5"/>
      <c r="AI82" s="5"/>
      <c r="AJ82" s="5"/>
      <c r="AK82" s="5"/>
      <c r="AL82" s="5"/>
      <c r="AM82" s="5"/>
      <c r="AN82" s="5"/>
      <c r="AO82" s="5"/>
      <c r="AP82" s="35"/>
      <c r="AQ82" s="34"/>
      <c r="AR82" s="34"/>
      <c r="AS82" s="34"/>
      <c r="AT82" s="34"/>
      <c r="AU82" s="34"/>
      <c r="AV82" s="34"/>
      <c r="AW82" s="34"/>
      <c r="AX82" s="34"/>
      <c r="AY82" s="34"/>
      <c r="AZ82" s="34"/>
      <c r="BA82" s="5"/>
      <c r="BB82" s="5"/>
      <c r="BC82" s="5"/>
      <c r="BD82" s="5"/>
      <c r="BE82" s="5"/>
      <c r="BF82" s="5"/>
      <c r="BG82" s="5"/>
      <c r="BH82" s="5"/>
      <c r="BI82" s="5"/>
      <c r="BJ82" s="5"/>
      <c r="BK82" s="5"/>
      <c r="BL82" s="5"/>
      <c r="BM82" s="4"/>
      <c r="BN82" s="5"/>
      <c r="BO82" s="5"/>
      <c r="BP82" s="5"/>
      <c r="BQ82" s="5"/>
      <c r="BR82" s="5"/>
      <c r="BS82" s="5"/>
      <c r="BT82" s="5"/>
      <c r="BU82" s="5"/>
    </row>
    <row r="83" spans="1:73" ht="74.25" customHeight="1" x14ac:dyDescent="0.15">
      <c r="A83" s="34">
        <v>80</v>
      </c>
      <c r="B83" s="47">
        <v>44928</v>
      </c>
      <c r="C83" s="5" t="s">
        <v>1405</v>
      </c>
      <c r="D83" s="5" t="s">
        <v>14</v>
      </c>
      <c r="E83" s="5" t="s">
        <v>1406</v>
      </c>
      <c r="F83" s="5" t="s">
        <v>161</v>
      </c>
      <c r="G83" s="5" t="s">
        <v>161</v>
      </c>
      <c r="H83" s="5" t="s">
        <v>322</v>
      </c>
      <c r="I83" s="5" t="s">
        <v>190</v>
      </c>
      <c r="J83" s="5" t="s">
        <v>1407</v>
      </c>
      <c r="K83" s="5" t="s">
        <v>82</v>
      </c>
      <c r="L83" s="34"/>
      <c r="M83" s="34"/>
      <c r="N83" s="34"/>
      <c r="O83" s="34"/>
      <c r="P83" s="34"/>
      <c r="Q83" s="34" t="s">
        <v>165</v>
      </c>
      <c r="R83" s="5"/>
      <c r="S83" s="5"/>
      <c r="T83" s="5" t="s">
        <v>1408</v>
      </c>
      <c r="U83" s="5" t="s">
        <v>194</v>
      </c>
      <c r="V83" s="5" t="s">
        <v>1409</v>
      </c>
      <c r="W83" s="34"/>
      <c r="X83" s="34"/>
      <c r="Y83" s="34" t="s">
        <v>165</v>
      </c>
      <c r="Z83" s="34"/>
      <c r="AA83" s="34"/>
      <c r="AB83" s="5" t="s">
        <v>1410</v>
      </c>
      <c r="AC83" s="5" t="s">
        <v>1411</v>
      </c>
      <c r="AD83" s="5" t="s">
        <v>161</v>
      </c>
      <c r="AE83" s="5" t="s">
        <v>1412</v>
      </c>
      <c r="AF83" s="5"/>
      <c r="AG83" s="5"/>
      <c r="AH83" s="5" t="s">
        <v>165</v>
      </c>
      <c r="AI83" s="5"/>
      <c r="AJ83" s="5"/>
      <c r="AK83" s="5" t="s">
        <v>1413</v>
      </c>
      <c r="AL83" s="5" t="s">
        <v>1414</v>
      </c>
      <c r="AM83" s="5" t="s">
        <v>175</v>
      </c>
      <c r="AN83" s="5"/>
      <c r="AO83" s="5" t="s">
        <v>1415</v>
      </c>
      <c r="AP83" s="35" t="s">
        <v>1416</v>
      </c>
      <c r="AQ83" s="34"/>
      <c r="AR83" s="34"/>
      <c r="AS83" s="34" t="s">
        <v>165</v>
      </c>
      <c r="AT83" s="34" t="s">
        <v>165</v>
      </c>
      <c r="AU83" s="34" t="s">
        <v>165</v>
      </c>
      <c r="AV83" s="34"/>
      <c r="AW83" s="34"/>
      <c r="AX83" s="34"/>
      <c r="AY83" s="34"/>
      <c r="AZ83" s="34"/>
      <c r="BA83" s="5" t="s">
        <v>1417</v>
      </c>
      <c r="BB83" s="5" t="s">
        <v>175</v>
      </c>
      <c r="BC83" s="5"/>
      <c r="BD83" s="5" t="s">
        <v>1418</v>
      </c>
      <c r="BE83" s="5" t="s">
        <v>1419</v>
      </c>
      <c r="BF83" s="5" t="s">
        <v>1420</v>
      </c>
      <c r="BG83" s="5"/>
      <c r="BH83" s="5"/>
      <c r="BI83" s="5"/>
      <c r="BJ83" s="5"/>
      <c r="BK83" s="5"/>
      <c r="BL83" s="5"/>
      <c r="BM83" s="4"/>
      <c r="BN83" s="5"/>
      <c r="BO83" s="5"/>
      <c r="BP83" s="5"/>
      <c r="BQ83" s="5"/>
      <c r="BR83" s="5"/>
      <c r="BS83" s="5"/>
      <c r="BT83" s="5"/>
      <c r="BU83" s="5"/>
    </row>
    <row r="84" spans="1:73" ht="62.25" customHeight="1" x14ac:dyDescent="0.15">
      <c r="A84" s="34">
        <v>81</v>
      </c>
      <c r="B84" s="47">
        <v>44929</v>
      </c>
      <c r="C84" s="5" t="s">
        <v>1421</v>
      </c>
      <c r="D84" s="5" t="s">
        <v>14</v>
      </c>
      <c r="E84" s="5" t="s">
        <v>1422</v>
      </c>
      <c r="F84" s="5" t="s">
        <v>175</v>
      </c>
      <c r="G84" s="5" t="s">
        <v>1423</v>
      </c>
      <c r="H84" s="5" t="s">
        <v>322</v>
      </c>
      <c r="I84" s="5"/>
      <c r="J84" s="5" t="s">
        <v>1424</v>
      </c>
      <c r="K84" s="5" t="s">
        <v>82</v>
      </c>
      <c r="L84" s="34"/>
      <c r="M84" s="34"/>
      <c r="N84" s="34"/>
      <c r="O84" s="34"/>
      <c r="P84" s="34"/>
      <c r="Q84" s="34" t="s">
        <v>165</v>
      </c>
      <c r="R84" s="5"/>
      <c r="S84" s="5"/>
      <c r="T84" s="5" t="s">
        <v>1425</v>
      </c>
      <c r="U84" s="5" t="s">
        <v>194</v>
      </c>
      <c r="V84" s="5" t="s">
        <v>1426</v>
      </c>
      <c r="W84" s="34"/>
      <c r="X84" s="34"/>
      <c r="Y84" s="34" t="s">
        <v>165</v>
      </c>
      <c r="Z84" s="34"/>
      <c r="AA84" s="34"/>
      <c r="AB84" s="5" t="s">
        <v>1427</v>
      </c>
      <c r="AC84" s="5"/>
      <c r="AD84" s="5"/>
      <c r="AE84" s="5"/>
      <c r="AF84" s="5"/>
      <c r="AG84" s="5"/>
      <c r="AH84" s="5"/>
      <c r="AI84" s="5"/>
      <c r="AJ84" s="5"/>
      <c r="AK84" s="5"/>
      <c r="AL84" s="5"/>
      <c r="AM84" s="5"/>
      <c r="AN84" s="5"/>
      <c r="AO84" s="5"/>
      <c r="AP84" s="35"/>
      <c r="AQ84" s="34"/>
      <c r="AR84" s="34"/>
      <c r="AS84" s="34"/>
      <c r="AT84" s="34"/>
      <c r="AU84" s="34"/>
      <c r="AV84" s="34"/>
      <c r="AW84" s="34"/>
      <c r="AX84" s="34"/>
      <c r="AY84" s="34"/>
      <c r="AZ84" s="34"/>
      <c r="BA84" s="5"/>
      <c r="BB84" s="5"/>
      <c r="BC84" s="5"/>
      <c r="BD84" s="5"/>
      <c r="BE84" s="5"/>
      <c r="BF84" s="5"/>
      <c r="BG84" s="5"/>
      <c r="BH84" s="5"/>
      <c r="BI84" s="5"/>
      <c r="BJ84" s="5"/>
      <c r="BK84" s="5"/>
      <c r="BL84" s="5"/>
      <c r="BM84" s="4"/>
      <c r="BN84" s="5"/>
      <c r="BO84" s="5"/>
      <c r="BP84" s="5"/>
      <c r="BQ84" s="5"/>
      <c r="BR84" s="5"/>
      <c r="BS84" s="5"/>
      <c r="BT84" s="5"/>
      <c r="BU84" s="5"/>
    </row>
    <row r="85" spans="1:73" ht="55.5" customHeight="1" x14ac:dyDescent="0.15">
      <c r="A85" s="34">
        <v>82</v>
      </c>
      <c r="B85" s="47">
        <v>44929</v>
      </c>
      <c r="C85" s="5" t="s">
        <v>1428</v>
      </c>
      <c r="D85" s="5" t="s">
        <v>14</v>
      </c>
      <c r="E85" s="5" t="s">
        <v>1429</v>
      </c>
      <c r="F85" s="5" t="s">
        <v>161</v>
      </c>
      <c r="G85" s="5" t="s">
        <v>161</v>
      </c>
      <c r="H85" s="5" t="s">
        <v>1430</v>
      </c>
      <c r="I85" s="5" t="s">
        <v>190</v>
      </c>
      <c r="J85" s="5" t="s">
        <v>1431</v>
      </c>
      <c r="K85" s="5" t="s">
        <v>82</v>
      </c>
      <c r="L85" s="34" t="s">
        <v>165</v>
      </c>
      <c r="M85" s="34"/>
      <c r="N85" s="34"/>
      <c r="O85" s="34"/>
      <c r="P85" s="34"/>
      <c r="Q85" s="34"/>
      <c r="R85" s="5"/>
      <c r="S85" s="5"/>
      <c r="T85" s="5" t="s">
        <v>1432</v>
      </c>
      <c r="U85" s="5" t="s">
        <v>194</v>
      </c>
      <c r="V85" s="5" t="s">
        <v>1433</v>
      </c>
      <c r="W85" s="34"/>
      <c r="X85" s="34"/>
      <c r="Y85" s="34" t="s">
        <v>165</v>
      </c>
      <c r="Z85" s="34" t="s">
        <v>165</v>
      </c>
      <c r="AA85" s="34" t="s">
        <v>165</v>
      </c>
      <c r="AB85" s="5" t="s">
        <v>1434</v>
      </c>
      <c r="AC85" s="5"/>
      <c r="AD85" s="5" t="s">
        <v>161</v>
      </c>
      <c r="AE85" s="5" t="s">
        <v>1435</v>
      </c>
      <c r="AF85" s="5"/>
      <c r="AG85" s="5"/>
      <c r="AH85" s="5"/>
      <c r="AI85" s="5" t="s">
        <v>165</v>
      </c>
      <c r="AJ85" s="5"/>
      <c r="AK85" s="5" t="s">
        <v>1436</v>
      </c>
      <c r="AL85" s="5" t="s">
        <v>1437</v>
      </c>
      <c r="AM85" s="5" t="s">
        <v>161</v>
      </c>
      <c r="AN85" s="5" t="s">
        <v>1438</v>
      </c>
      <c r="AO85" s="5" t="s">
        <v>1439</v>
      </c>
      <c r="AP85" s="35" t="s">
        <v>1440</v>
      </c>
      <c r="AQ85" s="34"/>
      <c r="AR85" s="34"/>
      <c r="AS85" s="34"/>
      <c r="AT85" s="34"/>
      <c r="AU85" s="34" t="s">
        <v>165</v>
      </c>
      <c r="AV85" s="34"/>
      <c r="AW85" s="34"/>
      <c r="AX85" s="34"/>
      <c r="AY85" s="34"/>
      <c r="AZ85" s="34"/>
      <c r="BA85" s="5" t="s">
        <v>1441</v>
      </c>
      <c r="BB85" s="5" t="s">
        <v>175</v>
      </c>
      <c r="BC85" s="5"/>
      <c r="BD85" s="5" t="s">
        <v>1442</v>
      </c>
      <c r="BE85" s="5" t="s">
        <v>1443</v>
      </c>
      <c r="BF85" s="5" t="s">
        <v>1444</v>
      </c>
      <c r="BG85" s="5" t="s">
        <v>1445</v>
      </c>
      <c r="BH85" s="5" t="s">
        <v>1446</v>
      </c>
      <c r="BI85" s="5"/>
      <c r="BJ85" s="5"/>
      <c r="BK85" s="5"/>
      <c r="BL85" s="5"/>
      <c r="BM85" s="4"/>
      <c r="BN85" s="5"/>
      <c r="BO85" s="5"/>
      <c r="BP85" s="5"/>
      <c r="BQ85" s="5"/>
      <c r="BR85" s="5"/>
      <c r="BS85" s="5"/>
      <c r="BT85" s="5"/>
      <c r="BU85" s="5"/>
    </row>
    <row r="86" spans="1:73" ht="76.5" customHeight="1" x14ac:dyDescent="0.15">
      <c r="A86" s="34">
        <v>83</v>
      </c>
      <c r="B86" s="47">
        <v>44930</v>
      </c>
      <c r="C86" s="5" t="s">
        <v>1447</v>
      </c>
      <c r="D86" s="5" t="s">
        <v>14</v>
      </c>
      <c r="E86" s="5" t="s">
        <v>1448</v>
      </c>
      <c r="F86" s="5" t="s">
        <v>161</v>
      </c>
      <c r="G86" s="5" t="s">
        <v>161</v>
      </c>
      <c r="H86" s="5" t="s">
        <v>713</v>
      </c>
      <c r="I86" s="5" t="s">
        <v>237</v>
      </c>
      <c r="J86" s="5" t="s">
        <v>1449</v>
      </c>
      <c r="K86" s="5" t="s">
        <v>82</v>
      </c>
      <c r="L86" s="34" t="s">
        <v>165</v>
      </c>
      <c r="M86" s="34"/>
      <c r="N86" s="34"/>
      <c r="O86" s="34"/>
      <c r="P86" s="34"/>
      <c r="Q86" s="34" t="s">
        <v>165</v>
      </c>
      <c r="R86" s="5"/>
      <c r="S86" s="5" t="s">
        <v>1450</v>
      </c>
      <c r="T86" s="5" t="s">
        <v>1451</v>
      </c>
      <c r="U86" s="5" t="s">
        <v>264</v>
      </c>
      <c r="V86" s="5" t="s">
        <v>1452</v>
      </c>
      <c r="W86" s="34" t="s">
        <v>165</v>
      </c>
      <c r="X86" s="34" t="s">
        <v>165</v>
      </c>
      <c r="Y86" s="34" t="s">
        <v>165</v>
      </c>
      <c r="Z86" s="34" t="s">
        <v>165</v>
      </c>
      <c r="AA86" s="34" t="s">
        <v>165</v>
      </c>
      <c r="AB86" s="5" t="s">
        <v>1453</v>
      </c>
      <c r="AC86" s="5"/>
      <c r="AD86" s="5" t="s">
        <v>161</v>
      </c>
      <c r="AE86" s="5" t="s">
        <v>1454</v>
      </c>
      <c r="AF86" s="5" t="s">
        <v>165</v>
      </c>
      <c r="AG86" s="5"/>
      <c r="AH86" s="5"/>
      <c r="AI86" s="5"/>
      <c r="AJ86" s="5" t="s">
        <v>165</v>
      </c>
      <c r="AK86" s="5" t="s">
        <v>1455</v>
      </c>
      <c r="AL86" s="5" t="s">
        <v>1456</v>
      </c>
      <c r="AM86" s="5" t="s">
        <v>175</v>
      </c>
      <c r="AN86" s="5"/>
      <c r="AO86" s="5" t="s">
        <v>1457</v>
      </c>
      <c r="AP86" s="35" t="s">
        <v>1458</v>
      </c>
      <c r="AQ86" s="34"/>
      <c r="AR86" s="34"/>
      <c r="AS86" s="34"/>
      <c r="AT86" s="34" t="s">
        <v>165</v>
      </c>
      <c r="AU86" s="34" t="s">
        <v>165</v>
      </c>
      <c r="AV86" s="34" t="s">
        <v>165</v>
      </c>
      <c r="AW86" s="34"/>
      <c r="AX86" s="34"/>
      <c r="AY86" s="34"/>
      <c r="AZ86" s="34"/>
      <c r="BA86" s="5" t="s">
        <v>1459</v>
      </c>
      <c r="BB86" s="5" t="s">
        <v>161</v>
      </c>
      <c r="BC86" s="5" t="s">
        <v>1460</v>
      </c>
      <c r="BD86" s="5" t="s">
        <v>1461</v>
      </c>
      <c r="BE86" s="5" t="s">
        <v>1462</v>
      </c>
      <c r="BF86" s="5" t="s">
        <v>1463</v>
      </c>
      <c r="BH86" s="5"/>
      <c r="BI86" s="5"/>
      <c r="BJ86" s="5"/>
      <c r="BK86" s="5"/>
      <c r="BL86" s="5"/>
      <c r="BM86" s="4"/>
      <c r="BN86" s="5"/>
      <c r="BO86" s="5"/>
      <c r="BP86" s="5"/>
      <c r="BQ86" s="5"/>
      <c r="BR86" s="5"/>
      <c r="BS86" s="5"/>
      <c r="BT86" s="5"/>
      <c r="BU86" s="5"/>
    </row>
    <row r="87" spans="1:73" ht="66.75" customHeight="1" x14ac:dyDescent="0.15">
      <c r="A87" s="34">
        <v>84</v>
      </c>
      <c r="B87" s="47">
        <v>44933</v>
      </c>
      <c r="C87" s="5" t="s">
        <v>1464</v>
      </c>
      <c r="D87" s="5" t="s">
        <v>14</v>
      </c>
      <c r="E87" s="5" t="s">
        <v>1465</v>
      </c>
      <c r="F87" s="5" t="s">
        <v>161</v>
      </c>
      <c r="G87" s="5" t="s">
        <v>161</v>
      </c>
      <c r="H87" s="5" t="s">
        <v>212</v>
      </c>
      <c r="I87" s="5" t="s">
        <v>213</v>
      </c>
      <c r="J87" s="5" t="s">
        <v>1466</v>
      </c>
      <c r="K87" s="5" t="s">
        <v>82</v>
      </c>
      <c r="L87" s="34"/>
      <c r="M87" s="34"/>
      <c r="N87" s="34"/>
      <c r="O87" s="34"/>
      <c r="P87" s="34"/>
      <c r="Q87" s="34" t="s">
        <v>165</v>
      </c>
      <c r="R87" s="5"/>
      <c r="S87" s="5"/>
      <c r="T87" s="5" t="s">
        <v>1467</v>
      </c>
      <c r="U87" s="5" t="s">
        <v>264</v>
      </c>
      <c r="V87" s="5" t="s">
        <v>1468</v>
      </c>
      <c r="W87" s="34"/>
      <c r="X87" s="34" t="s">
        <v>165</v>
      </c>
      <c r="Y87" s="34" t="s">
        <v>165</v>
      </c>
      <c r="Z87" s="34" t="s">
        <v>165</v>
      </c>
      <c r="AA87" s="34"/>
      <c r="AB87" s="5" t="s">
        <v>1469</v>
      </c>
      <c r="AC87" s="5" t="s">
        <v>1470</v>
      </c>
      <c r="AD87" s="5" t="s">
        <v>175</v>
      </c>
      <c r="AE87" s="5"/>
      <c r="AF87" s="5" t="s">
        <v>165</v>
      </c>
      <c r="AG87" s="5"/>
      <c r="AH87" s="5"/>
      <c r="AI87" s="5"/>
      <c r="AJ87" s="5"/>
      <c r="AK87" s="5" t="s">
        <v>1471</v>
      </c>
      <c r="AL87" s="5" t="s">
        <v>1472</v>
      </c>
      <c r="AM87" s="5" t="s">
        <v>175</v>
      </c>
      <c r="AN87" s="5"/>
      <c r="AO87" s="5" t="s">
        <v>1473</v>
      </c>
      <c r="AP87" s="5" t="s">
        <v>1474</v>
      </c>
      <c r="AQ87" s="34"/>
      <c r="AR87" s="34"/>
      <c r="AS87" s="34"/>
      <c r="AT87" s="34"/>
      <c r="AU87" s="34" t="s">
        <v>165</v>
      </c>
      <c r="AV87" s="34" t="s">
        <v>165</v>
      </c>
      <c r="AW87" s="34"/>
      <c r="AX87" s="34"/>
      <c r="AY87" s="34"/>
      <c r="AZ87" s="34"/>
      <c r="BA87" s="5" t="s">
        <v>1475</v>
      </c>
      <c r="BB87" s="5" t="s">
        <v>161</v>
      </c>
      <c r="BC87" s="5" t="s">
        <v>1476</v>
      </c>
      <c r="BD87" s="5" t="s">
        <v>1477</v>
      </c>
      <c r="BE87" s="5" t="s">
        <v>1478</v>
      </c>
      <c r="BF87" s="5" t="s">
        <v>1479</v>
      </c>
      <c r="BG87" s="5"/>
      <c r="BH87" s="5"/>
      <c r="BI87" s="5"/>
      <c r="BJ87" s="5"/>
      <c r="BK87" s="5"/>
      <c r="BL87" s="5"/>
      <c r="BM87" s="4"/>
      <c r="BN87" s="5"/>
      <c r="BO87" s="5"/>
      <c r="BP87" s="5"/>
      <c r="BQ87" s="5"/>
      <c r="BR87" s="5"/>
      <c r="BS87" s="5"/>
      <c r="BT87" s="5"/>
      <c r="BU87" s="5"/>
    </row>
    <row r="88" spans="1:73" ht="72.75" customHeight="1" x14ac:dyDescent="0.15">
      <c r="A88" s="34">
        <v>85</v>
      </c>
      <c r="B88" s="47">
        <v>44934</v>
      </c>
      <c r="C88" s="5" t="s">
        <v>1480</v>
      </c>
      <c r="D88" s="5" t="s">
        <v>14</v>
      </c>
      <c r="E88" s="5" t="s">
        <v>1481</v>
      </c>
      <c r="F88" s="5" t="s">
        <v>161</v>
      </c>
      <c r="G88" s="5" t="s">
        <v>161</v>
      </c>
      <c r="H88" s="5" t="s">
        <v>1482</v>
      </c>
      <c r="I88" s="5" t="s">
        <v>704</v>
      </c>
      <c r="J88" s="5" t="s">
        <v>1483</v>
      </c>
      <c r="K88" s="5" t="s">
        <v>82</v>
      </c>
      <c r="L88" s="34"/>
      <c r="M88" s="34" t="s">
        <v>165</v>
      </c>
      <c r="N88" s="34"/>
      <c r="O88" s="34"/>
      <c r="P88" s="34"/>
      <c r="Q88" s="34"/>
      <c r="R88" s="5"/>
      <c r="S88" s="5" t="s">
        <v>1484</v>
      </c>
      <c r="T88" s="5" t="s">
        <v>1485</v>
      </c>
      <c r="U88" s="5" t="s">
        <v>194</v>
      </c>
      <c r="V88" s="5" t="s">
        <v>1486</v>
      </c>
      <c r="W88" s="34"/>
      <c r="X88" s="34"/>
      <c r="Y88" s="34" t="s">
        <v>165</v>
      </c>
      <c r="Z88" s="34"/>
      <c r="AA88" s="34"/>
      <c r="AB88" s="5" t="s">
        <v>1487</v>
      </c>
      <c r="AC88" s="5"/>
      <c r="AD88" s="5" t="s">
        <v>175</v>
      </c>
      <c r="AE88" s="5"/>
      <c r="AF88" s="5"/>
      <c r="AG88" s="5"/>
      <c r="AH88" s="5"/>
      <c r="AI88" s="5"/>
      <c r="AJ88" s="5" t="s">
        <v>165</v>
      </c>
      <c r="AK88" s="5" t="s">
        <v>1488</v>
      </c>
      <c r="AM88" s="5" t="s">
        <v>175</v>
      </c>
      <c r="AN88" s="5"/>
      <c r="AO88" s="5" t="s">
        <v>1489</v>
      </c>
      <c r="AP88" s="35" t="s">
        <v>1490</v>
      </c>
      <c r="AQ88" s="34"/>
      <c r="AR88" s="34"/>
      <c r="AS88" s="34"/>
      <c r="AT88" s="34" t="s">
        <v>165</v>
      </c>
      <c r="AU88" s="34" t="s">
        <v>165</v>
      </c>
      <c r="AV88" s="34" t="s">
        <v>165</v>
      </c>
      <c r="AW88" s="34"/>
      <c r="AX88" s="34"/>
      <c r="AY88" s="34"/>
      <c r="AZ88" s="34"/>
      <c r="BA88" s="5" t="s">
        <v>1491</v>
      </c>
      <c r="BB88" s="5" t="s">
        <v>175</v>
      </c>
      <c r="BC88" s="5"/>
      <c r="BD88" s="5"/>
      <c r="BE88" s="5"/>
      <c r="BF88" s="5" t="s">
        <v>1492</v>
      </c>
      <c r="BG88" s="5"/>
      <c r="BH88" s="5"/>
      <c r="BI88" s="5"/>
      <c r="BJ88" s="5"/>
      <c r="BK88" s="5"/>
      <c r="BL88" s="5"/>
      <c r="BM88" s="4"/>
      <c r="BN88" s="5"/>
      <c r="BO88" s="5"/>
      <c r="BP88" s="5"/>
      <c r="BQ88" s="5"/>
      <c r="BR88" s="5"/>
      <c r="BS88" s="5"/>
      <c r="BT88" s="5"/>
      <c r="BU88" s="5"/>
    </row>
    <row r="89" spans="1:73" ht="72" customHeight="1" x14ac:dyDescent="0.15">
      <c r="A89" s="34">
        <v>86</v>
      </c>
      <c r="B89" s="47">
        <v>44934</v>
      </c>
      <c r="C89" s="5" t="s">
        <v>1493</v>
      </c>
      <c r="D89" s="5" t="s">
        <v>14</v>
      </c>
      <c r="E89" s="5" t="s">
        <v>1494</v>
      </c>
      <c r="F89" s="5" t="s">
        <v>161</v>
      </c>
      <c r="G89" s="5" t="s">
        <v>161</v>
      </c>
      <c r="H89" s="5" t="s">
        <v>322</v>
      </c>
      <c r="I89" s="5" t="s">
        <v>190</v>
      </c>
      <c r="J89" s="5" t="s">
        <v>1495</v>
      </c>
      <c r="K89" s="5" t="s">
        <v>82</v>
      </c>
      <c r="L89" s="34" t="s">
        <v>165</v>
      </c>
      <c r="M89" s="34"/>
      <c r="N89" s="34"/>
      <c r="O89" s="34"/>
      <c r="P89" s="34"/>
      <c r="Q89" s="34" t="s">
        <v>165</v>
      </c>
      <c r="R89" s="5"/>
      <c r="S89" s="5"/>
      <c r="T89" s="5" t="s">
        <v>1496</v>
      </c>
      <c r="U89" s="5" t="s">
        <v>194</v>
      </c>
      <c r="V89" s="5" t="s">
        <v>1497</v>
      </c>
      <c r="W89" s="34"/>
      <c r="X89" s="34"/>
      <c r="Y89" s="34" t="s">
        <v>165</v>
      </c>
      <c r="Z89" s="34"/>
      <c r="AA89" s="34"/>
      <c r="AB89" s="5" t="s">
        <v>1498</v>
      </c>
      <c r="AC89" s="5" t="s">
        <v>1499</v>
      </c>
      <c r="AD89" s="5" t="s">
        <v>161</v>
      </c>
      <c r="AE89" s="5" t="s">
        <v>1500</v>
      </c>
      <c r="AF89" s="5"/>
      <c r="AG89" s="5"/>
      <c r="AH89" s="5" t="s">
        <v>165</v>
      </c>
      <c r="AI89" s="5"/>
      <c r="AJ89" s="5"/>
      <c r="AK89" s="5" t="s">
        <v>1501</v>
      </c>
      <c r="AL89" s="5" t="s">
        <v>1502</v>
      </c>
      <c r="AM89" s="5" t="s">
        <v>175</v>
      </c>
      <c r="AN89" s="5"/>
      <c r="AO89" s="5" t="s">
        <v>1503</v>
      </c>
      <c r="AP89" s="4" t="s">
        <v>1504</v>
      </c>
      <c r="AQ89" s="34"/>
      <c r="AR89" s="34"/>
      <c r="AS89" s="34"/>
      <c r="AT89" s="34" t="s">
        <v>165</v>
      </c>
      <c r="AU89" s="34"/>
      <c r="AV89" s="34"/>
      <c r="AW89" s="34"/>
      <c r="AX89" s="34"/>
      <c r="AY89" s="34"/>
      <c r="AZ89" s="34"/>
      <c r="BA89" s="5" t="s">
        <v>1505</v>
      </c>
      <c r="BB89" s="5" t="s">
        <v>175</v>
      </c>
      <c r="BC89" s="5"/>
      <c r="BD89" s="5" t="s">
        <v>1506</v>
      </c>
      <c r="BE89" s="5" t="s">
        <v>1507</v>
      </c>
      <c r="BF89" s="5" t="s">
        <v>1508</v>
      </c>
      <c r="BG89" s="5"/>
      <c r="BH89" s="5"/>
      <c r="BI89" s="5"/>
      <c r="BJ89" s="5"/>
      <c r="BK89" s="5"/>
      <c r="BL89" s="5"/>
      <c r="BM89" s="4"/>
      <c r="BN89" s="5"/>
      <c r="BO89" s="5"/>
      <c r="BP89" s="5"/>
      <c r="BQ89" s="5"/>
      <c r="BR89" s="5"/>
      <c r="BS89" s="5"/>
      <c r="BT89" s="5"/>
      <c r="BU89" s="5"/>
    </row>
    <row r="90" spans="1:73" ht="66" customHeight="1" x14ac:dyDescent="0.15">
      <c r="A90" s="34">
        <v>87</v>
      </c>
      <c r="B90" s="47">
        <v>44935</v>
      </c>
      <c r="C90" s="5" t="s">
        <v>1509</v>
      </c>
      <c r="D90" s="5" t="s">
        <v>14</v>
      </c>
      <c r="E90" s="5" t="s">
        <v>1510</v>
      </c>
      <c r="F90" s="5" t="s">
        <v>161</v>
      </c>
      <c r="G90" s="5" t="s">
        <v>161</v>
      </c>
      <c r="H90" s="5" t="s">
        <v>1385</v>
      </c>
      <c r="I90" s="5" t="s">
        <v>190</v>
      </c>
      <c r="J90" s="5" t="s">
        <v>1511</v>
      </c>
      <c r="K90" s="5" t="s">
        <v>82</v>
      </c>
      <c r="L90" s="34"/>
      <c r="M90" s="34"/>
      <c r="N90" s="34"/>
      <c r="O90" s="34"/>
      <c r="P90" s="34"/>
      <c r="Q90" s="34" t="s">
        <v>165</v>
      </c>
      <c r="R90" s="5"/>
      <c r="S90" s="5"/>
      <c r="T90" s="5" t="s">
        <v>1512</v>
      </c>
      <c r="U90" s="5" t="s">
        <v>194</v>
      </c>
      <c r="V90" s="5" t="s">
        <v>1513</v>
      </c>
      <c r="W90" s="34"/>
      <c r="X90" s="34"/>
      <c r="Y90" s="34" t="s">
        <v>165</v>
      </c>
      <c r="Z90" s="34"/>
      <c r="AA90" s="34"/>
      <c r="AB90" s="5" t="s">
        <v>1514</v>
      </c>
      <c r="AC90" s="5" t="s">
        <v>1515</v>
      </c>
      <c r="AD90" s="5" t="s">
        <v>161</v>
      </c>
      <c r="AE90" s="5" t="s">
        <v>1516</v>
      </c>
      <c r="AF90" s="5" t="s">
        <v>165</v>
      </c>
      <c r="AG90" s="5"/>
      <c r="AH90" s="5"/>
      <c r="AI90" s="5"/>
      <c r="AJ90" s="5"/>
      <c r="AK90" s="5" t="s">
        <v>1517</v>
      </c>
      <c r="AL90" s="5" t="s">
        <v>1518</v>
      </c>
      <c r="AM90" s="5" t="s">
        <v>161</v>
      </c>
      <c r="AN90" s="5" t="s">
        <v>1519</v>
      </c>
      <c r="AO90" s="5" t="s">
        <v>1520</v>
      </c>
      <c r="AP90" s="35" t="s">
        <v>1521</v>
      </c>
      <c r="AQ90" s="34"/>
      <c r="AR90" s="34"/>
      <c r="AS90" s="34"/>
      <c r="AT90" s="34" t="s">
        <v>165</v>
      </c>
      <c r="AU90" s="34"/>
      <c r="AV90" s="34" t="s">
        <v>165</v>
      </c>
      <c r="AW90" s="34"/>
      <c r="AX90" s="34"/>
      <c r="AY90" s="34"/>
      <c r="AZ90" s="34"/>
      <c r="BA90" s="5" t="s">
        <v>1522</v>
      </c>
      <c r="BB90" s="5" t="s">
        <v>175</v>
      </c>
      <c r="BC90" s="5"/>
      <c r="BD90" s="5" t="s">
        <v>1523</v>
      </c>
      <c r="BE90" s="5" t="s">
        <v>1524</v>
      </c>
      <c r="BF90" s="5" t="s">
        <v>1525</v>
      </c>
      <c r="BG90" s="5" t="s">
        <v>1526</v>
      </c>
      <c r="BH90" s="5"/>
      <c r="BI90" s="5"/>
      <c r="BJ90" s="5"/>
      <c r="BK90" s="5"/>
      <c r="BL90" s="5"/>
      <c r="BM90" s="4"/>
      <c r="BN90" s="5"/>
      <c r="BO90" s="5"/>
      <c r="BP90" s="5"/>
      <c r="BQ90" s="5"/>
      <c r="BR90" s="5"/>
      <c r="BS90" s="5"/>
      <c r="BT90" s="5"/>
      <c r="BU90" s="5"/>
    </row>
    <row r="91" spans="1:73" ht="52.5" customHeight="1" x14ac:dyDescent="0.15">
      <c r="A91" s="34">
        <v>88</v>
      </c>
      <c r="B91" s="47">
        <v>44936</v>
      </c>
      <c r="C91" s="50" t="s">
        <v>1527</v>
      </c>
      <c r="D91" s="5" t="s">
        <v>14</v>
      </c>
      <c r="E91" s="5" t="s">
        <v>1528</v>
      </c>
      <c r="F91" s="5" t="s">
        <v>161</v>
      </c>
      <c r="G91" s="5" t="s">
        <v>161</v>
      </c>
      <c r="H91" s="5" t="s">
        <v>1529</v>
      </c>
      <c r="I91" s="5" t="s">
        <v>190</v>
      </c>
      <c r="J91" s="5" t="s">
        <v>1530</v>
      </c>
      <c r="K91" s="5" t="s">
        <v>84</v>
      </c>
      <c r="L91" s="34" t="s">
        <v>165</v>
      </c>
      <c r="M91" s="34"/>
      <c r="N91" s="34"/>
      <c r="O91" s="34"/>
      <c r="P91" s="34"/>
      <c r="Q91" s="34"/>
      <c r="R91" s="5"/>
      <c r="S91" s="5"/>
      <c r="T91" s="5" t="s">
        <v>1531</v>
      </c>
      <c r="U91" s="5" t="s">
        <v>194</v>
      </c>
      <c r="V91" s="5" t="s">
        <v>1532</v>
      </c>
      <c r="W91" s="34"/>
      <c r="X91" s="34" t="s">
        <v>165</v>
      </c>
      <c r="Y91" s="34" t="s">
        <v>165</v>
      </c>
      <c r="Z91" s="34"/>
      <c r="AA91" s="34"/>
      <c r="AB91" s="5" t="s">
        <v>1533</v>
      </c>
      <c r="AC91" s="5" t="s">
        <v>1534</v>
      </c>
      <c r="AD91" s="5" t="s">
        <v>161</v>
      </c>
      <c r="AE91" s="5" t="s">
        <v>1535</v>
      </c>
      <c r="AF91" s="5" t="s">
        <v>165</v>
      </c>
      <c r="AG91" s="5"/>
      <c r="AH91" s="5"/>
      <c r="AI91" s="5"/>
      <c r="AJ91" s="5"/>
      <c r="AK91" s="5"/>
      <c r="AL91" s="5" t="s">
        <v>1536</v>
      </c>
      <c r="AM91" s="5" t="s">
        <v>175</v>
      </c>
      <c r="AN91" s="5"/>
      <c r="AO91" s="5" t="s">
        <v>1537</v>
      </c>
      <c r="AP91" s="35" t="s">
        <v>1538</v>
      </c>
      <c r="AQ91" s="34"/>
      <c r="AR91" s="34"/>
      <c r="AS91" s="34" t="s">
        <v>165</v>
      </c>
      <c r="AT91" s="34" t="s">
        <v>165</v>
      </c>
      <c r="AU91" s="34"/>
      <c r="AV91" s="34"/>
      <c r="AW91" s="34"/>
      <c r="AX91" s="34"/>
      <c r="AY91" s="34"/>
      <c r="AZ91" s="34"/>
      <c r="BA91" s="5" t="s">
        <v>1539</v>
      </c>
      <c r="BB91" s="5" t="s">
        <v>175</v>
      </c>
      <c r="BC91" s="5"/>
      <c r="BD91" s="5" t="s">
        <v>1540</v>
      </c>
      <c r="BE91" s="5" t="s">
        <v>1541</v>
      </c>
      <c r="BF91" s="5" t="s">
        <v>1542</v>
      </c>
      <c r="BG91" s="5"/>
      <c r="BH91" s="5"/>
      <c r="BI91" s="5"/>
      <c r="BJ91" s="5"/>
      <c r="BK91" s="5"/>
      <c r="BL91" s="5"/>
      <c r="BM91" s="4"/>
      <c r="BN91" s="5"/>
      <c r="BO91" s="5"/>
      <c r="BP91" s="5"/>
      <c r="BQ91" s="5"/>
      <c r="BR91" s="5"/>
      <c r="BS91" s="5"/>
      <c r="BT91" s="5"/>
      <c r="BU91" s="5"/>
    </row>
    <row r="92" spans="1:73" ht="52.5" customHeight="1" x14ac:dyDescent="0.15">
      <c r="A92" s="34">
        <v>89</v>
      </c>
      <c r="B92" s="47">
        <v>44936</v>
      </c>
      <c r="C92" s="50" t="s">
        <v>1543</v>
      </c>
      <c r="D92" s="5" t="s">
        <v>14</v>
      </c>
      <c r="E92" s="5" t="s">
        <v>1544</v>
      </c>
      <c r="F92" s="5" t="s">
        <v>161</v>
      </c>
      <c r="G92" s="5" t="s">
        <v>161</v>
      </c>
      <c r="H92" s="5" t="s">
        <v>1545</v>
      </c>
      <c r="I92" s="5" t="s">
        <v>213</v>
      </c>
      <c r="J92" s="5" t="s">
        <v>1546</v>
      </c>
      <c r="K92" s="5" t="s">
        <v>82</v>
      </c>
      <c r="L92" s="34" t="s">
        <v>165</v>
      </c>
      <c r="M92" s="34"/>
      <c r="N92" s="34"/>
      <c r="O92" s="34"/>
      <c r="P92" s="34" t="s">
        <v>165</v>
      </c>
      <c r="Q92" s="34"/>
      <c r="R92" s="5"/>
      <c r="S92" s="5"/>
      <c r="T92" s="5" t="s">
        <v>1547</v>
      </c>
      <c r="U92" s="5" t="s">
        <v>264</v>
      </c>
      <c r="V92" s="5" t="s">
        <v>1548</v>
      </c>
      <c r="W92" s="34" t="s">
        <v>165</v>
      </c>
      <c r="X92" s="34" t="s">
        <v>165</v>
      </c>
      <c r="Y92" s="34" t="s">
        <v>165</v>
      </c>
      <c r="Z92" s="34" t="s">
        <v>165</v>
      </c>
      <c r="AA92" s="34" t="s">
        <v>165</v>
      </c>
      <c r="AB92" s="5" t="s">
        <v>1549</v>
      </c>
      <c r="AC92" s="5" t="s">
        <v>1550</v>
      </c>
      <c r="AD92" s="5" t="s">
        <v>161</v>
      </c>
      <c r="AE92" s="5" t="s">
        <v>1551</v>
      </c>
      <c r="AF92" s="5" t="s">
        <v>165</v>
      </c>
      <c r="AG92" s="5"/>
      <c r="AH92" s="5"/>
      <c r="AI92" s="5" t="s">
        <v>165</v>
      </c>
      <c r="AJ92" s="5"/>
      <c r="AK92" s="5" t="s">
        <v>1552</v>
      </c>
      <c r="AL92" s="5" t="s">
        <v>1553</v>
      </c>
      <c r="AM92" s="5" t="s">
        <v>161</v>
      </c>
      <c r="AN92" s="5" t="s">
        <v>1554</v>
      </c>
      <c r="AO92" s="5" t="s">
        <v>1555</v>
      </c>
      <c r="AP92" s="35" t="s">
        <v>1556</v>
      </c>
      <c r="AQ92" s="34"/>
      <c r="AR92" s="34"/>
      <c r="AS92" s="34"/>
      <c r="AT92" s="34" t="s">
        <v>165</v>
      </c>
      <c r="AU92" s="34" t="s">
        <v>165</v>
      </c>
      <c r="AV92" s="34" t="s">
        <v>165</v>
      </c>
      <c r="AW92" s="34"/>
      <c r="AX92" s="34"/>
      <c r="AY92" s="34"/>
      <c r="AZ92" s="34"/>
      <c r="BA92" s="5" t="s">
        <v>1557</v>
      </c>
      <c r="BB92" s="5" t="s">
        <v>161</v>
      </c>
      <c r="BC92" s="5" t="s">
        <v>1558</v>
      </c>
      <c r="BD92" s="5" t="s">
        <v>1559</v>
      </c>
      <c r="BE92" s="5"/>
      <c r="BF92" s="5" t="s">
        <v>1560</v>
      </c>
      <c r="BG92" s="5" t="s">
        <v>1561</v>
      </c>
      <c r="BH92" s="5"/>
      <c r="BI92" s="5"/>
      <c r="BJ92" s="5"/>
      <c r="BK92" s="5"/>
      <c r="BL92" s="5"/>
      <c r="BM92" s="4"/>
      <c r="BN92" s="5"/>
      <c r="BO92" s="5"/>
      <c r="BP92" s="5"/>
      <c r="BQ92" s="5"/>
      <c r="BR92" s="5"/>
      <c r="BS92" s="5"/>
      <c r="BT92" s="5"/>
      <c r="BU92" s="5"/>
    </row>
    <row r="93" spans="1:73" ht="59.25" customHeight="1" x14ac:dyDescent="0.15">
      <c r="A93" s="34">
        <v>90</v>
      </c>
      <c r="B93" s="47">
        <v>44936</v>
      </c>
      <c r="C93" s="50" t="s">
        <v>1562</v>
      </c>
      <c r="D93" s="5" t="s">
        <v>14</v>
      </c>
      <c r="E93" s="5" t="s">
        <v>1563</v>
      </c>
      <c r="F93" s="5" t="s">
        <v>161</v>
      </c>
      <c r="G93" s="5" t="s">
        <v>161</v>
      </c>
      <c r="H93" s="5" t="s">
        <v>1564</v>
      </c>
      <c r="I93" s="5" t="s">
        <v>190</v>
      </c>
      <c r="J93" s="5" t="s">
        <v>1565</v>
      </c>
      <c r="K93" s="5" t="s">
        <v>82</v>
      </c>
      <c r="L93" s="34" t="s">
        <v>165</v>
      </c>
      <c r="M93" s="34"/>
      <c r="N93" s="34"/>
      <c r="O93" s="34"/>
      <c r="P93" s="34" t="s">
        <v>165</v>
      </c>
      <c r="Q93" s="34"/>
      <c r="R93" s="5"/>
      <c r="S93" s="5"/>
      <c r="T93" s="5" t="s">
        <v>1566</v>
      </c>
      <c r="U93" s="5" t="s">
        <v>264</v>
      </c>
      <c r="V93" s="5" t="s">
        <v>1567</v>
      </c>
      <c r="W93" s="34" t="s">
        <v>165</v>
      </c>
      <c r="X93" s="34" t="s">
        <v>165</v>
      </c>
      <c r="Y93" s="34" t="s">
        <v>165</v>
      </c>
      <c r="Z93" s="34" t="s">
        <v>165</v>
      </c>
      <c r="AA93" s="34" t="s">
        <v>165</v>
      </c>
      <c r="AB93" s="5" t="s">
        <v>1568</v>
      </c>
      <c r="AC93" s="5" t="s">
        <v>1569</v>
      </c>
      <c r="AD93" s="5" t="s">
        <v>161</v>
      </c>
      <c r="AE93" s="5" t="s">
        <v>1570</v>
      </c>
      <c r="AF93" s="5" t="s">
        <v>165</v>
      </c>
      <c r="AG93" s="5"/>
      <c r="AH93" s="5"/>
      <c r="AI93" s="5"/>
      <c r="AJ93" s="5"/>
      <c r="AK93" s="5" t="s">
        <v>1571</v>
      </c>
      <c r="AL93" s="5"/>
      <c r="AM93" s="5" t="s">
        <v>175</v>
      </c>
      <c r="AN93" s="5"/>
      <c r="AO93" s="5" t="s">
        <v>1572</v>
      </c>
      <c r="AP93" s="35" t="s">
        <v>1573</v>
      </c>
      <c r="AQ93" s="34"/>
      <c r="AR93" s="34"/>
      <c r="AS93" s="34"/>
      <c r="AT93" s="34" t="s">
        <v>165</v>
      </c>
      <c r="AU93" s="34" t="s">
        <v>165</v>
      </c>
      <c r="AV93" s="34"/>
      <c r="AW93" s="34"/>
      <c r="AX93" s="34"/>
      <c r="AY93" s="34"/>
      <c r="AZ93" s="34"/>
      <c r="BA93" s="5" t="s">
        <v>1574</v>
      </c>
      <c r="BB93" s="5" t="s">
        <v>161</v>
      </c>
      <c r="BC93" s="5" t="s">
        <v>1575</v>
      </c>
      <c r="BD93" s="5" t="s">
        <v>1576</v>
      </c>
      <c r="BE93" s="5" t="s">
        <v>1577</v>
      </c>
      <c r="BF93" s="5"/>
      <c r="BG93" s="5" t="s">
        <v>1578</v>
      </c>
      <c r="BH93" s="5"/>
      <c r="BI93" s="5"/>
      <c r="BJ93" s="5"/>
      <c r="BK93" s="5"/>
      <c r="BL93" s="5"/>
      <c r="BM93" s="4"/>
      <c r="BN93" s="5"/>
      <c r="BO93" s="5"/>
      <c r="BP93" s="5"/>
      <c r="BQ93" s="5"/>
      <c r="BR93" s="5"/>
      <c r="BS93" s="5"/>
      <c r="BT93" s="5"/>
      <c r="BU93" s="5"/>
    </row>
    <row r="94" spans="1:73" ht="54.75" customHeight="1" x14ac:dyDescent="0.15">
      <c r="A94" s="34">
        <v>91</v>
      </c>
      <c r="B94" s="47">
        <v>44936</v>
      </c>
      <c r="C94" s="5" t="s">
        <v>1579</v>
      </c>
      <c r="D94" s="5" t="s">
        <v>14</v>
      </c>
      <c r="E94" s="5" t="s">
        <v>1580</v>
      </c>
      <c r="F94" s="5" t="s">
        <v>161</v>
      </c>
      <c r="G94" s="5" t="s">
        <v>161</v>
      </c>
      <c r="H94" s="5" t="s">
        <v>949</v>
      </c>
      <c r="I94" s="5" t="s">
        <v>282</v>
      </c>
      <c r="J94" s="5"/>
      <c r="K94" s="5" t="s">
        <v>82</v>
      </c>
      <c r="L94" s="34"/>
      <c r="M94" s="34" t="s">
        <v>165</v>
      </c>
      <c r="N94" s="34" t="s">
        <v>165</v>
      </c>
      <c r="O94" s="34"/>
      <c r="P94" s="34"/>
      <c r="Q94" s="34" t="s">
        <v>165</v>
      </c>
      <c r="R94" s="5"/>
      <c r="S94" s="5"/>
      <c r="T94" s="5" t="s">
        <v>1581</v>
      </c>
      <c r="U94" s="5" t="s">
        <v>194</v>
      </c>
      <c r="V94" s="5" t="s">
        <v>1582</v>
      </c>
      <c r="W94" s="34"/>
      <c r="X94" s="34"/>
      <c r="Y94" s="34" t="s">
        <v>165</v>
      </c>
      <c r="Z94" s="34"/>
      <c r="AA94" s="34"/>
      <c r="AB94" s="5" t="s">
        <v>1583</v>
      </c>
      <c r="AC94" s="5" t="s">
        <v>1584</v>
      </c>
      <c r="AD94" s="5" t="s">
        <v>161</v>
      </c>
      <c r="AE94" s="5" t="s">
        <v>1585</v>
      </c>
      <c r="AF94" s="5" t="s">
        <v>165</v>
      </c>
      <c r="AG94" s="5"/>
      <c r="AH94" s="5"/>
      <c r="AI94" s="5" t="s">
        <v>165</v>
      </c>
      <c r="AJ94" s="5"/>
      <c r="AK94" s="5" t="s">
        <v>1586</v>
      </c>
      <c r="AL94" s="5"/>
      <c r="AM94" s="5" t="s">
        <v>161</v>
      </c>
      <c r="AN94" s="5" t="s">
        <v>1587</v>
      </c>
      <c r="AO94" s="5" t="s">
        <v>1588</v>
      </c>
      <c r="AP94" s="35" t="s">
        <v>1589</v>
      </c>
      <c r="AQ94" s="34"/>
      <c r="AR94" s="34" t="s">
        <v>165</v>
      </c>
      <c r="AS94" s="34"/>
      <c r="AT94" s="34" t="s">
        <v>165</v>
      </c>
      <c r="AU94" s="34" t="s">
        <v>165</v>
      </c>
      <c r="AV94" s="34" t="s">
        <v>165</v>
      </c>
      <c r="AW94" s="34"/>
      <c r="AX94" s="34"/>
      <c r="AY94" s="34"/>
      <c r="AZ94" s="34"/>
      <c r="BA94" s="5" t="s">
        <v>1590</v>
      </c>
      <c r="BB94" s="5" t="s">
        <v>161</v>
      </c>
      <c r="BC94" s="5" t="s">
        <v>1591</v>
      </c>
      <c r="BD94" s="5" t="s">
        <v>1592</v>
      </c>
      <c r="BE94" s="5"/>
      <c r="BF94" s="5" t="s">
        <v>1593</v>
      </c>
      <c r="BG94" s="5"/>
      <c r="BH94" s="5"/>
      <c r="BI94" s="5"/>
      <c r="BJ94" s="5"/>
      <c r="BK94" s="5"/>
      <c r="BL94" s="5"/>
      <c r="BM94" s="4"/>
      <c r="BN94" s="5"/>
      <c r="BO94" s="5"/>
      <c r="BP94" s="5"/>
      <c r="BQ94" s="5"/>
      <c r="BR94" s="5"/>
      <c r="BS94" s="5"/>
      <c r="BT94" s="5"/>
      <c r="BU94" s="5"/>
    </row>
    <row r="95" spans="1:73" ht="63" customHeight="1" x14ac:dyDescent="0.15">
      <c r="A95" s="34">
        <v>92</v>
      </c>
      <c r="B95" s="47">
        <v>44936</v>
      </c>
      <c r="C95" s="5" t="s">
        <v>1594</v>
      </c>
      <c r="D95" s="5" t="s">
        <v>14</v>
      </c>
      <c r="E95" s="5" t="s">
        <v>1595</v>
      </c>
      <c r="F95" s="5" t="s">
        <v>175</v>
      </c>
      <c r="G95" s="5" t="s">
        <v>1596</v>
      </c>
      <c r="H95" s="5" t="s">
        <v>1597</v>
      </c>
      <c r="I95" s="5"/>
      <c r="J95" s="5"/>
      <c r="K95" s="5"/>
      <c r="L95" s="34"/>
      <c r="M95" s="34"/>
      <c r="N95" s="34"/>
      <c r="O95" s="34"/>
      <c r="P95" s="34"/>
      <c r="Q95" s="34"/>
      <c r="R95" s="5"/>
      <c r="S95" s="5"/>
      <c r="T95" s="5"/>
      <c r="U95" s="5"/>
      <c r="V95" s="5"/>
      <c r="W95" s="34"/>
      <c r="X95" s="34"/>
      <c r="Y95" s="34"/>
      <c r="Z95" s="34"/>
      <c r="AA95" s="34"/>
      <c r="AB95" s="5"/>
      <c r="AC95" s="5"/>
      <c r="AD95" s="5"/>
      <c r="AE95" s="5"/>
      <c r="AF95" s="5"/>
      <c r="AG95" s="5"/>
      <c r="AH95" s="5"/>
      <c r="AI95" s="5"/>
      <c r="AJ95" s="5"/>
      <c r="AK95" s="5"/>
      <c r="AL95" s="5"/>
      <c r="AM95" s="5"/>
      <c r="AN95" s="5"/>
      <c r="AO95" s="5"/>
      <c r="AP95" s="35"/>
      <c r="AQ95" s="34"/>
      <c r="AR95" s="34"/>
      <c r="AS95" s="34"/>
      <c r="AT95" s="34"/>
      <c r="AU95" s="34"/>
      <c r="AV95" s="34"/>
      <c r="AW95" s="34"/>
      <c r="AX95" s="34"/>
      <c r="AY95" s="34"/>
      <c r="AZ95" s="34"/>
      <c r="BA95" s="5" t="s">
        <v>1598</v>
      </c>
      <c r="BB95" s="5"/>
      <c r="BC95" s="5"/>
      <c r="BD95" s="5"/>
      <c r="BE95" s="5"/>
      <c r="BF95" s="5"/>
      <c r="BG95" s="5"/>
      <c r="BH95" s="5"/>
      <c r="BI95" s="5"/>
      <c r="BJ95" s="5"/>
      <c r="BK95" s="5"/>
      <c r="BL95" s="5"/>
      <c r="BM95" s="4"/>
      <c r="BN95" s="5"/>
      <c r="BO95" s="5"/>
      <c r="BP95" s="5"/>
      <c r="BQ95" s="5"/>
      <c r="BR95" s="5"/>
      <c r="BS95" s="5"/>
      <c r="BT95" s="5"/>
      <c r="BU95" s="5"/>
    </row>
    <row r="96" spans="1:73" ht="56" x14ac:dyDescent="0.15">
      <c r="A96" s="34">
        <v>93</v>
      </c>
      <c r="B96" s="47">
        <v>44936</v>
      </c>
      <c r="C96" s="5" t="s">
        <v>1599</v>
      </c>
      <c r="D96" s="5"/>
      <c r="E96" s="5"/>
      <c r="F96" s="5" t="s">
        <v>175</v>
      </c>
      <c r="G96" s="5" t="s">
        <v>1600</v>
      </c>
      <c r="H96" s="5"/>
      <c r="I96" s="5"/>
      <c r="J96" s="5"/>
      <c r="K96" s="5"/>
      <c r="L96" s="34"/>
      <c r="M96" s="34"/>
      <c r="N96" s="34"/>
      <c r="O96" s="34"/>
      <c r="P96" s="34"/>
      <c r="Q96" s="34"/>
      <c r="R96" s="5"/>
      <c r="S96" s="5"/>
      <c r="T96" s="5"/>
      <c r="U96" s="5"/>
      <c r="V96" s="5"/>
      <c r="W96" s="34"/>
      <c r="X96" s="34"/>
      <c r="Y96" s="34"/>
      <c r="Z96" s="34"/>
      <c r="AA96" s="34"/>
      <c r="AB96" s="5"/>
      <c r="AC96" s="5"/>
      <c r="AD96" s="5"/>
      <c r="AE96" s="5"/>
      <c r="AF96" s="5"/>
      <c r="AG96" s="5"/>
      <c r="AH96" s="5"/>
      <c r="AI96" s="5"/>
      <c r="AJ96" s="5"/>
      <c r="AK96" s="5"/>
      <c r="AL96" s="5"/>
      <c r="AM96" s="5"/>
      <c r="AN96" s="5"/>
      <c r="AO96" s="5"/>
      <c r="AP96" s="35"/>
      <c r="AQ96" s="34"/>
      <c r="AR96" s="34"/>
      <c r="AS96" s="34"/>
      <c r="AT96" s="34"/>
      <c r="AU96" s="34"/>
      <c r="AV96" s="34"/>
      <c r="AW96" s="34"/>
      <c r="AX96" s="34"/>
      <c r="AY96" s="34"/>
      <c r="AZ96" s="34"/>
      <c r="BA96" s="5"/>
      <c r="BB96" s="5"/>
      <c r="BC96" s="5"/>
      <c r="BD96" s="5"/>
      <c r="BE96" s="5"/>
      <c r="BF96" s="5"/>
      <c r="BG96" s="5"/>
      <c r="BH96" s="5"/>
      <c r="BI96" s="5"/>
      <c r="BJ96" s="5"/>
      <c r="BK96" s="5"/>
      <c r="BL96" s="5"/>
      <c r="BM96" s="4"/>
      <c r="BN96" s="5"/>
      <c r="BO96" s="5"/>
      <c r="BP96" s="5"/>
      <c r="BQ96" s="5"/>
      <c r="BR96" s="5"/>
      <c r="BS96" s="5"/>
      <c r="BT96" s="5"/>
      <c r="BU96" s="5"/>
    </row>
    <row r="97" spans="1:73" ht="70.5" customHeight="1" x14ac:dyDescent="0.15">
      <c r="A97" s="34">
        <v>94</v>
      </c>
      <c r="B97" s="47">
        <v>44939</v>
      </c>
      <c r="C97" s="5" t="s">
        <v>1601</v>
      </c>
      <c r="D97" s="5" t="s">
        <v>14</v>
      </c>
      <c r="E97" s="5" t="s">
        <v>1602</v>
      </c>
      <c r="F97" s="5" t="s">
        <v>175</v>
      </c>
      <c r="G97" s="5" t="s">
        <v>1603</v>
      </c>
      <c r="H97" s="5" t="s">
        <v>1604</v>
      </c>
      <c r="I97" s="5" t="s">
        <v>190</v>
      </c>
      <c r="J97" s="5"/>
      <c r="K97" s="5" t="s">
        <v>82</v>
      </c>
      <c r="L97" s="34" t="s">
        <v>165</v>
      </c>
      <c r="M97" s="34"/>
      <c r="N97" s="34"/>
      <c r="O97" s="34"/>
      <c r="P97" s="34"/>
      <c r="Q97" s="34"/>
      <c r="R97" s="5"/>
      <c r="S97" s="5"/>
      <c r="T97" s="5" t="s">
        <v>1605</v>
      </c>
      <c r="U97" s="5" t="s">
        <v>264</v>
      </c>
      <c r="V97" s="5" t="s">
        <v>1606</v>
      </c>
      <c r="W97" s="34" t="s">
        <v>165</v>
      </c>
      <c r="X97" s="34" t="s">
        <v>165</v>
      </c>
      <c r="Y97" s="34" t="s">
        <v>165</v>
      </c>
      <c r="Z97" s="34" t="s">
        <v>165</v>
      </c>
      <c r="AA97" s="34" t="s">
        <v>165</v>
      </c>
      <c r="AB97" s="5" t="s">
        <v>1607</v>
      </c>
      <c r="AC97" s="5"/>
      <c r="AD97" s="5" t="s">
        <v>161</v>
      </c>
      <c r="AE97" s="5" t="s">
        <v>1608</v>
      </c>
      <c r="AF97" s="5" t="s">
        <v>165</v>
      </c>
      <c r="AG97" s="5" t="s">
        <v>165</v>
      </c>
      <c r="AH97" s="5"/>
      <c r="AI97" s="5"/>
      <c r="AJ97" s="5"/>
      <c r="AK97" s="5" t="s">
        <v>1609</v>
      </c>
      <c r="AL97" s="5" t="s">
        <v>1610</v>
      </c>
      <c r="AM97" s="5" t="s">
        <v>175</v>
      </c>
      <c r="AN97" s="5"/>
      <c r="AO97" s="5" t="s">
        <v>219</v>
      </c>
      <c r="AP97" s="35" t="s">
        <v>1611</v>
      </c>
      <c r="AQ97" s="34"/>
      <c r="AR97" s="34"/>
      <c r="AS97" s="34"/>
      <c r="AT97" s="34"/>
      <c r="AU97" s="34" t="s">
        <v>165</v>
      </c>
      <c r="AV97" s="34" t="s">
        <v>165</v>
      </c>
      <c r="AW97" s="34"/>
      <c r="AX97" s="34" t="s">
        <v>165</v>
      </c>
      <c r="AY97" s="34"/>
      <c r="AZ97" s="34"/>
      <c r="BA97" s="5" t="s">
        <v>1612</v>
      </c>
      <c r="BB97" s="5" t="s">
        <v>161</v>
      </c>
      <c r="BC97" s="5" t="s">
        <v>1613</v>
      </c>
      <c r="BD97" s="5" t="s">
        <v>1614</v>
      </c>
      <c r="BE97" s="5" t="s">
        <v>1615</v>
      </c>
      <c r="BF97" s="5" t="s">
        <v>1616</v>
      </c>
      <c r="BG97" s="5"/>
      <c r="BH97" s="5"/>
      <c r="BI97" s="5"/>
      <c r="BJ97" s="5"/>
      <c r="BK97" s="5"/>
      <c r="BL97" s="5"/>
      <c r="BM97" s="4"/>
      <c r="BN97" s="5"/>
      <c r="BO97" s="5"/>
      <c r="BP97" s="5"/>
      <c r="BQ97" s="5"/>
      <c r="BR97" s="5"/>
      <c r="BS97" s="5"/>
      <c r="BT97" s="5"/>
      <c r="BU97" s="5"/>
    </row>
    <row r="98" spans="1:73" ht="75" customHeight="1" x14ac:dyDescent="0.15">
      <c r="A98" s="34">
        <v>95</v>
      </c>
      <c r="B98" s="47">
        <v>44944</v>
      </c>
      <c r="C98" s="5" t="s">
        <v>1617</v>
      </c>
      <c r="D98" s="5" t="s">
        <v>14</v>
      </c>
      <c r="E98" s="5" t="s">
        <v>1618</v>
      </c>
      <c r="F98" s="5" t="s">
        <v>175</v>
      </c>
      <c r="G98" s="5" t="s">
        <v>1603</v>
      </c>
      <c r="H98" s="5" t="s">
        <v>817</v>
      </c>
      <c r="I98" s="5" t="s">
        <v>190</v>
      </c>
      <c r="J98" s="5" t="s">
        <v>1619</v>
      </c>
      <c r="K98" s="5" t="s">
        <v>82</v>
      </c>
      <c r="L98" s="34" t="s">
        <v>165</v>
      </c>
      <c r="M98" s="34"/>
      <c r="N98" s="34"/>
      <c r="O98" s="34"/>
      <c r="P98" s="34"/>
      <c r="Q98" s="34"/>
      <c r="R98" s="5"/>
      <c r="S98" s="5"/>
      <c r="T98" s="5" t="s">
        <v>1620</v>
      </c>
      <c r="U98" s="5" t="s">
        <v>264</v>
      </c>
      <c r="V98" s="5" t="s">
        <v>1621</v>
      </c>
      <c r="W98" s="34"/>
      <c r="X98" s="34" t="s">
        <v>165</v>
      </c>
      <c r="Y98" s="34" t="s">
        <v>165</v>
      </c>
      <c r="Z98" s="34" t="s">
        <v>165</v>
      </c>
      <c r="AA98" s="34" t="s">
        <v>165</v>
      </c>
      <c r="AB98" s="5" t="s">
        <v>1622</v>
      </c>
      <c r="AC98" s="5" t="s">
        <v>1623</v>
      </c>
      <c r="AD98" s="5" t="s">
        <v>161</v>
      </c>
      <c r="AE98" s="5" t="s">
        <v>1624</v>
      </c>
      <c r="AF98" s="5" t="s">
        <v>165</v>
      </c>
      <c r="AG98" s="5" t="s">
        <v>165</v>
      </c>
      <c r="AH98" s="5"/>
      <c r="AI98" s="5"/>
      <c r="AJ98" s="5"/>
      <c r="AK98" s="5" t="s">
        <v>1625</v>
      </c>
      <c r="AL98" s="5" t="s">
        <v>1626</v>
      </c>
      <c r="AM98" s="5" t="s">
        <v>161</v>
      </c>
      <c r="AN98" s="5" t="s">
        <v>1627</v>
      </c>
      <c r="AO98" s="5" t="s">
        <v>1628</v>
      </c>
      <c r="AP98" s="35" t="s">
        <v>1629</v>
      </c>
      <c r="AQ98" s="34"/>
      <c r="AR98" s="34"/>
      <c r="AS98" s="34" t="s">
        <v>165</v>
      </c>
      <c r="AT98" s="34" t="s">
        <v>165</v>
      </c>
      <c r="AU98" s="34" t="s">
        <v>165</v>
      </c>
      <c r="AV98" s="34"/>
      <c r="AW98" s="34" t="s">
        <v>165</v>
      </c>
      <c r="AX98" s="34"/>
      <c r="AY98" s="34"/>
      <c r="AZ98" s="34"/>
      <c r="BA98" s="5" t="s">
        <v>1630</v>
      </c>
      <c r="BB98" s="5" t="s">
        <v>161</v>
      </c>
      <c r="BC98" s="5" t="s">
        <v>1631</v>
      </c>
      <c r="BD98" s="5" t="s">
        <v>1632</v>
      </c>
      <c r="BE98" s="5" t="s">
        <v>1633</v>
      </c>
      <c r="BF98" s="5" t="s">
        <v>1634</v>
      </c>
      <c r="BG98" s="5"/>
      <c r="BH98" s="5"/>
      <c r="BI98" s="5"/>
      <c r="BJ98" s="5"/>
      <c r="BK98" s="5"/>
      <c r="BL98" s="5"/>
      <c r="BM98" s="4"/>
      <c r="BN98" s="5"/>
      <c r="BO98" s="5"/>
      <c r="BP98" s="5"/>
      <c r="BQ98" s="5"/>
      <c r="BR98" s="5"/>
      <c r="BS98" s="5"/>
      <c r="BT98" s="5"/>
      <c r="BU98" s="5"/>
    </row>
    <row r="99" spans="1:73" ht="85.5" customHeight="1" x14ac:dyDescent="0.15">
      <c r="A99" s="34">
        <v>60</v>
      </c>
      <c r="B99" s="47">
        <v>44950</v>
      </c>
      <c r="C99" s="5" t="s">
        <v>1635</v>
      </c>
      <c r="D99" s="5" t="s">
        <v>14</v>
      </c>
      <c r="E99" s="5" t="s">
        <v>1152</v>
      </c>
      <c r="F99" s="5" t="s">
        <v>175</v>
      </c>
      <c r="G99" s="5" t="s">
        <v>1636</v>
      </c>
      <c r="H99" s="5" t="s">
        <v>1637</v>
      </c>
      <c r="I99" s="5" t="s">
        <v>190</v>
      </c>
      <c r="J99" s="5" t="s">
        <v>1638</v>
      </c>
      <c r="K99" s="5" t="s">
        <v>82</v>
      </c>
      <c r="L99" s="34"/>
      <c r="M99" s="34"/>
      <c r="N99" s="34"/>
      <c r="O99" s="34"/>
      <c r="P99" s="34" t="s">
        <v>165</v>
      </c>
      <c r="Q99" s="34"/>
      <c r="R99" s="5"/>
      <c r="S99" s="5"/>
      <c r="T99" s="5" t="s">
        <v>1156</v>
      </c>
      <c r="U99" s="5" t="s">
        <v>168</v>
      </c>
      <c r="V99" s="5" t="s">
        <v>1639</v>
      </c>
      <c r="W99" s="34" t="s">
        <v>165</v>
      </c>
      <c r="X99" s="34" t="s">
        <v>165</v>
      </c>
      <c r="Y99" s="34" t="s">
        <v>165</v>
      </c>
      <c r="Z99" s="34" t="s">
        <v>165</v>
      </c>
      <c r="AA99" s="34" t="s">
        <v>165</v>
      </c>
      <c r="AB99" s="5" t="s">
        <v>1640</v>
      </c>
      <c r="AC99" s="5" t="s">
        <v>1641</v>
      </c>
      <c r="AD99" s="5" t="s">
        <v>175</v>
      </c>
      <c r="AE99" s="5"/>
      <c r="AF99" s="5"/>
      <c r="AG99" s="5"/>
      <c r="AH99" s="5" t="s">
        <v>165</v>
      </c>
      <c r="AI99" s="5"/>
      <c r="AJ99" s="5" t="s">
        <v>165</v>
      </c>
      <c r="AK99" s="5" t="s">
        <v>1642</v>
      </c>
      <c r="AL99" s="5" t="s">
        <v>1643</v>
      </c>
      <c r="AM99" s="5" t="s">
        <v>175</v>
      </c>
      <c r="AN99" s="5"/>
      <c r="AO99" s="5"/>
      <c r="AP99" s="35"/>
      <c r="AQ99" s="34"/>
      <c r="AR99" s="45" t="s">
        <v>165</v>
      </c>
      <c r="AS99" s="45" t="s">
        <v>165</v>
      </c>
      <c r="AT99" s="45" t="s">
        <v>165</v>
      </c>
      <c r="AU99" s="45" t="s">
        <v>165</v>
      </c>
      <c r="AV99" s="45" t="s">
        <v>165</v>
      </c>
      <c r="AW99" s="34"/>
      <c r="AX99" s="34"/>
      <c r="AY99" s="34"/>
      <c r="AZ99" s="34"/>
      <c r="BA99" s="5" t="s">
        <v>1166</v>
      </c>
      <c r="BB99" s="5" t="s">
        <v>161</v>
      </c>
      <c r="BC99" s="5" t="s">
        <v>1644</v>
      </c>
      <c r="BD99" s="5" t="s">
        <v>1168</v>
      </c>
      <c r="BE99" s="5" t="s">
        <v>1169</v>
      </c>
      <c r="BF99" s="5"/>
      <c r="BG99" s="5" t="s">
        <v>1171</v>
      </c>
      <c r="BH99" s="5" t="s">
        <v>1172</v>
      </c>
      <c r="BI99" s="5"/>
      <c r="BJ99" s="5"/>
      <c r="BK99" s="5"/>
      <c r="BL99" s="5"/>
      <c r="BM99" s="4"/>
      <c r="BN99" s="5"/>
      <c r="BO99" s="5"/>
      <c r="BP99" s="5"/>
      <c r="BQ99" s="5"/>
      <c r="BR99" s="5"/>
      <c r="BS99" s="5"/>
      <c r="BT99" s="5"/>
      <c r="BU99" s="5"/>
    </row>
    <row r="100" spans="1:73" ht="13" x14ac:dyDescent="0.15">
      <c r="A100" s="34"/>
      <c r="B100" s="5"/>
      <c r="C100" s="5"/>
      <c r="D100" s="5"/>
      <c r="E100" s="5"/>
      <c r="F100" s="5"/>
      <c r="G100" s="5"/>
      <c r="H100" s="5"/>
      <c r="I100" s="5"/>
      <c r="J100" s="5"/>
      <c r="K100" s="5"/>
      <c r="L100" s="34"/>
      <c r="M100" s="34"/>
      <c r="N100" s="34"/>
      <c r="O100" s="34"/>
      <c r="P100" s="34"/>
      <c r="Q100" s="34"/>
      <c r="R100" s="5"/>
      <c r="S100" s="5"/>
      <c r="T100" s="5"/>
      <c r="U100" s="5"/>
      <c r="V100" s="5"/>
      <c r="W100" s="34"/>
      <c r="X100" s="34"/>
      <c r="Y100" s="34"/>
      <c r="Z100" s="34"/>
      <c r="AA100" s="34"/>
      <c r="AB100" s="5"/>
      <c r="AC100" s="5"/>
      <c r="AD100" s="5"/>
      <c r="AE100" s="5"/>
      <c r="AF100" s="5"/>
      <c r="AG100" s="5"/>
      <c r="AH100" s="5"/>
      <c r="AI100" s="5"/>
      <c r="AJ100" s="5"/>
      <c r="AK100" s="5"/>
      <c r="AL100" s="5"/>
      <c r="AM100" s="5"/>
      <c r="AN100" s="5"/>
      <c r="AO100" s="5"/>
      <c r="AP100" s="35"/>
      <c r="AQ100" s="34"/>
      <c r="AR100" s="34"/>
      <c r="AS100" s="34"/>
      <c r="AT100" s="34"/>
      <c r="AU100" s="34"/>
      <c r="AV100" s="34"/>
      <c r="AW100" s="34"/>
      <c r="AX100" s="34"/>
      <c r="AY100" s="34"/>
      <c r="AZ100" s="34"/>
      <c r="BA100" s="5"/>
      <c r="BB100" s="5"/>
      <c r="BC100" s="5"/>
      <c r="BD100" s="5"/>
      <c r="BE100" s="5"/>
      <c r="BF100" s="5"/>
      <c r="BG100" s="5"/>
      <c r="BH100" s="5"/>
      <c r="BI100" s="5"/>
      <c r="BJ100" s="5"/>
      <c r="BK100" s="5"/>
      <c r="BL100" s="5"/>
      <c r="BM100" s="4"/>
      <c r="BN100" s="5"/>
      <c r="BO100" s="5"/>
      <c r="BP100" s="5"/>
      <c r="BQ100" s="5"/>
      <c r="BR100" s="5"/>
      <c r="BS100" s="5"/>
      <c r="BT100" s="5"/>
      <c r="BU100" s="5"/>
    </row>
    <row r="101" spans="1:73" ht="13" x14ac:dyDescent="0.15">
      <c r="A101" s="34"/>
      <c r="B101" s="5"/>
      <c r="C101" s="5"/>
      <c r="D101" s="5"/>
      <c r="E101" s="5"/>
      <c r="F101" s="5"/>
      <c r="G101" s="5"/>
      <c r="H101" s="5"/>
      <c r="I101" s="5"/>
      <c r="J101" s="5"/>
      <c r="K101" s="5"/>
      <c r="L101" s="34"/>
      <c r="M101" s="34"/>
      <c r="N101" s="34"/>
      <c r="O101" s="34"/>
      <c r="P101" s="34"/>
      <c r="Q101" s="34"/>
      <c r="R101" s="5"/>
      <c r="S101" s="5"/>
      <c r="T101" s="5"/>
      <c r="U101" s="5"/>
      <c r="V101" s="5"/>
      <c r="W101" s="34"/>
      <c r="X101" s="34"/>
      <c r="Y101" s="34"/>
      <c r="Z101" s="34"/>
      <c r="AA101" s="34"/>
      <c r="AB101" s="5"/>
      <c r="AC101" s="5"/>
      <c r="AD101" s="5"/>
      <c r="AE101" s="5"/>
      <c r="AF101" s="5"/>
      <c r="AG101" s="5"/>
      <c r="AH101" s="5"/>
      <c r="AI101" s="5"/>
      <c r="AJ101" s="5"/>
      <c r="AK101" s="5"/>
      <c r="AL101" s="5"/>
      <c r="AM101" s="5"/>
      <c r="AN101" s="5"/>
      <c r="AO101" s="5"/>
      <c r="AP101" s="35"/>
      <c r="AQ101" s="34"/>
      <c r="AR101" s="34"/>
      <c r="AS101" s="34"/>
      <c r="AT101" s="34"/>
      <c r="AU101" s="34"/>
      <c r="AV101" s="34"/>
      <c r="AW101" s="34"/>
      <c r="AX101" s="34"/>
      <c r="AY101" s="34"/>
      <c r="AZ101" s="34"/>
      <c r="BA101" s="5"/>
      <c r="BB101" s="5"/>
      <c r="BC101" s="5"/>
      <c r="BD101" s="5"/>
      <c r="BE101" s="5"/>
      <c r="BF101" s="5"/>
      <c r="BG101" s="5"/>
      <c r="BH101" s="5"/>
      <c r="BI101" s="5"/>
      <c r="BJ101" s="5"/>
      <c r="BK101" s="5"/>
      <c r="BL101" s="5"/>
      <c r="BM101" s="4"/>
      <c r="BN101" s="5"/>
      <c r="BO101" s="5"/>
      <c r="BP101" s="5"/>
      <c r="BQ101" s="5"/>
      <c r="BR101" s="5"/>
      <c r="BS101" s="5"/>
      <c r="BT101" s="5"/>
      <c r="BU101" s="5"/>
    </row>
    <row r="102" spans="1:73" ht="14" x14ac:dyDescent="0.15">
      <c r="A102" s="51"/>
      <c r="B102" s="30"/>
      <c r="C102" s="30"/>
      <c r="D102" s="30"/>
      <c r="E102" s="30" t="s">
        <v>1645</v>
      </c>
      <c r="F102" s="30"/>
      <c r="G102" s="30"/>
      <c r="H102" s="30" t="s">
        <v>1646</v>
      </c>
      <c r="I102" s="30"/>
      <c r="J102" s="30"/>
      <c r="K102" s="30" t="s">
        <v>1647</v>
      </c>
      <c r="L102" s="51"/>
      <c r="M102" s="51"/>
      <c r="N102" s="51"/>
      <c r="O102" s="51"/>
      <c r="P102" s="51"/>
      <c r="Q102" s="51"/>
      <c r="R102" s="30"/>
      <c r="S102" s="30"/>
      <c r="T102" s="30"/>
      <c r="U102" s="7"/>
      <c r="V102" s="30"/>
      <c r="W102" s="51"/>
      <c r="X102" s="51"/>
      <c r="Y102" s="51"/>
      <c r="Z102" s="51"/>
      <c r="AA102" s="51"/>
      <c r="AB102" s="30"/>
      <c r="AC102" s="30" t="s">
        <v>1648</v>
      </c>
      <c r="AD102" s="5"/>
      <c r="AE102" s="30"/>
      <c r="AF102" s="30"/>
      <c r="AG102" s="30"/>
      <c r="AH102" s="30"/>
      <c r="AI102" s="30"/>
      <c r="AJ102" s="30"/>
      <c r="AK102" s="30"/>
      <c r="AL102" s="30" t="s">
        <v>1649</v>
      </c>
      <c r="AM102" s="30"/>
      <c r="AN102" s="30"/>
      <c r="AO102" s="30"/>
      <c r="AP102" s="52"/>
      <c r="AQ102" s="51"/>
      <c r="AR102" s="51"/>
      <c r="AS102" s="51"/>
      <c r="AT102" s="51"/>
      <c r="AU102" s="51"/>
      <c r="AV102" s="51"/>
      <c r="AW102" s="51"/>
      <c r="AX102" s="51"/>
      <c r="AY102" s="51"/>
      <c r="AZ102" s="51"/>
      <c r="BA102" s="30"/>
      <c r="BB102" s="30"/>
      <c r="BC102" s="30"/>
      <c r="BD102" s="30"/>
      <c r="BE102" s="30"/>
      <c r="BF102" s="30"/>
      <c r="BG102" s="30"/>
      <c r="BH102" s="30"/>
      <c r="BI102" s="30"/>
      <c r="BJ102" s="30"/>
      <c r="BK102" s="30"/>
      <c r="BL102" s="30"/>
      <c r="BM102" s="7"/>
      <c r="BN102" s="30"/>
      <c r="BO102" s="30"/>
      <c r="BP102" s="30"/>
      <c r="BQ102" s="30"/>
      <c r="BR102" s="30"/>
      <c r="BS102" s="30"/>
      <c r="BT102" s="30"/>
      <c r="BU102" s="30"/>
    </row>
    <row r="103" spans="1:73" ht="28" x14ac:dyDescent="0.15">
      <c r="A103" s="34"/>
      <c r="B103" s="5"/>
      <c r="C103" s="5"/>
      <c r="D103" s="5"/>
      <c r="E103" s="5" t="s">
        <v>161</v>
      </c>
      <c r="F103" s="5">
        <f>COUNTIF((F4:F98),"=yes")</f>
        <v>61</v>
      </c>
      <c r="G103" s="5"/>
      <c r="H103" s="4" t="s">
        <v>282</v>
      </c>
      <c r="I103" s="5">
        <f>COUNTIFS(F4:F98,"=yes",I4:I98,"=Africa")</f>
        <v>13</v>
      </c>
      <c r="J103" s="5"/>
      <c r="K103" s="11" t="s">
        <v>121</v>
      </c>
      <c r="L103" s="34">
        <f>COUNTIFS(F4:F98,"=yes",L4:L98,"=X")</f>
        <v>28</v>
      </c>
      <c r="M103" s="34"/>
      <c r="N103" s="34"/>
      <c r="O103" s="34"/>
      <c r="P103" s="34"/>
      <c r="Q103" s="34"/>
      <c r="R103" s="5"/>
      <c r="S103" s="5"/>
      <c r="T103" s="5" t="s">
        <v>194</v>
      </c>
      <c r="U103" s="5">
        <f>COUNTIFS(F4:F98,"=yes",U4:U98,"=externally-led")</f>
        <v>33</v>
      </c>
      <c r="V103" s="53" t="s">
        <v>132</v>
      </c>
      <c r="W103" s="34">
        <f>COUNTIFS(F4:F98,"=yes",W4:W98,"=X")</f>
        <v>19</v>
      </c>
      <c r="X103" s="34"/>
      <c r="Y103" s="34"/>
      <c r="Z103" s="34"/>
      <c r="AA103" s="34"/>
      <c r="AB103" s="5"/>
      <c r="AC103" s="5" t="s">
        <v>161</v>
      </c>
      <c r="AD103" s="5">
        <f>COUNTIFS(F4:F98,"=yes",AD4:AD98,"=Yes")</f>
        <v>42</v>
      </c>
      <c r="AE103" s="54" t="s">
        <v>140</v>
      </c>
      <c r="AF103" s="5">
        <f>COUNTIFS(F4:F98,"=yes",AF4:AF98,"=X")</f>
        <v>44</v>
      </c>
      <c r="AG103" s="5"/>
      <c r="AH103" s="5"/>
      <c r="AI103" s="5"/>
      <c r="AJ103" s="5"/>
      <c r="AK103" s="5"/>
      <c r="AL103" s="5" t="s">
        <v>161</v>
      </c>
      <c r="AM103" s="4">
        <f>COUNTIFS(F4:F98,"=yes",AM4:AM98,"=Yes")</f>
        <v>17</v>
      </c>
      <c r="AN103" s="5"/>
      <c r="AO103" s="5"/>
      <c r="AP103" s="59" t="s">
        <v>1650</v>
      </c>
      <c r="AQ103" s="58"/>
      <c r="AR103" s="34">
        <f>COUNTIFS(F4:F98,"=yes",AQ4:AQ98,"=X")</f>
        <v>2</v>
      </c>
      <c r="AS103" s="34"/>
      <c r="AT103" s="34"/>
      <c r="AU103" s="34"/>
      <c r="AV103" s="34"/>
      <c r="AW103" s="34"/>
      <c r="AX103" s="34"/>
      <c r="AY103" s="34"/>
      <c r="AZ103" s="34"/>
      <c r="BA103" s="5"/>
      <c r="BB103" s="5"/>
      <c r="BC103" s="5"/>
      <c r="BD103" s="5"/>
      <c r="BE103" s="5"/>
      <c r="BF103" s="5"/>
      <c r="BG103" s="5"/>
      <c r="BH103" s="5"/>
      <c r="BI103" s="5"/>
      <c r="BJ103" s="5"/>
      <c r="BK103" s="5"/>
      <c r="BL103" s="5"/>
      <c r="BM103" s="4"/>
      <c r="BN103" s="5"/>
      <c r="BO103" s="5"/>
      <c r="BP103" s="5"/>
      <c r="BQ103" s="5"/>
      <c r="BR103" s="5"/>
      <c r="BS103" s="5"/>
      <c r="BT103" s="5"/>
      <c r="BU103" s="5"/>
    </row>
    <row r="104" spans="1:73" ht="14" x14ac:dyDescent="0.15">
      <c r="A104" s="34"/>
      <c r="B104" s="5"/>
      <c r="C104" s="5"/>
      <c r="D104" s="5"/>
      <c r="E104" s="5" t="s">
        <v>175</v>
      </c>
      <c r="F104" s="5">
        <f>COUNTIF((F4:F98),"=no")</f>
        <v>28</v>
      </c>
      <c r="G104" s="5"/>
      <c r="H104" s="4" t="s">
        <v>237</v>
      </c>
      <c r="I104" s="5">
        <f>COUNTIFS(F4:F98,"=yes",I4:I98,"=Asia")</f>
        <v>9</v>
      </c>
      <c r="J104" s="5"/>
      <c r="K104" s="11" t="s">
        <v>122</v>
      </c>
      <c r="L104" s="34">
        <f>COUNTIFS(F4:F98,"=yes",M4:M98,"=X")</f>
        <v>11</v>
      </c>
      <c r="M104" s="34"/>
      <c r="N104" s="34"/>
      <c r="O104" s="34"/>
      <c r="P104" s="34"/>
      <c r="Q104" s="34"/>
      <c r="R104" s="5"/>
      <c r="S104" s="5"/>
      <c r="T104" s="5" t="s">
        <v>264</v>
      </c>
      <c r="U104" s="5">
        <f>COUNTIFS(F4:F98,"=yes",U4:U98,"=collaborative")</f>
        <v>20</v>
      </c>
      <c r="V104" s="53" t="s">
        <v>133</v>
      </c>
      <c r="W104" s="34">
        <f>COUNTIFS(F4:F98,"=yes",X4:X98,"=X")</f>
        <v>37</v>
      </c>
      <c r="X104" s="34"/>
      <c r="Y104" s="34"/>
      <c r="Z104" s="34"/>
      <c r="AA104" s="34"/>
      <c r="AB104" s="5"/>
      <c r="AC104" s="5" t="s">
        <v>175</v>
      </c>
      <c r="AD104" s="5">
        <f>COUNTIFS(F4:F98,"=yes",AD4:AD98,"=No")</f>
        <v>19</v>
      </c>
      <c r="AE104" s="54" t="s">
        <v>141</v>
      </c>
      <c r="AF104" s="5">
        <f>COUNTIFS(F4:F98,"=yes",AG4:AG98,"=X")</f>
        <v>10</v>
      </c>
      <c r="AG104" s="5"/>
      <c r="AH104" s="5"/>
      <c r="AI104" s="5"/>
      <c r="AJ104" s="5"/>
      <c r="AK104" s="5"/>
      <c r="AL104" s="5" t="s">
        <v>222</v>
      </c>
      <c r="AM104" s="4">
        <f>COUNTIFS(F4:F98,"=yes",AM4:AM98,"=Sometimes")</f>
        <v>4</v>
      </c>
      <c r="AN104" s="5"/>
      <c r="AO104" s="5"/>
      <c r="AP104" s="59" t="s">
        <v>1651</v>
      </c>
      <c r="AQ104" s="58"/>
      <c r="AR104" s="34">
        <f>COUNTIFS(F4:F98,"=yes",AR4:AR98,"=X")</f>
        <v>5</v>
      </c>
      <c r="AS104" s="34"/>
      <c r="AT104" s="34"/>
      <c r="AU104" s="34"/>
      <c r="AV104" s="34"/>
      <c r="AW104" s="34"/>
      <c r="AX104" s="34"/>
      <c r="AY104" s="34"/>
      <c r="AZ104" s="34"/>
      <c r="BA104" s="5"/>
      <c r="BB104" s="5"/>
      <c r="BC104" s="5"/>
      <c r="BD104" s="5"/>
      <c r="BE104" s="5"/>
      <c r="BF104" s="5"/>
      <c r="BG104" s="5"/>
      <c r="BH104" s="5"/>
      <c r="BI104" s="5"/>
      <c r="BJ104" s="5"/>
      <c r="BK104" s="5"/>
      <c r="BL104" s="5"/>
      <c r="BM104" s="4"/>
      <c r="BN104" s="5"/>
      <c r="BO104" s="5"/>
      <c r="BP104" s="5"/>
      <c r="BQ104" s="5"/>
      <c r="BR104" s="5"/>
      <c r="BS104" s="5"/>
      <c r="BT104" s="5"/>
      <c r="BU104" s="5"/>
    </row>
    <row r="105" spans="1:73" ht="14" x14ac:dyDescent="0.15">
      <c r="A105" s="34"/>
      <c r="B105" s="5"/>
      <c r="C105" s="5"/>
      <c r="D105" s="5"/>
      <c r="E105" s="5" t="s">
        <v>83</v>
      </c>
      <c r="F105" s="5">
        <f>COUNTIF((F4:F98),"=maybe")</f>
        <v>0</v>
      </c>
      <c r="G105" s="5"/>
      <c r="H105" s="4" t="s">
        <v>704</v>
      </c>
      <c r="I105" s="5">
        <f>COUNTIFS(F4:F98,"=yes",I4:I98,"=Europe")</f>
        <v>5</v>
      </c>
      <c r="J105" s="5"/>
      <c r="K105" s="11" t="s">
        <v>123</v>
      </c>
      <c r="L105" s="34">
        <f>COUNTIFS(F4:F98,"=yes",N4:N98,"=X")</f>
        <v>3</v>
      </c>
      <c r="M105" s="34"/>
      <c r="N105" s="34"/>
      <c r="O105" s="34"/>
      <c r="P105" s="34"/>
      <c r="Q105" s="34"/>
      <c r="R105" s="5"/>
      <c r="S105" s="5"/>
      <c r="T105" s="5" t="s">
        <v>168</v>
      </c>
      <c r="U105" s="5">
        <f>COUNTIFS(F4:F98,"=yes",U4:U98,"=self-organized")</f>
        <v>4</v>
      </c>
      <c r="V105" s="53" t="s">
        <v>134</v>
      </c>
      <c r="W105" s="34">
        <f>COUNTIFS(F4:F98,"=yes",Y4:Y98,"=X")</f>
        <v>58</v>
      </c>
      <c r="X105" s="34"/>
      <c r="Y105" s="34"/>
      <c r="Z105" s="34"/>
      <c r="AA105" s="34"/>
      <c r="AB105" s="5"/>
      <c r="AC105" s="5"/>
      <c r="AD105" s="5"/>
      <c r="AE105" s="54" t="s">
        <v>142</v>
      </c>
      <c r="AF105" s="5">
        <f>COUNTIFS(F4:F98,"=yes",AH4:AH98,"=X")</f>
        <v>14</v>
      </c>
      <c r="AG105" s="5"/>
      <c r="AH105" s="5"/>
      <c r="AI105" s="5"/>
      <c r="AJ105" s="5"/>
      <c r="AK105" s="5"/>
      <c r="AL105" s="5" t="s">
        <v>1652</v>
      </c>
      <c r="AM105" s="4">
        <f>COUNTIFS(F4:F98,"=yes",AM4:AM98,"=No")</f>
        <v>39</v>
      </c>
      <c r="AN105" s="5"/>
      <c r="AO105" s="5"/>
      <c r="AP105" s="59" t="s">
        <v>1653</v>
      </c>
      <c r="AQ105" s="58"/>
      <c r="AR105" s="34">
        <f>COUNTIFS(F4:F98,"=yes",AS4:AS98,"=X")</f>
        <v>13</v>
      </c>
      <c r="AS105" s="34"/>
      <c r="AT105" s="34"/>
      <c r="AU105" s="34"/>
      <c r="AV105" s="34"/>
      <c r="AW105" s="34"/>
      <c r="AX105" s="34"/>
      <c r="AY105" s="34"/>
      <c r="AZ105" s="34"/>
      <c r="BA105" s="5"/>
      <c r="BB105" s="5"/>
      <c r="BC105" s="5"/>
      <c r="BD105" s="5"/>
      <c r="BE105" s="5"/>
      <c r="BF105" s="5"/>
      <c r="BG105" s="5"/>
      <c r="BH105" s="5"/>
      <c r="BI105" s="5"/>
      <c r="BJ105" s="5"/>
      <c r="BK105" s="5"/>
      <c r="BL105" s="5"/>
      <c r="BM105" s="4"/>
      <c r="BN105" s="5"/>
      <c r="BO105" s="5"/>
      <c r="BP105" s="5"/>
      <c r="BQ105" s="5"/>
      <c r="BR105" s="5"/>
      <c r="BS105" s="5"/>
      <c r="BT105" s="5"/>
      <c r="BU105" s="5"/>
    </row>
    <row r="106" spans="1:73" ht="28" x14ac:dyDescent="0.15">
      <c r="A106" s="34"/>
      <c r="B106" s="5"/>
      <c r="C106" s="5"/>
      <c r="D106" s="5"/>
      <c r="E106" s="5" t="s">
        <v>565</v>
      </c>
      <c r="F106" s="5">
        <f>COUNTIF((F4:F98),"=review")</f>
        <v>6</v>
      </c>
      <c r="G106" s="5"/>
      <c r="H106" s="4" t="s">
        <v>190</v>
      </c>
      <c r="I106" s="5">
        <f>COUNTIFS(F4:F98,"=yes",I4:I98,"=Latin America and the Caribbean")</f>
        <v>22</v>
      </c>
      <c r="J106" s="5"/>
      <c r="K106" s="11" t="s">
        <v>124</v>
      </c>
      <c r="L106" s="34">
        <f>COUNTIFS(F4:F98,"=yes",O4:O98,"=X")</f>
        <v>0</v>
      </c>
      <c r="M106" s="34"/>
      <c r="N106" s="34"/>
      <c r="O106" s="34"/>
      <c r="P106" s="34"/>
      <c r="Q106" s="34"/>
      <c r="R106" s="5"/>
      <c r="S106" s="5"/>
      <c r="T106" s="5"/>
      <c r="U106" s="5"/>
      <c r="V106" s="53" t="s">
        <v>135</v>
      </c>
      <c r="W106" s="34">
        <f>COUNTIFS(F4:F98,"=yes",Z4:Z98,"=X")</f>
        <v>22</v>
      </c>
      <c r="X106" s="34"/>
      <c r="Y106" s="34"/>
      <c r="Z106" s="34"/>
      <c r="AA106" s="34"/>
      <c r="AB106" s="5"/>
      <c r="AC106" s="5"/>
      <c r="AD106" s="5"/>
      <c r="AE106" s="54" t="s">
        <v>143</v>
      </c>
      <c r="AF106" s="5">
        <f>COUNTIFS(F4:F98,"=yes",AI4:AI98,"=X")</f>
        <v>4</v>
      </c>
      <c r="AG106" s="5"/>
      <c r="AH106" s="5"/>
      <c r="AI106" s="5"/>
      <c r="AJ106" s="5"/>
      <c r="AK106" s="5"/>
      <c r="AL106" s="5"/>
      <c r="AM106" s="5"/>
      <c r="AN106" s="5"/>
      <c r="AO106" s="5"/>
      <c r="AP106" s="59" t="s">
        <v>1654</v>
      </c>
      <c r="AQ106" s="58"/>
      <c r="AR106" s="34">
        <f>COUNTIFS(F4:F98,"=yes",AT4:AT98,"=X")</f>
        <v>31</v>
      </c>
      <c r="AS106" s="34"/>
      <c r="AT106" s="34"/>
      <c r="AU106" s="34"/>
      <c r="AV106" s="34"/>
      <c r="AW106" s="34"/>
      <c r="AX106" s="34"/>
      <c r="AY106" s="34"/>
      <c r="AZ106" s="34"/>
      <c r="BA106" s="5"/>
      <c r="BB106" s="5"/>
      <c r="BC106" s="5"/>
      <c r="BD106" s="5"/>
      <c r="BE106" s="5"/>
      <c r="BF106" s="5"/>
      <c r="BG106" s="5"/>
      <c r="BH106" s="5"/>
      <c r="BI106" s="5"/>
      <c r="BJ106" s="5"/>
      <c r="BK106" s="5"/>
      <c r="BL106" s="5"/>
      <c r="BM106" s="4"/>
      <c r="BN106" s="5"/>
      <c r="BO106" s="5"/>
      <c r="BP106" s="5"/>
      <c r="BQ106" s="5"/>
      <c r="BR106" s="5"/>
      <c r="BS106" s="5"/>
      <c r="BT106" s="5"/>
      <c r="BU106" s="5"/>
    </row>
    <row r="107" spans="1:73" ht="14" x14ac:dyDescent="0.15">
      <c r="A107" s="34"/>
      <c r="B107" s="5"/>
      <c r="C107" s="5"/>
      <c r="D107" s="5"/>
      <c r="E107" s="5"/>
      <c r="F107" s="5"/>
      <c r="G107" s="5"/>
      <c r="H107" s="4" t="s">
        <v>163</v>
      </c>
      <c r="I107" s="5">
        <f>COUNTIFS(F4:F98,"=yes",I4:I98,"=North America")</f>
        <v>5</v>
      </c>
      <c r="J107" s="5"/>
      <c r="K107" s="11" t="s">
        <v>125</v>
      </c>
      <c r="L107" s="34">
        <f>COUNTIFS(F4:F98,"=yes",P4:P98,"=X")</f>
        <v>12</v>
      </c>
      <c r="M107" s="34"/>
      <c r="N107" s="34"/>
      <c r="O107" s="34"/>
      <c r="P107" s="34"/>
      <c r="Q107" s="34"/>
      <c r="R107" s="5"/>
      <c r="S107" s="5"/>
      <c r="T107" s="5"/>
      <c r="U107" s="5"/>
      <c r="V107" s="53" t="s">
        <v>136</v>
      </c>
      <c r="W107" s="34">
        <f>COUNTIFS(F4:F98,"=yes",AA4:AA98,"=X")</f>
        <v>24</v>
      </c>
      <c r="X107" s="34"/>
      <c r="Y107" s="34"/>
      <c r="Z107" s="34"/>
      <c r="AA107" s="34"/>
      <c r="AB107" s="5"/>
      <c r="AC107" s="5"/>
      <c r="AD107" s="5"/>
      <c r="AE107" s="54" t="s">
        <v>106</v>
      </c>
      <c r="AF107" s="5">
        <f>COUNTIFS(F4:F98,"=yes",AJ4:AJ98,"=X")</f>
        <v>12</v>
      </c>
      <c r="AG107" s="5"/>
      <c r="AH107" s="5"/>
      <c r="AI107" s="5"/>
      <c r="AJ107" s="5"/>
      <c r="AK107" s="5"/>
      <c r="AL107" s="5"/>
      <c r="AM107" s="5"/>
      <c r="AN107" s="5"/>
      <c r="AO107" s="5"/>
      <c r="AP107" s="59" t="s">
        <v>1655</v>
      </c>
      <c r="AQ107" s="58"/>
      <c r="AR107" s="34">
        <f>COUNTIFS(F4:F98,"=yes",AU4:AU98,"=X")</f>
        <v>42</v>
      </c>
      <c r="AS107" s="34"/>
      <c r="AT107" s="34"/>
      <c r="AU107" s="34"/>
      <c r="AV107" s="34"/>
      <c r="AW107" s="34"/>
      <c r="AX107" s="34"/>
      <c r="AY107" s="34"/>
      <c r="AZ107" s="34"/>
      <c r="BA107" s="5"/>
      <c r="BB107" s="5"/>
      <c r="BC107" s="5"/>
      <c r="BD107" s="5"/>
      <c r="BE107" s="5"/>
      <c r="BF107" s="5"/>
      <c r="BG107" s="5"/>
      <c r="BH107" s="5"/>
      <c r="BI107" s="5"/>
      <c r="BJ107" s="5"/>
      <c r="BK107" s="5"/>
      <c r="BL107" s="5"/>
      <c r="BM107" s="4"/>
      <c r="BN107" s="5"/>
      <c r="BO107" s="5"/>
      <c r="BP107" s="5"/>
      <c r="BQ107" s="5"/>
      <c r="BR107" s="5"/>
      <c r="BS107" s="5"/>
      <c r="BT107" s="5"/>
      <c r="BU107" s="5"/>
    </row>
    <row r="108" spans="1:73" ht="14" x14ac:dyDescent="0.15">
      <c r="A108" s="34"/>
      <c r="B108" s="5"/>
      <c r="C108" s="5"/>
      <c r="D108" s="5"/>
      <c r="E108" s="5"/>
      <c r="F108" s="5"/>
      <c r="G108" s="5"/>
      <c r="H108" s="4" t="s">
        <v>213</v>
      </c>
      <c r="I108" s="5">
        <f>COUNTIFS(F4:F98,"=yes",I4:I98,"=Oceania")</f>
        <v>7</v>
      </c>
      <c r="J108" s="5"/>
      <c r="K108" s="11" t="s">
        <v>126</v>
      </c>
      <c r="L108" s="34">
        <f>COUNTIFS(F4:F98,"=yes",Q4:Q98,"=X")</f>
        <v>21</v>
      </c>
      <c r="M108" s="34"/>
      <c r="N108" s="34"/>
      <c r="O108" s="34"/>
      <c r="P108" s="34"/>
      <c r="Q108" s="34"/>
      <c r="R108" s="5"/>
      <c r="S108" s="5"/>
      <c r="T108" s="5"/>
      <c r="U108" s="5"/>
      <c r="V108" s="5"/>
      <c r="W108" s="34"/>
      <c r="X108" s="34"/>
      <c r="Y108" s="34"/>
      <c r="Z108" s="34"/>
      <c r="AA108" s="34"/>
      <c r="AB108" s="5"/>
      <c r="AC108" s="5"/>
      <c r="AD108" s="5"/>
      <c r="AE108" s="5"/>
      <c r="AF108" s="5"/>
      <c r="AG108" s="5"/>
      <c r="AH108" s="5"/>
      <c r="AI108" s="5"/>
      <c r="AJ108" s="5"/>
      <c r="AK108" s="5"/>
      <c r="AL108" s="5"/>
      <c r="AM108" s="5"/>
      <c r="AN108" s="5"/>
      <c r="AO108" s="5"/>
      <c r="AP108" s="59" t="s">
        <v>1656</v>
      </c>
      <c r="AQ108" s="58"/>
      <c r="AR108" s="34">
        <f>COUNTIFS(F4:F98,"=yes",AV4:AV98,"=X")</f>
        <v>29</v>
      </c>
      <c r="AS108" s="34"/>
      <c r="AT108" s="34"/>
      <c r="AU108" s="34"/>
      <c r="AV108" s="34"/>
      <c r="AW108" s="34"/>
      <c r="AX108" s="34"/>
      <c r="AY108" s="34"/>
      <c r="AZ108" s="34"/>
      <c r="BA108" s="5"/>
      <c r="BB108" s="5"/>
      <c r="BC108" s="5"/>
      <c r="BD108" s="5"/>
      <c r="BE108" s="5"/>
      <c r="BF108" s="5"/>
      <c r="BG108" s="5"/>
      <c r="BH108" s="5"/>
      <c r="BI108" s="5"/>
      <c r="BJ108" s="5"/>
      <c r="BK108" s="5"/>
      <c r="BL108" s="5"/>
      <c r="BM108" s="4"/>
      <c r="BN108" s="5"/>
      <c r="BO108" s="5"/>
      <c r="BP108" s="5"/>
      <c r="BQ108" s="5"/>
      <c r="BR108" s="5"/>
      <c r="BS108" s="5"/>
      <c r="BT108" s="5"/>
      <c r="BU108" s="5"/>
    </row>
    <row r="109" spans="1:73" ht="14" x14ac:dyDescent="0.15">
      <c r="A109" s="34"/>
      <c r="B109" s="5"/>
      <c r="C109" s="5"/>
      <c r="D109" s="5"/>
      <c r="E109" s="5"/>
      <c r="F109" s="5"/>
      <c r="G109" s="5"/>
      <c r="H109" s="4" t="s">
        <v>608</v>
      </c>
      <c r="I109" s="5">
        <f>COUNTIFS(F4:F98,"=yes",I4:I98,"=Global")</f>
        <v>0</v>
      </c>
      <c r="J109" s="5"/>
      <c r="K109" s="11" t="s">
        <v>127</v>
      </c>
      <c r="L109" s="34">
        <f>COUNTIFS(F4:F98,"=yes",R4:R98,"=X")</f>
        <v>3</v>
      </c>
      <c r="M109" s="34"/>
      <c r="N109" s="34"/>
      <c r="O109" s="34"/>
      <c r="P109" s="34"/>
      <c r="Q109" s="34"/>
      <c r="R109" s="5"/>
      <c r="S109" s="5"/>
      <c r="T109" s="5"/>
      <c r="U109" s="5"/>
      <c r="V109" s="5"/>
      <c r="W109" s="34"/>
      <c r="X109" s="34"/>
      <c r="Y109" s="34"/>
      <c r="Z109" s="34"/>
      <c r="AA109" s="34"/>
      <c r="AB109" s="5"/>
      <c r="AC109" s="5"/>
      <c r="AD109" s="5"/>
      <c r="AE109" s="5"/>
      <c r="AF109" s="5"/>
      <c r="AG109" s="5"/>
      <c r="AH109" s="5"/>
      <c r="AI109" s="5"/>
      <c r="AJ109" s="5"/>
      <c r="AK109" s="5"/>
      <c r="AL109" s="5"/>
      <c r="AM109" s="5"/>
      <c r="AN109" s="5"/>
      <c r="AO109" s="5"/>
      <c r="AP109" s="59" t="s">
        <v>1657</v>
      </c>
      <c r="AQ109" s="58"/>
      <c r="AR109" s="34">
        <f>COUNTIFS(F4:F98,"=yes",AW4:AW98,"=X")</f>
        <v>6</v>
      </c>
      <c r="AS109" s="34"/>
      <c r="AT109" s="34"/>
      <c r="AU109" s="34"/>
      <c r="AV109" s="34"/>
      <c r="AW109" s="34"/>
      <c r="AX109" s="34"/>
      <c r="AY109" s="34"/>
      <c r="AZ109" s="34"/>
      <c r="BA109" s="5"/>
      <c r="BB109" s="5"/>
      <c r="BC109" s="5"/>
      <c r="BD109" s="5"/>
      <c r="BE109" s="5"/>
      <c r="BF109" s="5"/>
      <c r="BG109" s="5"/>
      <c r="BH109" s="5"/>
      <c r="BI109" s="5"/>
      <c r="BJ109" s="5"/>
      <c r="BK109" s="5"/>
      <c r="BL109" s="5"/>
      <c r="BM109" s="4"/>
      <c r="BN109" s="5"/>
      <c r="BO109" s="5"/>
      <c r="BP109" s="5"/>
      <c r="BQ109" s="5"/>
      <c r="BR109" s="5"/>
      <c r="BS109" s="5"/>
      <c r="BT109" s="5"/>
      <c r="BU109" s="5"/>
    </row>
    <row r="110" spans="1:73" ht="13" x14ac:dyDescent="0.15">
      <c r="A110" s="34"/>
      <c r="B110" s="5"/>
      <c r="C110" s="5"/>
      <c r="D110" s="5"/>
      <c r="E110" s="5"/>
      <c r="F110" s="5"/>
      <c r="G110" s="5"/>
      <c r="H110" s="5"/>
      <c r="I110" s="5"/>
      <c r="J110" s="5"/>
      <c r="K110" s="5"/>
      <c r="L110" s="34"/>
      <c r="M110" s="34"/>
      <c r="N110" s="34"/>
      <c r="O110" s="34"/>
      <c r="P110" s="34"/>
      <c r="Q110" s="34"/>
      <c r="R110" s="5"/>
      <c r="S110" s="5"/>
      <c r="T110" s="5"/>
      <c r="U110" s="5"/>
      <c r="V110" s="5"/>
      <c r="W110" s="34"/>
      <c r="X110" s="34"/>
      <c r="Y110" s="34"/>
      <c r="Z110" s="34"/>
      <c r="AA110" s="34"/>
      <c r="AB110" s="5"/>
      <c r="AC110" s="5"/>
      <c r="AD110" s="5"/>
      <c r="AE110" s="5"/>
      <c r="AF110" s="5"/>
      <c r="AG110" s="5"/>
      <c r="AH110" s="5"/>
      <c r="AI110" s="5"/>
      <c r="AJ110" s="5"/>
      <c r="AK110" s="5"/>
      <c r="AL110" s="5"/>
      <c r="AM110" s="5"/>
      <c r="AN110" s="5"/>
      <c r="AO110" s="5"/>
      <c r="AP110" s="59" t="s">
        <v>1658</v>
      </c>
      <c r="AQ110" s="58"/>
      <c r="AR110" s="34">
        <f>COUNTIFS(F4:F98,"=yes",AX4:AX98,"=X")</f>
        <v>3</v>
      </c>
      <c r="AS110" s="34"/>
      <c r="AT110" s="34"/>
      <c r="AU110" s="34"/>
      <c r="AV110" s="34"/>
      <c r="AW110" s="34"/>
      <c r="AX110" s="34"/>
      <c r="AY110" s="34"/>
      <c r="AZ110" s="34"/>
      <c r="BA110" s="5"/>
      <c r="BB110" s="5"/>
      <c r="BC110" s="5"/>
      <c r="BD110" s="5"/>
      <c r="BE110" s="5"/>
      <c r="BF110" s="5"/>
      <c r="BG110" s="5"/>
      <c r="BH110" s="5"/>
      <c r="BI110" s="5"/>
      <c r="BJ110" s="5"/>
      <c r="BK110" s="5"/>
      <c r="BL110" s="5"/>
      <c r="BM110" s="4"/>
      <c r="BN110" s="5"/>
      <c r="BO110" s="5"/>
      <c r="BP110" s="5"/>
      <c r="BQ110" s="5"/>
      <c r="BR110" s="5"/>
      <c r="BS110" s="5"/>
      <c r="BT110" s="5"/>
      <c r="BU110" s="5"/>
    </row>
    <row r="111" spans="1:73" ht="14" x14ac:dyDescent="0.15">
      <c r="A111" s="34"/>
      <c r="B111" s="5"/>
      <c r="C111" s="5"/>
      <c r="D111" s="5"/>
      <c r="E111" s="5"/>
      <c r="F111" s="5"/>
      <c r="G111" s="5"/>
      <c r="H111" s="5"/>
      <c r="I111" s="5"/>
      <c r="J111" s="5"/>
      <c r="K111" s="5"/>
      <c r="L111" s="34"/>
      <c r="M111" s="34"/>
      <c r="N111" s="34"/>
      <c r="O111" s="34"/>
      <c r="P111" s="34"/>
      <c r="Q111" s="34"/>
      <c r="R111" s="5"/>
      <c r="S111" s="5"/>
      <c r="T111" s="5"/>
      <c r="U111" s="5"/>
      <c r="V111" s="5"/>
      <c r="W111" s="34"/>
      <c r="X111" s="34"/>
      <c r="Y111" s="34"/>
      <c r="Z111" s="34"/>
      <c r="AA111" s="34"/>
      <c r="AB111" s="5"/>
      <c r="AC111" s="5"/>
      <c r="AD111" s="5"/>
      <c r="AE111" s="5"/>
      <c r="AF111" s="5"/>
      <c r="AG111" s="5"/>
      <c r="AH111" s="5"/>
      <c r="AI111" s="5"/>
      <c r="AJ111" s="5"/>
      <c r="AK111" s="5"/>
      <c r="AL111" s="5"/>
      <c r="AM111" s="5"/>
      <c r="AN111" s="5"/>
      <c r="AO111" s="5"/>
      <c r="AP111" s="55" t="s">
        <v>106</v>
      </c>
      <c r="AQ111" s="34"/>
      <c r="AR111" s="34">
        <f>COUNTIFS(F4:F98,"=yes",AY4:AY98,"=X")</f>
        <v>0</v>
      </c>
      <c r="AS111" s="34"/>
      <c r="AT111" s="34"/>
      <c r="AU111" s="34"/>
      <c r="AV111" s="34"/>
      <c r="AW111" s="34"/>
      <c r="AX111" s="34"/>
      <c r="AY111" s="34"/>
      <c r="AZ111" s="34"/>
      <c r="BA111" s="5"/>
      <c r="BB111" s="5"/>
      <c r="BC111" s="5"/>
      <c r="BD111" s="5"/>
      <c r="BE111" s="5"/>
      <c r="BF111" s="5"/>
      <c r="BG111" s="5"/>
      <c r="BH111" s="5"/>
      <c r="BI111" s="5"/>
      <c r="BJ111" s="5"/>
      <c r="BK111" s="5"/>
      <c r="BL111" s="5"/>
      <c r="BM111" s="4"/>
      <c r="BN111" s="5"/>
      <c r="BO111" s="5"/>
      <c r="BP111" s="5"/>
      <c r="BQ111" s="5"/>
      <c r="BR111" s="5"/>
      <c r="BS111" s="5"/>
      <c r="BT111" s="5"/>
      <c r="BU111" s="5"/>
    </row>
    <row r="112" spans="1:73" ht="13" x14ac:dyDescent="0.15">
      <c r="A112" s="34"/>
      <c r="B112" s="5"/>
      <c r="C112" s="5"/>
      <c r="D112" s="5"/>
      <c r="E112" s="5"/>
      <c r="F112" s="5"/>
      <c r="G112" s="5"/>
      <c r="H112" s="5"/>
      <c r="I112" s="5"/>
      <c r="J112" s="5"/>
      <c r="K112" s="5"/>
      <c r="L112" s="34"/>
      <c r="M112" s="34"/>
      <c r="N112" s="34"/>
      <c r="O112" s="34"/>
      <c r="P112" s="34"/>
      <c r="Q112" s="34"/>
      <c r="R112" s="5"/>
      <c r="S112" s="5"/>
      <c r="T112" s="5"/>
      <c r="U112" s="5"/>
      <c r="V112" s="5"/>
      <c r="W112" s="34"/>
      <c r="X112" s="34"/>
      <c r="Y112" s="34"/>
      <c r="Z112" s="34"/>
      <c r="AA112" s="34"/>
      <c r="AB112" s="5"/>
      <c r="AC112" s="5"/>
      <c r="AD112" s="5"/>
      <c r="AE112" s="5"/>
      <c r="AF112" s="5"/>
      <c r="AG112" s="5"/>
      <c r="AH112" s="5"/>
      <c r="AI112" s="5"/>
      <c r="AJ112" s="5"/>
      <c r="AK112" s="5"/>
      <c r="AL112" s="5"/>
      <c r="AM112" s="5"/>
      <c r="AN112" s="5"/>
      <c r="AO112" s="5"/>
      <c r="AP112" s="35"/>
      <c r="AQ112" s="34"/>
      <c r="AR112" s="34"/>
      <c r="AS112" s="34"/>
      <c r="AT112" s="34"/>
      <c r="AU112" s="34"/>
      <c r="AV112" s="34"/>
      <c r="AW112" s="34"/>
      <c r="AX112" s="34"/>
      <c r="AY112" s="34"/>
      <c r="AZ112" s="34"/>
      <c r="BA112" s="5"/>
      <c r="BB112" s="5"/>
      <c r="BC112" s="5"/>
      <c r="BD112" s="5"/>
      <c r="BE112" s="5"/>
      <c r="BF112" s="5"/>
      <c r="BG112" s="5"/>
      <c r="BH112" s="5"/>
      <c r="BI112" s="5"/>
      <c r="BJ112" s="5"/>
      <c r="BK112" s="5"/>
      <c r="BL112" s="5"/>
      <c r="BM112" s="4"/>
      <c r="BN112" s="5"/>
      <c r="BO112" s="5"/>
      <c r="BP112" s="5"/>
      <c r="BQ112" s="5"/>
      <c r="BR112" s="5"/>
      <c r="BS112" s="5"/>
      <c r="BT112" s="5"/>
      <c r="BU112" s="5"/>
    </row>
    <row r="113" spans="1:73" ht="13" x14ac:dyDescent="0.15">
      <c r="A113" s="34"/>
      <c r="B113" s="5"/>
      <c r="C113" s="5"/>
      <c r="D113" s="5"/>
      <c r="E113" s="5"/>
      <c r="F113" s="5"/>
      <c r="G113" s="5"/>
      <c r="H113" s="5"/>
      <c r="I113" s="5"/>
      <c r="J113" s="5"/>
      <c r="K113" s="5"/>
      <c r="L113" s="34"/>
      <c r="M113" s="34"/>
      <c r="N113" s="34"/>
      <c r="O113" s="34"/>
      <c r="P113" s="34"/>
      <c r="Q113" s="34"/>
      <c r="R113" s="5"/>
      <c r="S113" s="5"/>
      <c r="T113" s="5"/>
      <c r="U113" s="5"/>
      <c r="V113" s="5"/>
      <c r="W113" s="34"/>
      <c r="X113" s="34"/>
      <c r="Y113" s="34"/>
      <c r="Z113" s="34"/>
      <c r="AA113" s="34"/>
      <c r="AB113" s="5"/>
      <c r="AC113" s="5"/>
      <c r="AD113" s="5"/>
      <c r="AE113" s="5"/>
      <c r="AF113" s="5"/>
      <c r="AG113" s="5"/>
      <c r="AH113" s="5"/>
      <c r="AI113" s="5"/>
      <c r="AJ113" s="5"/>
      <c r="AK113" s="5"/>
      <c r="AL113" s="5"/>
      <c r="AM113" s="5"/>
      <c r="AN113" s="5"/>
      <c r="AO113" s="5"/>
      <c r="AP113" s="35"/>
      <c r="AQ113" s="34"/>
      <c r="AR113" s="34"/>
      <c r="AS113" s="34"/>
      <c r="AT113" s="34"/>
      <c r="AU113" s="34"/>
      <c r="AV113" s="34"/>
      <c r="AW113" s="34"/>
      <c r="AX113" s="34"/>
      <c r="AY113" s="34"/>
      <c r="AZ113" s="34"/>
      <c r="BA113" s="5"/>
      <c r="BB113" s="5"/>
      <c r="BC113" s="5"/>
      <c r="BD113" s="5"/>
      <c r="BE113" s="5"/>
      <c r="BF113" s="5"/>
      <c r="BG113" s="5"/>
      <c r="BH113" s="5"/>
      <c r="BI113" s="5"/>
      <c r="BJ113" s="5"/>
      <c r="BK113" s="5"/>
      <c r="BL113" s="5"/>
      <c r="BM113" s="4"/>
      <c r="BN113" s="5"/>
      <c r="BO113" s="5"/>
      <c r="BP113" s="5"/>
      <c r="BQ113" s="5"/>
      <c r="BR113" s="5"/>
      <c r="BS113" s="5"/>
      <c r="BT113" s="5"/>
      <c r="BU113" s="5"/>
    </row>
    <row r="114" spans="1:73" ht="13" x14ac:dyDescent="0.15">
      <c r="A114" s="34"/>
      <c r="B114" s="5"/>
      <c r="C114" s="5"/>
      <c r="D114" s="5"/>
      <c r="E114" s="5"/>
      <c r="F114" s="5"/>
      <c r="G114" s="5"/>
      <c r="H114" s="5"/>
      <c r="I114" s="5"/>
      <c r="J114" s="5"/>
      <c r="K114" s="5"/>
      <c r="L114" s="34"/>
      <c r="M114" s="34"/>
      <c r="N114" s="34"/>
      <c r="O114" s="34"/>
      <c r="P114" s="34"/>
      <c r="Q114" s="34"/>
      <c r="R114" s="5"/>
      <c r="S114" s="5"/>
      <c r="T114" s="5"/>
      <c r="U114" s="5"/>
      <c r="V114" s="5"/>
      <c r="W114" s="34"/>
      <c r="X114" s="34"/>
      <c r="Y114" s="34"/>
      <c r="Z114" s="34"/>
      <c r="AA114" s="34"/>
      <c r="AB114" s="5"/>
      <c r="AC114" s="5"/>
      <c r="AD114" s="5"/>
      <c r="AE114" s="5"/>
      <c r="AF114" s="5"/>
      <c r="AG114" s="5"/>
      <c r="AH114" s="5"/>
      <c r="AI114" s="5"/>
      <c r="AJ114" s="5"/>
      <c r="AK114" s="5"/>
      <c r="AL114" s="5"/>
      <c r="AM114" s="5"/>
      <c r="AN114" s="5"/>
      <c r="AO114" s="5"/>
      <c r="AP114" s="35"/>
      <c r="AQ114" s="34"/>
      <c r="AR114" s="34"/>
      <c r="AS114" s="34"/>
      <c r="AT114" s="34"/>
      <c r="AU114" s="34"/>
      <c r="AV114" s="34"/>
      <c r="AW114" s="34"/>
      <c r="AX114" s="34"/>
      <c r="AY114" s="34"/>
      <c r="AZ114" s="34"/>
      <c r="BA114" s="5"/>
      <c r="BB114" s="5"/>
      <c r="BC114" s="5"/>
      <c r="BD114" s="5"/>
      <c r="BE114" s="5"/>
      <c r="BF114" s="5"/>
      <c r="BG114" s="5"/>
      <c r="BH114" s="5"/>
      <c r="BI114" s="5"/>
      <c r="BJ114" s="5"/>
      <c r="BK114" s="5"/>
      <c r="BL114" s="5"/>
      <c r="BM114" s="4"/>
      <c r="BN114" s="5"/>
      <c r="BO114" s="5"/>
      <c r="BP114" s="5"/>
      <c r="BQ114" s="5"/>
      <c r="BR114" s="5"/>
      <c r="BS114" s="5"/>
      <c r="BT114" s="5"/>
      <c r="BU114" s="5"/>
    </row>
    <row r="115" spans="1:73" ht="13" x14ac:dyDescent="0.15">
      <c r="A115" s="34"/>
      <c r="B115" s="5"/>
      <c r="C115" s="5"/>
      <c r="D115" s="5"/>
      <c r="E115" s="5"/>
      <c r="F115" s="5"/>
      <c r="G115" s="5"/>
      <c r="H115" s="5"/>
      <c r="I115" s="5"/>
      <c r="J115" s="5"/>
      <c r="K115" s="5"/>
      <c r="L115" s="34"/>
      <c r="M115" s="34"/>
      <c r="N115" s="34"/>
      <c r="O115" s="34"/>
      <c r="P115" s="34"/>
      <c r="Q115" s="34"/>
      <c r="R115" s="5"/>
      <c r="S115" s="5"/>
      <c r="T115" s="5"/>
      <c r="U115" s="5"/>
      <c r="V115" s="5"/>
      <c r="W115" s="34"/>
      <c r="X115" s="34"/>
      <c r="Y115" s="34"/>
      <c r="Z115" s="34"/>
      <c r="AA115" s="34"/>
      <c r="AB115" s="5"/>
      <c r="AC115" s="5"/>
      <c r="AD115" s="5"/>
      <c r="AE115" s="5"/>
      <c r="AF115" s="5"/>
      <c r="AG115" s="5"/>
      <c r="AH115" s="5"/>
      <c r="AI115" s="5"/>
      <c r="AJ115" s="5"/>
      <c r="AK115" s="5"/>
      <c r="AL115" s="5"/>
      <c r="AM115" s="5"/>
      <c r="AN115" s="5"/>
      <c r="AO115" s="5"/>
      <c r="AP115" s="35"/>
      <c r="AQ115" s="34"/>
      <c r="AR115" s="34"/>
      <c r="AS115" s="34"/>
      <c r="AT115" s="34"/>
      <c r="AU115" s="34"/>
      <c r="AV115" s="34"/>
      <c r="AW115" s="34"/>
      <c r="AX115" s="34"/>
      <c r="AY115" s="34"/>
      <c r="AZ115" s="34"/>
      <c r="BA115" s="5"/>
      <c r="BB115" s="5"/>
      <c r="BC115" s="5"/>
      <c r="BD115" s="5"/>
      <c r="BE115" s="5"/>
      <c r="BF115" s="5"/>
      <c r="BG115" s="5"/>
      <c r="BH115" s="5"/>
      <c r="BI115" s="5"/>
      <c r="BJ115" s="5"/>
      <c r="BK115" s="5"/>
      <c r="BL115" s="5"/>
      <c r="BM115" s="4"/>
      <c r="BN115" s="5"/>
      <c r="BO115" s="5"/>
      <c r="BP115" s="5"/>
      <c r="BQ115" s="5"/>
      <c r="BR115" s="5"/>
      <c r="BS115" s="5"/>
      <c r="BT115" s="5"/>
      <c r="BU115" s="5"/>
    </row>
    <row r="116" spans="1:73" ht="13" x14ac:dyDescent="0.15">
      <c r="A116" s="34"/>
      <c r="B116" s="5"/>
      <c r="C116" s="5"/>
      <c r="D116" s="5"/>
      <c r="E116" s="5"/>
      <c r="F116" s="5"/>
      <c r="G116" s="5"/>
      <c r="H116" s="5"/>
      <c r="I116" s="5"/>
      <c r="J116" s="5"/>
      <c r="K116" s="5"/>
      <c r="L116" s="34"/>
      <c r="M116" s="34"/>
      <c r="N116" s="34"/>
      <c r="O116" s="34"/>
      <c r="P116" s="34"/>
      <c r="Q116" s="34"/>
      <c r="R116" s="5"/>
      <c r="S116" s="5"/>
      <c r="T116" s="5"/>
      <c r="U116" s="5"/>
      <c r="V116" s="5"/>
      <c r="W116" s="34"/>
      <c r="X116" s="34"/>
      <c r="Y116" s="34"/>
      <c r="Z116" s="34"/>
      <c r="AA116" s="34"/>
      <c r="AB116" s="5"/>
      <c r="AC116" s="5"/>
      <c r="AD116" s="5"/>
      <c r="AE116" s="5"/>
      <c r="AF116" s="5"/>
      <c r="AG116" s="5"/>
      <c r="AH116" s="5"/>
      <c r="AI116" s="5"/>
      <c r="AJ116" s="5"/>
      <c r="AK116" s="5"/>
      <c r="AL116" s="5"/>
      <c r="AM116" s="5"/>
      <c r="AN116" s="5"/>
      <c r="AO116" s="5"/>
      <c r="AP116" s="35"/>
      <c r="AQ116" s="34"/>
      <c r="AR116" s="34"/>
      <c r="AS116" s="34"/>
      <c r="AT116" s="34"/>
      <c r="AU116" s="34"/>
      <c r="AV116" s="34"/>
      <c r="AW116" s="34"/>
      <c r="AX116" s="34"/>
      <c r="AY116" s="34"/>
      <c r="AZ116" s="34"/>
      <c r="BA116" s="5"/>
      <c r="BB116" s="5"/>
      <c r="BC116" s="5"/>
      <c r="BD116" s="5"/>
      <c r="BE116" s="5"/>
      <c r="BF116" s="5"/>
      <c r="BG116" s="5"/>
      <c r="BH116" s="5"/>
      <c r="BI116" s="5"/>
      <c r="BJ116" s="5"/>
      <c r="BK116" s="5"/>
      <c r="BL116" s="5"/>
      <c r="BM116" s="4"/>
      <c r="BN116" s="5"/>
      <c r="BO116" s="5"/>
      <c r="BP116" s="5"/>
      <c r="BQ116" s="5"/>
      <c r="BR116" s="5"/>
      <c r="BS116" s="5"/>
      <c r="BT116" s="5"/>
      <c r="BU116" s="5"/>
    </row>
    <row r="117" spans="1:73" ht="13" x14ac:dyDescent="0.15">
      <c r="A117" s="34"/>
      <c r="B117" s="5"/>
      <c r="C117" s="5"/>
      <c r="D117" s="5"/>
      <c r="E117" s="5"/>
      <c r="F117" s="5"/>
      <c r="G117" s="5"/>
      <c r="H117" s="5"/>
      <c r="I117" s="5"/>
      <c r="J117" s="5"/>
      <c r="K117" s="5"/>
      <c r="L117" s="34"/>
      <c r="M117" s="34"/>
      <c r="N117" s="34"/>
      <c r="O117" s="34"/>
      <c r="P117" s="34"/>
      <c r="Q117" s="34"/>
      <c r="R117" s="5"/>
      <c r="S117" s="5"/>
      <c r="T117" s="5"/>
      <c r="U117" s="5"/>
      <c r="V117" s="5"/>
      <c r="W117" s="34"/>
      <c r="X117" s="34"/>
      <c r="Y117" s="34"/>
      <c r="Z117" s="34"/>
      <c r="AA117" s="34"/>
      <c r="AB117" s="5"/>
      <c r="AC117" s="5"/>
      <c r="AD117" s="5"/>
      <c r="AE117" s="5"/>
      <c r="AF117" s="5"/>
      <c r="AG117" s="5"/>
      <c r="AH117" s="5"/>
      <c r="AI117" s="5"/>
      <c r="AJ117" s="5"/>
      <c r="AK117" s="5"/>
      <c r="AL117" s="5"/>
      <c r="AM117" s="5"/>
      <c r="AN117" s="5"/>
      <c r="AO117" s="5"/>
      <c r="AP117" s="35"/>
      <c r="AQ117" s="34"/>
      <c r="AR117" s="34"/>
      <c r="AS117" s="34"/>
      <c r="AT117" s="34"/>
      <c r="AU117" s="34"/>
      <c r="AV117" s="34"/>
      <c r="AW117" s="34"/>
      <c r="AX117" s="34"/>
      <c r="AY117" s="34"/>
      <c r="AZ117" s="34"/>
      <c r="BA117" s="5"/>
      <c r="BB117" s="5"/>
      <c r="BC117" s="5"/>
      <c r="BD117" s="5"/>
      <c r="BE117" s="5"/>
      <c r="BF117" s="5"/>
      <c r="BG117" s="5"/>
      <c r="BH117" s="5"/>
      <c r="BI117" s="5"/>
      <c r="BJ117" s="5"/>
      <c r="BK117" s="5"/>
      <c r="BL117" s="5"/>
      <c r="BM117" s="4"/>
      <c r="BN117" s="5"/>
      <c r="BO117" s="5"/>
      <c r="BP117" s="5"/>
      <c r="BQ117" s="5"/>
      <c r="BR117" s="5"/>
      <c r="BS117" s="5"/>
      <c r="BT117" s="5"/>
      <c r="BU117" s="5"/>
    </row>
    <row r="118" spans="1:73" ht="13" x14ac:dyDescent="0.15">
      <c r="A118" s="34"/>
      <c r="B118" s="5"/>
      <c r="C118" s="5"/>
      <c r="D118" s="5"/>
      <c r="E118" s="5"/>
      <c r="F118" s="5"/>
      <c r="G118" s="5"/>
      <c r="H118" s="5"/>
      <c r="I118" s="5"/>
      <c r="J118" s="5"/>
      <c r="K118" s="5"/>
      <c r="L118" s="34"/>
      <c r="M118" s="34"/>
      <c r="N118" s="34"/>
      <c r="O118" s="34"/>
      <c r="P118" s="34"/>
      <c r="Q118" s="34"/>
      <c r="R118" s="5"/>
      <c r="S118" s="5"/>
      <c r="T118" s="5"/>
      <c r="U118" s="5"/>
      <c r="V118" s="5"/>
      <c r="W118" s="34"/>
      <c r="X118" s="34"/>
      <c r="Y118" s="34"/>
      <c r="Z118" s="34"/>
      <c r="AA118" s="34"/>
      <c r="AB118" s="5"/>
      <c r="AC118" s="5"/>
      <c r="AD118" s="5"/>
      <c r="AE118" s="5"/>
      <c r="AF118" s="5"/>
      <c r="AG118" s="5"/>
      <c r="AH118" s="5"/>
      <c r="AI118" s="5"/>
      <c r="AJ118" s="5"/>
      <c r="AK118" s="5"/>
      <c r="AL118" s="5"/>
      <c r="AM118" s="5"/>
      <c r="AN118" s="5"/>
      <c r="AO118" s="5"/>
      <c r="AP118" s="35"/>
      <c r="AQ118" s="34"/>
      <c r="AR118" s="34"/>
      <c r="AS118" s="34"/>
      <c r="AT118" s="34"/>
      <c r="AU118" s="34"/>
      <c r="AV118" s="34"/>
      <c r="AW118" s="34"/>
      <c r="AX118" s="34"/>
      <c r="AY118" s="34"/>
      <c r="AZ118" s="34"/>
      <c r="BA118" s="5"/>
      <c r="BB118" s="5"/>
      <c r="BC118" s="5"/>
      <c r="BD118" s="5"/>
      <c r="BE118" s="5"/>
      <c r="BF118" s="5"/>
      <c r="BG118" s="5"/>
      <c r="BH118" s="5"/>
      <c r="BI118" s="5"/>
      <c r="BJ118" s="5"/>
      <c r="BK118" s="5"/>
      <c r="BL118" s="5"/>
      <c r="BM118" s="4"/>
      <c r="BN118" s="5"/>
      <c r="BO118" s="5"/>
      <c r="BP118" s="5"/>
      <c r="BQ118" s="5"/>
      <c r="BR118" s="5"/>
      <c r="BS118" s="5"/>
      <c r="BT118" s="5"/>
      <c r="BU118" s="5"/>
    </row>
    <row r="119" spans="1:73" ht="13" x14ac:dyDescent="0.15">
      <c r="A119" s="34"/>
      <c r="B119" s="5"/>
      <c r="C119" s="5"/>
      <c r="D119" s="5"/>
      <c r="E119" s="5"/>
      <c r="F119" s="5"/>
      <c r="G119" s="5"/>
      <c r="H119" s="5"/>
      <c r="I119" s="5"/>
      <c r="J119" s="5"/>
      <c r="K119" s="5"/>
      <c r="L119" s="34"/>
      <c r="M119" s="34"/>
      <c r="N119" s="34"/>
      <c r="O119" s="34"/>
      <c r="P119" s="34"/>
      <c r="Q119" s="34"/>
      <c r="R119" s="5"/>
      <c r="S119" s="5"/>
      <c r="T119" s="5"/>
      <c r="U119" s="5"/>
      <c r="V119" s="5"/>
      <c r="W119" s="34"/>
      <c r="X119" s="34"/>
      <c r="Y119" s="34"/>
      <c r="Z119" s="34"/>
      <c r="AA119" s="34"/>
      <c r="AB119" s="5"/>
      <c r="AC119" s="5"/>
      <c r="AD119" s="5"/>
      <c r="AE119" s="5"/>
      <c r="AF119" s="5"/>
      <c r="AG119" s="5"/>
      <c r="AH119" s="5"/>
      <c r="AI119" s="5"/>
      <c r="AJ119" s="5"/>
      <c r="AK119" s="5"/>
      <c r="AL119" s="5"/>
      <c r="AM119" s="5"/>
      <c r="AN119" s="5"/>
      <c r="AO119" s="5"/>
      <c r="AP119" s="35"/>
      <c r="AQ119" s="34"/>
      <c r="AR119" s="34"/>
      <c r="AS119" s="34"/>
      <c r="AT119" s="34"/>
      <c r="AU119" s="34"/>
      <c r="AV119" s="34"/>
      <c r="AW119" s="34"/>
      <c r="AX119" s="34"/>
      <c r="AY119" s="34"/>
      <c r="AZ119" s="34"/>
      <c r="BA119" s="5"/>
      <c r="BB119" s="5"/>
      <c r="BC119" s="5"/>
      <c r="BD119" s="5"/>
      <c r="BE119" s="5"/>
      <c r="BF119" s="5"/>
      <c r="BG119" s="5"/>
      <c r="BH119" s="5"/>
      <c r="BI119" s="5"/>
      <c r="BJ119" s="5"/>
      <c r="BK119" s="5"/>
      <c r="BL119" s="5"/>
      <c r="BM119" s="4"/>
      <c r="BN119" s="5"/>
      <c r="BO119" s="5"/>
      <c r="BP119" s="5"/>
      <c r="BQ119" s="5"/>
      <c r="BR119" s="5"/>
      <c r="BS119" s="5"/>
      <c r="BT119" s="5"/>
      <c r="BU119" s="5"/>
    </row>
    <row r="120" spans="1:73" ht="13" x14ac:dyDescent="0.15">
      <c r="A120" s="34"/>
      <c r="B120" s="5"/>
      <c r="C120" s="5"/>
      <c r="D120" s="5"/>
      <c r="E120" s="5"/>
      <c r="F120" s="5"/>
      <c r="G120" s="5"/>
      <c r="H120" s="5"/>
      <c r="I120" s="5"/>
      <c r="J120" s="5"/>
      <c r="K120" s="5"/>
      <c r="L120" s="34"/>
      <c r="M120" s="34"/>
      <c r="N120" s="34"/>
      <c r="O120" s="34"/>
      <c r="P120" s="34"/>
      <c r="Q120" s="34"/>
      <c r="R120" s="5"/>
      <c r="S120" s="5"/>
      <c r="T120" s="5"/>
      <c r="U120" s="5"/>
      <c r="V120" s="5"/>
      <c r="W120" s="34"/>
      <c r="X120" s="34"/>
      <c r="Y120" s="34"/>
      <c r="Z120" s="34"/>
      <c r="AA120" s="34"/>
      <c r="AB120" s="5"/>
      <c r="AC120" s="5"/>
      <c r="AD120" s="5"/>
      <c r="AE120" s="5"/>
      <c r="AF120" s="5"/>
      <c r="AG120" s="5"/>
      <c r="AH120" s="5"/>
      <c r="AI120" s="5"/>
      <c r="AJ120" s="5"/>
      <c r="AK120" s="5"/>
      <c r="AL120" s="5"/>
      <c r="AM120" s="5"/>
      <c r="AN120" s="5"/>
      <c r="AO120" s="5"/>
      <c r="AP120" s="35"/>
      <c r="AQ120" s="34"/>
      <c r="AR120" s="34"/>
      <c r="AS120" s="34"/>
      <c r="AT120" s="34"/>
      <c r="AU120" s="34"/>
      <c r="AV120" s="34"/>
      <c r="AW120" s="34"/>
      <c r="AX120" s="34"/>
      <c r="AY120" s="34"/>
      <c r="AZ120" s="34"/>
      <c r="BA120" s="5"/>
      <c r="BB120" s="5"/>
      <c r="BC120" s="5"/>
      <c r="BD120" s="5"/>
      <c r="BE120" s="5"/>
      <c r="BF120" s="5"/>
      <c r="BG120" s="5"/>
      <c r="BH120" s="5"/>
      <c r="BI120" s="5"/>
      <c r="BJ120" s="5"/>
      <c r="BK120" s="5"/>
      <c r="BL120" s="5"/>
      <c r="BM120" s="4"/>
      <c r="BN120" s="5"/>
      <c r="BO120" s="5"/>
      <c r="BP120" s="5"/>
      <c r="BQ120" s="5"/>
      <c r="BR120" s="5"/>
      <c r="BS120" s="5"/>
      <c r="BT120" s="5"/>
      <c r="BU120" s="5"/>
    </row>
    <row r="121" spans="1:73" ht="13" x14ac:dyDescent="0.15">
      <c r="A121" s="34"/>
      <c r="B121" s="5"/>
      <c r="C121" s="5"/>
      <c r="D121" s="5"/>
      <c r="E121" s="5"/>
      <c r="F121" s="5"/>
      <c r="G121" s="5"/>
      <c r="H121" s="5"/>
      <c r="I121" s="5"/>
      <c r="J121" s="5"/>
      <c r="K121" s="5"/>
      <c r="L121" s="34"/>
      <c r="M121" s="34"/>
      <c r="N121" s="34"/>
      <c r="O121" s="34"/>
      <c r="P121" s="34"/>
      <c r="Q121" s="34"/>
      <c r="R121" s="5"/>
      <c r="S121" s="5"/>
      <c r="T121" s="5"/>
      <c r="U121" s="5"/>
      <c r="V121" s="5"/>
      <c r="W121" s="34"/>
      <c r="X121" s="34"/>
      <c r="Y121" s="34"/>
      <c r="Z121" s="34"/>
      <c r="AA121" s="34"/>
      <c r="AB121" s="5"/>
      <c r="AC121" s="5"/>
      <c r="AD121" s="5"/>
      <c r="AE121" s="5"/>
      <c r="AF121" s="5"/>
      <c r="AG121" s="5"/>
      <c r="AH121" s="5"/>
      <c r="AI121" s="5"/>
      <c r="AJ121" s="5"/>
      <c r="AK121" s="5"/>
      <c r="AL121" s="5"/>
      <c r="AM121" s="5"/>
      <c r="AN121" s="5"/>
      <c r="AO121" s="5"/>
      <c r="AP121" s="35"/>
      <c r="AQ121" s="34"/>
      <c r="AR121" s="34"/>
      <c r="AS121" s="34"/>
      <c r="AT121" s="34"/>
      <c r="AU121" s="34"/>
      <c r="AV121" s="34"/>
      <c r="AW121" s="34"/>
      <c r="AX121" s="34"/>
      <c r="AY121" s="34"/>
      <c r="AZ121" s="34"/>
      <c r="BA121" s="5"/>
      <c r="BB121" s="5"/>
      <c r="BC121" s="5"/>
      <c r="BD121" s="5"/>
      <c r="BE121" s="5"/>
      <c r="BF121" s="5"/>
      <c r="BG121" s="5"/>
      <c r="BH121" s="5"/>
      <c r="BI121" s="5"/>
      <c r="BJ121" s="5"/>
      <c r="BK121" s="5"/>
      <c r="BL121" s="5"/>
      <c r="BM121" s="4"/>
      <c r="BN121" s="5"/>
      <c r="BO121" s="5"/>
      <c r="BP121" s="5"/>
      <c r="BQ121" s="5"/>
      <c r="BR121" s="5"/>
      <c r="BS121" s="5"/>
      <c r="BT121" s="5"/>
      <c r="BU121" s="5"/>
    </row>
    <row r="122" spans="1:73" ht="13" x14ac:dyDescent="0.15">
      <c r="A122" s="34"/>
      <c r="B122" s="5"/>
      <c r="C122" s="5"/>
      <c r="D122" s="5"/>
      <c r="E122" s="5"/>
      <c r="F122" s="5"/>
      <c r="G122" s="5"/>
      <c r="H122" s="5"/>
      <c r="I122" s="5"/>
      <c r="J122" s="5"/>
      <c r="K122" s="5"/>
      <c r="L122" s="34"/>
      <c r="M122" s="34"/>
      <c r="N122" s="34"/>
      <c r="O122" s="34"/>
      <c r="P122" s="34"/>
      <c r="Q122" s="34"/>
      <c r="R122" s="5"/>
      <c r="S122" s="5"/>
      <c r="T122" s="5"/>
      <c r="U122" s="5"/>
      <c r="V122" s="5"/>
      <c r="W122" s="34"/>
      <c r="X122" s="34"/>
      <c r="Y122" s="34"/>
      <c r="Z122" s="34"/>
      <c r="AA122" s="34"/>
      <c r="AB122" s="5"/>
      <c r="AC122" s="5"/>
      <c r="AD122" s="5"/>
      <c r="AE122" s="5"/>
      <c r="AF122" s="5"/>
      <c r="AG122" s="5"/>
      <c r="AH122" s="5"/>
      <c r="AI122" s="5"/>
      <c r="AJ122" s="5"/>
      <c r="AK122" s="5"/>
      <c r="AL122" s="5"/>
      <c r="AM122" s="5"/>
      <c r="AN122" s="5"/>
      <c r="AO122" s="5"/>
      <c r="AP122" s="35"/>
      <c r="AQ122" s="34"/>
      <c r="AR122" s="34"/>
      <c r="AS122" s="34"/>
      <c r="AT122" s="34"/>
      <c r="AU122" s="34"/>
      <c r="AV122" s="34"/>
      <c r="AW122" s="34"/>
      <c r="AX122" s="34"/>
      <c r="AY122" s="34"/>
      <c r="AZ122" s="34"/>
      <c r="BA122" s="5"/>
      <c r="BB122" s="5"/>
      <c r="BC122" s="5"/>
      <c r="BD122" s="5"/>
      <c r="BE122" s="5"/>
      <c r="BF122" s="5"/>
      <c r="BG122" s="5"/>
      <c r="BH122" s="5"/>
      <c r="BI122" s="5"/>
      <c r="BJ122" s="5"/>
      <c r="BK122" s="5"/>
      <c r="BL122" s="5"/>
      <c r="BM122" s="4"/>
      <c r="BN122" s="5"/>
      <c r="BO122" s="5"/>
      <c r="BP122" s="5"/>
      <c r="BQ122" s="5"/>
      <c r="BR122" s="5"/>
      <c r="BS122" s="5"/>
      <c r="BT122" s="5"/>
      <c r="BU122" s="5"/>
    </row>
    <row r="123" spans="1:73" ht="13" x14ac:dyDescent="0.15">
      <c r="A123" s="34"/>
      <c r="B123" s="5"/>
      <c r="C123" s="5"/>
      <c r="D123" s="5"/>
      <c r="E123" s="5"/>
      <c r="F123" s="5"/>
      <c r="G123" s="5"/>
      <c r="H123" s="5"/>
      <c r="I123" s="5"/>
      <c r="J123" s="5"/>
      <c r="K123" s="5"/>
      <c r="L123" s="34"/>
      <c r="M123" s="34"/>
      <c r="N123" s="34"/>
      <c r="O123" s="34"/>
      <c r="P123" s="34"/>
      <c r="Q123" s="34"/>
      <c r="R123" s="5"/>
      <c r="S123" s="5"/>
      <c r="T123" s="5"/>
      <c r="U123" s="5"/>
      <c r="V123" s="5"/>
      <c r="W123" s="34"/>
      <c r="X123" s="34"/>
      <c r="Y123" s="34"/>
      <c r="Z123" s="34"/>
      <c r="AA123" s="34"/>
      <c r="AB123" s="5"/>
      <c r="AC123" s="5"/>
      <c r="AD123" s="5"/>
      <c r="AE123" s="5"/>
      <c r="AF123" s="5"/>
      <c r="AG123" s="5"/>
      <c r="AH123" s="5"/>
      <c r="AI123" s="5"/>
      <c r="AJ123" s="5"/>
      <c r="AK123" s="5"/>
      <c r="AL123" s="5"/>
      <c r="AM123" s="5"/>
      <c r="AN123" s="5"/>
      <c r="AO123" s="5"/>
      <c r="AP123" s="35"/>
      <c r="AQ123" s="34"/>
      <c r="AR123" s="34"/>
      <c r="AS123" s="34"/>
      <c r="AT123" s="34"/>
      <c r="AU123" s="34"/>
      <c r="AV123" s="34"/>
      <c r="AW123" s="34"/>
      <c r="AX123" s="34"/>
      <c r="AY123" s="34"/>
      <c r="AZ123" s="34"/>
      <c r="BA123" s="5"/>
      <c r="BB123" s="5"/>
      <c r="BC123" s="5"/>
      <c r="BD123" s="5"/>
      <c r="BE123" s="5"/>
      <c r="BF123" s="5"/>
      <c r="BG123" s="5"/>
      <c r="BH123" s="5"/>
      <c r="BI123" s="5"/>
      <c r="BJ123" s="5"/>
      <c r="BK123" s="5"/>
      <c r="BL123" s="5"/>
      <c r="BM123" s="4"/>
      <c r="BN123" s="5"/>
      <c r="BO123" s="5"/>
      <c r="BP123" s="5"/>
      <c r="BQ123" s="5"/>
      <c r="BR123" s="5"/>
      <c r="BS123" s="5"/>
      <c r="BT123" s="5"/>
      <c r="BU123" s="5"/>
    </row>
    <row r="124" spans="1:73" ht="13" x14ac:dyDescent="0.15">
      <c r="A124" s="34"/>
      <c r="B124" s="5"/>
      <c r="C124" s="5"/>
      <c r="D124" s="5"/>
      <c r="E124" s="5"/>
      <c r="F124" s="5"/>
      <c r="G124" s="5"/>
      <c r="H124" s="5"/>
      <c r="I124" s="5"/>
      <c r="J124" s="5"/>
      <c r="K124" s="5"/>
      <c r="L124" s="34"/>
      <c r="M124" s="34"/>
      <c r="N124" s="34"/>
      <c r="O124" s="34"/>
      <c r="P124" s="34"/>
      <c r="Q124" s="34"/>
      <c r="R124" s="5"/>
      <c r="S124" s="5"/>
      <c r="T124" s="5"/>
      <c r="U124" s="5"/>
      <c r="V124" s="5"/>
      <c r="W124" s="34"/>
      <c r="X124" s="34"/>
      <c r="Y124" s="34"/>
      <c r="Z124" s="34"/>
      <c r="AA124" s="34"/>
      <c r="AB124" s="5"/>
      <c r="AC124" s="5"/>
      <c r="AD124" s="5"/>
      <c r="AE124" s="5"/>
      <c r="AF124" s="5"/>
      <c r="AG124" s="5"/>
      <c r="AH124" s="5"/>
      <c r="AI124" s="5"/>
      <c r="AJ124" s="5"/>
      <c r="AK124" s="5"/>
      <c r="AL124" s="5"/>
      <c r="AM124" s="5"/>
      <c r="AN124" s="5"/>
      <c r="AO124" s="5"/>
      <c r="AP124" s="35"/>
      <c r="AQ124" s="34"/>
      <c r="AR124" s="34"/>
      <c r="AS124" s="34"/>
      <c r="AT124" s="34"/>
      <c r="AU124" s="34"/>
      <c r="AV124" s="34"/>
      <c r="AW124" s="34"/>
      <c r="AX124" s="34"/>
      <c r="AY124" s="34"/>
      <c r="AZ124" s="34"/>
      <c r="BA124" s="5"/>
      <c r="BB124" s="5"/>
      <c r="BC124" s="5"/>
      <c r="BD124" s="5"/>
      <c r="BE124" s="5"/>
      <c r="BF124" s="5"/>
      <c r="BG124" s="5"/>
      <c r="BH124" s="5"/>
      <c r="BI124" s="5"/>
      <c r="BJ124" s="5"/>
      <c r="BK124" s="5"/>
      <c r="BL124" s="5"/>
      <c r="BM124" s="4"/>
      <c r="BN124" s="5"/>
      <c r="BO124" s="5"/>
      <c r="BP124" s="5"/>
      <c r="BQ124" s="5"/>
      <c r="BR124" s="5"/>
      <c r="BS124" s="5"/>
      <c r="BT124" s="5"/>
      <c r="BU124" s="5"/>
    </row>
    <row r="125" spans="1:73" ht="13" x14ac:dyDescent="0.15">
      <c r="A125" s="34"/>
      <c r="B125" s="5"/>
      <c r="C125" s="5"/>
      <c r="D125" s="5"/>
      <c r="E125" s="5"/>
      <c r="F125" s="5"/>
      <c r="G125" s="5"/>
      <c r="H125" s="5"/>
      <c r="I125" s="5"/>
      <c r="J125" s="5"/>
      <c r="K125" s="5"/>
      <c r="L125" s="34"/>
      <c r="M125" s="34"/>
      <c r="N125" s="34"/>
      <c r="O125" s="34"/>
      <c r="P125" s="34"/>
      <c r="Q125" s="34"/>
      <c r="R125" s="5"/>
      <c r="S125" s="5"/>
      <c r="T125" s="5"/>
      <c r="U125" s="5"/>
      <c r="V125" s="5"/>
      <c r="W125" s="34"/>
      <c r="X125" s="34"/>
      <c r="Y125" s="34"/>
      <c r="Z125" s="34"/>
      <c r="AA125" s="34"/>
      <c r="AB125" s="5"/>
      <c r="AC125" s="5"/>
      <c r="AD125" s="5"/>
      <c r="AE125" s="5"/>
      <c r="AF125" s="5"/>
      <c r="AG125" s="5"/>
      <c r="AH125" s="5"/>
      <c r="AI125" s="5"/>
      <c r="AJ125" s="5"/>
      <c r="AK125" s="5"/>
      <c r="AL125" s="5"/>
      <c r="AM125" s="5"/>
      <c r="AN125" s="5"/>
      <c r="AO125" s="5"/>
      <c r="AP125" s="35"/>
      <c r="AQ125" s="34"/>
      <c r="AR125" s="34"/>
      <c r="AS125" s="34"/>
      <c r="AT125" s="34"/>
      <c r="AU125" s="34"/>
      <c r="AV125" s="34"/>
      <c r="AW125" s="34"/>
      <c r="AX125" s="34"/>
      <c r="AY125" s="34"/>
      <c r="AZ125" s="34"/>
      <c r="BA125" s="5"/>
      <c r="BB125" s="5"/>
      <c r="BC125" s="5"/>
      <c r="BD125" s="5"/>
      <c r="BE125" s="5"/>
      <c r="BF125" s="5"/>
      <c r="BG125" s="5"/>
      <c r="BH125" s="5"/>
      <c r="BI125" s="5"/>
      <c r="BJ125" s="5"/>
      <c r="BK125" s="5"/>
      <c r="BL125" s="5"/>
      <c r="BM125" s="4"/>
      <c r="BN125" s="5"/>
      <c r="BO125" s="5"/>
      <c r="BP125" s="5"/>
      <c r="BQ125" s="5"/>
      <c r="BR125" s="5"/>
      <c r="BS125" s="5"/>
      <c r="BT125" s="5"/>
      <c r="BU125" s="5"/>
    </row>
    <row r="126" spans="1:73" ht="13" x14ac:dyDescent="0.15">
      <c r="A126" s="34"/>
      <c r="B126" s="5"/>
      <c r="C126" s="5"/>
      <c r="D126" s="5"/>
      <c r="E126" s="5"/>
      <c r="F126" s="5"/>
      <c r="G126" s="5"/>
      <c r="H126" s="5"/>
      <c r="I126" s="5"/>
      <c r="J126" s="5"/>
      <c r="K126" s="5"/>
      <c r="L126" s="34"/>
      <c r="M126" s="34"/>
      <c r="N126" s="34"/>
      <c r="O126" s="34"/>
      <c r="P126" s="34"/>
      <c r="Q126" s="34"/>
      <c r="R126" s="5"/>
      <c r="S126" s="5"/>
      <c r="T126" s="5"/>
      <c r="U126" s="5"/>
      <c r="V126" s="5"/>
      <c r="W126" s="34"/>
      <c r="X126" s="34"/>
      <c r="Y126" s="34"/>
      <c r="Z126" s="34"/>
      <c r="AA126" s="34"/>
      <c r="AB126" s="5"/>
      <c r="AC126" s="5"/>
      <c r="AD126" s="5"/>
      <c r="AE126" s="5"/>
      <c r="AF126" s="5"/>
      <c r="AG126" s="5"/>
      <c r="AH126" s="5"/>
      <c r="AI126" s="5"/>
      <c r="AJ126" s="5"/>
      <c r="AK126" s="5"/>
      <c r="AL126" s="5"/>
      <c r="AM126" s="5"/>
      <c r="AN126" s="5"/>
      <c r="AO126" s="5"/>
      <c r="AP126" s="35"/>
      <c r="AQ126" s="34"/>
      <c r="AR126" s="34"/>
      <c r="AS126" s="34"/>
      <c r="AT126" s="34"/>
      <c r="AU126" s="34"/>
      <c r="AV126" s="34"/>
      <c r="AW126" s="34"/>
      <c r="AX126" s="34"/>
      <c r="AY126" s="34"/>
      <c r="AZ126" s="34"/>
      <c r="BA126" s="5"/>
      <c r="BB126" s="5"/>
      <c r="BC126" s="5"/>
      <c r="BD126" s="5"/>
      <c r="BE126" s="5"/>
      <c r="BF126" s="5"/>
      <c r="BG126" s="5"/>
      <c r="BH126" s="5"/>
      <c r="BI126" s="5"/>
      <c r="BJ126" s="5"/>
      <c r="BK126" s="5"/>
      <c r="BL126" s="5"/>
      <c r="BM126" s="4"/>
      <c r="BN126" s="5"/>
      <c r="BO126" s="5"/>
      <c r="BP126" s="5"/>
      <c r="BQ126" s="5"/>
      <c r="BR126" s="5"/>
      <c r="BS126" s="5"/>
      <c r="BT126" s="5"/>
      <c r="BU126" s="5"/>
    </row>
    <row r="127" spans="1:73" ht="13" x14ac:dyDescent="0.15">
      <c r="A127" s="34"/>
      <c r="B127" s="5"/>
      <c r="C127" s="5"/>
      <c r="D127" s="5"/>
      <c r="E127" s="5"/>
      <c r="F127" s="5"/>
      <c r="G127" s="5"/>
      <c r="H127" s="5"/>
      <c r="I127" s="5"/>
      <c r="J127" s="5"/>
      <c r="K127" s="5"/>
      <c r="L127" s="34"/>
      <c r="M127" s="34"/>
      <c r="N127" s="34"/>
      <c r="O127" s="34"/>
      <c r="P127" s="34"/>
      <c r="Q127" s="34"/>
      <c r="R127" s="5"/>
      <c r="S127" s="5"/>
      <c r="T127" s="5"/>
      <c r="U127" s="5"/>
      <c r="V127" s="5"/>
      <c r="W127" s="34"/>
      <c r="X127" s="34"/>
      <c r="Y127" s="34"/>
      <c r="Z127" s="34"/>
      <c r="AA127" s="34"/>
      <c r="AB127" s="5"/>
      <c r="AC127" s="5"/>
      <c r="AD127" s="5"/>
      <c r="AE127" s="5"/>
      <c r="AF127" s="5"/>
      <c r="AG127" s="5"/>
      <c r="AH127" s="5"/>
      <c r="AI127" s="5"/>
      <c r="AJ127" s="5"/>
      <c r="AK127" s="5"/>
      <c r="AL127" s="5"/>
      <c r="AM127" s="5"/>
      <c r="AN127" s="5"/>
      <c r="AO127" s="5"/>
      <c r="AP127" s="35"/>
      <c r="AQ127" s="34"/>
      <c r="AR127" s="34"/>
      <c r="AS127" s="34"/>
      <c r="AT127" s="34"/>
      <c r="AU127" s="34"/>
      <c r="AV127" s="34"/>
      <c r="AW127" s="34"/>
      <c r="AX127" s="34"/>
      <c r="AY127" s="34"/>
      <c r="AZ127" s="34"/>
      <c r="BA127" s="5"/>
      <c r="BB127" s="5"/>
      <c r="BC127" s="5"/>
      <c r="BD127" s="5"/>
      <c r="BE127" s="5"/>
      <c r="BF127" s="5"/>
      <c r="BG127" s="5"/>
      <c r="BH127" s="5"/>
      <c r="BI127" s="5"/>
      <c r="BJ127" s="5"/>
      <c r="BK127" s="5"/>
      <c r="BL127" s="5"/>
      <c r="BM127" s="4"/>
      <c r="BN127" s="5"/>
      <c r="BO127" s="5"/>
      <c r="BP127" s="5"/>
      <c r="BQ127" s="5"/>
      <c r="BR127" s="5"/>
      <c r="BS127" s="5"/>
      <c r="BT127" s="5"/>
      <c r="BU127" s="5"/>
    </row>
    <row r="128" spans="1:73" ht="13" x14ac:dyDescent="0.15">
      <c r="A128" s="34"/>
      <c r="B128" s="5"/>
      <c r="C128" s="5"/>
      <c r="D128" s="5"/>
      <c r="E128" s="5"/>
      <c r="F128" s="5"/>
      <c r="G128" s="5"/>
      <c r="H128" s="5"/>
      <c r="I128" s="5"/>
      <c r="J128" s="5"/>
      <c r="K128" s="5"/>
      <c r="L128" s="34"/>
      <c r="M128" s="34"/>
      <c r="N128" s="34"/>
      <c r="O128" s="34"/>
      <c r="P128" s="34"/>
      <c r="Q128" s="34"/>
      <c r="R128" s="5"/>
      <c r="S128" s="5"/>
      <c r="T128" s="5"/>
      <c r="U128" s="5"/>
      <c r="V128" s="5"/>
      <c r="W128" s="34"/>
      <c r="X128" s="34"/>
      <c r="Y128" s="34"/>
      <c r="Z128" s="34"/>
      <c r="AA128" s="34"/>
      <c r="AB128" s="5"/>
      <c r="AC128" s="5"/>
      <c r="AD128" s="5"/>
      <c r="AE128" s="5"/>
      <c r="AF128" s="5"/>
      <c r="AG128" s="5"/>
      <c r="AH128" s="5"/>
      <c r="AI128" s="5"/>
      <c r="AJ128" s="5"/>
      <c r="AK128" s="5"/>
      <c r="AL128" s="5"/>
      <c r="AM128" s="5"/>
      <c r="AN128" s="5"/>
      <c r="AO128" s="5"/>
      <c r="AP128" s="35"/>
      <c r="AQ128" s="34"/>
      <c r="AR128" s="34"/>
      <c r="AS128" s="34"/>
      <c r="AT128" s="34"/>
      <c r="AU128" s="34"/>
      <c r="AV128" s="34"/>
      <c r="AW128" s="34"/>
      <c r="AX128" s="34"/>
      <c r="AY128" s="34"/>
      <c r="AZ128" s="34"/>
      <c r="BA128" s="5"/>
      <c r="BB128" s="5"/>
      <c r="BC128" s="5"/>
      <c r="BD128" s="5"/>
      <c r="BE128" s="5"/>
      <c r="BF128" s="5"/>
      <c r="BG128" s="5"/>
      <c r="BH128" s="5"/>
      <c r="BI128" s="5"/>
      <c r="BJ128" s="5"/>
      <c r="BK128" s="5"/>
      <c r="BL128" s="5"/>
      <c r="BM128" s="4"/>
      <c r="BN128" s="5"/>
      <c r="BO128" s="5"/>
      <c r="BP128" s="5"/>
      <c r="BQ128" s="5"/>
      <c r="BR128" s="5"/>
      <c r="BS128" s="5"/>
      <c r="BT128" s="5"/>
      <c r="BU128" s="5"/>
    </row>
    <row r="129" spans="1:73" ht="13" x14ac:dyDescent="0.15">
      <c r="A129" s="34"/>
      <c r="B129" s="5"/>
      <c r="C129" s="5"/>
      <c r="D129" s="5"/>
      <c r="E129" s="5"/>
      <c r="F129" s="5"/>
      <c r="G129" s="5"/>
      <c r="H129" s="5"/>
      <c r="I129" s="5"/>
      <c r="J129" s="5"/>
      <c r="K129" s="5"/>
      <c r="L129" s="34"/>
      <c r="M129" s="34"/>
      <c r="N129" s="34"/>
      <c r="O129" s="34"/>
      <c r="P129" s="34"/>
      <c r="Q129" s="34"/>
      <c r="R129" s="5"/>
      <c r="S129" s="5"/>
      <c r="T129" s="5"/>
      <c r="U129" s="5"/>
      <c r="V129" s="5"/>
      <c r="W129" s="34"/>
      <c r="X129" s="34"/>
      <c r="Y129" s="34"/>
      <c r="Z129" s="34"/>
      <c r="AA129" s="34"/>
      <c r="AB129" s="5"/>
      <c r="AC129" s="5"/>
      <c r="AD129" s="34"/>
      <c r="AE129" s="5"/>
      <c r="AF129" s="5"/>
      <c r="AG129" s="5"/>
      <c r="AH129" s="5"/>
      <c r="AI129" s="5"/>
      <c r="AJ129" s="5"/>
      <c r="AK129" s="5"/>
      <c r="AL129" s="5"/>
      <c r="AM129" s="5"/>
      <c r="AN129" s="5"/>
      <c r="AO129" s="5"/>
      <c r="AP129" s="35"/>
      <c r="AQ129" s="34"/>
      <c r="AR129" s="34"/>
      <c r="AS129" s="34"/>
      <c r="AT129" s="34"/>
      <c r="AU129" s="34"/>
      <c r="AV129" s="34"/>
      <c r="AW129" s="34"/>
      <c r="AX129" s="34"/>
      <c r="AY129" s="34"/>
      <c r="AZ129" s="34"/>
      <c r="BA129" s="5"/>
      <c r="BB129" s="5"/>
      <c r="BC129" s="5"/>
      <c r="BD129" s="5"/>
      <c r="BE129" s="5"/>
      <c r="BF129" s="5"/>
      <c r="BG129" s="5"/>
      <c r="BH129" s="5"/>
      <c r="BI129" s="5"/>
      <c r="BJ129" s="5"/>
      <c r="BK129" s="5"/>
      <c r="BL129" s="5"/>
      <c r="BM129" s="4"/>
      <c r="BN129" s="5"/>
      <c r="BO129" s="5"/>
      <c r="BP129" s="5"/>
      <c r="BQ129" s="5"/>
      <c r="BR129" s="5"/>
      <c r="BS129" s="5"/>
      <c r="BT129" s="5"/>
      <c r="BU129" s="5"/>
    </row>
    <row r="130" spans="1:73" ht="13" x14ac:dyDescent="0.15">
      <c r="A130" s="34"/>
      <c r="B130" s="5"/>
      <c r="C130" s="5"/>
      <c r="D130" s="5"/>
      <c r="E130" s="5"/>
      <c r="F130" s="5"/>
      <c r="G130" s="5"/>
      <c r="H130" s="5"/>
      <c r="I130" s="5"/>
      <c r="J130" s="5"/>
      <c r="K130" s="5"/>
      <c r="L130" s="34"/>
      <c r="M130" s="34"/>
      <c r="N130" s="34"/>
      <c r="O130" s="34"/>
      <c r="P130" s="34"/>
      <c r="Q130" s="34"/>
      <c r="R130" s="5"/>
      <c r="S130" s="5"/>
      <c r="T130" s="5"/>
      <c r="U130" s="5"/>
      <c r="V130" s="5"/>
      <c r="W130" s="34"/>
      <c r="X130" s="34"/>
      <c r="Y130" s="34"/>
      <c r="Z130" s="34"/>
      <c r="AA130" s="34"/>
      <c r="AB130" s="5"/>
      <c r="AC130" s="5"/>
      <c r="AD130" s="34"/>
      <c r="AE130" s="5"/>
      <c r="AF130" s="5"/>
      <c r="AG130" s="5"/>
      <c r="AH130" s="5"/>
      <c r="AI130" s="5"/>
      <c r="AJ130" s="5"/>
      <c r="AK130" s="5"/>
      <c r="AL130" s="5"/>
      <c r="AM130" s="5"/>
      <c r="AN130" s="5"/>
      <c r="AO130" s="5"/>
      <c r="AP130" s="35"/>
      <c r="AQ130" s="34"/>
      <c r="AR130" s="34"/>
      <c r="AS130" s="34"/>
      <c r="AT130" s="34"/>
      <c r="AU130" s="34"/>
      <c r="AV130" s="34"/>
      <c r="AW130" s="34"/>
      <c r="AX130" s="34"/>
      <c r="AY130" s="34"/>
      <c r="AZ130" s="34"/>
      <c r="BA130" s="5"/>
      <c r="BB130" s="5"/>
      <c r="BC130" s="5"/>
      <c r="BD130" s="5"/>
      <c r="BE130" s="5"/>
      <c r="BF130" s="5"/>
      <c r="BG130" s="5"/>
      <c r="BH130" s="5"/>
      <c r="BI130" s="5"/>
      <c r="BJ130" s="5"/>
      <c r="BK130" s="5"/>
      <c r="BL130" s="5"/>
      <c r="BM130" s="4"/>
      <c r="BN130" s="5"/>
      <c r="BO130" s="5"/>
      <c r="BP130" s="5"/>
      <c r="BQ130" s="5"/>
      <c r="BR130" s="5"/>
      <c r="BS130" s="5"/>
      <c r="BT130" s="5"/>
      <c r="BU130" s="5"/>
    </row>
    <row r="131" spans="1:73" ht="13" x14ac:dyDescent="0.15">
      <c r="A131" s="34"/>
      <c r="B131" s="5"/>
      <c r="C131" s="5"/>
      <c r="D131" s="5"/>
      <c r="E131" s="5"/>
      <c r="F131" s="5"/>
      <c r="G131" s="5"/>
      <c r="H131" s="5"/>
      <c r="I131" s="5"/>
      <c r="J131" s="5"/>
      <c r="K131" s="5"/>
      <c r="L131" s="34"/>
      <c r="M131" s="34"/>
      <c r="N131" s="34"/>
      <c r="O131" s="34"/>
      <c r="P131" s="34"/>
      <c r="Q131" s="34"/>
      <c r="R131" s="5"/>
      <c r="S131" s="5"/>
      <c r="T131" s="5"/>
      <c r="U131" s="5"/>
      <c r="V131" s="5"/>
      <c r="W131" s="34"/>
      <c r="X131" s="34"/>
      <c r="Y131" s="34"/>
      <c r="Z131" s="34"/>
      <c r="AA131" s="34"/>
      <c r="AB131" s="5"/>
      <c r="AC131" s="5"/>
      <c r="AD131" s="34"/>
      <c r="AE131" s="5"/>
      <c r="AF131" s="5"/>
      <c r="AG131" s="5"/>
      <c r="AH131" s="5"/>
      <c r="AI131" s="5"/>
      <c r="AJ131" s="5"/>
      <c r="AK131" s="5"/>
      <c r="AL131" s="5"/>
      <c r="AM131" s="5"/>
      <c r="AN131" s="5"/>
      <c r="AO131" s="5"/>
      <c r="AP131" s="35"/>
      <c r="AQ131" s="34"/>
      <c r="AR131" s="34"/>
      <c r="AS131" s="34"/>
      <c r="AT131" s="34"/>
      <c r="AU131" s="34"/>
      <c r="AV131" s="34"/>
      <c r="AW131" s="34"/>
      <c r="AX131" s="34"/>
      <c r="AY131" s="34"/>
      <c r="AZ131" s="34"/>
      <c r="BA131" s="5"/>
      <c r="BB131" s="5"/>
      <c r="BC131" s="5"/>
      <c r="BD131" s="5"/>
      <c r="BE131" s="5"/>
      <c r="BF131" s="5"/>
      <c r="BG131" s="5"/>
      <c r="BH131" s="5"/>
      <c r="BI131" s="5"/>
      <c r="BJ131" s="5"/>
      <c r="BK131" s="5"/>
      <c r="BL131" s="5"/>
      <c r="BM131" s="4"/>
      <c r="BN131" s="5"/>
      <c r="BO131" s="5"/>
      <c r="BP131" s="5"/>
      <c r="BQ131" s="5"/>
      <c r="BR131" s="5"/>
      <c r="BS131" s="5"/>
      <c r="BT131" s="5"/>
      <c r="BU131" s="5"/>
    </row>
    <row r="132" spans="1:73" ht="13" x14ac:dyDescent="0.15">
      <c r="A132" s="34"/>
      <c r="B132" s="5"/>
      <c r="C132" s="5"/>
      <c r="D132" s="5"/>
      <c r="E132" s="5"/>
      <c r="F132" s="5"/>
      <c r="G132" s="5"/>
      <c r="H132" s="5"/>
      <c r="I132" s="5"/>
      <c r="J132" s="5"/>
      <c r="K132" s="5"/>
      <c r="L132" s="34"/>
      <c r="M132" s="34"/>
      <c r="N132" s="34"/>
      <c r="O132" s="34"/>
      <c r="P132" s="34"/>
      <c r="Q132" s="34"/>
      <c r="R132" s="5"/>
      <c r="S132" s="5"/>
      <c r="T132" s="5"/>
      <c r="U132" s="5"/>
      <c r="V132" s="5"/>
      <c r="W132" s="34"/>
      <c r="X132" s="34"/>
      <c r="Y132" s="34"/>
      <c r="Z132" s="34"/>
      <c r="AA132" s="34"/>
      <c r="AB132" s="5"/>
      <c r="AC132" s="5"/>
      <c r="AD132" s="34"/>
      <c r="AE132" s="5"/>
      <c r="AF132" s="5"/>
      <c r="AG132" s="5"/>
      <c r="AH132" s="5"/>
      <c r="AI132" s="5"/>
      <c r="AJ132" s="5"/>
      <c r="AK132" s="5"/>
      <c r="AL132" s="5"/>
      <c r="AM132" s="5"/>
      <c r="AN132" s="5"/>
      <c r="AO132" s="5"/>
      <c r="AP132" s="35"/>
      <c r="AQ132" s="34"/>
      <c r="AR132" s="34"/>
      <c r="AS132" s="34"/>
      <c r="AT132" s="34"/>
      <c r="AU132" s="34"/>
      <c r="AV132" s="34"/>
      <c r="AW132" s="34"/>
      <c r="AX132" s="34"/>
      <c r="AY132" s="34"/>
      <c r="AZ132" s="34"/>
      <c r="BA132" s="5"/>
      <c r="BB132" s="5"/>
      <c r="BC132" s="5"/>
      <c r="BD132" s="5"/>
      <c r="BE132" s="5"/>
      <c r="BF132" s="5"/>
      <c r="BG132" s="5"/>
      <c r="BH132" s="5"/>
      <c r="BI132" s="5"/>
      <c r="BJ132" s="5"/>
      <c r="BK132" s="5"/>
      <c r="BL132" s="5"/>
      <c r="BM132" s="4"/>
      <c r="BN132" s="5"/>
      <c r="BO132" s="5"/>
      <c r="BP132" s="5"/>
      <c r="BQ132" s="5"/>
      <c r="BR132" s="5"/>
      <c r="BS132" s="5"/>
      <c r="BT132" s="5"/>
      <c r="BU132" s="5"/>
    </row>
    <row r="133" spans="1:73" ht="13" x14ac:dyDescent="0.15">
      <c r="A133" s="34"/>
      <c r="B133" s="5"/>
      <c r="C133" s="5"/>
      <c r="D133" s="5"/>
      <c r="E133" s="5"/>
      <c r="F133" s="5"/>
      <c r="G133" s="5"/>
      <c r="H133" s="5"/>
      <c r="I133" s="5"/>
      <c r="J133" s="5"/>
      <c r="K133" s="5"/>
      <c r="L133" s="34"/>
      <c r="M133" s="34"/>
      <c r="N133" s="34"/>
      <c r="O133" s="34"/>
      <c r="P133" s="34"/>
      <c r="Q133" s="34"/>
      <c r="R133" s="5"/>
      <c r="S133" s="5"/>
      <c r="T133" s="5"/>
      <c r="U133" s="5"/>
      <c r="V133" s="5"/>
      <c r="W133" s="34"/>
      <c r="X133" s="34"/>
      <c r="Y133" s="34"/>
      <c r="Z133" s="34"/>
      <c r="AA133" s="34"/>
      <c r="AB133" s="5"/>
      <c r="AC133" s="5"/>
      <c r="AD133" s="34"/>
      <c r="AE133" s="5"/>
      <c r="AF133" s="5"/>
      <c r="AG133" s="5"/>
      <c r="AH133" s="5"/>
      <c r="AI133" s="5"/>
      <c r="AJ133" s="5"/>
      <c r="AK133" s="5"/>
      <c r="AL133" s="5"/>
      <c r="AM133" s="5"/>
      <c r="AN133" s="5"/>
      <c r="AO133" s="5"/>
      <c r="AP133" s="35"/>
      <c r="AQ133" s="34"/>
      <c r="AR133" s="34"/>
      <c r="AS133" s="34"/>
      <c r="AT133" s="34"/>
      <c r="AU133" s="34"/>
      <c r="AV133" s="34"/>
      <c r="AW133" s="34"/>
      <c r="AX133" s="34"/>
      <c r="AY133" s="34"/>
      <c r="AZ133" s="34"/>
      <c r="BA133" s="5"/>
      <c r="BB133" s="5"/>
      <c r="BC133" s="5"/>
      <c r="BD133" s="5"/>
      <c r="BE133" s="5"/>
      <c r="BF133" s="5"/>
      <c r="BG133" s="5"/>
      <c r="BH133" s="5"/>
      <c r="BI133" s="5"/>
      <c r="BJ133" s="5"/>
      <c r="BK133" s="5"/>
      <c r="BL133" s="5"/>
      <c r="BM133" s="4"/>
      <c r="BN133" s="5"/>
      <c r="BO133" s="5"/>
      <c r="BP133" s="5"/>
      <c r="BQ133" s="5"/>
      <c r="BR133" s="5"/>
      <c r="BS133" s="5"/>
      <c r="BT133" s="5"/>
      <c r="BU133" s="5"/>
    </row>
    <row r="134" spans="1:73" ht="13" x14ac:dyDescent="0.15">
      <c r="A134" s="34"/>
      <c r="B134" s="5"/>
      <c r="C134" s="5"/>
      <c r="D134" s="5"/>
      <c r="E134" s="5"/>
      <c r="F134" s="5"/>
      <c r="G134" s="5"/>
      <c r="H134" s="5"/>
      <c r="I134" s="5"/>
      <c r="J134" s="5"/>
      <c r="K134" s="5"/>
      <c r="L134" s="34"/>
      <c r="M134" s="34"/>
      <c r="N134" s="34"/>
      <c r="O134" s="34"/>
      <c r="P134" s="34"/>
      <c r="Q134" s="34"/>
      <c r="R134" s="5"/>
      <c r="S134" s="5"/>
      <c r="T134" s="5"/>
      <c r="U134" s="5"/>
      <c r="V134" s="5"/>
      <c r="W134" s="34"/>
      <c r="X134" s="34"/>
      <c r="Y134" s="34"/>
      <c r="Z134" s="34"/>
      <c r="AA134" s="34"/>
      <c r="AB134" s="5"/>
      <c r="AC134" s="5"/>
      <c r="AD134" s="34"/>
      <c r="AE134" s="5"/>
      <c r="AF134" s="5"/>
      <c r="AG134" s="5"/>
      <c r="AH134" s="5"/>
      <c r="AI134" s="5"/>
      <c r="AJ134" s="5"/>
      <c r="AK134" s="5"/>
      <c r="AL134" s="5"/>
      <c r="AM134" s="5"/>
      <c r="AN134" s="5"/>
      <c r="AO134" s="5"/>
      <c r="AP134" s="35"/>
      <c r="AQ134" s="34"/>
      <c r="AR134" s="34"/>
      <c r="AS134" s="34"/>
      <c r="AT134" s="34"/>
      <c r="AU134" s="34"/>
      <c r="AV134" s="34"/>
      <c r="AW134" s="34"/>
      <c r="AX134" s="34"/>
      <c r="AY134" s="34"/>
      <c r="AZ134" s="34"/>
      <c r="BA134" s="5"/>
      <c r="BB134" s="5"/>
      <c r="BC134" s="5"/>
      <c r="BD134" s="5"/>
      <c r="BE134" s="5"/>
      <c r="BF134" s="5"/>
      <c r="BG134" s="5"/>
      <c r="BH134" s="5"/>
      <c r="BI134" s="5"/>
      <c r="BJ134" s="5"/>
      <c r="BK134" s="5"/>
      <c r="BL134" s="5"/>
      <c r="BM134" s="4"/>
      <c r="BN134" s="5"/>
      <c r="BO134" s="5"/>
      <c r="BP134" s="5"/>
      <c r="BQ134" s="5"/>
      <c r="BR134" s="5"/>
      <c r="BS134" s="5"/>
      <c r="BT134" s="5"/>
      <c r="BU134" s="5"/>
    </row>
    <row r="135" spans="1:73" ht="13" x14ac:dyDescent="0.15">
      <c r="A135" s="34"/>
      <c r="B135" s="5"/>
      <c r="C135" s="5"/>
      <c r="D135" s="5"/>
      <c r="E135" s="5"/>
      <c r="F135" s="5"/>
      <c r="G135" s="5"/>
      <c r="H135" s="5"/>
      <c r="I135" s="5"/>
      <c r="J135" s="5"/>
      <c r="K135" s="5"/>
      <c r="L135" s="34"/>
      <c r="M135" s="34"/>
      <c r="N135" s="34"/>
      <c r="O135" s="34"/>
      <c r="P135" s="34"/>
      <c r="Q135" s="34"/>
      <c r="R135" s="5"/>
      <c r="S135" s="5"/>
      <c r="T135" s="5"/>
      <c r="U135" s="5"/>
      <c r="V135" s="5"/>
      <c r="W135" s="34"/>
      <c r="X135" s="34"/>
      <c r="Y135" s="34"/>
      <c r="Z135" s="34"/>
      <c r="AA135" s="34"/>
      <c r="AB135" s="5"/>
      <c r="AC135" s="5"/>
      <c r="AD135" s="34"/>
      <c r="AE135" s="5"/>
      <c r="AF135" s="5"/>
      <c r="AG135" s="5"/>
      <c r="AH135" s="5"/>
      <c r="AI135" s="5"/>
      <c r="AJ135" s="5"/>
      <c r="AK135" s="5"/>
      <c r="AL135" s="5"/>
      <c r="AM135" s="5"/>
      <c r="AN135" s="5"/>
      <c r="AO135" s="5"/>
      <c r="AP135" s="35"/>
      <c r="AQ135" s="34"/>
      <c r="AR135" s="34"/>
      <c r="AS135" s="34"/>
      <c r="AT135" s="34"/>
      <c r="AU135" s="34"/>
      <c r="AV135" s="34"/>
      <c r="AW135" s="34"/>
      <c r="AX135" s="34"/>
      <c r="AY135" s="34"/>
      <c r="AZ135" s="34"/>
      <c r="BA135" s="5"/>
      <c r="BB135" s="5"/>
      <c r="BC135" s="5"/>
      <c r="BD135" s="5"/>
      <c r="BE135" s="5"/>
      <c r="BF135" s="5"/>
      <c r="BG135" s="5"/>
      <c r="BH135" s="5"/>
      <c r="BI135" s="5"/>
      <c r="BJ135" s="5"/>
      <c r="BK135" s="5"/>
      <c r="BL135" s="5"/>
      <c r="BM135" s="4"/>
      <c r="BN135" s="5"/>
      <c r="BO135" s="5"/>
      <c r="BP135" s="5"/>
      <c r="BQ135" s="5"/>
      <c r="BR135" s="5"/>
      <c r="BS135" s="5"/>
      <c r="BT135" s="5"/>
      <c r="BU135" s="5"/>
    </row>
    <row r="136" spans="1:73" ht="13" x14ac:dyDescent="0.15">
      <c r="A136" s="34"/>
      <c r="B136" s="5"/>
      <c r="C136" s="5"/>
      <c r="D136" s="5"/>
      <c r="E136" s="5"/>
      <c r="F136" s="5"/>
      <c r="G136" s="5"/>
      <c r="H136" s="5"/>
      <c r="I136" s="5"/>
      <c r="J136" s="5"/>
      <c r="K136" s="5"/>
      <c r="L136" s="34"/>
      <c r="M136" s="34"/>
      <c r="N136" s="34"/>
      <c r="O136" s="34"/>
      <c r="P136" s="34"/>
      <c r="Q136" s="34"/>
      <c r="R136" s="5"/>
      <c r="S136" s="5"/>
      <c r="T136" s="5"/>
      <c r="U136" s="5"/>
      <c r="V136" s="5"/>
      <c r="W136" s="34"/>
      <c r="X136" s="34"/>
      <c r="Y136" s="34"/>
      <c r="Z136" s="34"/>
      <c r="AA136" s="34"/>
      <c r="AB136" s="5"/>
      <c r="AC136" s="5"/>
      <c r="AD136" s="34"/>
      <c r="AE136" s="5"/>
      <c r="AF136" s="5"/>
      <c r="AG136" s="5"/>
      <c r="AH136" s="5"/>
      <c r="AI136" s="5"/>
      <c r="AJ136" s="5"/>
      <c r="AK136" s="5"/>
      <c r="AL136" s="5"/>
      <c r="AM136" s="5"/>
      <c r="AN136" s="5"/>
      <c r="AO136" s="5"/>
      <c r="AP136" s="35"/>
      <c r="AQ136" s="34"/>
      <c r="AR136" s="34"/>
      <c r="AS136" s="34"/>
      <c r="AT136" s="34"/>
      <c r="AU136" s="34"/>
      <c r="AV136" s="34"/>
      <c r="AW136" s="34"/>
      <c r="AX136" s="34"/>
      <c r="AY136" s="34"/>
      <c r="AZ136" s="34"/>
      <c r="BA136" s="5"/>
      <c r="BB136" s="5"/>
      <c r="BC136" s="5"/>
      <c r="BD136" s="5"/>
      <c r="BE136" s="5"/>
      <c r="BF136" s="5"/>
      <c r="BG136" s="5"/>
      <c r="BH136" s="5"/>
      <c r="BI136" s="5"/>
      <c r="BJ136" s="5"/>
      <c r="BK136" s="5"/>
      <c r="BL136" s="5"/>
      <c r="BM136" s="4"/>
      <c r="BN136" s="5"/>
      <c r="BO136" s="5"/>
      <c r="BP136" s="5"/>
      <c r="BQ136" s="5"/>
      <c r="BR136" s="5"/>
      <c r="BS136" s="5"/>
      <c r="BT136" s="5"/>
      <c r="BU136" s="5"/>
    </row>
    <row r="137" spans="1:73" ht="13" x14ac:dyDescent="0.15">
      <c r="A137" s="34"/>
      <c r="B137" s="5"/>
      <c r="C137" s="5"/>
      <c r="D137" s="5"/>
      <c r="E137" s="5"/>
      <c r="F137" s="5"/>
      <c r="G137" s="5"/>
      <c r="H137" s="5"/>
      <c r="I137" s="5"/>
      <c r="J137" s="5"/>
      <c r="K137" s="5"/>
      <c r="L137" s="34"/>
      <c r="M137" s="34"/>
      <c r="N137" s="34"/>
      <c r="O137" s="34"/>
      <c r="P137" s="34"/>
      <c r="Q137" s="34"/>
      <c r="R137" s="5"/>
      <c r="S137" s="5"/>
      <c r="T137" s="5"/>
      <c r="U137" s="5"/>
      <c r="V137" s="5"/>
      <c r="W137" s="34"/>
      <c r="X137" s="34"/>
      <c r="Y137" s="34"/>
      <c r="Z137" s="34"/>
      <c r="AA137" s="34"/>
      <c r="AB137" s="5"/>
      <c r="AC137" s="5"/>
      <c r="AD137" s="34"/>
      <c r="AE137" s="5"/>
      <c r="AF137" s="5"/>
      <c r="AG137" s="5"/>
      <c r="AH137" s="5"/>
      <c r="AI137" s="5"/>
      <c r="AJ137" s="5"/>
      <c r="AK137" s="5"/>
      <c r="AL137" s="5"/>
      <c r="AM137" s="5"/>
      <c r="AN137" s="5"/>
      <c r="AO137" s="5"/>
      <c r="AP137" s="35"/>
      <c r="AQ137" s="34"/>
      <c r="AR137" s="34"/>
      <c r="AS137" s="34"/>
      <c r="AT137" s="34"/>
      <c r="AU137" s="34"/>
      <c r="AV137" s="34"/>
      <c r="AW137" s="34"/>
      <c r="AX137" s="34"/>
      <c r="AY137" s="34"/>
      <c r="AZ137" s="34"/>
      <c r="BA137" s="5"/>
      <c r="BB137" s="5"/>
      <c r="BC137" s="5"/>
      <c r="BD137" s="5"/>
      <c r="BE137" s="5"/>
      <c r="BF137" s="5"/>
      <c r="BG137" s="5"/>
      <c r="BH137" s="5"/>
      <c r="BI137" s="5"/>
      <c r="BJ137" s="5"/>
      <c r="BK137" s="5"/>
      <c r="BL137" s="5"/>
      <c r="BM137" s="4"/>
      <c r="BN137" s="5"/>
      <c r="BO137" s="5"/>
      <c r="BP137" s="5"/>
      <c r="BQ137" s="5"/>
      <c r="BR137" s="5"/>
      <c r="BS137" s="5"/>
      <c r="BT137" s="5"/>
      <c r="BU137" s="5"/>
    </row>
    <row r="138" spans="1:73" ht="13" x14ac:dyDescent="0.15">
      <c r="A138" s="34"/>
      <c r="B138" s="5"/>
      <c r="C138" s="5"/>
      <c r="D138" s="5"/>
      <c r="E138" s="5"/>
      <c r="F138" s="5"/>
      <c r="G138" s="5"/>
      <c r="H138" s="5"/>
      <c r="I138" s="5"/>
      <c r="J138" s="5"/>
      <c r="K138" s="5"/>
      <c r="L138" s="34"/>
      <c r="M138" s="34"/>
      <c r="N138" s="34"/>
      <c r="O138" s="34"/>
      <c r="P138" s="34"/>
      <c r="Q138" s="34"/>
      <c r="R138" s="5"/>
      <c r="S138" s="5"/>
      <c r="T138" s="5"/>
      <c r="U138" s="5"/>
      <c r="V138" s="5"/>
      <c r="W138" s="34"/>
      <c r="X138" s="34"/>
      <c r="Y138" s="34"/>
      <c r="Z138" s="34"/>
      <c r="AA138" s="34"/>
      <c r="AB138" s="5"/>
      <c r="AC138" s="5"/>
      <c r="AD138" s="34"/>
      <c r="AE138" s="5"/>
      <c r="AF138" s="5"/>
      <c r="AG138" s="5"/>
      <c r="AH138" s="5"/>
      <c r="AI138" s="5"/>
      <c r="AJ138" s="5"/>
      <c r="AK138" s="5"/>
      <c r="AL138" s="5"/>
      <c r="AM138" s="5"/>
      <c r="AN138" s="5"/>
      <c r="AO138" s="5"/>
      <c r="AP138" s="35"/>
      <c r="AQ138" s="34"/>
      <c r="AR138" s="34"/>
      <c r="AS138" s="34"/>
      <c r="AT138" s="34"/>
      <c r="AU138" s="34"/>
      <c r="AV138" s="34"/>
      <c r="AW138" s="34"/>
      <c r="AX138" s="34"/>
      <c r="AY138" s="34"/>
      <c r="AZ138" s="34"/>
      <c r="BA138" s="5"/>
      <c r="BB138" s="5"/>
      <c r="BC138" s="5"/>
      <c r="BD138" s="5"/>
      <c r="BE138" s="5"/>
      <c r="BF138" s="5"/>
      <c r="BG138" s="5"/>
      <c r="BH138" s="5"/>
      <c r="BI138" s="5"/>
      <c r="BJ138" s="5"/>
      <c r="BK138" s="5"/>
      <c r="BL138" s="5"/>
      <c r="BM138" s="4"/>
      <c r="BN138" s="5"/>
      <c r="BO138" s="5"/>
      <c r="BP138" s="5"/>
      <c r="BQ138" s="5"/>
      <c r="BR138" s="5"/>
      <c r="BS138" s="5"/>
      <c r="BT138" s="5"/>
      <c r="BU138" s="5"/>
    </row>
    <row r="139" spans="1:73" ht="13" x14ac:dyDescent="0.15">
      <c r="A139" s="34"/>
      <c r="B139" s="5"/>
      <c r="C139" s="5"/>
      <c r="D139" s="5"/>
      <c r="E139" s="5"/>
      <c r="F139" s="5"/>
      <c r="G139" s="5"/>
      <c r="H139" s="5"/>
      <c r="I139" s="5"/>
      <c r="J139" s="5"/>
      <c r="K139" s="5"/>
      <c r="L139" s="34"/>
      <c r="M139" s="34"/>
      <c r="N139" s="34"/>
      <c r="O139" s="34"/>
      <c r="P139" s="34"/>
      <c r="Q139" s="34"/>
      <c r="R139" s="5"/>
      <c r="S139" s="5"/>
      <c r="T139" s="5"/>
      <c r="U139" s="5"/>
      <c r="V139" s="5"/>
      <c r="W139" s="34"/>
      <c r="X139" s="34"/>
      <c r="Y139" s="34"/>
      <c r="Z139" s="34"/>
      <c r="AA139" s="34"/>
      <c r="AB139" s="5"/>
      <c r="AC139" s="5"/>
      <c r="AD139" s="34"/>
      <c r="AE139" s="5"/>
      <c r="AF139" s="5"/>
      <c r="AG139" s="5"/>
      <c r="AH139" s="5"/>
      <c r="AI139" s="5"/>
      <c r="AJ139" s="5"/>
      <c r="AK139" s="5"/>
      <c r="AL139" s="5"/>
      <c r="AM139" s="5"/>
      <c r="AN139" s="5"/>
      <c r="AO139" s="5"/>
      <c r="AP139" s="35"/>
      <c r="AQ139" s="34"/>
      <c r="AR139" s="34"/>
      <c r="AS139" s="34"/>
      <c r="AT139" s="34"/>
      <c r="AU139" s="34"/>
      <c r="AV139" s="34"/>
      <c r="AW139" s="34"/>
      <c r="AX139" s="34"/>
      <c r="AY139" s="34"/>
      <c r="AZ139" s="34"/>
      <c r="BA139" s="5"/>
      <c r="BB139" s="5"/>
      <c r="BC139" s="5"/>
      <c r="BD139" s="5"/>
      <c r="BE139" s="5"/>
      <c r="BF139" s="5"/>
      <c r="BG139" s="5"/>
      <c r="BH139" s="5"/>
      <c r="BI139" s="5"/>
      <c r="BJ139" s="5"/>
      <c r="BK139" s="5"/>
      <c r="BL139" s="5"/>
      <c r="BM139" s="4"/>
      <c r="BN139" s="5"/>
      <c r="BO139" s="5"/>
      <c r="BP139" s="5"/>
      <c r="BQ139" s="5"/>
      <c r="BR139" s="5"/>
      <c r="BS139" s="5"/>
      <c r="BT139" s="5"/>
      <c r="BU139" s="5"/>
    </row>
    <row r="140" spans="1:73" ht="13" x14ac:dyDescent="0.15">
      <c r="A140" s="34"/>
      <c r="B140" s="5"/>
      <c r="C140" s="5"/>
      <c r="D140" s="5"/>
      <c r="E140" s="5"/>
      <c r="F140" s="5"/>
      <c r="G140" s="5"/>
      <c r="H140" s="5"/>
      <c r="I140" s="5"/>
      <c r="J140" s="5"/>
      <c r="K140" s="5"/>
      <c r="L140" s="34"/>
      <c r="M140" s="34"/>
      <c r="N140" s="34"/>
      <c r="O140" s="34"/>
      <c r="P140" s="34"/>
      <c r="Q140" s="34"/>
      <c r="R140" s="5"/>
      <c r="S140" s="5"/>
      <c r="T140" s="5"/>
      <c r="U140" s="5"/>
      <c r="V140" s="5"/>
      <c r="W140" s="34"/>
      <c r="X140" s="34"/>
      <c r="Y140" s="34"/>
      <c r="Z140" s="34"/>
      <c r="AA140" s="34"/>
      <c r="AB140" s="5"/>
      <c r="AC140" s="5"/>
      <c r="AD140" s="34"/>
      <c r="AE140" s="5"/>
      <c r="AF140" s="5"/>
      <c r="AG140" s="5"/>
      <c r="AH140" s="5"/>
      <c r="AI140" s="5"/>
      <c r="AJ140" s="5"/>
      <c r="AK140" s="5"/>
      <c r="AL140" s="5"/>
      <c r="AM140" s="5"/>
      <c r="AN140" s="5"/>
      <c r="AO140" s="5"/>
      <c r="AP140" s="35"/>
      <c r="AQ140" s="34"/>
      <c r="AR140" s="34"/>
      <c r="AS140" s="34"/>
      <c r="AT140" s="34"/>
      <c r="AU140" s="34"/>
      <c r="AV140" s="34"/>
      <c r="AW140" s="34"/>
      <c r="AX140" s="34"/>
      <c r="AY140" s="34"/>
      <c r="AZ140" s="34"/>
      <c r="BA140" s="5"/>
      <c r="BB140" s="5"/>
      <c r="BC140" s="5"/>
      <c r="BD140" s="5"/>
      <c r="BE140" s="5"/>
      <c r="BF140" s="5"/>
      <c r="BG140" s="5"/>
      <c r="BH140" s="5"/>
      <c r="BI140" s="5"/>
      <c r="BJ140" s="5"/>
      <c r="BK140" s="5"/>
      <c r="BL140" s="5"/>
      <c r="BM140" s="4"/>
      <c r="BN140" s="5"/>
      <c r="BO140" s="5"/>
      <c r="BP140" s="5"/>
      <c r="BQ140" s="5"/>
      <c r="BR140" s="5"/>
      <c r="BS140" s="5"/>
      <c r="BT140" s="5"/>
      <c r="BU140" s="5"/>
    </row>
    <row r="141" spans="1:73" ht="13" x14ac:dyDescent="0.15">
      <c r="A141" s="34"/>
      <c r="B141" s="5"/>
      <c r="C141" s="5"/>
      <c r="D141" s="5"/>
      <c r="E141" s="5"/>
      <c r="F141" s="5"/>
      <c r="G141" s="5"/>
      <c r="H141" s="5"/>
      <c r="I141" s="5"/>
      <c r="J141" s="5"/>
      <c r="K141" s="5"/>
      <c r="L141" s="34"/>
      <c r="M141" s="34"/>
      <c r="N141" s="34"/>
      <c r="O141" s="34"/>
      <c r="P141" s="34"/>
      <c r="Q141" s="34"/>
      <c r="R141" s="5"/>
      <c r="S141" s="5"/>
      <c r="T141" s="5"/>
      <c r="U141" s="5"/>
      <c r="V141" s="5"/>
      <c r="W141" s="34"/>
      <c r="X141" s="34"/>
      <c r="Y141" s="34"/>
      <c r="Z141" s="34"/>
      <c r="AA141" s="34"/>
      <c r="AB141" s="5"/>
      <c r="AC141" s="5"/>
      <c r="AD141" s="34"/>
      <c r="AE141" s="5"/>
      <c r="AF141" s="5"/>
      <c r="AG141" s="5"/>
      <c r="AH141" s="5"/>
      <c r="AI141" s="5"/>
      <c r="AJ141" s="5"/>
      <c r="AK141" s="5"/>
      <c r="AL141" s="5"/>
      <c r="AM141" s="5"/>
      <c r="AN141" s="5"/>
      <c r="AO141" s="5"/>
      <c r="AP141" s="35"/>
      <c r="AQ141" s="34"/>
      <c r="AR141" s="34"/>
      <c r="AS141" s="34"/>
      <c r="AT141" s="34"/>
      <c r="AU141" s="34"/>
      <c r="AV141" s="34"/>
      <c r="AW141" s="34"/>
      <c r="AX141" s="34"/>
      <c r="AY141" s="34"/>
      <c r="AZ141" s="34"/>
      <c r="BA141" s="5"/>
      <c r="BB141" s="5"/>
      <c r="BC141" s="5"/>
      <c r="BD141" s="5"/>
      <c r="BE141" s="5"/>
      <c r="BF141" s="5"/>
      <c r="BG141" s="5"/>
      <c r="BH141" s="5"/>
      <c r="BI141" s="5"/>
      <c r="BJ141" s="5"/>
      <c r="BK141" s="5"/>
      <c r="BL141" s="5"/>
      <c r="BM141" s="4"/>
      <c r="BN141" s="5"/>
      <c r="BO141" s="5"/>
      <c r="BP141" s="5"/>
      <c r="BQ141" s="5"/>
      <c r="BR141" s="5"/>
      <c r="BS141" s="5"/>
      <c r="BT141" s="5"/>
      <c r="BU141" s="5"/>
    </row>
    <row r="142" spans="1:73" ht="13" x14ac:dyDescent="0.15">
      <c r="A142" s="34"/>
      <c r="B142" s="5"/>
      <c r="C142" s="5"/>
      <c r="D142" s="5"/>
      <c r="E142" s="5"/>
      <c r="F142" s="5"/>
      <c r="G142" s="5"/>
      <c r="H142" s="5"/>
      <c r="I142" s="5"/>
      <c r="J142" s="5"/>
      <c r="K142" s="5"/>
      <c r="L142" s="34"/>
      <c r="M142" s="34"/>
      <c r="N142" s="34"/>
      <c r="O142" s="34"/>
      <c r="P142" s="34"/>
      <c r="Q142" s="34"/>
      <c r="R142" s="5"/>
      <c r="S142" s="5"/>
      <c r="T142" s="5"/>
      <c r="U142" s="5"/>
      <c r="V142" s="5"/>
      <c r="W142" s="34"/>
      <c r="X142" s="34"/>
      <c r="Y142" s="34"/>
      <c r="Z142" s="34"/>
      <c r="AA142" s="34"/>
      <c r="AB142" s="5"/>
      <c r="AC142" s="5"/>
      <c r="AD142" s="34"/>
      <c r="AE142" s="5"/>
      <c r="AF142" s="5"/>
      <c r="AG142" s="5"/>
      <c r="AH142" s="5"/>
      <c r="AI142" s="5"/>
      <c r="AJ142" s="5"/>
      <c r="AK142" s="5"/>
      <c r="AL142" s="5"/>
      <c r="AM142" s="5"/>
      <c r="AN142" s="5"/>
      <c r="AO142" s="5"/>
      <c r="AP142" s="35"/>
      <c r="AQ142" s="34"/>
      <c r="AR142" s="34"/>
      <c r="AS142" s="34"/>
      <c r="AT142" s="34"/>
      <c r="AU142" s="34"/>
      <c r="AV142" s="34"/>
      <c r="AW142" s="34"/>
      <c r="AX142" s="34"/>
      <c r="AY142" s="34"/>
      <c r="AZ142" s="34"/>
      <c r="BA142" s="5"/>
      <c r="BB142" s="5"/>
      <c r="BC142" s="5"/>
      <c r="BD142" s="5"/>
      <c r="BE142" s="5"/>
      <c r="BF142" s="5"/>
      <c r="BG142" s="5"/>
      <c r="BH142" s="5"/>
      <c r="BI142" s="5"/>
      <c r="BJ142" s="5"/>
      <c r="BK142" s="5"/>
      <c r="BL142" s="5"/>
      <c r="BM142" s="4"/>
      <c r="BN142" s="5"/>
      <c r="BO142" s="5"/>
      <c r="BP142" s="5"/>
      <c r="BQ142" s="5"/>
      <c r="BR142" s="5"/>
      <c r="BS142" s="5"/>
      <c r="BT142" s="5"/>
      <c r="BU142" s="5"/>
    </row>
    <row r="143" spans="1:73" ht="13" x14ac:dyDescent="0.15">
      <c r="A143" s="34"/>
      <c r="B143" s="5"/>
      <c r="C143" s="5"/>
      <c r="D143" s="5"/>
      <c r="E143" s="5"/>
      <c r="F143" s="5"/>
      <c r="G143" s="5"/>
      <c r="H143" s="5"/>
      <c r="I143" s="5"/>
      <c r="J143" s="5"/>
      <c r="K143" s="5"/>
      <c r="L143" s="34"/>
      <c r="M143" s="34"/>
      <c r="N143" s="34"/>
      <c r="O143" s="34"/>
      <c r="P143" s="34"/>
      <c r="Q143" s="34"/>
      <c r="R143" s="5"/>
      <c r="S143" s="5"/>
      <c r="T143" s="5"/>
      <c r="U143" s="5"/>
      <c r="V143" s="5"/>
      <c r="W143" s="34"/>
      <c r="X143" s="34"/>
      <c r="Y143" s="34"/>
      <c r="Z143" s="34"/>
      <c r="AA143" s="34"/>
      <c r="AB143" s="5"/>
      <c r="AC143" s="5"/>
      <c r="AD143" s="34"/>
      <c r="AE143" s="5"/>
      <c r="AF143" s="5"/>
      <c r="AG143" s="5"/>
      <c r="AH143" s="5"/>
      <c r="AI143" s="5"/>
      <c r="AJ143" s="5"/>
      <c r="AK143" s="5"/>
      <c r="AL143" s="5"/>
      <c r="AM143" s="5"/>
      <c r="AN143" s="5"/>
      <c r="AO143" s="5"/>
      <c r="AP143" s="35"/>
      <c r="AQ143" s="34"/>
      <c r="AR143" s="34"/>
      <c r="AS143" s="34"/>
      <c r="AT143" s="34"/>
      <c r="AU143" s="34"/>
      <c r="AV143" s="34"/>
      <c r="AW143" s="34"/>
      <c r="AX143" s="34"/>
      <c r="AY143" s="34"/>
      <c r="AZ143" s="34"/>
      <c r="BA143" s="5"/>
      <c r="BB143" s="5"/>
      <c r="BC143" s="5"/>
      <c r="BD143" s="5"/>
      <c r="BE143" s="5"/>
      <c r="BF143" s="5"/>
      <c r="BG143" s="5"/>
      <c r="BH143" s="5"/>
      <c r="BI143" s="5"/>
      <c r="BJ143" s="5"/>
      <c r="BK143" s="5"/>
      <c r="BL143" s="5"/>
      <c r="BM143" s="4"/>
      <c r="BN143" s="5"/>
      <c r="BO143" s="5"/>
      <c r="BP143" s="5"/>
      <c r="BQ143" s="5"/>
      <c r="BR143" s="5"/>
      <c r="BS143" s="5"/>
      <c r="BT143" s="5"/>
      <c r="BU143" s="5"/>
    </row>
    <row r="144" spans="1:73" ht="13" x14ac:dyDescent="0.15">
      <c r="A144" s="34"/>
      <c r="B144" s="5"/>
      <c r="C144" s="5"/>
      <c r="D144" s="5"/>
      <c r="E144" s="5"/>
      <c r="F144" s="5"/>
      <c r="G144" s="5"/>
      <c r="H144" s="5"/>
      <c r="I144" s="5"/>
      <c r="J144" s="5"/>
      <c r="K144" s="5"/>
      <c r="L144" s="34"/>
      <c r="M144" s="34"/>
      <c r="N144" s="34"/>
      <c r="O144" s="34"/>
      <c r="P144" s="34"/>
      <c r="Q144" s="34"/>
      <c r="R144" s="5"/>
      <c r="S144" s="5"/>
      <c r="T144" s="5"/>
      <c r="U144" s="5"/>
      <c r="V144" s="5"/>
      <c r="W144" s="34"/>
      <c r="X144" s="34"/>
      <c r="Y144" s="34"/>
      <c r="Z144" s="34"/>
      <c r="AA144" s="34"/>
      <c r="AB144" s="5"/>
      <c r="AC144" s="5"/>
      <c r="AD144" s="34"/>
      <c r="AE144" s="5"/>
      <c r="AF144" s="5"/>
      <c r="AG144" s="5"/>
      <c r="AH144" s="5"/>
      <c r="AI144" s="5"/>
      <c r="AJ144" s="5"/>
      <c r="AK144" s="5"/>
      <c r="AL144" s="5"/>
      <c r="AM144" s="5"/>
      <c r="AN144" s="5"/>
      <c r="AO144" s="5"/>
      <c r="AP144" s="35"/>
      <c r="AQ144" s="34"/>
      <c r="AR144" s="34"/>
      <c r="AS144" s="34"/>
      <c r="AT144" s="34"/>
      <c r="AU144" s="34"/>
      <c r="AV144" s="34"/>
      <c r="AW144" s="34"/>
      <c r="AX144" s="34"/>
      <c r="AY144" s="34"/>
      <c r="AZ144" s="34"/>
      <c r="BA144" s="5"/>
      <c r="BB144" s="5"/>
      <c r="BC144" s="5"/>
      <c r="BD144" s="5"/>
      <c r="BE144" s="5"/>
      <c r="BF144" s="5"/>
      <c r="BG144" s="5"/>
      <c r="BH144" s="5"/>
      <c r="BI144" s="5"/>
      <c r="BJ144" s="5"/>
      <c r="BK144" s="5"/>
      <c r="BL144" s="5"/>
      <c r="BM144" s="4"/>
      <c r="BN144" s="5"/>
      <c r="BO144" s="5"/>
      <c r="BP144" s="5"/>
      <c r="BQ144" s="5"/>
      <c r="BR144" s="5"/>
      <c r="BS144" s="5"/>
      <c r="BT144" s="5"/>
      <c r="BU144" s="5"/>
    </row>
    <row r="145" spans="1:73" ht="13" x14ac:dyDescent="0.15">
      <c r="A145" s="34"/>
      <c r="B145" s="5"/>
      <c r="C145" s="5"/>
      <c r="D145" s="5"/>
      <c r="E145" s="5"/>
      <c r="F145" s="5"/>
      <c r="G145" s="5"/>
      <c r="H145" s="5"/>
      <c r="I145" s="5"/>
      <c r="J145" s="5"/>
      <c r="K145" s="5"/>
      <c r="L145" s="34"/>
      <c r="M145" s="34"/>
      <c r="N145" s="34"/>
      <c r="O145" s="34"/>
      <c r="P145" s="34"/>
      <c r="Q145" s="34"/>
      <c r="R145" s="5"/>
      <c r="S145" s="5"/>
      <c r="T145" s="5"/>
      <c r="U145" s="5"/>
      <c r="V145" s="5"/>
      <c r="W145" s="34"/>
      <c r="X145" s="34"/>
      <c r="Y145" s="34"/>
      <c r="Z145" s="34"/>
      <c r="AA145" s="34"/>
      <c r="AB145" s="5"/>
      <c r="AC145" s="5"/>
      <c r="AD145" s="34"/>
      <c r="AE145" s="5"/>
      <c r="AF145" s="5"/>
      <c r="AG145" s="5"/>
      <c r="AH145" s="5"/>
      <c r="AI145" s="5"/>
      <c r="AJ145" s="5"/>
      <c r="AK145" s="5"/>
      <c r="AL145" s="5"/>
      <c r="AM145" s="5"/>
      <c r="AN145" s="5"/>
      <c r="AO145" s="5"/>
      <c r="AP145" s="35"/>
      <c r="AQ145" s="34"/>
      <c r="AR145" s="34"/>
      <c r="AS145" s="34"/>
      <c r="AT145" s="34"/>
      <c r="AU145" s="34"/>
      <c r="AV145" s="34"/>
      <c r="AW145" s="34"/>
      <c r="AX145" s="34"/>
      <c r="AY145" s="34"/>
      <c r="AZ145" s="34"/>
      <c r="BA145" s="5"/>
      <c r="BB145" s="5"/>
      <c r="BC145" s="5"/>
      <c r="BD145" s="5"/>
      <c r="BE145" s="5"/>
      <c r="BF145" s="5"/>
      <c r="BG145" s="5"/>
      <c r="BH145" s="5"/>
      <c r="BI145" s="5"/>
      <c r="BJ145" s="5"/>
      <c r="BK145" s="5"/>
      <c r="BL145" s="5"/>
      <c r="BM145" s="4"/>
      <c r="BN145" s="5"/>
      <c r="BO145" s="5"/>
      <c r="BP145" s="5"/>
      <c r="BQ145" s="5"/>
      <c r="BR145" s="5"/>
      <c r="BS145" s="5"/>
      <c r="BT145" s="5"/>
      <c r="BU145" s="5"/>
    </row>
    <row r="146" spans="1:73" ht="13" x14ac:dyDescent="0.15">
      <c r="A146" s="34"/>
      <c r="B146" s="5"/>
      <c r="C146" s="5"/>
      <c r="D146" s="5"/>
      <c r="E146" s="5"/>
      <c r="F146" s="5"/>
      <c r="G146" s="5"/>
      <c r="H146" s="5"/>
      <c r="I146" s="5"/>
      <c r="J146" s="5"/>
      <c r="K146" s="5"/>
      <c r="L146" s="34"/>
      <c r="M146" s="34"/>
      <c r="N146" s="34"/>
      <c r="O146" s="34"/>
      <c r="P146" s="34"/>
      <c r="Q146" s="34"/>
      <c r="R146" s="5"/>
      <c r="S146" s="5"/>
      <c r="T146" s="5"/>
      <c r="U146" s="5"/>
      <c r="V146" s="5"/>
      <c r="W146" s="34"/>
      <c r="X146" s="34"/>
      <c r="Y146" s="34"/>
      <c r="Z146" s="34"/>
      <c r="AA146" s="34"/>
      <c r="AB146" s="5"/>
      <c r="AC146" s="5"/>
      <c r="AD146" s="34"/>
      <c r="AE146" s="5"/>
      <c r="AF146" s="5"/>
      <c r="AG146" s="5"/>
      <c r="AH146" s="5"/>
      <c r="AI146" s="5"/>
      <c r="AJ146" s="5"/>
      <c r="AK146" s="5"/>
      <c r="AL146" s="5"/>
      <c r="AM146" s="5"/>
      <c r="AN146" s="5"/>
      <c r="AO146" s="5"/>
      <c r="AP146" s="35"/>
      <c r="AQ146" s="34"/>
      <c r="AR146" s="34"/>
      <c r="AS146" s="34"/>
      <c r="AT146" s="34"/>
      <c r="AU146" s="34"/>
      <c r="AV146" s="34"/>
      <c r="AW146" s="34"/>
      <c r="AX146" s="34"/>
      <c r="AY146" s="34"/>
      <c r="AZ146" s="34"/>
      <c r="BA146" s="5"/>
      <c r="BB146" s="5"/>
      <c r="BC146" s="5"/>
      <c r="BD146" s="5"/>
      <c r="BE146" s="5"/>
      <c r="BF146" s="5"/>
      <c r="BG146" s="5"/>
      <c r="BH146" s="5"/>
      <c r="BI146" s="5"/>
      <c r="BJ146" s="5"/>
      <c r="BK146" s="5"/>
      <c r="BL146" s="5"/>
      <c r="BM146" s="4"/>
      <c r="BN146" s="5"/>
      <c r="BO146" s="5"/>
      <c r="BP146" s="5"/>
      <c r="BQ146" s="5"/>
      <c r="BR146" s="5"/>
      <c r="BS146" s="5"/>
      <c r="BT146" s="5"/>
      <c r="BU146" s="5"/>
    </row>
    <row r="147" spans="1:73" ht="13" x14ac:dyDescent="0.15">
      <c r="A147" s="34"/>
      <c r="B147" s="5"/>
      <c r="C147" s="5"/>
      <c r="D147" s="5"/>
      <c r="E147" s="5"/>
      <c r="F147" s="5"/>
      <c r="G147" s="5"/>
      <c r="H147" s="5"/>
      <c r="I147" s="5"/>
      <c r="J147" s="5"/>
      <c r="K147" s="5"/>
      <c r="L147" s="34"/>
      <c r="M147" s="34"/>
      <c r="N147" s="34"/>
      <c r="O147" s="34"/>
      <c r="P147" s="34"/>
      <c r="Q147" s="34"/>
      <c r="R147" s="5"/>
      <c r="S147" s="5"/>
      <c r="T147" s="5"/>
      <c r="U147" s="5"/>
      <c r="V147" s="5"/>
      <c r="W147" s="34"/>
      <c r="X147" s="34"/>
      <c r="Y147" s="34"/>
      <c r="Z147" s="34"/>
      <c r="AA147" s="34"/>
      <c r="AB147" s="5"/>
      <c r="AC147" s="5"/>
      <c r="AD147" s="34"/>
      <c r="AE147" s="5"/>
      <c r="AF147" s="5"/>
      <c r="AG147" s="5"/>
      <c r="AH147" s="5"/>
      <c r="AI147" s="5"/>
      <c r="AJ147" s="5"/>
      <c r="AK147" s="5"/>
      <c r="AL147" s="5"/>
      <c r="AM147" s="5"/>
      <c r="AN147" s="5"/>
      <c r="AO147" s="5"/>
      <c r="AP147" s="35"/>
      <c r="AQ147" s="34"/>
      <c r="AR147" s="34"/>
      <c r="AS147" s="34"/>
      <c r="AT147" s="34"/>
      <c r="AU147" s="34"/>
      <c r="AV147" s="34"/>
      <c r="AW147" s="34"/>
      <c r="AX147" s="34"/>
      <c r="AY147" s="34"/>
      <c r="AZ147" s="34"/>
      <c r="BA147" s="5"/>
      <c r="BB147" s="5"/>
      <c r="BC147" s="5"/>
      <c r="BD147" s="5"/>
      <c r="BE147" s="5"/>
      <c r="BF147" s="5"/>
      <c r="BG147" s="5"/>
      <c r="BH147" s="5"/>
      <c r="BI147" s="5"/>
      <c r="BJ147" s="5"/>
      <c r="BK147" s="5"/>
      <c r="BL147" s="5"/>
      <c r="BM147" s="4"/>
      <c r="BN147" s="5"/>
      <c r="BO147" s="5"/>
      <c r="BP147" s="5"/>
      <c r="BQ147" s="5"/>
      <c r="BR147" s="5"/>
      <c r="BS147" s="5"/>
      <c r="BT147" s="5"/>
      <c r="BU147" s="5"/>
    </row>
    <row r="148" spans="1:73" ht="13" x14ac:dyDescent="0.15">
      <c r="A148" s="34"/>
      <c r="B148" s="5"/>
      <c r="C148" s="5"/>
      <c r="D148" s="5"/>
      <c r="E148" s="5"/>
      <c r="F148" s="5"/>
      <c r="G148" s="5"/>
      <c r="H148" s="5"/>
      <c r="I148" s="5"/>
      <c r="J148" s="5"/>
      <c r="K148" s="5"/>
      <c r="L148" s="34"/>
      <c r="M148" s="34"/>
      <c r="N148" s="34"/>
      <c r="O148" s="34"/>
      <c r="P148" s="34"/>
      <c r="Q148" s="34"/>
      <c r="R148" s="5"/>
      <c r="S148" s="5"/>
      <c r="T148" s="5"/>
      <c r="U148" s="5"/>
      <c r="V148" s="5"/>
      <c r="W148" s="34"/>
      <c r="X148" s="34"/>
      <c r="Y148" s="34"/>
      <c r="Z148" s="34"/>
      <c r="AA148" s="34"/>
      <c r="AB148" s="5"/>
      <c r="AC148" s="5"/>
      <c r="AD148" s="34"/>
      <c r="AE148" s="5"/>
      <c r="AF148" s="5"/>
      <c r="AG148" s="5"/>
      <c r="AH148" s="5"/>
      <c r="AI148" s="5"/>
      <c r="AJ148" s="5"/>
      <c r="AK148" s="5"/>
      <c r="AL148" s="5"/>
      <c r="AM148" s="5"/>
      <c r="AN148" s="5"/>
      <c r="AO148" s="5"/>
      <c r="AP148" s="35"/>
      <c r="AQ148" s="34"/>
      <c r="AR148" s="34"/>
      <c r="AS148" s="34"/>
      <c r="AT148" s="34"/>
      <c r="AU148" s="34"/>
      <c r="AV148" s="34"/>
      <c r="AW148" s="34"/>
      <c r="AX148" s="34"/>
      <c r="AY148" s="34"/>
      <c r="AZ148" s="34"/>
      <c r="BA148" s="5"/>
      <c r="BB148" s="5"/>
      <c r="BC148" s="5"/>
      <c r="BD148" s="5"/>
      <c r="BE148" s="5"/>
      <c r="BF148" s="5"/>
      <c r="BG148" s="5"/>
      <c r="BH148" s="5"/>
      <c r="BI148" s="5"/>
      <c r="BJ148" s="5"/>
      <c r="BK148" s="5"/>
      <c r="BL148" s="5"/>
      <c r="BM148" s="4"/>
      <c r="BN148" s="5"/>
      <c r="BO148" s="5"/>
      <c r="BP148" s="5"/>
      <c r="BQ148" s="5"/>
      <c r="BR148" s="5"/>
      <c r="BS148" s="5"/>
      <c r="BT148" s="5"/>
      <c r="BU148" s="5"/>
    </row>
    <row r="149" spans="1:73" ht="13" x14ac:dyDescent="0.15">
      <c r="A149" s="34"/>
      <c r="B149" s="5"/>
      <c r="C149" s="5"/>
      <c r="D149" s="5"/>
      <c r="E149" s="5"/>
      <c r="F149" s="5"/>
      <c r="G149" s="5"/>
      <c r="H149" s="5"/>
      <c r="I149" s="5"/>
      <c r="J149" s="5"/>
      <c r="K149" s="5"/>
      <c r="L149" s="34"/>
      <c r="M149" s="34"/>
      <c r="N149" s="34"/>
      <c r="O149" s="34"/>
      <c r="P149" s="34"/>
      <c r="Q149" s="34"/>
      <c r="R149" s="5"/>
      <c r="S149" s="5"/>
      <c r="T149" s="5"/>
      <c r="U149" s="5"/>
      <c r="V149" s="5"/>
      <c r="W149" s="34"/>
      <c r="X149" s="34"/>
      <c r="Y149" s="34"/>
      <c r="Z149" s="34"/>
      <c r="AA149" s="34"/>
      <c r="AB149" s="5"/>
      <c r="AC149" s="5"/>
      <c r="AD149" s="34"/>
      <c r="AE149" s="5"/>
      <c r="AF149" s="5"/>
      <c r="AG149" s="5"/>
      <c r="AH149" s="5"/>
      <c r="AI149" s="5"/>
      <c r="AJ149" s="5"/>
      <c r="AK149" s="5"/>
      <c r="AL149" s="5"/>
      <c r="AM149" s="5"/>
      <c r="AN149" s="5"/>
      <c r="AO149" s="5"/>
      <c r="AP149" s="35"/>
      <c r="AQ149" s="34"/>
      <c r="AR149" s="34"/>
      <c r="AS149" s="34"/>
      <c r="AT149" s="34"/>
      <c r="AU149" s="34"/>
      <c r="AV149" s="34"/>
      <c r="AW149" s="34"/>
      <c r="AX149" s="34"/>
      <c r="AY149" s="34"/>
      <c r="AZ149" s="34"/>
      <c r="BA149" s="5"/>
      <c r="BB149" s="5"/>
      <c r="BC149" s="5"/>
      <c r="BD149" s="5"/>
      <c r="BE149" s="5"/>
      <c r="BF149" s="5"/>
      <c r="BG149" s="5"/>
      <c r="BH149" s="5"/>
      <c r="BI149" s="5"/>
      <c r="BJ149" s="5"/>
      <c r="BK149" s="5"/>
      <c r="BL149" s="5"/>
      <c r="BM149" s="4"/>
      <c r="BN149" s="5"/>
      <c r="BO149" s="5"/>
      <c r="BP149" s="5"/>
      <c r="BQ149" s="5"/>
      <c r="BR149" s="5"/>
      <c r="BS149" s="5"/>
      <c r="BT149" s="5"/>
      <c r="BU149" s="5"/>
    </row>
    <row r="150" spans="1:73" ht="13" x14ac:dyDescent="0.15">
      <c r="A150" s="34"/>
      <c r="B150" s="5"/>
      <c r="C150" s="5"/>
      <c r="D150" s="5"/>
      <c r="E150" s="5"/>
      <c r="F150" s="5"/>
      <c r="G150" s="5"/>
      <c r="H150" s="5"/>
      <c r="I150" s="5"/>
      <c r="J150" s="5"/>
      <c r="K150" s="5"/>
      <c r="L150" s="34"/>
      <c r="M150" s="34"/>
      <c r="N150" s="34"/>
      <c r="O150" s="34"/>
      <c r="P150" s="34"/>
      <c r="Q150" s="34"/>
      <c r="R150" s="5"/>
      <c r="S150" s="5"/>
      <c r="T150" s="5"/>
      <c r="U150" s="5"/>
      <c r="V150" s="5"/>
      <c r="W150" s="34"/>
      <c r="X150" s="34"/>
      <c r="Y150" s="34"/>
      <c r="Z150" s="34"/>
      <c r="AA150" s="34"/>
      <c r="AB150" s="5"/>
      <c r="AC150" s="5"/>
      <c r="AD150" s="34"/>
      <c r="AE150" s="5"/>
      <c r="AF150" s="5"/>
      <c r="AG150" s="5"/>
      <c r="AH150" s="5"/>
      <c r="AI150" s="5"/>
      <c r="AJ150" s="5"/>
      <c r="AK150" s="5"/>
      <c r="AL150" s="5"/>
      <c r="AM150" s="5"/>
      <c r="AN150" s="5"/>
      <c r="AO150" s="5"/>
      <c r="AP150" s="35"/>
      <c r="AQ150" s="34"/>
      <c r="AR150" s="34"/>
      <c r="AS150" s="34"/>
      <c r="AT150" s="34"/>
      <c r="AU150" s="34"/>
      <c r="AV150" s="34"/>
      <c r="AW150" s="34"/>
      <c r="AX150" s="34"/>
      <c r="AY150" s="34"/>
      <c r="AZ150" s="34"/>
      <c r="BA150" s="5"/>
      <c r="BB150" s="5"/>
      <c r="BC150" s="5"/>
      <c r="BD150" s="5"/>
      <c r="BE150" s="5"/>
      <c r="BF150" s="5"/>
      <c r="BG150" s="5"/>
      <c r="BH150" s="5"/>
      <c r="BI150" s="5"/>
      <c r="BJ150" s="5"/>
      <c r="BK150" s="5"/>
      <c r="BL150" s="5"/>
      <c r="BM150" s="4"/>
      <c r="BN150" s="5"/>
      <c r="BO150" s="5"/>
      <c r="BP150" s="5"/>
      <c r="BQ150" s="5"/>
      <c r="BR150" s="5"/>
      <c r="BS150" s="5"/>
      <c r="BT150" s="5"/>
      <c r="BU150" s="5"/>
    </row>
    <row r="151" spans="1:73" ht="13" x14ac:dyDescent="0.15">
      <c r="A151" s="34"/>
      <c r="B151" s="5"/>
      <c r="C151" s="5"/>
      <c r="D151" s="5"/>
      <c r="E151" s="5"/>
      <c r="F151" s="5"/>
      <c r="G151" s="5"/>
      <c r="H151" s="5"/>
      <c r="I151" s="5"/>
      <c r="J151" s="5"/>
      <c r="K151" s="5"/>
      <c r="L151" s="34"/>
      <c r="M151" s="34"/>
      <c r="N151" s="34"/>
      <c r="O151" s="34"/>
      <c r="P151" s="34"/>
      <c r="Q151" s="34"/>
      <c r="R151" s="5"/>
      <c r="S151" s="5"/>
      <c r="T151" s="5"/>
      <c r="U151" s="5"/>
      <c r="V151" s="5"/>
      <c r="W151" s="34"/>
      <c r="X151" s="34"/>
      <c r="Y151" s="34"/>
      <c r="Z151" s="34"/>
      <c r="AA151" s="34"/>
      <c r="AB151" s="5"/>
      <c r="AC151" s="5"/>
      <c r="AD151" s="34"/>
      <c r="AE151" s="5"/>
      <c r="AF151" s="5"/>
      <c r="AG151" s="5"/>
      <c r="AH151" s="5"/>
      <c r="AI151" s="5"/>
      <c r="AJ151" s="5"/>
      <c r="AK151" s="5"/>
      <c r="AL151" s="5"/>
      <c r="AM151" s="5"/>
      <c r="AN151" s="5"/>
      <c r="AO151" s="5"/>
      <c r="AP151" s="35"/>
      <c r="AQ151" s="34"/>
      <c r="AR151" s="34"/>
      <c r="AS151" s="34"/>
      <c r="AT151" s="34"/>
      <c r="AU151" s="34"/>
      <c r="AV151" s="34"/>
      <c r="AW151" s="34"/>
      <c r="AX151" s="34"/>
      <c r="AY151" s="34"/>
      <c r="AZ151" s="34"/>
      <c r="BA151" s="5"/>
      <c r="BB151" s="5"/>
      <c r="BC151" s="5"/>
      <c r="BD151" s="5"/>
      <c r="BE151" s="5"/>
      <c r="BF151" s="5"/>
      <c r="BG151" s="5"/>
      <c r="BH151" s="5"/>
      <c r="BI151" s="5"/>
      <c r="BJ151" s="5"/>
      <c r="BK151" s="5"/>
      <c r="BL151" s="5"/>
      <c r="BM151" s="4"/>
      <c r="BN151" s="5"/>
      <c r="BO151" s="5"/>
      <c r="BP151" s="5"/>
      <c r="BQ151" s="5"/>
      <c r="BR151" s="5"/>
      <c r="BS151" s="5"/>
      <c r="BT151" s="5"/>
      <c r="BU151" s="5"/>
    </row>
    <row r="152" spans="1:73" ht="13" x14ac:dyDescent="0.15">
      <c r="A152" s="34"/>
      <c r="B152" s="5"/>
      <c r="C152" s="5"/>
      <c r="D152" s="5"/>
      <c r="E152" s="5"/>
      <c r="F152" s="5"/>
      <c r="G152" s="5"/>
      <c r="H152" s="5"/>
      <c r="I152" s="5"/>
      <c r="J152" s="5"/>
      <c r="K152" s="5"/>
      <c r="L152" s="34"/>
      <c r="M152" s="34"/>
      <c r="N152" s="34"/>
      <c r="O152" s="34"/>
      <c r="P152" s="34"/>
      <c r="Q152" s="34"/>
      <c r="R152" s="5"/>
      <c r="S152" s="5"/>
      <c r="T152" s="5"/>
      <c r="U152" s="5"/>
      <c r="V152" s="5"/>
      <c r="W152" s="34"/>
      <c r="X152" s="34"/>
      <c r="Y152" s="34"/>
      <c r="Z152" s="34"/>
      <c r="AA152" s="34"/>
      <c r="AB152" s="5"/>
      <c r="AC152" s="5"/>
      <c r="AD152" s="34"/>
      <c r="AE152" s="5"/>
      <c r="AF152" s="5"/>
      <c r="AG152" s="5"/>
      <c r="AH152" s="5"/>
      <c r="AI152" s="5"/>
      <c r="AJ152" s="5"/>
      <c r="AK152" s="5"/>
      <c r="AL152" s="5"/>
      <c r="AM152" s="5"/>
      <c r="AN152" s="5"/>
      <c r="AO152" s="5"/>
      <c r="AP152" s="35"/>
      <c r="AQ152" s="34"/>
      <c r="AR152" s="34"/>
      <c r="AS152" s="34"/>
      <c r="AT152" s="34"/>
      <c r="AU152" s="34"/>
      <c r="AV152" s="34"/>
      <c r="AW152" s="34"/>
      <c r="AX152" s="34"/>
      <c r="AY152" s="34"/>
      <c r="AZ152" s="34"/>
      <c r="BA152" s="5"/>
      <c r="BB152" s="5"/>
      <c r="BC152" s="5"/>
      <c r="BD152" s="5"/>
      <c r="BE152" s="5"/>
      <c r="BF152" s="5"/>
      <c r="BG152" s="5"/>
      <c r="BH152" s="5"/>
      <c r="BI152" s="5"/>
      <c r="BJ152" s="5"/>
      <c r="BK152" s="5"/>
      <c r="BL152" s="5"/>
      <c r="BM152" s="4"/>
      <c r="BN152" s="5"/>
      <c r="BO152" s="5"/>
      <c r="BP152" s="5"/>
      <c r="BQ152" s="5"/>
      <c r="BR152" s="5"/>
      <c r="BS152" s="5"/>
      <c r="BT152" s="5"/>
      <c r="BU152" s="5"/>
    </row>
    <row r="153" spans="1:73" ht="13" x14ac:dyDescent="0.15">
      <c r="A153" s="34"/>
      <c r="B153" s="5"/>
      <c r="C153" s="5"/>
      <c r="D153" s="5"/>
      <c r="E153" s="5"/>
      <c r="F153" s="5"/>
      <c r="G153" s="5"/>
      <c r="H153" s="5"/>
      <c r="I153" s="5"/>
      <c r="J153" s="5"/>
      <c r="K153" s="5"/>
      <c r="L153" s="34"/>
      <c r="M153" s="34"/>
      <c r="N153" s="34"/>
      <c r="O153" s="34"/>
      <c r="P153" s="34"/>
      <c r="Q153" s="34"/>
      <c r="R153" s="5"/>
      <c r="S153" s="5"/>
      <c r="T153" s="5"/>
      <c r="U153" s="5"/>
      <c r="V153" s="5"/>
      <c r="W153" s="34"/>
      <c r="X153" s="34"/>
      <c r="Y153" s="34"/>
      <c r="Z153" s="34"/>
      <c r="AA153" s="34"/>
      <c r="AB153" s="5"/>
      <c r="AC153" s="5"/>
      <c r="AD153" s="34"/>
      <c r="AE153" s="5"/>
      <c r="AF153" s="5"/>
      <c r="AG153" s="5"/>
      <c r="AH153" s="5"/>
      <c r="AI153" s="5"/>
      <c r="AJ153" s="5"/>
      <c r="AK153" s="5"/>
      <c r="AL153" s="5"/>
      <c r="AM153" s="5"/>
      <c r="AN153" s="5"/>
      <c r="AO153" s="5"/>
      <c r="AP153" s="35"/>
      <c r="AQ153" s="34"/>
      <c r="AR153" s="34"/>
      <c r="AS153" s="34"/>
      <c r="AT153" s="34"/>
      <c r="AU153" s="34"/>
      <c r="AV153" s="34"/>
      <c r="AW153" s="34"/>
      <c r="AX153" s="34"/>
      <c r="AY153" s="34"/>
      <c r="AZ153" s="34"/>
      <c r="BA153" s="5"/>
      <c r="BB153" s="5"/>
      <c r="BC153" s="5"/>
      <c r="BD153" s="5"/>
      <c r="BE153" s="5"/>
      <c r="BF153" s="5"/>
      <c r="BG153" s="5"/>
      <c r="BH153" s="5"/>
      <c r="BI153" s="5"/>
      <c r="BJ153" s="5"/>
      <c r="BK153" s="5"/>
      <c r="BL153" s="5"/>
      <c r="BM153" s="4"/>
      <c r="BN153" s="5"/>
      <c r="BO153" s="5"/>
      <c r="BP153" s="5"/>
      <c r="BQ153" s="5"/>
      <c r="BR153" s="5"/>
      <c r="BS153" s="5"/>
      <c r="BT153" s="5"/>
      <c r="BU153" s="5"/>
    </row>
    <row r="154" spans="1:73" ht="13" x14ac:dyDescent="0.15">
      <c r="A154" s="34"/>
      <c r="B154" s="5"/>
      <c r="C154" s="5"/>
      <c r="D154" s="5"/>
      <c r="E154" s="5"/>
      <c r="F154" s="5"/>
      <c r="G154" s="5"/>
      <c r="H154" s="5"/>
      <c r="I154" s="5"/>
      <c r="J154" s="5"/>
      <c r="K154" s="5"/>
      <c r="L154" s="34"/>
      <c r="M154" s="34"/>
      <c r="N154" s="34"/>
      <c r="O154" s="34"/>
      <c r="P154" s="34"/>
      <c r="Q154" s="34"/>
      <c r="R154" s="5"/>
      <c r="S154" s="5"/>
      <c r="T154" s="5"/>
      <c r="U154" s="5"/>
      <c r="V154" s="5"/>
      <c r="W154" s="34"/>
      <c r="X154" s="34"/>
      <c r="Y154" s="34"/>
      <c r="Z154" s="34"/>
      <c r="AA154" s="34"/>
      <c r="AB154" s="5"/>
      <c r="AC154" s="5"/>
      <c r="AD154" s="34"/>
      <c r="AE154" s="5"/>
      <c r="AF154" s="5"/>
      <c r="AG154" s="5"/>
      <c r="AH154" s="5"/>
      <c r="AI154" s="5"/>
      <c r="AJ154" s="5"/>
      <c r="AK154" s="5"/>
      <c r="AL154" s="5"/>
      <c r="AM154" s="5"/>
      <c r="AN154" s="5"/>
      <c r="AO154" s="5"/>
      <c r="AP154" s="35"/>
      <c r="AQ154" s="34"/>
      <c r="AR154" s="34"/>
      <c r="AS154" s="34"/>
      <c r="AT154" s="34"/>
      <c r="AU154" s="34"/>
      <c r="AV154" s="34"/>
      <c r="AW154" s="34"/>
      <c r="AX154" s="34"/>
      <c r="AY154" s="34"/>
      <c r="AZ154" s="34"/>
      <c r="BA154" s="5"/>
      <c r="BB154" s="5"/>
      <c r="BC154" s="5"/>
      <c r="BD154" s="5"/>
      <c r="BE154" s="5"/>
      <c r="BF154" s="5"/>
      <c r="BG154" s="5"/>
      <c r="BH154" s="5"/>
      <c r="BI154" s="5"/>
      <c r="BJ154" s="5"/>
      <c r="BK154" s="5"/>
      <c r="BL154" s="5"/>
      <c r="BM154" s="4"/>
      <c r="BN154" s="5"/>
      <c r="BO154" s="5"/>
      <c r="BP154" s="5"/>
      <c r="BQ154" s="5"/>
      <c r="BR154" s="5"/>
      <c r="BS154" s="5"/>
      <c r="BT154" s="5"/>
      <c r="BU154" s="5"/>
    </row>
    <row r="155" spans="1:73" ht="13" x14ac:dyDescent="0.15">
      <c r="A155" s="34"/>
      <c r="B155" s="5"/>
      <c r="C155" s="5"/>
      <c r="D155" s="5"/>
      <c r="E155" s="5"/>
      <c r="F155" s="5"/>
      <c r="G155" s="5"/>
      <c r="H155" s="5"/>
      <c r="I155" s="5"/>
      <c r="J155" s="5"/>
      <c r="K155" s="5"/>
      <c r="L155" s="34"/>
      <c r="M155" s="34"/>
      <c r="N155" s="34"/>
      <c r="O155" s="34"/>
      <c r="P155" s="34"/>
      <c r="Q155" s="34"/>
      <c r="R155" s="5"/>
      <c r="S155" s="5"/>
      <c r="T155" s="5"/>
      <c r="U155" s="5"/>
      <c r="V155" s="5"/>
      <c r="W155" s="34"/>
      <c r="X155" s="34"/>
      <c r="Y155" s="34"/>
      <c r="Z155" s="34"/>
      <c r="AA155" s="34"/>
      <c r="AB155" s="5"/>
      <c r="AC155" s="5"/>
      <c r="AD155" s="34"/>
      <c r="AE155" s="5"/>
      <c r="AF155" s="5"/>
      <c r="AG155" s="5"/>
      <c r="AH155" s="5"/>
      <c r="AI155" s="5"/>
      <c r="AJ155" s="5"/>
      <c r="AK155" s="5"/>
      <c r="AL155" s="5"/>
      <c r="AM155" s="5"/>
      <c r="AN155" s="5"/>
      <c r="AO155" s="5"/>
      <c r="AP155" s="35"/>
      <c r="AQ155" s="34"/>
      <c r="AR155" s="34"/>
      <c r="AS155" s="34"/>
      <c r="AT155" s="34"/>
      <c r="AU155" s="34"/>
      <c r="AV155" s="34"/>
      <c r="AW155" s="34"/>
      <c r="AX155" s="34"/>
      <c r="AY155" s="34"/>
      <c r="AZ155" s="34"/>
      <c r="BA155" s="5"/>
      <c r="BB155" s="5"/>
      <c r="BC155" s="5"/>
      <c r="BD155" s="5"/>
      <c r="BE155" s="5"/>
      <c r="BF155" s="5"/>
      <c r="BG155" s="5"/>
      <c r="BH155" s="5"/>
      <c r="BI155" s="5"/>
      <c r="BJ155" s="5"/>
      <c r="BK155" s="5"/>
      <c r="BL155" s="5"/>
      <c r="BM155" s="4"/>
      <c r="BN155" s="5"/>
      <c r="BO155" s="5"/>
      <c r="BP155" s="5"/>
      <c r="BQ155" s="5"/>
      <c r="BR155" s="5"/>
      <c r="BS155" s="5"/>
      <c r="BT155" s="5"/>
      <c r="BU155" s="5"/>
    </row>
    <row r="156" spans="1:73" ht="13" x14ac:dyDescent="0.15">
      <c r="A156" s="34"/>
      <c r="B156" s="5"/>
      <c r="C156" s="5"/>
      <c r="D156" s="5"/>
      <c r="E156" s="5"/>
      <c r="F156" s="5"/>
      <c r="G156" s="5"/>
      <c r="H156" s="5"/>
      <c r="I156" s="5"/>
      <c r="J156" s="5"/>
      <c r="K156" s="5"/>
      <c r="L156" s="34"/>
      <c r="M156" s="34"/>
      <c r="N156" s="34"/>
      <c r="O156" s="34"/>
      <c r="P156" s="34"/>
      <c r="Q156" s="34"/>
      <c r="R156" s="5"/>
      <c r="S156" s="5"/>
      <c r="T156" s="5"/>
      <c r="U156" s="5"/>
      <c r="V156" s="5"/>
      <c r="W156" s="34"/>
      <c r="X156" s="34"/>
      <c r="Y156" s="34"/>
      <c r="Z156" s="34"/>
      <c r="AA156" s="34"/>
      <c r="AB156" s="5"/>
      <c r="AC156" s="5"/>
      <c r="AD156" s="34"/>
      <c r="AE156" s="5"/>
      <c r="AF156" s="5"/>
      <c r="AG156" s="5"/>
      <c r="AH156" s="5"/>
      <c r="AI156" s="5"/>
      <c r="AJ156" s="5"/>
      <c r="AK156" s="5"/>
      <c r="AL156" s="5"/>
      <c r="AM156" s="5"/>
      <c r="AN156" s="5"/>
      <c r="AO156" s="5"/>
      <c r="AP156" s="35"/>
      <c r="AQ156" s="34"/>
      <c r="AR156" s="34"/>
      <c r="AS156" s="34"/>
      <c r="AT156" s="34"/>
      <c r="AU156" s="34"/>
      <c r="AV156" s="34"/>
      <c r="AW156" s="34"/>
      <c r="AX156" s="34"/>
      <c r="AY156" s="34"/>
      <c r="AZ156" s="34"/>
      <c r="BA156" s="5"/>
      <c r="BB156" s="5"/>
      <c r="BC156" s="5"/>
      <c r="BD156" s="5"/>
      <c r="BE156" s="5"/>
      <c r="BF156" s="5"/>
      <c r="BG156" s="5"/>
      <c r="BH156" s="5"/>
      <c r="BI156" s="5"/>
      <c r="BJ156" s="5"/>
      <c r="BK156" s="5"/>
      <c r="BL156" s="5"/>
      <c r="BM156" s="4"/>
      <c r="BN156" s="5"/>
      <c r="BO156" s="5"/>
      <c r="BP156" s="5"/>
      <c r="BQ156" s="5"/>
      <c r="BR156" s="5"/>
      <c r="BS156" s="5"/>
      <c r="BT156" s="5"/>
      <c r="BU156" s="5"/>
    </row>
    <row r="157" spans="1:73" ht="13" x14ac:dyDescent="0.15">
      <c r="A157" s="34"/>
      <c r="B157" s="5"/>
      <c r="C157" s="5"/>
      <c r="D157" s="5"/>
      <c r="E157" s="5"/>
      <c r="F157" s="5"/>
      <c r="G157" s="5"/>
      <c r="H157" s="5"/>
      <c r="I157" s="5"/>
      <c r="J157" s="5"/>
      <c r="K157" s="5"/>
      <c r="L157" s="34"/>
      <c r="M157" s="34"/>
      <c r="N157" s="34"/>
      <c r="O157" s="34"/>
      <c r="P157" s="34"/>
      <c r="Q157" s="34"/>
      <c r="R157" s="5"/>
      <c r="S157" s="5"/>
      <c r="T157" s="5"/>
      <c r="U157" s="5"/>
      <c r="V157" s="5"/>
      <c r="W157" s="34"/>
      <c r="X157" s="34"/>
      <c r="Y157" s="34"/>
      <c r="Z157" s="34"/>
      <c r="AA157" s="34"/>
      <c r="AB157" s="5"/>
      <c r="AC157" s="5"/>
      <c r="AD157" s="34"/>
      <c r="AE157" s="5"/>
      <c r="AF157" s="5"/>
      <c r="AG157" s="5"/>
      <c r="AH157" s="5"/>
      <c r="AI157" s="5"/>
      <c r="AJ157" s="5"/>
      <c r="AK157" s="5"/>
      <c r="AL157" s="5"/>
      <c r="AM157" s="5"/>
      <c r="AN157" s="5"/>
      <c r="AO157" s="5"/>
      <c r="AP157" s="35"/>
      <c r="AQ157" s="34"/>
      <c r="AR157" s="34"/>
      <c r="AS157" s="34"/>
      <c r="AT157" s="34"/>
      <c r="AU157" s="34"/>
      <c r="AV157" s="34"/>
      <c r="AW157" s="34"/>
      <c r="AX157" s="34"/>
      <c r="AY157" s="34"/>
      <c r="AZ157" s="34"/>
      <c r="BA157" s="5"/>
      <c r="BB157" s="5"/>
      <c r="BC157" s="5"/>
      <c r="BD157" s="5"/>
      <c r="BE157" s="5"/>
      <c r="BF157" s="5"/>
      <c r="BG157" s="5"/>
      <c r="BH157" s="5"/>
      <c r="BI157" s="5"/>
      <c r="BJ157" s="5"/>
      <c r="BK157" s="5"/>
      <c r="BL157" s="5"/>
      <c r="BM157" s="4"/>
      <c r="BN157" s="5"/>
      <c r="BO157" s="5"/>
      <c r="BP157" s="5"/>
      <c r="BQ157" s="5"/>
      <c r="BR157" s="5"/>
      <c r="BS157" s="5"/>
      <c r="BT157" s="5"/>
      <c r="BU157" s="5"/>
    </row>
    <row r="158" spans="1:73" ht="13" x14ac:dyDescent="0.15">
      <c r="A158" s="34"/>
      <c r="B158" s="5"/>
      <c r="C158" s="5"/>
      <c r="D158" s="5"/>
      <c r="E158" s="5"/>
      <c r="F158" s="5"/>
      <c r="G158" s="5"/>
      <c r="H158" s="5"/>
      <c r="I158" s="5"/>
      <c r="J158" s="5"/>
      <c r="K158" s="5"/>
      <c r="L158" s="34"/>
      <c r="M158" s="34"/>
      <c r="N158" s="34"/>
      <c r="O158" s="34"/>
      <c r="P158" s="34"/>
      <c r="Q158" s="34"/>
      <c r="R158" s="5"/>
      <c r="S158" s="5"/>
      <c r="T158" s="5"/>
      <c r="U158" s="5"/>
      <c r="V158" s="5"/>
      <c r="W158" s="34"/>
      <c r="X158" s="34"/>
      <c r="Y158" s="34"/>
      <c r="Z158" s="34"/>
      <c r="AA158" s="34"/>
      <c r="AB158" s="5"/>
      <c r="AC158" s="5"/>
      <c r="AD158" s="34"/>
      <c r="AE158" s="5"/>
      <c r="AF158" s="5"/>
      <c r="AG158" s="5"/>
      <c r="AH158" s="5"/>
      <c r="AI158" s="5"/>
      <c r="AJ158" s="5"/>
      <c r="AK158" s="5"/>
      <c r="AL158" s="5"/>
      <c r="AM158" s="5"/>
      <c r="AN158" s="5"/>
      <c r="AO158" s="5"/>
      <c r="AP158" s="35"/>
      <c r="AQ158" s="34"/>
      <c r="AR158" s="34"/>
      <c r="AS158" s="34"/>
      <c r="AT158" s="34"/>
      <c r="AU158" s="34"/>
      <c r="AV158" s="34"/>
      <c r="AW158" s="34"/>
      <c r="AX158" s="34"/>
      <c r="AY158" s="34"/>
      <c r="AZ158" s="34"/>
      <c r="BA158" s="5"/>
      <c r="BB158" s="5"/>
      <c r="BC158" s="5"/>
      <c r="BD158" s="5"/>
      <c r="BE158" s="5"/>
      <c r="BF158" s="5"/>
      <c r="BG158" s="5"/>
      <c r="BH158" s="5"/>
      <c r="BI158" s="5"/>
      <c r="BJ158" s="5"/>
      <c r="BK158" s="5"/>
      <c r="BL158" s="5"/>
      <c r="BM158" s="4"/>
      <c r="BN158" s="5"/>
      <c r="BO158" s="5"/>
      <c r="BP158" s="5"/>
      <c r="BQ158" s="5"/>
      <c r="BR158" s="5"/>
      <c r="BS158" s="5"/>
      <c r="BT158" s="5"/>
      <c r="BU158" s="5"/>
    </row>
    <row r="159" spans="1:73" ht="13" x14ac:dyDescent="0.15">
      <c r="A159" s="34"/>
      <c r="B159" s="5"/>
      <c r="C159" s="5"/>
      <c r="D159" s="5"/>
      <c r="E159" s="5"/>
      <c r="F159" s="5"/>
      <c r="G159" s="5"/>
      <c r="H159" s="5"/>
      <c r="I159" s="5"/>
      <c r="J159" s="5"/>
      <c r="K159" s="5"/>
      <c r="L159" s="34"/>
      <c r="M159" s="34"/>
      <c r="N159" s="34"/>
      <c r="O159" s="34"/>
      <c r="P159" s="34"/>
      <c r="Q159" s="34"/>
      <c r="R159" s="5"/>
      <c r="S159" s="5"/>
      <c r="T159" s="5"/>
      <c r="U159" s="5"/>
      <c r="V159" s="5"/>
      <c r="W159" s="34"/>
      <c r="X159" s="34"/>
      <c r="Y159" s="34"/>
      <c r="Z159" s="34"/>
      <c r="AA159" s="34"/>
      <c r="AB159" s="5"/>
      <c r="AC159" s="5"/>
      <c r="AD159" s="34"/>
      <c r="AE159" s="5"/>
      <c r="AF159" s="5"/>
      <c r="AG159" s="5"/>
      <c r="AH159" s="5"/>
      <c r="AI159" s="5"/>
      <c r="AJ159" s="5"/>
      <c r="AK159" s="5"/>
      <c r="AL159" s="5"/>
      <c r="AM159" s="5"/>
      <c r="AN159" s="5"/>
      <c r="AO159" s="5"/>
      <c r="AP159" s="35"/>
      <c r="AQ159" s="34"/>
      <c r="AR159" s="34"/>
      <c r="AS159" s="34"/>
      <c r="AT159" s="34"/>
      <c r="AU159" s="34"/>
      <c r="AV159" s="34"/>
      <c r="AW159" s="34"/>
      <c r="AX159" s="34"/>
      <c r="AY159" s="34"/>
      <c r="AZ159" s="34"/>
      <c r="BA159" s="5"/>
      <c r="BB159" s="5"/>
      <c r="BC159" s="5"/>
      <c r="BD159" s="5"/>
      <c r="BE159" s="5"/>
      <c r="BF159" s="5"/>
      <c r="BG159" s="5"/>
      <c r="BH159" s="5"/>
      <c r="BI159" s="5"/>
      <c r="BJ159" s="5"/>
      <c r="BK159" s="5"/>
      <c r="BL159" s="5"/>
      <c r="BM159" s="4"/>
      <c r="BN159" s="5"/>
      <c r="BO159" s="5"/>
      <c r="BP159" s="5"/>
      <c r="BQ159" s="5"/>
      <c r="BR159" s="5"/>
      <c r="BS159" s="5"/>
      <c r="BT159" s="5"/>
      <c r="BU159" s="5"/>
    </row>
    <row r="160" spans="1:73" ht="13" x14ac:dyDescent="0.15">
      <c r="A160" s="34"/>
      <c r="B160" s="5"/>
      <c r="C160" s="5"/>
      <c r="D160" s="5"/>
      <c r="E160" s="5"/>
      <c r="F160" s="5"/>
      <c r="G160" s="5"/>
      <c r="H160" s="5"/>
      <c r="I160" s="5"/>
      <c r="J160" s="5"/>
      <c r="K160" s="5"/>
      <c r="L160" s="34"/>
      <c r="M160" s="34"/>
      <c r="N160" s="34"/>
      <c r="O160" s="34"/>
      <c r="P160" s="34"/>
      <c r="Q160" s="34"/>
      <c r="R160" s="5"/>
      <c r="S160" s="5"/>
      <c r="T160" s="5"/>
      <c r="U160" s="5"/>
      <c r="V160" s="5"/>
      <c r="W160" s="34"/>
      <c r="X160" s="34"/>
      <c r="Y160" s="34"/>
      <c r="Z160" s="34"/>
      <c r="AA160" s="34"/>
      <c r="AB160" s="5"/>
      <c r="AC160" s="5"/>
      <c r="AD160" s="34"/>
      <c r="AE160" s="5"/>
      <c r="AF160" s="5"/>
      <c r="AG160" s="5"/>
      <c r="AH160" s="5"/>
      <c r="AI160" s="5"/>
      <c r="AJ160" s="5"/>
      <c r="AK160" s="5"/>
      <c r="AL160" s="5"/>
      <c r="AM160" s="5"/>
      <c r="AN160" s="5"/>
      <c r="AO160" s="5"/>
      <c r="AP160" s="35"/>
      <c r="AQ160" s="34"/>
      <c r="AR160" s="34"/>
      <c r="AS160" s="34"/>
      <c r="AT160" s="34"/>
      <c r="AU160" s="34"/>
      <c r="AV160" s="34"/>
      <c r="AW160" s="34"/>
      <c r="AX160" s="34"/>
      <c r="AY160" s="34"/>
      <c r="AZ160" s="34"/>
      <c r="BA160" s="5"/>
      <c r="BB160" s="5"/>
      <c r="BC160" s="5"/>
      <c r="BD160" s="5"/>
      <c r="BE160" s="5"/>
      <c r="BF160" s="5"/>
      <c r="BG160" s="5"/>
      <c r="BH160" s="5"/>
      <c r="BI160" s="5"/>
      <c r="BJ160" s="5"/>
      <c r="BK160" s="5"/>
      <c r="BL160" s="5"/>
      <c r="BM160" s="4"/>
      <c r="BN160" s="5"/>
      <c r="BO160" s="5"/>
      <c r="BP160" s="5"/>
      <c r="BQ160" s="5"/>
      <c r="BR160" s="5"/>
      <c r="BS160" s="5"/>
      <c r="BT160" s="5"/>
      <c r="BU160" s="5"/>
    </row>
    <row r="161" spans="1:73" ht="13" x14ac:dyDescent="0.15">
      <c r="A161" s="34"/>
      <c r="B161" s="5"/>
      <c r="C161" s="5"/>
      <c r="D161" s="5"/>
      <c r="E161" s="5"/>
      <c r="F161" s="5"/>
      <c r="G161" s="5"/>
      <c r="H161" s="5"/>
      <c r="I161" s="5"/>
      <c r="J161" s="5"/>
      <c r="K161" s="5"/>
      <c r="L161" s="34"/>
      <c r="M161" s="34"/>
      <c r="N161" s="34"/>
      <c r="O161" s="34"/>
      <c r="P161" s="34"/>
      <c r="Q161" s="34"/>
      <c r="R161" s="5"/>
      <c r="S161" s="5"/>
      <c r="T161" s="5"/>
      <c r="U161" s="5"/>
      <c r="V161" s="5"/>
      <c r="W161" s="34"/>
      <c r="X161" s="34"/>
      <c r="Y161" s="34"/>
      <c r="Z161" s="34"/>
      <c r="AA161" s="34"/>
      <c r="AB161" s="5"/>
      <c r="AC161" s="5"/>
      <c r="AD161" s="34"/>
      <c r="AE161" s="5"/>
      <c r="AF161" s="5"/>
      <c r="AG161" s="5"/>
      <c r="AH161" s="5"/>
      <c r="AI161" s="5"/>
      <c r="AJ161" s="5"/>
      <c r="AK161" s="5"/>
      <c r="AL161" s="5"/>
      <c r="AM161" s="5"/>
      <c r="AN161" s="5"/>
      <c r="AO161" s="5"/>
      <c r="AP161" s="35"/>
      <c r="AQ161" s="34"/>
      <c r="AR161" s="34"/>
      <c r="AS161" s="34"/>
      <c r="AT161" s="34"/>
      <c r="AU161" s="34"/>
      <c r="AV161" s="34"/>
      <c r="AW161" s="34"/>
      <c r="AX161" s="34"/>
      <c r="AY161" s="34"/>
      <c r="AZ161" s="34"/>
      <c r="BA161" s="5"/>
      <c r="BB161" s="5"/>
      <c r="BC161" s="5"/>
      <c r="BD161" s="5"/>
      <c r="BE161" s="5"/>
      <c r="BF161" s="5"/>
      <c r="BG161" s="5"/>
      <c r="BH161" s="5"/>
      <c r="BI161" s="5"/>
      <c r="BJ161" s="5"/>
      <c r="BK161" s="5"/>
      <c r="BL161" s="5"/>
      <c r="BM161" s="4"/>
      <c r="BN161" s="5"/>
      <c r="BO161" s="5"/>
      <c r="BP161" s="5"/>
      <c r="BQ161" s="5"/>
      <c r="BR161" s="5"/>
      <c r="BS161" s="5"/>
      <c r="BT161" s="5"/>
      <c r="BU161" s="5"/>
    </row>
    <row r="162" spans="1:73" ht="13" x14ac:dyDescent="0.15">
      <c r="A162" s="34"/>
      <c r="B162" s="5"/>
      <c r="C162" s="5"/>
      <c r="D162" s="5"/>
      <c r="E162" s="5"/>
      <c r="F162" s="5"/>
      <c r="G162" s="5"/>
      <c r="H162" s="5"/>
      <c r="I162" s="5"/>
      <c r="J162" s="5"/>
      <c r="K162" s="5"/>
      <c r="L162" s="34"/>
      <c r="M162" s="34"/>
      <c r="N162" s="34"/>
      <c r="O162" s="34"/>
      <c r="P162" s="34"/>
      <c r="Q162" s="34"/>
      <c r="R162" s="5"/>
      <c r="S162" s="5"/>
      <c r="T162" s="5"/>
      <c r="U162" s="5"/>
      <c r="V162" s="5"/>
      <c r="W162" s="34"/>
      <c r="X162" s="34"/>
      <c r="Y162" s="34"/>
      <c r="Z162" s="34"/>
      <c r="AA162" s="34"/>
      <c r="AB162" s="5"/>
      <c r="AC162" s="5"/>
      <c r="AD162" s="34"/>
      <c r="AE162" s="5"/>
      <c r="AF162" s="5"/>
      <c r="AG162" s="5"/>
      <c r="AH162" s="5"/>
      <c r="AI162" s="5"/>
      <c r="AJ162" s="5"/>
      <c r="AK162" s="5"/>
      <c r="AL162" s="5"/>
      <c r="AM162" s="5"/>
      <c r="AN162" s="5"/>
      <c r="AO162" s="5"/>
      <c r="AP162" s="35"/>
      <c r="AQ162" s="34"/>
      <c r="AR162" s="34"/>
      <c r="AS162" s="34"/>
      <c r="AT162" s="34"/>
      <c r="AU162" s="34"/>
      <c r="AV162" s="34"/>
      <c r="AW162" s="34"/>
      <c r="AX162" s="34"/>
      <c r="AY162" s="34"/>
      <c r="AZ162" s="34"/>
      <c r="BA162" s="5"/>
      <c r="BB162" s="5"/>
      <c r="BC162" s="5"/>
      <c r="BD162" s="5"/>
      <c r="BE162" s="5"/>
      <c r="BF162" s="5"/>
      <c r="BG162" s="5"/>
      <c r="BH162" s="5"/>
      <c r="BI162" s="5"/>
      <c r="BJ162" s="5"/>
      <c r="BK162" s="5"/>
      <c r="BL162" s="5"/>
      <c r="BM162" s="4"/>
      <c r="BN162" s="5"/>
      <c r="BO162" s="5"/>
      <c r="BP162" s="5"/>
      <c r="BQ162" s="5"/>
      <c r="BR162" s="5"/>
      <c r="BS162" s="5"/>
      <c r="BT162" s="5"/>
      <c r="BU162" s="5"/>
    </row>
    <row r="163" spans="1:73" ht="13" x14ac:dyDescent="0.15">
      <c r="A163" s="34"/>
      <c r="B163" s="5"/>
      <c r="C163" s="5"/>
      <c r="D163" s="5"/>
      <c r="E163" s="5"/>
      <c r="F163" s="5"/>
      <c r="G163" s="5"/>
      <c r="H163" s="5"/>
      <c r="I163" s="5"/>
      <c r="J163" s="5"/>
      <c r="K163" s="5"/>
      <c r="L163" s="34"/>
      <c r="M163" s="34"/>
      <c r="N163" s="34"/>
      <c r="O163" s="34"/>
      <c r="P163" s="34"/>
      <c r="Q163" s="34"/>
      <c r="R163" s="5"/>
      <c r="S163" s="5"/>
      <c r="T163" s="5"/>
      <c r="U163" s="5"/>
      <c r="V163" s="5"/>
      <c r="W163" s="34"/>
      <c r="X163" s="34"/>
      <c r="Y163" s="34"/>
      <c r="Z163" s="34"/>
      <c r="AA163" s="34"/>
      <c r="AB163" s="5"/>
      <c r="AC163" s="5"/>
      <c r="AD163" s="34"/>
      <c r="AE163" s="5"/>
      <c r="AF163" s="5"/>
      <c r="AG163" s="5"/>
      <c r="AH163" s="5"/>
      <c r="AI163" s="5"/>
      <c r="AJ163" s="5"/>
      <c r="AK163" s="5"/>
      <c r="AL163" s="5"/>
      <c r="AM163" s="5"/>
      <c r="AN163" s="5"/>
      <c r="AO163" s="5"/>
      <c r="AP163" s="35"/>
      <c r="AQ163" s="34"/>
      <c r="AR163" s="34"/>
      <c r="AS163" s="34"/>
      <c r="AT163" s="34"/>
      <c r="AU163" s="34"/>
      <c r="AV163" s="34"/>
      <c r="AW163" s="34"/>
      <c r="AX163" s="34"/>
      <c r="AY163" s="34"/>
      <c r="AZ163" s="34"/>
      <c r="BA163" s="5"/>
      <c r="BB163" s="5"/>
      <c r="BC163" s="5"/>
      <c r="BD163" s="5"/>
      <c r="BE163" s="5"/>
      <c r="BF163" s="5"/>
      <c r="BG163" s="5"/>
      <c r="BH163" s="5"/>
      <c r="BI163" s="5"/>
      <c r="BJ163" s="5"/>
      <c r="BK163" s="5"/>
      <c r="BL163" s="5"/>
      <c r="BM163" s="4"/>
      <c r="BN163" s="5"/>
      <c r="BO163" s="5"/>
      <c r="BP163" s="5"/>
      <c r="BQ163" s="5"/>
      <c r="BR163" s="5"/>
      <c r="BS163" s="5"/>
      <c r="BT163" s="5"/>
      <c r="BU163" s="5"/>
    </row>
    <row r="164" spans="1:73" ht="13" x14ac:dyDescent="0.15">
      <c r="A164" s="34"/>
      <c r="B164" s="5"/>
      <c r="C164" s="5"/>
      <c r="D164" s="5"/>
      <c r="E164" s="5"/>
      <c r="F164" s="5"/>
      <c r="G164" s="5"/>
      <c r="H164" s="5"/>
      <c r="I164" s="5"/>
      <c r="J164" s="5"/>
      <c r="K164" s="5"/>
      <c r="L164" s="34"/>
      <c r="M164" s="34"/>
      <c r="N164" s="34"/>
      <c r="O164" s="34"/>
      <c r="P164" s="34"/>
      <c r="Q164" s="34"/>
      <c r="R164" s="5"/>
      <c r="S164" s="5"/>
      <c r="T164" s="5"/>
      <c r="U164" s="5"/>
      <c r="V164" s="5"/>
      <c r="W164" s="34"/>
      <c r="X164" s="34"/>
      <c r="Y164" s="34"/>
      <c r="Z164" s="34"/>
      <c r="AA164" s="34"/>
      <c r="AB164" s="5"/>
      <c r="AC164" s="5"/>
      <c r="AD164" s="34"/>
      <c r="AE164" s="5"/>
      <c r="AF164" s="5"/>
      <c r="AG164" s="5"/>
      <c r="AH164" s="5"/>
      <c r="AI164" s="5"/>
      <c r="AJ164" s="5"/>
      <c r="AK164" s="5"/>
      <c r="AL164" s="5"/>
      <c r="AM164" s="5"/>
      <c r="AN164" s="5"/>
      <c r="AO164" s="5"/>
      <c r="AP164" s="35"/>
      <c r="AQ164" s="34"/>
      <c r="AR164" s="34"/>
      <c r="AS164" s="34"/>
      <c r="AT164" s="34"/>
      <c r="AU164" s="34"/>
      <c r="AV164" s="34"/>
      <c r="AW164" s="34"/>
      <c r="AX164" s="34"/>
      <c r="AY164" s="34"/>
      <c r="AZ164" s="34"/>
      <c r="BA164" s="5"/>
      <c r="BB164" s="5"/>
      <c r="BC164" s="5"/>
      <c r="BD164" s="5"/>
      <c r="BE164" s="5"/>
      <c r="BF164" s="5"/>
      <c r="BG164" s="5"/>
      <c r="BH164" s="5"/>
      <c r="BI164" s="5"/>
      <c r="BJ164" s="5"/>
      <c r="BK164" s="5"/>
      <c r="BL164" s="5"/>
      <c r="BM164" s="4"/>
      <c r="BN164" s="5"/>
      <c r="BO164" s="5"/>
      <c r="BP164" s="5"/>
      <c r="BQ164" s="5"/>
      <c r="BR164" s="5"/>
      <c r="BS164" s="5"/>
      <c r="BT164" s="5"/>
      <c r="BU164" s="5"/>
    </row>
    <row r="165" spans="1:73" ht="13" x14ac:dyDescent="0.15">
      <c r="A165" s="34"/>
      <c r="B165" s="5"/>
      <c r="C165" s="5"/>
      <c r="D165" s="5"/>
      <c r="E165" s="5"/>
      <c r="F165" s="5"/>
      <c r="G165" s="5"/>
      <c r="H165" s="5"/>
      <c r="I165" s="5"/>
      <c r="J165" s="5"/>
      <c r="K165" s="5"/>
      <c r="L165" s="34"/>
      <c r="M165" s="34"/>
      <c r="N165" s="34"/>
      <c r="O165" s="34"/>
      <c r="P165" s="34"/>
      <c r="Q165" s="34"/>
      <c r="R165" s="5"/>
      <c r="S165" s="5"/>
      <c r="T165" s="5"/>
      <c r="U165" s="5"/>
      <c r="V165" s="5"/>
      <c r="W165" s="34"/>
      <c r="X165" s="34"/>
      <c r="Y165" s="34"/>
      <c r="Z165" s="34"/>
      <c r="AA165" s="34"/>
      <c r="AB165" s="5"/>
      <c r="AC165" s="5"/>
      <c r="AD165" s="34"/>
      <c r="AE165" s="5"/>
      <c r="AF165" s="5"/>
      <c r="AG165" s="5"/>
      <c r="AH165" s="5"/>
      <c r="AI165" s="5"/>
      <c r="AJ165" s="5"/>
      <c r="AK165" s="5"/>
      <c r="AL165" s="5"/>
      <c r="AM165" s="5"/>
      <c r="AN165" s="5"/>
      <c r="AO165" s="5"/>
      <c r="AP165" s="35"/>
      <c r="AQ165" s="34"/>
      <c r="AR165" s="34"/>
      <c r="AS165" s="34"/>
      <c r="AT165" s="34"/>
      <c r="AU165" s="34"/>
      <c r="AV165" s="34"/>
      <c r="AW165" s="34"/>
      <c r="AX165" s="34"/>
      <c r="AY165" s="34"/>
      <c r="AZ165" s="34"/>
      <c r="BA165" s="5"/>
      <c r="BB165" s="5"/>
      <c r="BC165" s="5"/>
      <c r="BD165" s="5"/>
      <c r="BE165" s="5"/>
      <c r="BF165" s="5"/>
      <c r="BG165" s="5"/>
      <c r="BH165" s="5"/>
      <c r="BI165" s="5"/>
      <c r="BJ165" s="5"/>
      <c r="BK165" s="5"/>
      <c r="BL165" s="5"/>
      <c r="BM165" s="4"/>
      <c r="BN165" s="5"/>
      <c r="BO165" s="5"/>
      <c r="BP165" s="5"/>
      <c r="BQ165" s="5"/>
      <c r="BR165" s="5"/>
      <c r="BS165" s="5"/>
      <c r="BT165" s="5"/>
      <c r="BU165" s="5"/>
    </row>
    <row r="166" spans="1:73" ht="13" x14ac:dyDescent="0.15">
      <c r="A166" s="34"/>
      <c r="B166" s="5"/>
      <c r="C166" s="5"/>
      <c r="D166" s="5"/>
      <c r="E166" s="5"/>
      <c r="F166" s="5"/>
      <c r="G166" s="5"/>
      <c r="H166" s="5"/>
      <c r="I166" s="5"/>
      <c r="J166" s="5"/>
      <c r="K166" s="5"/>
      <c r="L166" s="34"/>
      <c r="M166" s="34"/>
      <c r="N166" s="34"/>
      <c r="O166" s="34"/>
      <c r="P166" s="34"/>
      <c r="Q166" s="34"/>
      <c r="R166" s="5"/>
      <c r="S166" s="5"/>
      <c r="T166" s="5"/>
      <c r="U166" s="5"/>
      <c r="V166" s="5"/>
      <c r="W166" s="34"/>
      <c r="X166" s="34"/>
      <c r="Y166" s="34"/>
      <c r="Z166" s="34"/>
      <c r="AA166" s="34"/>
      <c r="AB166" s="5"/>
      <c r="AC166" s="5"/>
      <c r="AD166" s="34"/>
      <c r="AE166" s="5"/>
      <c r="AF166" s="5"/>
      <c r="AG166" s="5"/>
      <c r="AH166" s="5"/>
      <c r="AI166" s="5"/>
      <c r="AJ166" s="5"/>
      <c r="AK166" s="5"/>
      <c r="AL166" s="5"/>
      <c r="AM166" s="5"/>
      <c r="AN166" s="5"/>
      <c r="AO166" s="5"/>
      <c r="AP166" s="35"/>
      <c r="AQ166" s="34"/>
      <c r="AR166" s="34"/>
      <c r="AS166" s="34"/>
      <c r="AT166" s="34"/>
      <c r="AU166" s="34"/>
      <c r="AV166" s="34"/>
      <c r="AW166" s="34"/>
      <c r="AX166" s="34"/>
      <c r="AY166" s="34"/>
      <c r="AZ166" s="34"/>
      <c r="BA166" s="5"/>
      <c r="BB166" s="5"/>
      <c r="BC166" s="5"/>
      <c r="BD166" s="5"/>
      <c r="BE166" s="5"/>
      <c r="BF166" s="5"/>
      <c r="BG166" s="5"/>
      <c r="BH166" s="5"/>
      <c r="BI166" s="5"/>
      <c r="BJ166" s="5"/>
      <c r="BK166" s="5"/>
      <c r="BL166" s="5"/>
      <c r="BM166" s="4"/>
      <c r="BN166" s="5"/>
      <c r="BO166" s="5"/>
      <c r="BP166" s="5"/>
      <c r="BQ166" s="5"/>
      <c r="BR166" s="5"/>
      <c r="BS166" s="5"/>
      <c r="BT166" s="5"/>
      <c r="BU166" s="5"/>
    </row>
    <row r="167" spans="1:73" ht="13" x14ac:dyDescent="0.15">
      <c r="A167" s="34"/>
      <c r="B167" s="5"/>
      <c r="C167" s="5"/>
      <c r="D167" s="5"/>
      <c r="E167" s="5"/>
      <c r="F167" s="5"/>
      <c r="G167" s="5"/>
      <c r="H167" s="5"/>
      <c r="I167" s="5"/>
      <c r="J167" s="5"/>
      <c r="K167" s="5"/>
      <c r="L167" s="34"/>
      <c r="M167" s="34"/>
      <c r="N167" s="34"/>
      <c r="O167" s="34"/>
      <c r="P167" s="34"/>
      <c r="Q167" s="34"/>
      <c r="R167" s="5"/>
      <c r="S167" s="5"/>
      <c r="T167" s="5"/>
      <c r="U167" s="5"/>
      <c r="V167" s="5"/>
      <c r="W167" s="34"/>
      <c r="X167" s="34"/>
      <c r="Y167" s="34"/>
      <c r="Z167" s="34"/>
      <c r="AA167" s="34"/>
      <c r="AB167" s="5"/>
      <c r="AC167" s="5"/>
      <c r="AD167" s="34"/>
      <c r="AE167" s="5"/>
      <c r="AF167" s="5"/>
      <c r="AG167" s="5"/>
      <c r="AH167" s="5"/>
      <c r="AI167" s="5"/>
      <c r="AJ167" s="5"/>
      <c r="AK167" s="5"/>
      <c r="AL167" s="5"/>
      <c r="AM167" s="5"/>
      <c r="AN167" s="5"/>
      <c r="AO167" s="5"/>
      <c r="AP167" s="35"/>
      <c r="AQ167" s="34"/>
      <c r="AR167" s="34"/>
      <c r="AS167" s="34"/>
      <c r="AT167" s="34"/>
      <c r="AU167" s="34"/>
      <c r="AV167" s="34"/>
      <c r="AW167" s="34"/>
      <c r="AX167" s="34"/>
      <c r="AY167" s="34"/>
      <c r="AZ167" s="34"/>
      <c r="BA167" s="5"/>
      <c r="BB167" s="5"/>
      <c r="BC167" s="5"/>
      <c r="BD167" s="5"/>
      <c r="BE167" s="5"/>
      <c r="BF167" s="5"/>
      <c r="BG167" s="5"/>
      <c r="BH167" s="5"/>
      <c r="BI167" s="5"/>
      <c r="BJ167" s="5"/>
      <c r="BK167" s="5"/>
      <c r="BL167" s="5"/>
      <c r="BM167" s="4"/>
      <c r="BN167" s="5"/>
      <c r="BO167" s="5"/>
      <c r="BP167" s="5"/>
      <c r="BQ167" s="5"/>
      <c r="BR167" s="5"/>
      <c r="BS167" s="5"/>
      <c r="BT167" s="5"/>
      <c r="BU167" s="5"/>
    </row>
    <row r="168" spans="1:73" ht="13" x14ac:dyDescent="0.15">
      <c r="A168" s="34"/>
      <c r="B168" s="5"/>
      <c r="C168" s="5"/>
      <c r="D168" s="5"/>
      <c r="E168" s="5"/>
      <c r="F168" s="5"/>
      <c r="G168" s="5"/>
      <c r="H168" s="5"/>
      <c r="I168" s="5"/>
      <c r="J168" s="5"/>
      <c r="K168" s="5"/>
      <c r="L168" s="34"/>
      <c r="M168" s="34"/>
      <c r="N168" s="34"/>
      <c r="O168" s="34"/>
      <c r="P168" s="34"/>
      <c r="Q168" s="34"/>
      <c r="R168" s="5"/>
      <c r="S168" s="5"/>
      <c r="T168" s="5"/>
      <c r="U168" s="5"/>
      <c r="V168" s="5"/>
      <c r="W168" s="34"/>
      <c r="X168" s="34"/>
      <c r="Y168" s="34"/>
      <c r="Z168" s="34"/>
      <c r="AA168" s="34"/>
      <c r="AB168" s="5"/>
      <c r="AC168" s="5"/>
      <c r="AD168" s="34"/>
      <c r="AE168" s="5"/>
      <c r="AF168" s="5"/>
      <c r="AG168" s="5"/>
      <c r="AH168" s="5"/>
      <c r="AI168" s="5"/>
      <c r="AJ168" s="5"/>
      <c r="AK168" s="5"/>
      <c r="AL168" s="5"/>
      <c r="AM168" s="5"/>
      <c r="AN168" s="5"/>
      <c r="AO168" s="5"/>
      <c r="AP168" s="35"/>
      <c r="AQ168" s="34"/>
      <c r="AR168" s="34"/>
      <c r="AS168" s="34"/>
      <c r="AT168" s="34"/>
      <c r="AU168" s="34"/>
      <c r="AV168" s="34"/>
      <c r="AW168" s="34"/>
      <c r="AX168" s="34"/>
      <c r="AY168" s="34"/>
      <c r="AZ168" s="34"/>
      <c r="BA168" s="5"/>
      <c r="BB168" s="5"/>
      <c r="BC168" s="5"/>
      <c r="BD168" s="5"/>
      <c r="BE168" s="5"/>
      <c r="BF168" s="5"/>
      <c r="BG168" s="5"/>
      <c r="BH168" s="5"/>
      <c r="BI168" s="5"/>
      <c r="BJ168" s="5"/>
      <c r="BK168" s="5"/>
      <c r="BL168" s="5"/>
      <c r="BM168" s="4"/>
      <c r="BN168" s="5"/>
      <c r="BO168" s="5"/>
      <c r="BP168" s="5"/>
      <c r="BQ168" s="5"/>
      <c r="BR168" s="5"/>
      <c r="BS168" s="5"/>
      <c r="BT168" s="5"/>
      <c r="BU168" s="5"/>
    </row>
    <row r="169" spans="1:73" ht="13" x14ac:dyDescent="0.15">
      <c r="A169" s="34"/>
      <c r="B169" s="5"/>
      <c r="C169" s="5"/>
      <c r="D169" s="5"/>
      <c r="E169" s="5"/>
      <c r="F169" s="5"/>
      <c r="G169" s="5"/>
      <c r="H169" s="5"/>
      <c r="I169" s="5"/>
      <c r="J169" s="5"/>
      <c r="K169" s="5"/>
      <c r="L169" s="34"/>
      <c r="M169" s="34"/>
      <c r="N169" s="34"/>
      <c r="O169" s="34"/>
      <c r="P169" s="34"/>
      <c r="Q169" s="34"/>
      <c r="R169" s="5"/>
      <c r="S169" s="5"/>
      <c r="T169" s="5"/>
      <c r="U169" s="5"/>
      <c r="V169" s="5"/>
      <c r="W169" s="34"/>
      <c r="X169" s="34"/>
      <c r="Y169" s="34"/>
      <c r="Z169" s="34"/>
      <c r="AA169" s="34"/>
      <c r="AB169" s="5"/>
      <c r="AC169" s="5"/>
      <c r="AD169" s="34"/>
      <c r="AE169" s="5"/>
      <c r="AF169" s="5"/>
      <c r="AG169" s="5"/>
      <c r="AH169" s="5"/>
      <c r="AI169" s="5"/>
      <c r="AJ169" s="5"/>
      <c r="AK169" s="5"/>
      <c r="AL169" s="5"/>
      <c r="AM169" s="5"/>
      <c r="AN169" s="5"/>
      <c r="AO169" s="5"/>
      <c r="AP169" s="35"/>
      <c r="AQ169" s="34"/>
      <c r="AR169" s="34"/>
      <c r="AS169" s="34"/>
      <c r="AT169" s="34"/>
      <c r="AU169" s="34"/>
      <c r="AV169" s="34"/>
      <c r="AW169" s="34"/>
      <c r="AX169" s="34"/>
      <c r="AY169" s="34"/>
      <c r="AZ169" s="34"/>
      <c r="BA169" s="5"/>
      <c r="BB169" s="5"/>
      <c r="BC169" s="5"/>
      <c r="BD169" s="5"/>
      <c r="BE169" s="5"/>
      <c r="BF169" s="5"/>
      <c r="BG169" s="5"/>
      <c r="BH169" s="5"/>
      <c r="BI169" s="5"/>
      <c r="BJ169" s="5"/>
      <c r="BK169" s="5"/>
      <c r="BL169" s="5"/>
      <c r="BM169" s="4"/>
      <c r="BN169" s="5"/>
      <c r="BO169" s="5"/>
      <c r="BP169" s="5"/>
      <c r="BQ169" s="5"/>
      <c r="BR169" s="5"/>
      <c r="BS169" s="5"/>
      <c r="BT169" s="5"/>
      <c r="BU169" s="5"/>
    </row>
    <row r="170" spans="1:73" ht="13" x14ac:dyDescent="0.15">
      <c r="A170" s="34"/>
      <c r="B170" s="5"/>
      <c r="C170" s="5"/>
      <c r="D170" s="5"/>
      <c r="E170" s="5"/>
      <c r="F170" s="5"/>
      <c r="G170" s="5"/>
      <c r="H170" s="5"/>
      <c r="I170" s="5"/>
      <c r="J170" s="5"/>
      <c r="K170" s="5"/>
      <c r="L170" s="34"/>
      <c r="M170" s="34"/>
      <c r="N170" s="34"/>
      <c r="O170" s="34"/>
      <c r="P170" s="34"/>
      <c r="Q170" s="34"/>
      <c r="R170" s="5"/>
      <c r="S170" s="5"/>
      <c r="T170" s="5"/>
      <c r="U170" s="5"/>
      <c r="V170" s="5"/>
      <c r="W170" s="34"/>
      <c r="X170" s="34"/>
      <c r="Y170" s="34"/>
      <c r="Z170" s="34"/>
      <c r="AA170" s="34"/>
      <c r="AB170" s="5"/>
      <c r="AC170" s="5"/>
      <c r="AD170" s="34"/>
      <c r="AE170" s="5"/>
      <c r="AF170" s="5"/>
      <c r="AG170" s="5"/>
      <c r="AH170" s="5"/>
      <c r="AI170" s="5"/>
      <c r="AJ170" s="5"/>
      <c r="AK170" s="5"/>
      <c r="AL170" s="5"/>
      <c r="AM170" s="5"/>
      <c r="AN170" s="5"/>
      <c r="AO170" s="5"/>
      <c r="AP170" s="35"/>
      <c r="AQ170" s="34"/>
      <c r="AR170" s="34"/>
      <c r="AS170" s="34"/>
      <c r="AT170" s="34"/>
      <c r="AU170" s="34"/>
      <c r="AV170" s="34"/>
      <c r="AW170" s="34"/>
      <c r="AX170" s="34"/>
      <c r="AY170" s="34"/>
      <c r="AZ170" s="34"/>
      <c r="BA170" s="5"/>
      <c r="BB170" s="5"/>
      <c r="BC170" s="5"/>
      <c r="BD170" s="5"/>
      <c r="BE170" s="5"/>
      <c r="BF170" s="5"/>
      <c r="BG170" s="5"/>
      <c r="BH170" s="5"/>
      <c r="BI170" s="5"/>
      <c r="BJ170" s="5"/>
      <c r="BK170" s="5"/>
      <c r="BL170" s="5"/>
      <c r="BM170" s="4"/>
      <c r="BN170" s="5"/>
      <c r="BO170" s="5"/>
      <c r="BP170" s="5"/>
      <c r="BQ170" s="5"/>
      <c r="BR170" s="5"/>
      <c r="BS170" s="5"/>
      <c r="BT170" s="5"/>
      <c r="BU170" s="5"/>
    </row>
    <row r="171" spans="1:73" ht="13" x14ac:dyDescent="0.15">
      <c r="A171" s="34"/>
      <c r="B171" s="5"/>
      <c r="C171" s="5"/>
      <c r="D171" s="5"/>
      <c r="E171" s="5"/>
      <c r="F171" s="5"/>
      <c r="G171" s="5"/>
      <c r="H171" s="5"/>
      <c r="I171" s="5"/>
      <c r="J171" s="5"/>
      <c r="K171" s="5"/>
      <c r="L171" s="34"/>
      <c r="M171" s="34"/>
      <c r="N171" s="34"/>
      <c r="O171" s="34"/>
      <c r="P171" s="34"/>
      <c r="Q171" s="34"/>
      <c r="R171" s="5"/>
      <c r="S171" s="5"/>
      <c r="T171" s="5"/>
      <c r="U171" s="5"/>
      <c r="V171" s="5"/>
      <c r="W171" s="34"/>
      <c r="X171" s="34"/>
      <c r="Y171" s="34"/>
      <c r="Z171" s="34"/>
      <c r="AA171" s="34"/>
      <c r="AB171" s="5"/>
      <c r="AC171" s="5"/>
      <c r="AD171" s="34"/>
      <c r="AE171" s="5"/>
      <c r="AF171" s="5"/>
      <c r="AG171" s="5"/>
      <c r="AH171" s="5"/>
      <c r="AI171" s="5"/>
      <c r="AJ171" s="5"/>
      <c r="AK171" s="5"/>
      <c r="AL171" s="5"/>
      <c r="AM171" s="5"/>
      <c r="AN171" s="5"/>
      <c r="AO171" s="5"/>
      <c r="AP171" s="35"/>
      <c r="AQ171" s="34"/>
      <c r="AR171" s="34"/>
      <c r="AS171" s="34"/>
      <c r="AT171" s="34"/>
      <c r="AU171" s="34"/>
      <c r="AV171" s="34"/>
      <c r="AW171" s="34"/>
      <c r="AX171" s="34"/>
      <c r="AY171" s="34"/>
      <c r="AZ171" s="34"/>
      <c r="BA171" s="5"/>
      <c r="BB171" s="5"/>
      <c r="BC171" s="5"/>
      <c r="BD171" s="5"/>
      <c r="BE171" s="5"/>
      <c r="BF171" s="5"/>
      <c r="BG171" s="5"/>
      <c r="BH171" s="5"/>
      <c r="BI171" s="5"/>
      <c r="BJ171" s="5"/>
      <c r="BK171" s="5"/>
      <c r="BL171" s="5"/>
      <c r="BM171" s="4"/>
      <c r="BN171" s="5"/>
      <c r="BO171" s="5"/>
      <c r="BP171" s="5"/>
      <c r="BQ171" s="5"/>
      <c r="BR171" s="5"/>
      <c r="BS171" s="5"/>
      <c r="BT171" s="5"/>
      <c r="BU171" s="5"/>
    </row>
    <row r="172" spans="1:73" ht="13" x14ac:dyDescent="0.15">
      <c r="A172" s="34"/>
      <c r="B172" s="5"/>
      <c r="C172" s="5"/>
      <c r="D172" s="5"/>
      <c r="E172" s="5"/>
      <c r="F172" s="5"/>
      <c r="G172" s="5"/>
      <c r="H172" s="5"/>
      <c r="I172" s="5"/>
      <c r="J172" s="5"/>
      <c r="K172" s="5"/>
      <c r="L172" s="34"/>
      <c r="M172" s="34"/>
      <c r="N172" s="34"/>
      <c r="O172" s="34"/>
      <c r="P172" s="34"/>
      <c r="Q172" s="34"/>
      <c r="R172" s="5"/>
      <c r="S172" s="5"/>
      <c r="T172" s="5"/>
      <c r="U172" s="5"/>
      <c r="V172" s="5"/>
      <c r="W172" s="34"/>
      <c r="X172" s="34"/>
      <c r="Y172" s="34"/>
      <c r="Z172" s="34"/>
      <c r="AA172" s="34"/>
      <c r="AB172" s="5"/>
      <c r="AC172" s="5"/>
      <c r="AD172" s="34"/>
      <c r="AE172" s="5"/>
      <c r="AF172" s="5"/>
      <c r="AG172" s="5"/>
      <c r="AH172" s="5"/>
      <c r="AI172" s="5"/>
      <c r="AJ172" s="5"/>
      <c r="AK172" s="5"/>
      <c r="AL172" s="5"/>
      <c r="AM172" s="5"/>
      <c r="AN172" s="5"/>
      <c r="AO172" s="5"/>
      <c r="AP172" s="35"/>
      <c r="AQ172" s="34"/>
      <c r="AR172" s="34"/>
      <c r="AS172" s="34"/>
      <c r="AT172" s="34"/>
      <c r="AU172" s="34"/>
      <c r="AV172" s="34"/>
      <c r="AW172" s="34"/>
      <c r="AX172" s="34"/>
      <c r="AY172" s="34"/>
      <c r="AZ172" s="34"/>
      <c r="BA172" s="5"/>
      <c r="BB172" s="5"/>
      <c r="BC172" s="5"/>
      <c r="BD172" s="5"/>
      <c r="BE172" s="5"/>
      <c r="BF172" s="5"/>
      <c r="BG172" s="5"/>
      <c r="BH172" s="5"/>
      <c r="BI172" s="5"/>
      <c r="BJ172" s="5"/>
      <c r="BK172" s="5"/>
      <c r="BL172" s="5"/>
      <c r="BM172" s="4"/>
      <c r="BN172" s="5"/>
      <c r="BO172" s="5"/>
      <c r="BP172" s="5"/>
      <c r="BQ172" s="5"/>
      <c r="BR172" s="5"/>
      <c r="BS172" s="5"/>
      <c r="BT172" s="5"/>
      <c r="BU172" s="5"/>
    </row>
    <row r="173" spans="1:73" ht="13" x14ac:dyDescent="0.15">
      <c r="A173" s="34"/>
      <c r="B173" s="5"/>
      <c r="C173" s="5"/>
      <c r="D173" s="5"/>
      <c r="E173" s="5"/>
      <c r="F173" s="5"/>
      <c r="G173" s="5"/>
      <c r="H173" s="5"/>
      <c r="I173" s="5"/>
      <c r="J173" s="5"/>
      <c r="K173" s="5"/>
      <c r="L173" s="34"/>
      <c r="M173" s="34"/>
      <c r="N173" s="34"/>
      <c r="O173" s="34"/>
      <c r="P173" s="34"/>
      <c r="Q173" s="34"/>
      <c r="R173" s="5"/>
      <c r="S173" s="5"/>
      <c r="T173" s="5"/>
      <c r="U173" s="5"/>
      <c r="V173" s="5"/>
      <c r="W173" s="34"/>
      <c r="X173" s="34"/>
      <c r="Y173" s="34"/>
      <c r="Z173" s="34"/>
      <c r="AA173" s="34"/>
      <c r="AB173" s="5"/>
      <c r="AC173" s="5"/>
      <c r="AD173" s="34"/>
      <c r="AE173" s="5"/>
      <c r="AF173" s="5"/>
      <c r="AG173" s="5"/>
      <c r="AH173" s="5"/>
      <c r="AI173" s="5"/>
      <c r="AJ173" s="5"/>
      <c r="AK173" s="5"/>
      <c r="AL173" s="5"/>
      <c r="AM173" s="5"/>
      <c r="AN173" s="5"/>
      <c r="AO173" s="5"/>
      <c r="AP173" s="35"/>
      <c r="AQ173" s="34"/>
      <c r="AR173" s="34"/>
      <c r="AS173" s="34"/>
      <c r="AT173" s="34"/>
      <c r="AU173" s="34"/>
      <c r="AV173" s="34"/>
      <c r="AW173" s="34"/>
      <c r="AX173" s="34"/>
      <c r="AY173" s="34"/>
      <c r="AZ173" s="34"/>
      <c r="BA173" s="5"/>
      <c r="BB173" s="5"/>
      <c r="BC173" s="5"/>
      <c r="BD173" s="5"/>
      <c r="BE173" s="5"/>
      <c r="BF173" s="5"/>
      <c r="BG173" s="5"/>
      <c r="BH173" s="5"/>
      <c r="BI173" s="5"/>
      <c r="BJ173" s="5"/>
      <c r="BK173" s="5"/>
      <c r="BL173" s="5"/>
      <c r="BM173" s="4"/>
      <c r="BN173" s="5"/>
      <c r="BO173" s="5"/>
      <c r="BP173" s="5"/>
      <c r="BQ173" s="5"/>
      <c r="BR173" s="5"/>
      <c r="BS173" s="5"/>
      <c r="BT173" s="5"/>
      <c r="BU173" s="5"/>
    </row>
    <row r="174" spans="1:73" ht="13" x14ac:dyDescent="0.15">
      <c r="A174" s="34"/>
      <c r="B174" s="5"/>
      <c r="C174" s="5"/>
      <c r="D174" s="5"/>
      <c r="E174" s="5"/>
      <c r="F174" s="5"/>
      <c r="G174" s="5"/>
      <c r="H174" s="5"/>
      <c r="I174" s="5"/>
      <c r="J174" s="5"/>
      <c r="K174" s="5"/>
      <c r="L174" s="34"/>
      <c r="M174" s="34"/>
      <c r="N174" s="34"/>
      <c r="O174" s="34"/>
      <c r="P174" s="34"/>
      <c r="Q174" s="34"/>
      <c r="R174" s="5"/>
      <c r="S174" s="5"/>
      <c r="T174" s="5"/>
      <c r="U174" s="5"/>
      <c r="V174" s="5"/>
      <c r="W174" s="34"/>
      <c r="X174" s="34"/>
      <c r="Y174" s="34"/>
      <c r="Z174" s="34"/>
      <c r="AA174" s="34"/>
      <c r="AB174" s="5"/>
      <c r="AC174" s="5"/>
      <c r="AD174" s="34"/>
      <c r="AE174" s="5"/>
      <c r="AF174" s="5"/>
      <c r="AG174" s="5"/>
      <c r="AH174" s="5"/>
      <c r="AI174" s="5"/>
      <c r="AJ174" s="5"/>
      <c r="AK174" s="5"/>
      <c r="AL174" s="5"/>
      <c r="AM174" s="5"/>
      <c r="AN174" s="5"/>
      <c r="AO174" s="5"/>
      <c r="AP174" s="35"/>
      <c r="AQ174" s="34"/>
      <c r="AR174" s="34"/>
      <c r="AS174" s="34"/>
      <c r="AT174" s="34"/>
      <c r="AU174" s="34"/>
      <c r="AV174" s="34"/>
      <c r="AW174" s="34"/>
      <c r="AX174" s="34"/>
      <c r="AY174" s="34"/>
      <c r="AZ174" s="34"/>
      <c r="BA174" s="5"/>
      <c r="BB174" s="5"/>
      <c r="BC174" s="5"/>
      <c r="BD174" s="5"/>
      <c r="BE174" s="5"/>
      <c r="BF174" s="5"/>
      <c r="BG174" s="5"/>
      <c r="BH174" s="5"/>
      <c r="BI174" s="5"/>
      <c r="BJ174" s="5"/>
      <c r="BK174" s="5"/>
      <c r="BL174" s="5"/>
      <c r="BM174" s="4"/>
      <c r="BN174" s="5"/>
      <c r="BO174" s="5"/>
      <c r="BP174" s="5"/>
      <c r="BQ174" s="5"/>
      <c r="BR174" s="5"/>
      <c r="BS174" s="5"/>
      <c r="BT174" s="5"/>
      <c r="BU174" s="5"/>
    </row>
    <row r="175" spans="1:73" ht="13" x14ac:dyDescent="0.15">
      <c r="A175" s="34"/>
      <c r="B175" s="5"/>
      <c r="C175" s="5"/>
      <c r="D175" s="5"/>
      <c r="E175" s="5"/>
      <c r="F175" s="5"/>
      <c r="G175" s="5"/>
      <c r="H175" s="5"/>
      <c r="I175" s="5"/>
      <c r="J175" s="5"/>
      <c r="K175" s="5"/>
      <c r="L175" s="34"/>
      <c r="M175" s="34"/>
      <c r="N175" s="34"/>
      <c r="O175" s="34"/>
      <c r="P175" s="34"/>
      <c r="Q175" s="34"/>
      <c r="R175" s="5"/>
      <c r="S175" s="5"/>
      <c r="T175" s="5"/>
      <c r="U175" s="5"/>
      <c r="V175" s="5"/>
      <c r="W175" s="34"/>
      <c r="X175" s="34"/>
      <c r="Y175" s="34"/>
      <c r="Z175" s="34"/>
      <c r="AA175" s="34"/>
      <c r="AB175" s="5"/>
      <c r="AC175" s="5"/>
      <c r="AD175" s="34"/>
      <c r="AE175" s="5"/>
      <c r="AF175" s="5"/>
      <c r="AG175" s="5"/>
      <c r="AH175" s="5"/>
      <c r="AI175" s="5"/>
      <c r="AJ175" s="5"/>
      <c r="AK175" s="5"/>
      <c r="AL175" s="5"/>
      <c r="AM175" s="5"/>
      <c r="AN175" s="5"/>
      <c r="AO175" s="5"/>
      <c r="AP175" s="35"/>
      <c r="AQ175" s="34"/>
      <c r="AR175" s="34"/>
      <c r="AS175" s="34"/>
      <c r="AT175" s="34"/>
      <c r="AU175" s="34"/>
      <c r="AV175" s="34"/>
      <c r="AW175" s="34"/>
      <c r="AX175" s="34"/>
      <c r="AY175" s="34"/>
      <c r="AZ175" s="34"/>
      <c r="BA175" s="5"/>
      <c r="BB175" s="5"/>
      <c r="BC175" s="5"/>
      <c r="BD175" s="5"/>
      <c r="BE175" s="5"/>
      <c r="BF175" s="5"/>
      <c r="BG175" s="5"/>
      <c r="BH175" s="5"/>
      <c r="BI175" s="5"/>
      <c r="BJ175" s="5"/>
      <c r="BK175" s="5"/>
      <c r="BL175" s="5"/>
      <c r="BM175" s="4"/>
      <c r="BN175" s="5"/>
      <c r="BO175" s="5"/>
      <c r="BP175" s="5"/>
      <c r="BQ175" s="5"/>
      <c r="BR175" s="5"/>
      <c r="BS175" s="5"/>
      <c r="BT175" s="5"/>
      <c r="BU175" s="5"/>
    </row>
    <row r="176" spans="1:73" ht="13" x14ac:dyDescent="0.15">
      <c r="A176" s="34"/>
      <c r="B176" s="5"/>
      <c r="C176" s="5"/>
      <c r="D176" s="5"/>
      <c r="E176" s="5"/>
      <c r="F176" s="5"/>
      <c r="G176" s="5"/>
      <c r="H176" s="5"/>
      <c r="I176" s="5"/>
      <c r="J176" s="5"/>
      <c r="K176" s="5"/>
      <c r="L176" s="34"/>
      <c r="M176" s="34"/>
      <c r="N176" s="34"/>
      <c r="O176" s="34"/>
      <c r="P176" s="34"/>
      <c r="Q176" s="34"/>
      <c r="R176" s="5"/>
      <c r="S176" s="5"/>
      <c r="T176" s="5"/>
      <c r="U176" s="5"/>
      <c r="V176" s="5"/>
      <c r="W176" s="34"/>
      <c r="X176" s="34"/>
      <c r="Y176" s="34"/>
      <c r="Z176" s="34"/>
      <c r="AA176" s="34"/>
      <c r="AB176" s="5"/>
      <c r="AC176" s="5"/>
      <c r="AD176" s="34"/>
      <c r="AE176" s="5"/>
      <c r="AF176" s="5"/>
      <c r="AG176" s="5"/>
      <c r="AH176" s="5"/>
      <c r="AI176" s="5"/>
      <c r="AJ176" s="5"/>
      <c r="AK176" s="5"/>
      <c r="AL176" s="5"/>
      <c r="AM176" s="5"/>
      <c r="AN176" s="5"/>
      <c r="AO176" s="5"/>
      <c r="AP176" s="35"/>
      <c r="AQ176" s="34"/>
      <c r="AR176" s="34"/>
      <c r="AS176" s="34"/>
      <c r="AT176" s="34"/>
      <c r="AU176" s="34"/>
      <c r="AV176" s="34"/>
      <c r="AW176" s="34"/>
      <c r="AX176" s="34"/>
      <c r="AY176" s="34"/>
      <c r="AZ176" s="34"/>
      <c r="BA176" s="5"/>
      <c r="BB176" s="5"/>
      <c r="BC176" s="5"/>
      <c r="BD176" s="5"/>
      <c r="BE176" s="5"/>
      <c r="BF176" s="5"/>
      <c r="BG176" s="5"/>
      <c r="BH176" s="5"/>
      <c r="BI176" s="5"/>
      <c r="BJ176" s="5"/>
      <c r="BK176" s="5"/>
      <c r="BL176" s="5"/>
      <c r="BM176" s="4"/>
      <c r="BN176" s="5"/>
      <c r="BO176" s="5"/>
      <c r="BP176" s="5"/>
      <c r="BQ176" s="5"/>
      <c r="BR176" s="5"/>
      <c r="BS176" s="5"/>
      <c r="BT176" s="5"/>
      <c r="BU176" s="5"/>
    </row>
    <row r="177" spans="1:73" ht="13" x14ac:dyDescent="0.15">
      <c r="A177" s="34"/>
      <c r="B177" s="5"/>
      <c r="C177" s="5"/>
      <c r="D177" s="5"/>
      <c r="E177" s="5"/>
      <c r="F177" s="5"/>
      <c r="G177" s="5"/>
      <c r="H177" s="5"/>
      <c r="I177" s="5"/>
      <c r="J177" s="5"/>
      <c r="K177" s="5"/>
      <c r="L177" s="34"/>
      <c r="M177" s="34"/>
      <c r="N177" s="34"/>
      <c r="O177" s="34"/>
      <c r="P177" s="34"/>
      <c r="Q177" s="34"/>
      <c r="R177" s="5"/>
      <c r="S177" s="5"/>
      <c r="T177" s="5"/>
      <c r="U177" s="5"/>
      <c r="V177" s="5"/>
      <c r="W177" s="34"/>
      <c r="X177" s="34"/>
      <c r="Y177" s="34"/>
      <c r="Z177" s="34"/>
      <c r="AA177" s="34"/>
      <c r="AB177" s="5"/>
      <c r="AC177" s="5"/>
      <c r="AD177" s="34"/>
      <c r="AE177" s="5"/>
      <c r="AF177" s="5"/>
      <c r="AG177" s="5"/>
      <c r="AH177" s="5"/>
      <c r="AI177" s="5"/>
      <c r="AJ177" s="5"/>
      <c r="AK177" s="5"/>
      <c r="AL177" s="5"/>
      <c r="AM177" s="5"/>
      <c r="AN177" s="5"/>
      <c r="AO177" s="5"/>
      <c r="AP177" s="35"/>
      <c r="AQ177" s="34"/>
      <c r="AR177" s="34"/>
      <c r="AS177" s="34"/>
      <c r="AT177" s="34"/>
      <c r="AU177" s="34"/>
      <c r="AV177" s="34"/>
      <c r="AW177" s="34"/>
      <c r="AX177" s="34"/>
      <c r="AY177" s="34"/>
      <c r="AZ177" s="34"/>
      <c r="BA177" s="5"/>
      <c r="BB177" s="5"/>
      <c r="BC177" s="5"/>
      <c r="BD177" s="5"/>
      <c r="BE177" s="5"/>
      <c r="BF177" s="5"/>
      <c r="BG177" s="5"/>
      <c r="BH177" s="5"/>
      <c r="BI177" s="5"/>
      <c r="BJ177" s="5"/>
      <c r="BK177" s="5"/>
      <c r="BL177" s="5"/>
      <c r="BM177" s="4"/>
      <c r="BN177" s="5"/>
      <c r="BO177" s="5"/>
      <c r="BP177" s="5"/>
      <c r="BQ177" s="5"/>
      <c r="BR177" s="5"/>
      <c r="BS177" s="5"/>
      <c r="BT177" s="5"/>
      <c r="BU177" s="5"/>
    </row>
    <row r="178" spans="1:73" ht="13" x14ac:dyDescent="0.15">
      <c r="A178" s="34"/>
      <c r="B178" s="5"/>
      <c r="C178" s="5"/>
      <c r="D178" s="5"/>
      <c r="E178" s="5"/>
      <c r="F178" s="5"/>
      <c r="G178" s="5"/>
      <c r="H178" s="5"/>
      <c r="I178" s="5"/>
      <c r="J178" s="5"/>
      <c r="K178" s="5"/>
      <c r="L178" s="34"/>
      <c r="M178" s="34"/>
      <c r="N178" s="34"/>
      <c r="O178" s="34"/>
      <c r="P178" s="34"/>
      <c r="Q178" s="34"/>
      <c r="R178" s="5"/>
      <c r="S178" s="5"/>
      <c r="T178" s="5"/>
      <c r="U178" s="5"/>
      <c r="V178" s="5"/>
      <c r="W178" s="34"/>
      <c r="X178" s="34"/>
      <c r="Y178" s="34"/>
      <c r="Z178" s="34"/>
      <c r="AA178" s="34"/>
      <c r="AB178" s="5"/>
      <c r="AC178" s="5"/>
      <c r="AD178" s="34"/>
      <c r="AE178" s="5"/>
      <c r="AF178" s="5"/>
      <c r="AG178" s="5"/>
      <c r="AH178" s="5"/>
      <c r="AI178" s="5"/>
      <c r="AJ178" s="5"/>
      <c r="AK178" s="5"/>
      <c r="AL178" s="5"/>
      <c r="AM178" s="5"/>
      <c r="AN178" s="5"/>
      <c r="AO178" s="5"/>
      <c r="AP178" s="35"/>
      <c r="AQ178" s="34"/>
      <c r="AR178" s="34"/>
      <c r="AS178" s="34"/>
      <c r="AT178" s="34"/>
      <c r="AU178" s="34"/>
      <c r="AV178" s="34"/>
      <c r="AW178" s="34"/>
      <c r="AX178" s="34"/>
      <c r="AY178" s="34"/>
      <c r="AZ178" s="34"/>
      <c r="BA178" s="5"/>
      <c r="BB178" s="5"/>
      <c r="BC178" s="5"/>
      <c r="BD178" s="5"/>
      <c r="BE178" s="5"/>
      <c r="BF178" s="5"/>
      <c r="BG178" s="5"/>
      <c r="BH178" s="5"/>
      <c r="BI178" s="5"/>
      <c r="BJ178" s="5"/>
      <c r="BK178" s="5"/>
      <c r="BL178" s="5"/>
      <c r="BM178" s="4"/>
      <c r="BN178" s="5"/>
      <c r="BO178" s="5"/>
      <c r="BP178" s="5"/>
      <c r="BQ178" s="5"/>
      <c r="BR178" s="5"/>
      <c r="BS178" s="5"/>
      <c r="BT178" s="5"/>
      <c r="BU178" s="5"/>
    </row>
    <row r="179" spans="1:73" ht="13" x14ac:dyDescent="0.15">
      <c r="A179" s="34"/>
      <c r="B179" s="5"/>
      <c r="C179" s="5"/>
      <c r="D179" s="5"/>
      <c r="E179" s="5"/>
      <c r="F179" s="5"/>
      <c r="G179" s="5"/>
      <c r="H179" s="5"/>
      <c r="I179" s="5"/>
      <c r="J179" s="5"/>
      <c r="K179" s="5"/>
      <c r="L179" s="34"/>
      <c r="M179" s="34"/>
      <c r="N179" s="34"/>
      <c r="O179" s="34"/>
      <c r="P179" s="34"/>
      <c r="Q179" s="34"/>
      <c r="R179" s="5"/>
      <c r="S179" s="5"/>
      <c r="T179" s="5"/>
      <c r="U179" s="5"/>
      <c r="V179" s="5"/>
      <c r="W179" s="34"/>
      <c r="X179" s="34"/>
      <c r="Y179" s="34"/>
      <c r="Z179" s="34"/>
      <c r="AA179" s="34"/>
      <c r="AB179" s="5"/>
      <c r="AC179" s="5"/>
      <c r="AD179" s="34"/>
      <c r="AE179" s="5"/>
      <c r="AF179" s="5"/>
      <c r="AG179" s="5"/>
      <c r="AH179" s="5"/>
      <c r="AI179" s="5"/>
      <c r="AJ179" s="5"/>
      <c r="AK179" s="5"/>
      <c r="AL179" s="5"/>
      <c r="AM179" s="5"/>
      <c r="AN179" s="5"/>
      <c r="AO179" s="5"/>
      <c r="AP179" s="35"/>
      <c r="AQ179" s="34"/>
      <c r="AR179" s="34"/>
      <c r="AS179" s="34"/>
      <c r="AT179" s="34"/>
      <c r="AU179" s="34"/>
      <c r="AV179" s="34"/>
      <c r="AW179" s="34"/>
      <c r="AX179" s="34"/>
      <c r="AY179" s="34"/>
      <c r="AZ179" s="34"/>
      <c r="BA179" s="5"/>
      <c r="BB179" s="5"/>
      <c r="BC179" s="5"/>
      <c r="BD179" s="5"/>
      <c r="BE179" s="5"/>
      <c r="BF179" s="5"/>
      <c r="BG179" s="5"/>
      <c r="BH179" s="5"/>
      <c r="BI179" s="5"/>
      <c r="BJ179" s="5"/>
      <c r="BK179" s="5"/>
      <c r="BL179" s="5"/>
      <c r="BM179" s="4"/>
      <c r="BN179" s="5"/>
      <c r="BO179" s="5"/>
      <c r="BP179" s="5"/>
      <c r="BQ179" s="5"/>
      <c r="BR179" s="5"/>
      <c r="BS179" s="5"/>
      <c r="BT179" s="5"/>
      <c r="BU179" s="5"/>
    </row>
    <row r="180" spans="1:73" ht="13" x14ac:dyDescent="0.15">
      <c r="A180" s="34"/>
      <c r="B180" s="5"/>
      <c r="C180" s="5"/>
      <c r="D180" s="5"/>
      <c r="E180" s="5"/>
      <c r="F180" s="5"/>
      <c r="G180" s="5"/>
      <c r="H180" s="5"/>
      <c r="I180" s="5"/>
      <c r="J180" s="5"/>
      <c r="K180" s="5"/>
      <c r="L180" s="34"/>
      <c r="M180" s="34"/>
      <c r="N180" s="34"/>
      <c r="O180" s="34"/>
      <c r="P180" s="34"/>
      <c r="Q180" s="34"/>
      <c r="R180" s="5"/>
      <c r="S180" s="5"/>
      <c r="T180" s="5"/>
      <c r="U180" s="5"/>
      <c r="V180" s="5"/>
      <c r="W180" s="34"/>
      <c r="X180" s="34"/>
      <c r="Y180" s="34"/>
      <c r="Z180" s="34"/>
      <c r="AA180" s="34"/>
      <c r="AB180" s="5"/>
      <c r="AC180" s="5"/>
      <c r="AD180" s="34"/>
      <c r="AE180" s="5"/>
      <c r="AF180" s="5"/>
      <c r="AG180" s="5"/>
      <c r="AH180" s="5"/>
      <c r="AI180" s="5"/>
      <c r="AJ180" s="5"/>
      <c r="AK180" s="5"/>
      <c r="AL180" s="5"/>
      <c r="AM180" s="5"/>
      <c r="AN180" s="5"/>
      <c r="AO180" s="5"/>
      <c r="AP180" s="35"/>
      <c r="AQ180" s="34"/>
      <c r="AR180" s="34"/>
      <c r="AS180" s="34"/>
      <c r="AT180" s="34"/>
      <c r="AU180" s="34"/>
      <c r="AV180" s="34"/>
      <c r="AW180" s="34"/>
      <c r="AX180" s="34"/>
      <c r="AY180" s="34"/>
      <c r="AZ180" s="34"/>
      <c r="BA180" s="5"/>
      <c r="BB180" s="5"/>
      <c r="BC180" s="5"/>
      <c r="BD180" s="5"/>
      <c r="BE180" s="5"/>
      <c r="BF180" s="5"/>
      <c r="BG180" s="5"/>
      <c r="BH180" s="5"/>
      <c r="BI180" s="5"/>
      <c r="BJ180" s="5"/>
      <c r="BK180" s="5"/>
      <c r="BL180" s="5"/>
      <c r="BM180" s="4"/>
      <c r="BN180" s="5"/>
      <c r="BO180" s="5"/>
      <c r="BP180" s="5"/>
      <c r="BQ180" s="5"/>
      <c r="BR180" s="5"/>
      <c r="BS180" s="5"/>
      <c r="BT180" s="5"/>
      <c r="BU180" s="5"/>
    </row>
    <row r="181" spans="1:73" ht="13" x14ac:dyDescent="0.15">
      <c r="A181" s="34"/>
      <c r="B181" s="5"/>
      <c r="C181" s="5"/>
      <c r="D181" s="5"/>
      <c r="E181" s="5"/>
      <c r="F181" s="5"/>
      <c r="G181" s="5"/>
      <c r="H181" s="5"/>
      <c r="I181" s="5"/>
      <c r="J181" s="5"/>
      <c r="K181" s="5"/>
      <c r="L181" s="34"/>
      <c r="M181" s="34"/>
      <c r="N181" s="34"/>
      <c r="O181" s="34"/>
      <c r="P181" s="34"/>
      <c r="Q181" s="34"/>
      <c r="R181" s="5"/>
      <c r="S181" s="5"/>
      <c r="T181" s="5"/>
      <c r="U181" s="5"/>
      <c r="V181" s="5"/>
      <c r="W181" s="34"/>
      <c r="X181" s="34"/>
      <c r="Y181" s="34"/>
      <c r="Z181" s="34"/>
      <c r="AA181" s="34"/>
      <c r="AB181" s="5"/>
      <c r="AC181" s="5"/>
      <c r="AD181" s="34"/>
      <c r="AE181" s="5"/>
      <c r="AF181" s="5"/>
      <c r="AG181" s="5"/>
      <c r="AH181" s="5"/>
      <c r="AI181" s="5"/>
      <c r="AJ181" s="5"/>
      <c r="AK181" s="5"/>
      <c r="AL181" s="5"/>
      <c r="AM181" s="5"/>
      <c r="AN181" s="5"/>
      <c r="AO181" s="5"/>
      <c r="AP181" s="35"/>
      <c r="AQ181" s="34"/>
      <c r="AR181" s="34"/>
      <c r="AS181" s="34"/>
      <c r="AT181" s="34"/>
      <c r="AU181" s="34"/>
      <c r="AV181" s="34"/>
      <c r="AW181" s="34"/>
      <c r="AX181" s="34"/>
      <c r="AY181" s="34"/>
      <c r="AZ181" s="34"/>
      <c r="BA181" s="5"/>
      <c r="BB181" s="5"/>
      <c r="BC181" s="5"/>
      <c r="BD181" s="5"/>
      <c r="BE181" s="5"/>
      <c r="BF181" s="5"/>
      <c r="BG181" s="5"/>
      <c r="BH181" s="5"/>
      <c r="BI181" s="5"/>
      <c r="BJ181" s="5"/>
      <c r="BK181" s="5"/>
      <c r="BL181" s="5"/>
      <c r="BM181" s="4"/>
      <c r="BN181" s="5"/>
      <c r="BO181" s="5"/>
      <c r="BP181" s="5"/>
      <c r="BQ181" s="5"/>
      <c r="BR181" s="5"/>
      <c r="BS181" s="5"/>
      <c r="BT181" s="5"/>
      <c r="BU181" s="5"/>
    </row>
    <row r="182" spans="1:73" ht="13" x14ac:dyDescent="0.15">
      <c r="A182" s="34"/>
      <c r="B182" s="5"/>
      <c r="C182" s="5"/>
      <c r="D182" s="5"/>
      <c r="E182" s="5"/>
      <c r="F182" s="5"/>
      <c r="G182" s="5"/>
      <c r="H182" s="5"/>
      <c r="I182" s="5"/>
      <c r="J182" s="5"/>
      <c r="K182" s="5"/>
      <c r="L182" s="34"/>
      <c r="M182" s="34"/>
      <c r="N182" s="34"/>
      <c r="O182" s="34"/>
      <c r="P182" s="34"/>
      <c r="Q182" s="34"/>
      <c r="R182" s="5"/>
      <c r="S182" s="5"/>
      <c r="T182" s="5"/>
      <c r="U182" s="5"/>
      <c r="V182" s="5"/>
      <c r="W182" s="34"/>
      <c r="X182" s="34"/>
      <c r="Y182" s="34"/>
      <c r="Z182" s="34"/>
      <c r="AA182" s="34"/>
      <c r="AB182" s="5"/>
      <c r="AC182" s="5"/>
      <c r="AD182" s="34"/>
      <c r="AE182" s="5"/>
      <c r="AF182" s="5"/>
      <c r="AG182" s="5"/>
      <c r="AH182" s="5"/>
      <c r="AI182" s="5"/>
      <c r="AJ182" s="5"/>
      <c r="AK182" s="5"/>
      <c r="AL182" s="5"/>
      <c r="AM182" s="5"/>
      <c r="AN182" s="5"/>
      <c r="AO182" s="5"/>
      <c r="AP182" s="35"/>
      <c r="AQ182" s="34"/>
      <c r="AR182" s="34"/>
      <c r="AS182" s="34"/>
      <c r="AT182" s="34"/>
      <c r="AU182" s="34"/>
      <c r="AV182" s="34"/>
      <c r="AW182" s="34"/>
      <c r="AX182" s="34"/>
      <c r="AY182" s="34"/>
      <c r="AZ182" s="34"/>
      <c r="BA182" s="5"/>
      <c r="BB182" s="5"/>
      <c r="BC182" s="5"/>
      <c r="BD182" s="5"/>
      <c r="BE182" s="5"/>
      <c r="BF182" s="5"/>
      <c r="BG182" s="5"/>
      <c r="BH182" s="5"/>
      <c r="BI182" s="5"/>
      <c r="BJ182" s="5"/>
      <c r="BK182" s="5"/>
      <c r="BL182" s="5"/>
      <c r="BM182" s="4"/>
      <c r="BN182" s="5"/>
      <c r="BO182" s="5"/>
      <c r="BP182" s="5"/>
      <c r="BQ182" s="5"/>
      <c r="BR182" s="5"/>
      <c r="BS182" s="5"/>
      <c r="BT182" s="5"/>
      <c r="BU182" s="5"/>
    </row>
    <row r="183" spans="1:73" ht="13" x14ac:dyDescent="0.15">
      <c r="A183" s="34"/>
      <c r="B183" s="5"/>
      <c r="C183" s="5"/>
      <c r="D183" s="5"/>
      <c r="E183" s="5"/>
      <c r="F183" s="5"/>
      <c r="G183" s="5"/>
      <c r="H183" s="5"/>
      <c r="I183" s="5"/>
      <c r="J183" s="5"/>
      <c r="K183" s="5"/>
      <c r="L183" s="34"/>
      <c r="M183" s="34"/>
      <c r="N183" s="34"/>
      <c r="O183" s="34"/>
      <c r="P183" s="34"/>
      <c r="Q183" s="34"/>
      <c r="R183" s="5"/>
      <c r="S183" s="5"/>
      <c r="T183" s="5"/>
      <c r="U183" s="5"/>
      <c r="V183" s="5"/>
      <c r="W183" s="34"/>
      <c r="X183" s="34"/>
      <c r="Y183" s="34"/>
      <c r="Z183" s="34"/>
      <c r="AA183" s="34"/>
      <c r="AB183" s="5"/>
      <c r="AC183" s="5"/>
      <c r="AD183" s="34"/>
      <c r="AE183" s="5"/>
      <c r="AF183" s="5"/>
      <c r="AG183" s="5"/>
      <c r="AH183" s="5"/>
      <c r="AI183" s="5"/>
      <c r="AJ183" s="5"/>
      <c r="AK183" s="5"/>
      <c r="AL183" s="5"/>
      <c r="AM183" s="5"/>
      <c r="AN183" s="5"/>
      <c r="AO183" s="5"/>
      <c r="AP183" s="35"/>
      <c r="AQ183" s="34"/>
      <c r="AR183" s="34"/>
      <c r="AS183" s="34"/>
      <c r="AT183" s="34"/>
      <c r="AU183" s="34"/>
      <c r="AV183" s="34"/>
      <c r="AW183" s="34"/>
      <c r="AX183" s="34"/>
      <c r="AY183" s="34"/>
      <c r="AZ183" s="34"/>
      <c r="BA183" s="5"/>
      <c r="BB183" s="5"/>
      <c r="BC183" s="5"/>
      <c r="BD183" s="5"/>
      <c r="BE183" s="5"/>
      <c r="BF183" s="5"/>
      <c r="BG183" s="5"/>
      <c r="BH183" s="5"/>
      <c r="BI183" s="5"/>
      <c r="BJ183" s="5"/>
      <c r="BK183" s="5"/>
      <c r="BL183" s="5"/>
      <c r="BM183" s="4"/>
      <c r="BN183" s="5"/>
      <c r="BO183" s="5"/>
      <c r="BP183" s="5"/>
      <c r="BQ183" s="5"/>
      <c r="BR183" s="5"/>
      <c r="BS183" s="5"/>
      <c r="BT183" s="5"/>
      <c r="BU183" s="5"/>
    </row>
    <row r="184" spans="1:73" ht="13" x14ac:dyDescent="0.15">
      <c r="A184" s="34"/>
      <c r="B184" s="5"/>
      <c r="C184" s="5"/>
      <c r="D184" s="5"/>
      <c r="E184" s="5"/>
      <c r="F184" s="5"/>
      <c r="G184" s="5"/>
      <c r="H184" s="5"/>
      <c r="I184" s="5"/>
      <c r="J184" s="5"/>
      <c r="K184" s="5"/>
      <c r="L184" s="34"/>
      <c r="M184" s="34"/>
      <c r="N184" s="34"/>
      <c r="O184" s="34"/>
      <c r="P184" s="34"/>
      <c r="Q184" s="34"/>
      <c r="R184" s="5"/>
      <c r="S184" s="5"/>
      <c r="T184" s="5"/>
      <c r="U184" s="5"/>
      <c r="V184" s="5"/>
      <c r="W184" s="34"/>
      <c r="X184" s="34"/>
      <c r="Y184" s="34"/>
      <c r="Z184" s="34"/>
      <c r="AA184" s="34"/>
      <c r="AB184" s="5"/>
      <c r="AC184" s="5"/>
      <c r="AD184" s="34"/>
      <c r="AE184" s="5"/>
      <c r="AF184" s="5"/>
      <c r="AG184" s="5"/>
      <c r="AH184" s="5"/>
      <c r="AI184" s="5"/>
      <c r="AJ184" s="5"/>
      <c r="AK184" s="5"/>
      <c r="AL184" s="5"/>
      <c r="AM184" s="5"/>
      <c r="AN184" s="5"/>
      <c r="AO184" s="5"/>
      <c r="AP184" s="35"/>
      <c r="AQ184" s="34"/>
      <c r="AR184" s="34"/>
      <c r="AS184" s="34"/>
      <c r="AT184" s="34"/>
      <c r="AU184" s="34"/>
      <c r="AV184" s="34"/>
      <c r="AW184" s="34"/>
      <c r="AX184" s="34"/>
      <c r="AY184" s="34"/>
      <c r="AZ184" s="34"/>
      <c r="BA184" s="5"/>
      <c r="BB184" s="5"/>
      <c r="BC184" s="5"/>
      <c r="BD184" s="5"/>
      <c r="BE184" s="5"/>
      <c r="BF184" s="5"/>
      <c r="BG184" s="5"/>
      <c r="BH184" s="5"/>
      <c r="BI184" s="5"/>
      <c r="BJ184" s="5"/>
      <c r="BK184" s="5"/>
      <c r="BL184" s="5"/>
      <c r="BM184" s="4"/>
      <c r="BN184" s="5"/>
      <c r="BO184" s="5"/>
      <c r="BP184" s="5"/>
      <c r="BQ184" s="5"/>
      <c r="BR184" s="5"/>
      <c r="BS184" s="5"/>
      <c r="BT184" s="5"/>
      <c r="BU184" s="5"/>
    </row>
    <row r="185" spans="1:73" ht="13" x14ac:dyDescent="0.15">
      <c r="A185" s="34"/>
      <c r="B185" s="5"/>
      <c r="C185" s="5"/>
      <c r="D185" s="5"/>
      <c r="E185" s="5"/>
      <c r="F185" s="5"/>
      <c r="G185" s="5"/>
      <c r="H185" s="5"/>
      <c r="I185" s="5"/>
      <c r="J185" s="5"/>
      <c r="K185" s="5"/>
      <c r="L185" s="34"/>
      <c r="M185" s="34"/>
      <c r="N185" s="34"/>
      <c r="O185" s="34"/>
      <c r="P185" s="34"/>
      <c r="Q185" s="34"/>
      <c r="R185" s="5"/>
      <c r="S185" s="5"/>
      <c r="T185" s="5"/>
      <c r="U185" s="5"/>
      <c r="V185" s="5"/>
      <c r="W185" s="34"/>
      <c r="X185" s="34"/>
      <c r="Y185" s="34"/>
      <c r="Z185" s="34"/>
      <c r="AA185" s="34"/>
      <c r="AB185" s="5"/>
      <c r="AC185" s="5"/>
      <c r="AD185" s="34"/>
      <c r="AE185" s="5"/>
      <c r="AF185" s="5"/>
      <c r="AG185" s="5"/>
      <c r="AH185" s="5"/>
      <c r="AI185" s="5"/>
      <c r="AJ185" s="5"/>
      <c r="AK185" s="5"/>
      <c r="AL185" s="5"/>
      <c r="AM185" s="5"/>
      <c r="AN185" s="5"/>
      <c r="AO185" s="5"/>
      <c r="AP185" s="35"/>
      <c r="AQ185" s="34"/>
      <c r="AR185" s="34"/>
      <c r="AS185" s="34"/>
      <c r="AT185" s="34"/>
      <c r="AU185" s="34"/>
      <c r="AV185" s="34"/>
      <c r="AW185" s="34"/>
      <c r="AX185" s="34"/>
      <c r="AY185" s="34"/>
      <c r="AZ185" s="34"/>
      <c r="BA185" s="5"/>
      <c r="BB185" s="5"/>
      <c r="BC185" s="5"/>
      <c r="BD185" s="5"/>
      <c r="BE185" s="5"/>
      <c r="BF185" s="5"/>
      <c r="BG185" s="5"/>
      <c r="BH185" s="5"/>
      <c r="BI185" s="5"/>
      <c r="BJ185" s="5"/>
      <c r="BK185" s="5"/>
      <c r="BL185" s="5"/>
      <c r="BM185" s="4"/>
      <c r="BN185" s="5"/>
      <c r="BO185" s="5"/>
      <c r="BP185" s="5"/>
      <c r="BQ185" s="5"/>
      <c r="BR185" s="5"/>
      <c r="BS185" s="5"/>
      <c r="BT185" s="5"/>
      <c r="BU185" s="5"/>
    </row>
    <row r="186" spans="1:73" ht="13" x14ac:dyDescent="0.15">
      <c r="A186" s="34"/>
      <c r="B186" s="5"/>
      <c r="C186" s="5"/>
      <c r="D186" s="5"/>
      <c r="E186" s="5"/>
      <c r="F186" s="5"/>
      <c r="G186" s="5"/>
      <c r="H186" s="5"/>
      <c r="I186" s="5"/>
      <c r="J186" s="5"/>
      <c r="K186" s="5"/>
      <c r="L186" s="34"/>
      <c r="M186" s="34"/>
      <c r="N186" s="34"/>
      <c r="O186" s="34"/>
      <c r="P186" s="34"/>
      <c r="Q186" s="34"/>
      <c r="R186" s="5"/>
      <c r="S186" s="5"/>
      <c r="T186" s="5"/>
      <c r="U186" s="5"/>
      <c r="V186" s="5"/>
      <c r="W186" s="34"/>
      <c r="X186" s="34"/>
      <c r="Y186" s="34"/>
      <c r="Z186" s="34"/>
      <c r="AA186" s="34"/>
      <c r="AB186" s="5"/>
      <c r="AC186" s="5"/>
      <c r="AD186" s="34"/>
      <c r="AE186" s="5"/>
      <c r="AF186" s="5"/>
      <c r="AG186" s="5"/>
      <c r="AH186" s="5"/>
      <c r="AI186" s="5"/>
      <c r="AJ186" s="5"/>
      <c r="AK186" s="5"/>
      <c r="AL186" s="5"/>
      <c r="AM186" s="5"/>
      <c r="AN186" s="5"/>
      <c r="AO186" s="5"/>
      <c r="AP186" s="35"/>
      <c r="AQ186" s="34"/>
      <c r="AR186" s="34"/>
      <c r="AS186" s="34"/>
      <c r="AT186" s="34"/>
      <c r="AU186" s="34"/>
      <c r="AV186" s="34"/>
      <c r="AW186" s="34"/>
      <c r="AX186" s="34"/>
      <c r="AY186" s="34"/>
      <c r="AZ186" s="34"/>
      <c r="BA186" s="5"/>
      <c r="BB186" s="5"/>
      <c r="BC186" s="5"/>
      <c r="BD186" s="5"/>
      <c r="BE186" s="5"/>
      <c r="BF186" s="5"/>
      <c r="BG186" s="5"/>
      <c r="BH186" s="5"/>
      <c r="BI186" s="5"/>
      <c r="BJ186" s="5"/>
      <c r="BK186" s="5"/>
      <c r="BL186" s="5"/>
      <c r="BM186" s="4"/>
      <c r="BN186" s="5"/>
      <c r="BO186" s="5"/>
      <c r="BP186" s="5"/>
      <c r="BQ186" s="5"/>
      <c r="BR186" s="5"/>
      <c r="BS186" s="5"/>
      <c r="BT186" s="5"/>
      <c r="BU186" s="5"/>
    </row>
    <row r="187" spans="1:73" ht="13" x14ac:dyDescent="0.15">
      <c r="A187" s="34"/>
      <c r="B187" s="5"/>
      <c r="C187" s="5"/>
      <c r="D187" s="5"/>
      <c r="E187" s="5"/>
      <c r="F187" s="5"/>
      <c r="G187" s="5"/>
      <c r="H187" s="5"/>
      <c r="I187" s="5"/>
      <c r="J187" s="5"/>
      <c r="K187" s="5"/>
      <c r="L187" s="34"/>
      <c r="M187" s="34"/>
      <c r="N187" s="34"/>
      <c r="O187" s="34"/>
      <c r="P187" s="34"/>
      <c r="Q187" s="34"/>
      <c r="R187" s="5"/>
      <c r="S187" s="5"/>
      <c r="T187" s="5"/>
      <c r="U187" s="5"/>
      <c r="V187" s="5"/>
      <c r="W187" s="34"/>
      <c r="X187" s="34"/>
      <c r="Y187" s="34"/>
      <c r="Z187" s="34"/>
      <c r="AA187" s="34"/>
      <c r="AB187" s="5"/>
      <c r="AC187" s="5"/>
      <c r="AD187" s="34"/>
      <c r="AE187" s="5"/>
      <c r="AF187" s="5"/>
      <c r="AG187" s="5"/>
      <c r="AH187" s="5"/>
      <c r="AI187" s="5"/>
      <c r="AJ187" s="5"/>
      <c r="AK187" s="5"/>
      <c r="AL187" s="5"/>
      <c r="AM187" s="5"/>
      <c r="AN187" s="5"/>
      <c r="AO187" s="5"/>
      <c r="AP187" s="35"/>
      <c r="AQ187" s="34"/>
      <c r="AR187" s="34"/>
      <c r="AS187" s="34"/>
      <c r="AT187" s="34"/>
      <c r="AU187" s="34"/>
      <c r="AV187" s="34"/>
      <c r="AW187" s="34"/>
      <c r="AX187" s="34"/>
      <c r="AY187" s="34"/>
      <c r="AZ187" s="34"/>
      <c r="BA187" s="5"/>
      <c r="BB187" s="5"/>
      <c r="BC187" s="5"/>
      <c r="BD187" s="5"/>
      <c r="BE187" s="5"/>
      <c r="BF187" s="5"/>
      <c r="BG187" s="5"/>
      <c r="BH187" s="5"/>
      <c r="BI187" s="5"/>
      <c r="BJ187" s="5"/>
      <c r="BK187" s="5"/>
      <c r="BL187" s="5"/>
      <c r="BM187" s="4"/>
      <c r="BN187" s="5"/>
      <c r="BO187" s="5"/>
      <c r="BP187" s="5"/>
      <c r="BQ187" s="5"/>
      <c r="BR187" s="5"/>
      <c r="BS187" s="5"/>
      <c r="BT187" s="5"/>
      <c r="BU187" s="5"/>
    </row>
    <row r="188" spans="1:73" ht="13" x14ac:dyDescent="0.15">
      <c r="A188" s="34"/>
      <c r="B188" s="5"/>
      <c r="C188" s="5"/>
      <c r="D188" s="5"/>
      <c r="E188" s="5"/>
      <c r="F188" s="5"/>
      <c r="G188" s="5"/>
      <c r="H188" s="5"/>
      <c r="I188" s="5"/>
      <c r="J188" s="5"/>
      <c r="K188" s="5"/>
      <c r="L188" s="34"/>
      <c r="M188" s="34"/>
      <c r="N188" s="34"/>
      <c r="O188" s="34"/>
      <c r="P188" s="34"/>
      <c r="Q188" s="34"/>
      <c r="R188" s="5"/>
      <c r="S188" s="5"/>
      <c r="T188" s="5"/>
      <c r="U188" s="5"/>
      <c r="V188" s="5"/>
      <c r="W188" s="34"/>
      <c r="X188" s="34"/>
      <c r="Y188" s="34"/>
      <c r="Z188" s="34"/>
      <c r="AA188" s="34"/>
      <c r="AB188" s="5"/>
      <c r="AC188" s="5"/>
      <c r="AD188" s="34"/>
      <c r="AE188" s="5"/>
      <c r="AF188" s="5"/>
      <c r="AG188" s="5"/>
      <c r="AH188" s="5"/>
      <c r="AI188" s="5"/>
      <c r="AJ188" s="5"/>
      <c r="AK188" s="5"/>
      <c r="AL188" s="5"/>
      <c r="AM188" s="5"/>
      <c r="AN188" s="5"/>
      <c r="AO188" s="5"/>
      <c r="AP188" s="35"/>
      <c r="AQ188" s="34"/>
      <c r="AR188" s="34"/>
      <c r="AS188" s="34"/>
      <c r="AT188" s="34"/>
      <c r="AU188" s="34"/>
      <c r="AV188" s="34"/>
      <c r="AW188" s="34"/>
      <c r="AX188" s="34"/>
      <c r="AY188" s="34"/>
      <c r="AZ188" s="34"/>
      <c r="BA188" s="5"/>
      <c r="BB188" s="5"/>
      <c r="BC188" s="5"/>
      <c r="BD188" s="5"/>
      <c r="BE188" s="5"/>
      <c r="BF188" s="5"/>
      <c r="BG188" s="5"/>
      <c r="BH188" s="5"/>
      <c r="BI188" s="5"/>
      <c r="BJ188" s="5"/>
      <c r="BK188" s="5"/>
      <c r="BL188" s="5"/>
      <c r="BM188" s="4"/>
      <c r="BN188" s="5"/>
      <c r="BO188" s="5"/>
      <c r="BP188" s="5"/>
      <c r="BQ188" s="5"/>
      <c r="BR188" s="5"/>
      <c r="BS188" s="5"/>
      <c r="BT188" s="5"/>
      <c r="BU188" s="5"/>
    </row>
    <row r="189" spans="1:73" ht="13" x14ac:dyDescent="0.15">
      <c r="A189" s="34"/>
      <c r="B189" s="5"/>
      <c r="C189" s="5"/>
      <c r="D189" s="5"/>
      <c r="E189" s="5"/>
      <c r="F189" s="5"/>
      <c r="G189" s="5"/>
      <c r="H189" s="5"/>
      <c r="I189" s="5"/>
      <c r="J189" s="5"/>
      <c r="K189" s="5"/>
      <c r="L189" s="34"/>
      <c r="M189" s="34"/>
      <c r="N189" s="34"/>
      <c r="O189" s="34"/>
      <c r="P189" s="34"/>
      <c r="Q189" s="34"/>
      <c r="R189" s="5"/>
      <c r="S189" s="5"/>
      <c r="T189" s="5"/>
      <c r="U189" s="5"/>
      <c r="V189" s="5"/>
      <c r="W189" s="34"/>
      <c r="X189" s="34"/>
      <c r="Y189" s="34"/>
      <c r="Z189" s="34"/>
      <c r="AA189" s="34"/>
      <c r="AB189" s="5"/>
      <c r="AC189" s="5"/>
      <c r="AD189" s="34"/>
      <c r="AE189" s="5"/>
      <c r="AF189" s="5"/>
      <c r="AG189" s="5"/>
      <c r="AH189" s="5"/>
      <c r="AI189" s="5"/>
      <c r="AJ189" s="5"/>
      <c r="AK189" s="5"/>
      <c r="AL189" s="5"/>
      <c r="AM189" s="5"/>
      <c r="AN189" s="5"/>
      <c r="AO189" s="5"/>
      <c r="AP189" s="35"/>
      <c r="AQ189" s="34"/>
      <c r="AR189" s="34"/>
      <c r="AS189" s="34"/>
      <c r="AT189" s="34"/>
      <c r="AU189" s="34"/>
      <c r="AV189" s="34"/>
      <c r="AW189" s="34"/>
      <c r="AX189" s="34"/>
      <c r="AY189" s="34"/>
      <c r="AZ189" s="34"/>
      <c r="BA189" s="5"/>
      <c r="BB189" s="5"/>
      <c r="BC189" s="5"/>
      <c r="BD189" s="5"/>
      <c r="BE189" s="5"/>
      <c r="BF189" s="5"/>
      <c r="BG189" s="5"/>
      <c r="BH189" s="5"/>
      <c r="BI189" s="5"/>
      <c r="BJ189" s="5"/>
      <c r="BK189" s="5"/>
      <c r="BL189" s="5"/>
      <c r="BM189" s="4"/>
      <c r="BN189" s="5"/>
      <c r="BO189" s="5"/>
      <c r="BP189" s="5"/>
      <c r="BQ189" s="5"/>
      <c r="BR189" s="5"/>
      <c r="BS189" s="5"/>
      <c r="BT189" s="5"/>
      <c r="BU189" s="5"/>
    </row>
    <row r="190" spans="1:73" ht="13" x14ac:dyDescent="0.15">
      <c r="A190" s="34"/>
      <c r="B190" s="5"/>
      <c r="C190" s="5"/>
      <c r="D190" s="5"/>
      <c r="E190" s="5"/>
      <c r="F190" s="5"/>
      <c r="G190" s="5"/>
      <c r="H190" s="5"/>
      <c r="I190" s="5"/>
      <c r="J190" s="5"/>
      <c r="K190" s="5"/>
      <c r="L190" s="34"/>
      <c r="M190" s="34"/>
      <c r="N190" s="34"/>
      <c r="O190" s="34"/>
      <c r="P190" s="34"/>
      <c r="Q190" s="34"/>
      <c r="R190" s="5"/>
      <c r="S190" s="5"/>
      <c r="T190" s="5"/>
      <c r="U190" s="5"/>
      <c r="V190" s="5"/>
      <c r="W190" s="34"/>
      <c r="X190" s="34"/>
      <c r="Y190" s="34"/>
      <c r="Z190" s="34"/>
      <c r="AA190" s="34"/>
      <c r="AB190" s="5"/>
      <c r="AC190" s="5"/>
      <c r="AD190" s="34"/>
      <c r="AE190" s="5"/>
      <c r="AF190" s="5"/>
      <c r="AG190" s="5"/>
      <c r="AH190" s="5"/>
      <c r="AI190" s="5"/>
      <c r="AJ190" s="5"/>
      <c r="AK190" s="5"/>
      <c r="AL190" s="5"/>
      <c r="AM190" s="5"/>
      <c r="AN190" s="5"/>
      <c r="AO190" s="5"/>
      <c r="AP190" s="35"/>
      <c r="AQ190" s="34"/>
      <c r="AR190" s="34"/>
      <c r="AS190" s="34"/>
      <c r="AT190" s="34"/>
      <c r="AU190" s="34"/>
      <c r="AV190" s="34"/>
      <c r="AW190" s="34"/>
      <c r="AX190" s="34"/>
      <c r="AY190" s="34"/>
      <c r="AZ190" s="34"/>
      <c r="BA190" s="5"/>
      <c r="BB190" s="5"/>
      <c r="BC190" s="5"/>
      <c r="BD190" s="5"/>
      <c r="BE190" s="5"/>
      <c r="BF190" s="5"/>
      <c r="BG190" s="5"/>
      <c r="BH190" s="5"/>
      <c r="BI190" s="5"/>
      <c r="BJ190" s="5"/>
      <c r="BK190" s="5"/>
      <c r="BL190" s="5"/>
      <c r="BM190" s="4"/>
      <c r="BN190" s="5"/>
      <c r="BO190" s="5"/>
      <c r="BP190" s="5"/>
      <c r="BQ190" s="5"/>
      <c r="BR190" s="5"/>
      <c r="BS190" s="5"/>
      <c r="BT190" s="5"/>
      <c r="BU190" s="5"/>
    </row>
    <row r="191" spans="1:73" ht="13" x14ac:dyDescent="0.15">
      <c r="A191" s="34"/>
      <c r="B191" s="5"/>
      <c r="C191" s="5"/>
      <c r="D191" s="5"/>
      <c r="E191" s="5"/>
      <c r="F191" s="5"/>
      <c r="G191" s="5"/>
      <c r="H191" s="5"/>
      <c r="I191" s="5"/>
      <c r="J191" s="5"/>
      <c r="K191" s="5"/>
      <c r="L191" s="34"/>
      <c r="M191" s="34"/>
      <c r="N191" s="34"/>
      <c r="O191" s="34"/>
      <c r="P191" s="34"/>
      <c r="Q191" s="34"/>
      <c r="R191" s="5"/>
      <c r="S191" s="5"/>
      <c r="T191" s="5"/>
      <c r="U191" s="5"/>
      <c r="V191" s="5"/>
      <c r="W191" s="34"/>
      <c r="X191" s="34"/>
      <c r="Y191" s="34"/>
      <c r="Z191" s="34"/>
      <c r="AA191" s="34"/>
      <c r="AB191" s="5"/>
      <c r="AC191" s="5"/>
      <c r="AD191" s="34"/>
      <c r="AE191" s="5"/>
      <c r="AF191" s="5"/>
      <c r="AG191" s="5"/>
      <c r="AH191" s="5"/>
      <c r="AI191" s="5"/>
      <c r="AJ191" s="5"/>
      <c r="AK191" s="5"/>
      <c r="AL191" s="5"/>
      <c r="AM191" s="5"/>
      <c r="AN191" s="5"/>
      <c r="AO191" s="5"/>
      <c r="AP191" s="35"/>
      <c r="AQ191" s="34"/>
      <c r="AR191" s="34"/>
      <c r="AS191" s="34"/>
      <c r="AT191" s="34"/>
      <c r="AU191" s="34"/>
      <c r="AV191" s="34"/>
      <c r="AW191" s="34"/>
      <c r="AX191" s="34"/>
      <c r="AY191" s="34"/>
      <c r="AZ191" s="34"/>
      <c r="BA191" s="5"/>
      <c r="BB191" s="5"/>
      <c r="BC191" s="5"/>
      <c r="BD191" s="5"/>
      <c r="BE191" s="5"/>
      <c r="BF191" s="5"/>
      <c r="BG191" s="5"/>
      <c r="BH191" s="5"/>
      <c r="BI191" s="5"/>
      <c r="BJ191" s="5"/>
      <c r="BK191" s="5"/>
      <c r="BL191" s="5"/>
      <c r="BM191" s="4"/>
      <c r="BN191" s="5"/>
      <c r="BO191" s="5"/>
      <c r="BP191" s="5"/>
      <c r="BQ191" s="5"/>
      <c r="BR191" s="5"/>
      <c r="BS191" s="5"/>
      <c r="BT191" s="5"/>
      <c r="BU191" s="5"/>
    </row>
    <row r="192" spans="1:73" ht="13" x14ac:dyDescent="0.15">
      <c r="A192" s="34"/>
      <c r="B192" s="5"/>
      <c r="C192" s="5"/>
      <c r="D192" s="5"/>
      <c r="E192" s="5"/>
      <c r="F192" s="5"/>
      <c r="G192" s="5"/>
      <c r="H192" s="5"/>
      <c r="I192" s="5"/>
      <c r="J192" s="5"/>
      <c r="K192" s="5"/>
      <c r="L192" s="34"/>
      <c r="M192" s="34"/>
      <c r="N192" s="34"/>
      <c r="O192" s="34"/>
      <c r="P192" s="34"/>
      <c r="Q192" s="34"/>
      <c r="R192" s="5"/>
      <c r="S192" s="5"/>
      <c r="T192" s="5"/>
      <c r="U192" s="5"/>
      <c r="V192" s="5"/>
      <c r="W192" s="34"/>
      <c r="X192" s="34"/>
      <c r="Y192" s="34"/>
      <c r="Z192" s="34"/>
      <c r="AA192" s="34"/>
      <c r="AB192" s="5"/>
      <c r="AC192" s="5"/>
      <c r="AD192" s="34"/>
      <c r="AE192" s="5"/>
      <c r="AF192" s="5"/>
      <c r="AG192" s="5"/>
      <c r="AH192" s="5"/>
      <c r="AI192" s="5"/>
      <c r="AJ192" s="5"/>
      <c r="AK192" s="5"/>
      <c r="AL192" s="5"/>
      <c r="AM192" s="5"/>
      <c r="AN192" s="5"/>
      <c r="AO192" s="5"/>
      <c r="AP192" s="35"/>
      <c r="AQ192" s="34"/>
      <c r="AR192" s="34"/>
      <c r="AS192" s="34"/>
      <c r="AT192" s="34"/>
      <c r="AU192" s="34"/>
      <c r="AV192" s="34"/>
      <c r="AW192" s="34"/>
      <c r="AX192" s="34"/>
      <c r="AY192" s="34"/>
      <c r="AZ192" s="34"/>
      <c r="BA192" s="5"/>
      <c r="BB192" s="5"/>
      <c r="BC192" s="5"/>
      <c r="BD192" s="5"/>
      <c r="BE192" s="5"/>
      <c r="BF192" s="5"/>
      <c r="BG192" s="5"/>
      <c r="BH192" s="5"/>
      <c r="BI192" s="5"/>
      <c r="BJ192" s="5"/>
      <c r="BK192" s="5"/>
      <c r="BL192" s="5"/>
      <c r="BM192" s="4"/>
      <c r="BN192" s="5"/>
      <c r="BO192" s="5"/>
      <c r="BP192" s="5"/>
      <c r="BQ192" s="5"/>
      <c r="BR192" s="5"/>
      <c r="BS192" s="5"/>
      <c r="BT192" s="5"/>
      <c r="BU192" s="5"/>
    </row>
    <row r="193" spans="1:73" ht="13" x14ac:dyDescent="0.15">
      <c r="A193" s="34"/>
      <c r="B193" s="5"/>
      <c r="C193" s="5"/>
      <c r="D193" s="5"/>
      <c r="E193" s="5"/>
      <c r="F193" s="5"/>
      <c r="G193" s="5"/>
      <c r="H193" s="5"/>
      <c r="I193" s="5"/>
      <c r="J193" s="5"/>
      <c r="K193" s="5"/>
      <c r="L193" s="34"/>
      <c r="M193" s="34"/>
      <c r="N193" s="34"/>
      <c r="O193" s="34"/>
      <c r="P193" s="34"/>
      <c r="Q193" s="34"/>
      <c r="R193" s="5"/>
      <c r="S193" s="5"/>
      <c r="T193" s="5"/>
      <c r="U193" s="5"/>
      <c r="V193" s="5"/>
      <c r="W193" s="34"/>
      <c r="X193" s="34"/>
      <c r="Y193" s="34"/>
      <c r="Z193" s="34"/>
      <c r="AA193" s="34"/>
      <c r="AB193" s="5"/>
      <c r="AC193" s="5"/>
      <c r="AD193" s="34"/>
      <c r="AE193" s="5"/>
      <c r="AF193" s="5"/>
      <c r="AG193" s="5"/>
      <c r="AH193" s="5"/>
      <c r="AI193" s="5"/>
      <c r="AJ193" s="5"/>
      <c r="AK193" s="5"/>
      <c r="AL193" s="5"/>
      <c r="AM193" s="5"/>
      <c r="AN193" s="5"/>
      <c r="AO193" s="5"/>
      <c r="AP193" s="35"/>
      <c r="AQ193" s="34"/>
      <c r="AR193" s="34"/>
      <c r="AS193" s="34"/>
      <c r="AT193" s="34"/>
      <c r="AU193" s="34"/>
      <c r="AV193" s="34"/>
      <c r="AW193" s="34"/>
      <c r="AX193" s="34"/>
      <c r="AY193" s="34"/>
      <c r="AZ193" s="34"/>
      <c r="BA193" s="5"/>
      <c r="BB193" s="5"/>
      <c r="BC193" s="5"/>
      <c r="BD193" s="5"/>
      <c r="BE193" s="5"/>
      <c r="BF193" s="5"/>
      <c r="BG193" s="5"/>
      <c r="BH193" s="5"/>
      <c r="BI193" s="5"/>
      <c r="BJ193" s="5"/>
      <c r="BK193" s="5"/>
      <c r="BL193" s="5"/>
      <c r="BM193" s="4"/>
      <c r="BN193" s="5"/>
      <c r="BO193" s="5"/>
      <c r="BP193" s="5"/>
      <c r="BQ193" s="5"/>
      <c r="BR193" s="5"/>
      <c r="BS193" s="5"/>
      <c r="BT193" s="5"/>
      <c r="BU193" s="5"/>
    </row>
    <row r="194" spans="1:73" ht="13" x14ac:dyDescent="0.15">
      <c r="A194" s="34"/>
      <c r="B194" s="5"/>
      <c r="C194" s="5"/>
      <c r="D194" s="5"/>
      <c r="E194" s="5"/>
      <c r="F194" s="5"/>
      <c r="G194" s="5"/>
      <c r="H194" s="5"/>
      <c r="I194" s="5"/>
      <c r="J194" s="5"/>
      <c r="K194" s="5"/>
      <c r="L194" s="34"/>
      <c r="M194" s="34"/>
      <c r="N194" s="34"/>
      <c r="O194" s="34"/>
      <c r="P194" s="34"/>
      <c r="Q194" s="34"/>
      <c r="R194" s="5"/>
      <c r="S194" s="5"/>
      <c r="T194" s="5"/>
      <c r="U194" s="5"/>
      <c r="V194" s="5"/>
      <c r="W194" s="34"/>
      <c r="X194" s="34"/>
      <c r="Y194" s="34"/>
      <c r="Z194" s="34"/>
      <c r="AA194" s="34"/>
      <c r="AB194" s="5"/>
      <c r="AC194" s="5"/>
      <c r="AD194" s="34"/>
      <c r="AE194" s="5"/>
      <c r="AF194" s="5"/>
      <c r="AG194" s="5"/>
      <c r="AH194" s="5"/>
      <c r="AI194" s="5"/>
      <c r="AJ194" s="5"/>
      <c r="AK194" s="5"/>
      <c r="AL194" s="5"/>
      <c r="AM194" s="5"/>
      <c r="AN194" s="5"/>
      <c r="AO194" s="5"/>
      <c r="AP194" s="35"/>
      <c r="AQ194" s="34"/>
      <c r="AR194" s="34"/>
      <c r="AS194" s="34"/>
      <c r="AT194" s="34"/>
      <c r="AU194" s="34"/>
      <c r="AV194" s="34"/>
      <c r="AW194" s="34"/>
      <c r="AX194" s="34"/>
      <c r="AY194" s="34"/>
      <c r="AZ194" s="34"/>
      <c r="BA194" s="5"/>
      <c r="BB194" s="5"/>
      <c r="BC194" s="5"/>
      <c r="BD194" s="5"/>
      <c r="BE194" s="5"/>
      <c r="BF194" s="5"/>
      <c r="BG194" s="5"/>
      <c r="BH194" s="5"/>
      <c r="BI194" s="5"/>
      <c r="BJ194" s="5"/>
      <c r="BK194" s="5"/>
      <c r="BL194" s="5"/>
      <c r="BM194" s="4"/>
      <c r="BN194" s="5"/>
      <c r="BO194" s="5"/>
      <c r="BP194" s="5"/>
      <c r="BQ194" s="5"/>
      <c r="BR194" s="5"/>
      <c r="BS194" s="5"/>
      <c r="BT194" s="5"/>
      <c r="BU194" s="5"/>
    </row>
    <row r="195" spans="1:73" ht="13" x14ac:dyDescent="0.15">
      <c r="A195" s="34"/>
      <c r="B195" s="5"/>
      <c r="C195" s="5"/>
      <c r="D195" s="5"/>
      <c r="E195" s="5"/>
      <c r="F195" s="5"/>
      <c r="G195" s="5"/>
      <c r="H195" s="5"/>
      <c r="I195" s="5"/>
      <c r="J195" s="5"/>
      <c r="K195" s="5"/>
      <c r="L195" s="34"/>
      <c r="M195" s="34"/>
      <c r="N195" s="34"/>
      <c r="O195" s="34"/>
      <c r="P195" s="34"/>
      <c r="Q195" s="34"/>
      <c r="R195" s="5"/>
      <c r="S195" s="5"/>
      <c r="T195" s="5"/>
      <c r="U195" s="5"/>
      <c r="V195" s="5"/>
      <c r="W195" s="34"/>
      <c r="X195" s="34"/>
      <c r="Y195" s="34"/>
      <c r="Z195" s="34"/>
      <c r="AA195" s="34"/>
      <c r="AB195" s="5"/>
      <c r="AC195" s="5"/>
      <c r="AD195" s="34"/>
      <c r="AE195" s="5"/>
      <c r="AF195" s="5"/>
      <c r="AG195" s="5"/>
      <c r="AH195" s="5"/>
      <c r="AI195" s="5"/>
      <c r="AJ195" s="5"/>
      <c r="AK195" s="5"/>
      <c r="AL195" s="5"/>
      <c r="AM195" s="5"/>
      <c r="AN195" s="5"/>
      <c r="AO195" s="5"/>
      <c r="AP195" s="35"/>
      <c r="AQ195" s="34"/>
      <c r="AR195" s="34"/>
      <c r="AS195" s="34"/>
      <c r="AT195" s="34"/>
      <c r="AU195" s="34"/>
      <c r="AV195" s="34"/>
      <c r="AW195" s="34"/>
      <c r="AX195" s="34"/>
      <c r="AY195" s="34"/>
      <c r="AZ195" s="34"/>
      <c r="BA195" s="5"/>
      <c r="BB195" s="5"/>
      <c r="BC195" s="5"/>
      <c r="BD195" s="5"/>
      <c r="BE195" s="5"/>
      <c r="BF195" s="5"/>
      <c r="BG195" s="5"/>
      <c r="BH195" s="5"/>
      <c r="BI195" s="5"/>
      <c r="BJ195" s="5"/>
      <c r="BK195" s="5"/>
      <c r="BL195" s="5"/>
      <c r="BM195" s="4"/>
      <c r="BN195" s="5"/>
      <c r="BO195" s="5"/>
      <c r="BP195" s="5"/>
      <c r="BQ195" s="5"/>
      <c r="BR195" s="5"/>
      <c r="BS195" s="5"/>
      <c r="BT195" s="5"/>
      <c r="BU195" s="5"/>
    </row>
    <row r="196" spans="1:73" ht="13" x14ac:dyDescent="0.15">
      <c r="A196" s="34"/>
      <c r="B196" s="5"/>
      <c r="C196" s="5"/>
      <c r="D196" s="5"/>
      <c r="E196" s="5"/>
      <c r="F196" s="5"/>
      <c r="G196" s="5"/>
      <c r="H196" s="5"/>
      <c r="I196" s="5"/>
      <c r="J196" s="5"/>
      <c r="K196" s="5"/>
      <c r="L196" s="34"/>
      <c r="M196" s="34"/>
      <c r="N196" s="34"/>
      <c r="O196" s="34"/>
      <c r="P196" s="34"/>
      <c r="Q196" s="34"/>
      <c r="R196" s="5"/>
      <c r="S196" s="5"/>
      <c r="T196" s="5"/>
      <c r="U196" s="5"/>
      <c r="V196" s="5"/>
      <c r="W196" s="34"/>
      <c r="X196" s="34"/>
      <c r="Y196" s="34"/>
      <c r="Z196" s="34"/>
      <c r="AA196" s="34"/>
      <c r="AB196" s="5"/>
      <c r="AC196" s="5"/>
      <c r="AD196" s="34"/>
      <c r="AE196" s="5"/>
      <c r="AF196" s="5"/>
      <c r="AG196" s="5"/>
      <c r="AH196" s="5"/>
      <c r="AI196" s="5"/>
      <c r="AJ196" s="5"/>
      <c r="AK196" s="5"/>
      <c r="AL196" s="5"/>
      <c r="AM196" s="5"/>
      <c r="AN196" s="5"/>
      <c r="AO196" s="5"/>
      <c r="AP196" s="35"/>
      <c r="AQ196" s="34"/>
      <c r="AR196" s="34"/>
      <c r="AS196" s="34"/>
      <c r="AT196" s="34"/>
      <c r="AU196" s="34"/>
      <c r="AV196" s="34"/>
      <c r="AW196" s="34"/>
      <c r="AX196" s="34"/>
      <c r="AY196" s="34"/>
      <c r="AZ196" s="34"/>
      <c r="BA196" s="5"/>
      <c r="BB196" s="5"/>
      <c r="BC196" s="5"/>
      <c r="BD196" s="5"/>
      <c r="BE196" s="5"/>
      <c r="BF196" s="5"/>
      <c r="BG196" s="5"/>
      <c r="BH196" s="5"/>
      <c r="BI196" s="5"/>
      <c r="BJ196" s="5"/>
      <c r="BK196" s="5"/>
      <c r="BL196" s="5"/>
      <c r="BM196" s="4"/>
      <c r="BN196" s="5"/>
      <c r="BO196" s="5"/>
      <c r="BP196" s="5"/>
      <c r="BQ196" s="5"/>
      <c r="BR196" s="5"/>
      <c r="BS196" s="5"/>
      <c r="BT196" s="5"/>
      <c r="BU196" s="5"/>
    </row>
    <row r="197" spans="1:73" ht="13" x14ac:dyDescent="0.15">
      <c r="A197" s="34"/>
      <c r="B197" s="5"/>
      <c r="C197" s="5"/>
      <c r="D197" s="5"/>
      <c r="E197" s="5"/>
      <c r="F197" s="5"/>
      <c r="G197" s="5"/>
      <c r="H197" s="5"/>
      <c r="I197" s="5"/>
      <c r="J197" s="5"/>
      <c r="K197" s="5"/>
      <c r="L197" s="34"/>
      <c r="M197" s="34"/>
      <c r="N197" s="34"/>
      <c r="O197" s="34"/>
      <c r="P197" s="34"/>
      <c r="Q197" s="34"/>
      <c r="R197" s="5"/>
      <c r="S197" s="5"/>
      <c r="T197" s="5"/>
      <c r="U197" s="5"/>
      <c r="V197" s="5"/>
      <c r="W197" s="34"/>
      <c r="X197" s="34"/>
      <c r="Y197" s="34"/>
      <c r="Z197" s="34"/>
      <c r="AA197" s="34"/>
      <c r="AB197" s="5"/>
      <c r="AC197" s="5"/>
      <c r="AD197" s="34"/>
      <c r="AE197" s="5"/>
      <c r="AF197" s="5"/>
      <c r="AG197" s="5"/>
      <c r="AH197" s="5"/>
      <c r="AI197" s="5"/>
      <c r="AJ197" s="5"/>
      <c r="AK197" s="5"/>
      <c r="AL197" s="5"/>
      <c r="AM197" s="5"/>
      <c r="AN197" s="5"/>
      <c r="AO197" s="5"/>
      <c r="AP197" s="35"/>
      <c r="AQ197" s="34"/>
      <c r="AR197" s="34"/>
      <c r="AS197" s="34"/>
      <c r="AT197" s="34"/>
      <c r="AU197" s="34"/>
      <c r="AV197" s="34"/>
      <c r="AW197" s="34"/>
      <c r="AX197" s="34"/>
      <c r="AY197" s="34"/>
      <c r="AZ197" s="34"/>
      <c r="BA197" s="5"/>
      <c r="BB197" s="5"/>
      <c r="BC197" s="5"/>
      <c r="BD197" s="5"/>
      <c r="BE197" s="5"/>
      <c r="BF197" s="5"/>
      <c r="BG197" s="5"/>
      <c r="BH197" s="5"/>
      <c r="BI197" s="5"/>
      <c r="BJ197" s="5"/>
      <c r="BK197" s="5"/>
      <c r="BL197" s="5"/>
      <c r="BM197" s="4"/>
      <c r="BN197" s="5"/>
      <c r="BO197" s="5"/>
      <c r="BP197" s="5"/>
      <c r="BQ197" s="5"/>
      <c r="BR197" s="5"/>
      <c r="BS197" s="5"/>
      <c r="BT197" s="5"/>
      <c r="BU197" s="5"/>
    </row>
    <row r="198" spans="1:73" ht="13" x14ac:dyDescent="0.15">
      <c r="A198" s="34"/>
      <c r="B198" s="5"/>
      <c r="C198" s="5"/>
      <c r="D198" s="5"/>
      <c r="E198" s="5"/>
      <c r="F198" s="5"/>
      <c r="G198" s="5"/>
      <c r="H198" s="5"/>
      <c r="I198" s="5"/>
      <c r="J198" s="5"/>
      <c r="K198" s="5"/>
      <c r="L198" s="34"/>
      <c r="M198" s="34"/>
      <c r="N198" s="34"/>
      <c r="O198" s="34"/>
      <c r="P198" s="34"/>
      <c r="Q198" s="34"/>
      <c r="R198" s="5"/>
      <c r="S198" s="5"/>
      <c r="T198" s="5"/>
      <c r="U198" s="5"/>
      <c r="V198" s="5"/>
      <c r="W198" s="34"/>
      <c r="X198" s="34"/>
      <c r="Y198" s="34"/>
      <c r="Z198" s="34"/>
      <c r="AA198" s="34"/>
      <c r="AB198" s="5"/>
      <c r="AC198" s="5"/>
      <c r="AD198" s="34"/>
      <c r="AE198" s="5"/>
      <c r="AF198" s="5"/>
      <c r="AG198" s="5"/>
      <c r="AH198" s="5"/>
      <c r="AI198" s="5"/>
      <c r="AJ198" s="5"/>
      <c r="AK198" s="5"/>
      <c r="AL198" s="5"/>
      <c r="AM198" s="5"/>
      <c r="AN198" s="5"/>
      <c r="AO198" s="5"/>
      <c r="AP198" s="35"/>
      <c r="AQ198" s="34"/>
      <c r="AR198" s="34"/>
      <c r="AS198" s="34"/>
      <c r="AT198" s="34"/>
      <c r="AU198" s="34"/>
      <c r="AV198" s="34"/>
      <c r="AW198" s="34"/>
      <c r="AX198" s="34"/>
      <c r="AY198" s="34"/>
      <c r="AZ198" s="34"/>
      <c r="BA198" s="5"/>
      <c r="BB198" s="5"/>
      <c r="BC198" s="5"/>
      <c r="BD198" s="5"/>
      <c r="BE198" s="5"/>
      <c r="BF198" s="5"/>
      <c r="BG198" s="5"/>
      <c r="BH198" s="5"/>
      <c r="BI198" s="5"/>
      <c r="BJ198" s="5"/>
      <c r="BK198" s="5"/>
      <c r="BL198" s="5"/>
      <c r="BM198" s="4"/>
      <c r="BN198" s="5"/>
      <c r="BO198" s="5"/>
      <c r="BP198" s="5"/>
      <c r="BQ198" s="5"/>
      <c r="BR198" s="5"/>
      <c r="BS198" s="5"/>
      <c r="BT198" s="5"/>
      <c r="BU198" s="5"/>
    </row>
    <row r="199" spans="1:73" ht="13" x14ac:dyDescent="0.15">
      <c r="A199" s="34"/>
      <c r="B199" s="5"/>
      <c r="C199" s="5"/>
      <c r="D199" s="5"/>
      <c r="E199" s="5"/>
      <c r="F199" s="5"/>
      <c r="G199" s="5"/>
      <c r="H199" s="5"/>
      <c r="I199" s="5"/>
      <c r="J199" s="5"/>
      <c r="K199" s="5"/>
      <c r="L199" s="34"/>
      <c r="M199" s="34"/>
      <c r="N199" s="34"/>
      <c r="O199" s="34"/>
      <c r="P199" s="34"/>
      <c r="Q199" s="34"/>
      <c r="R199" s="5"/>
      <c r="S199" s="5"/>
      <c r="T199" s="5"/>
      <c r="U199" s="5"/>
      <c r="V199" s="5"/>
      <c r="W199" s="34"/>
      <c r="X199" s="34"/>
      <c r="Y199" s="34"/>
      <c r="Z199" s="34"/>
      <c r="AA199" s="34"/>
      <c r="AB199" s="5"/>
      <c r="AC199" s="5"/>
      <c r="AD199" s="34"/>
      <c r="AE199" s="5"/>
      <c r="AF199" s="5"/>
      <c r="AG199" s="5"/>
      <c r="AH199" s="5"/>
      <c r="AI199" s="5"/>
      <c r="AJ199" s="5"/>
      <c r="AK199" s="5"/>
      <c r="AL199" s="5"/>
      <c r="AM199" s="5"/>
      <c r="AN199" s="5"/>
      <c r="AO199" s="5"/>
      <c r="AP199" s="35"/>
      <c r="AQ199" s="34"/>
      <c r="AR199" s="34"/>
      <c r="AS199" s="34"/>
      <c r="AT199" s="34"/>
      <c r="AU199" s="34"/>
      <c r="AV199" s="34"/>
      <c r="AW199" s="34"/>
      <c r="AX199" s="34"/>
      <c r="AY199" s="34"/>
      <c r="AZ199" s="34"/>
      <c r="BA199" s="5"/>
      <c r="BB199" s="5"/>
      <c r="BC199" s="5"/>
      <c r="BD199" s="5"/>
      <c r="BE199" s="5"/>
      <c r="BF199" s="5"/>
      <c r="BG199" s="5"/>
      <c r="BH199" s="5"/>
      <c r="BI199" s="5"/>
      <c r="BJ199" s="5"/>
      <c r="BK199" s="5"/>
      <c r="BL199" s="5"/>
      <c r="BM199" s="4"/>
      <c r="BN199" s="5"/>
      <c r="BO199" s="5"/>
      <c r="BP199" s="5"/>
      <c r="BQ199" s="5"/>
      <c r="BR199" s="5"/>
      <c r="BS199" s="5"/>
      <c r="BT199" s="5"/>
      <c r="BU199" s="5"/>
    </row>
    <row r="200" spans="1:73" ht="13" x14ac:dyDescent="0.15">
      <c r="A200" s="34"/>
      <c r="B200" s="5"/>
      <c r="C200" s="5"/>
      <c r="D200" s="5"/>
      <c r="E200" s="5"/>
      <c r="F200" s="5"/>
      <c r="G200" s="5"/>
      <c r="H200" s="5"/>
      <c r="I200" s="5"/>
      <c r="J200" s="5"/>
      <c r="K200" s="5"/>
      <c r="L200" s="34"/>
      <c r="M200" s="34"/>
      <c r="N200" s="34"/>
      <c r="O200" s="34"/>
      <c r="P200" s="34"/>
      <c r="Q200" s="34"/>
      <c r="R200" s="5"/>
      <c r="S200" s="5"/>
      <c r="T200" s="5"/>
      <c r="U200" s="5"/>
      <c r="V200" s="5"/>
      <c r="W200" s="34"/>
      <c r="X200" s="34"/>
      <c r="Y200" s="34"/>
      <c r="Z200" s="34"/>
      <c r="AA200" s="34"/>
      <c r="AB200" s="5"/>
      <c r="AC200" s="5"/>
      <c r="AD200" s="34"/>
      <c r="AE200" s="5"/>
      <c r="AF200" s="5"/>
      <c r="AG200" s="5"/>
      <c r="AH200" s="5"/>
      <c r="AI200" s="5"/>
      <c r="AJ200" s="5"/>
      <c r="AK200" s="5"/>
      <c r="AL200" s="5"/>
      <c r="AM200" s="5"/>
      <c r="AN200" s="5"/>
      <c r="AO200" s="5"/>
      <c r="AP200" s="35"/>
      <c r="AQ200" s="34"/>
      <c r="AR200" s="34"/>
      <c r="AS200" s="34"/>
      <c r="AT200" s="34"/>
      <c r="AU200" s="34"/>
      <c r="AV200" s="34"/>
      <c r="AW200" s="34"/>
      <c r="AX200" s="34"/>
      <c r="AY200" s="34"/>
      <c r="AZ200" s="34"/>
      <c r="BA200" s="5"/>
      <c r="BB200" s="5"/>
      <c r="BC200" s="5"/>
      <c r="BD200" s="5"/>
      <c r="BE200" s="5"/>
      <c r="BF200" s="5"/>
      <c r="BG200" s="5"/>
      <c r="BH200" s="5"/>
      <c r="BI200" s="5"/>
      <c r="BJ200" s="5"/>
      <c r="BK200" s="5"/>
      <c r="BL200" s="5"/>
      <c r="BM200" s="4"/>
      <c r="BN200" s="5"/>
      <c r="BO200" s="5"/>
      <c r="BP200" s="5"/>
      <c r="BQ200" s="5"/>
      <c r="BR200" s="5"/>
      <c r="BS200" s="5"/>
      <c r="BT200" s="5"/>
      <c r="BU200" s="5"/>
    </row>
    <row r="201" spans="1:73" ht="13" x14ac:dyDescent="0.15">
      <c r="A201" s="34"/>
      <c r="B201" s="5"/>
      <c r="C201" s="5"/>
      <c r="D201" s="5"/>
      <c r="E201" s="5"/>
      <c r="F201" s="5"/>
      <c r="G201" s="5"/>
      <c r="H201" s="5"/>
      <c r="I201" s="5"/>
      <c r="J201" s="5"/>
      <c r="K201" s="5"/>
      <c r="L201" s="34"/>
      <c r="M201" s="34"/>
      <c r="N201" s="34"/>
      <c r="O201" s="34"/>
      <c r="P201" s="34"/>
      <c r="Q201" s="34"/>
      <c r="R201" s="5"/>
      <c r="S201" s="5"/>
      <c r="T201" s="5"/>
      <c r="U201" s="5"/>
      <c r="V201" s="5"/>
      <c r="W201" s="34"/>
      <c r="X201" s="34"/>
      <c r="Y201" s="34"/>
      <c r="Z201" s="34"/>
      <c r="AA201" s="34"/>
      <c r="AB201" s="5"/>
      <c r="AC201" s="5"/>
      <c r="AD201" s="34"/>
      <c r="AE201" s="5"/>
      <c r="AF201" s="5"/>
      <c r="AG201" s="5"/>
      <c r="AH201" s="5"/>
      <c r="AI201" s="5"/>
      <c r="AJ201" s="5"/>
      <c r="AK201" s="5"/>
      <c r="AL201" s="5"/>
      <c r="AM201" s="5"/>
      <c r="AN201" s="5"/>
      <c r="AO201" s="5"/>
      <c r="AP201" s="35"/>
      <c r="AQ201" s="34"/>
      <c r="AR201" s="34"/>
      <c r="AS201" s="34"/>
      <c r="AT201" s="34"/>
      <c r="AU201" s="34"/>
      <c r="AV201" s="34"/>
      <c r="AW201" s="34"/>
      <c r="AX201" s="34"/>
      <c r="AY201" s="34"/>
      <c r="AZ201" s="34"/>
      <c r="BA201" s="5"/>
      <c r="BB201" s="5"/>
      <c r="BC201" s="5"/>
      <c r="BD201" s="5"/>
      <c r="BE201" s="5"/>
      <c r="BF201" s="5"/>
      <c r="BG201" s="5"/>
      <c r="BH201" s="5"/>
      <c r="BI201" s="5"/>
      <c r="BJ201" s="5"/>
      <c r="BK201" s="5"/>
      <c r="BL201" s="5"/>
      <c r="BM201" s="4"/>
      <c r="BN201" s="5"/>
      <c r="BO201" s="5"/>
      <c r="BP201" s="5"/>
      <c r="BQ201" s="5"/>
      <c r="BR201" s="5"/>
      <c r="BS201" s="5"/>
      <c r="BT201" s="5"/>
      <c r="BU201" s="5"/>
    </row>
    <row r="202" spans="1:73" ht="13" x14ac:dyDescent="0.15">
      <c r="A202" s="34"/>
      <c r="B202" s="5"/>
      <c r="C202" s="5"/>
      <c r="D202" s="5"/>
      <c r="E202" s="5"/>
      <c r="F202" s="5"/>
      <c r="G202" s="5"/>
      <c r="H202" s="5"/>
      <c r="I202" s="5"/>
      <c r="J202" s="5"/>
      <c r="K202" s="5"/>
      <c r="L202" s="34"/>
      <c r="M202" s="34"/>
      <c r="N202" s="34"/>
      <c r="O202" s="34"/>
      <c r="P202" s="34"/>
      <c r="Q202" s="34"/>
      <c r="R202" s="5"/>
      <c r="S202" s="5"/>
      <c r="T202" s="5"/>
      <c r="U202" s="5"/>
      <c r="V202" s="5"/>
      <c r="W202" s="34"/>
      <c r="X202" s="34"/>
      <c r="Y202" s="34"/>
      <c r="Z202" s="34"/>
      <c r="AA202" s="34"/>
      <c r="AB202" s="5"/>
      <c r="AC202" s="5"/>
      <c r="AD202" s="34"/>
      <c r="AE202" s="5"/>
      <c r="AF202" s="5"/>
      <c r="AG202" s="5"/>
      <c r="AH202" s="5"/>
      <c r="AI202" s="5"/>
      <c r="AJ202" s="5"/>
      <c r="AK202" s="5"/>
      <c r="AL202" s="5"/>
      <c r="AM202" s="5"/>
      <c r="AN202" s="5"/>
      <c r="AO202" s="5"/>
      <c r="AP202" s="35"/>
      <c r="AQ202" s="34"/>
      <c r="AR202" s="34"/>
      <c r="AS202" s="34"/>
      <c r="AT202" s="34"/>
      <c r="AU202" s="34"/>
      <c r="AV202" s="34"/>
      <c r="AW202" s="34"/>
      <c r="AX202" s="34"/>
      <c r="AY202" s="34"/>
      <c r="AZ202" s="34"/>
      <c r="BA202" s="5"/>
      <c r="BB202" s="5"/>
      <c r="BC202" s="5"/>
      <c r="BD202" s="5"/>
      <c r="BE202" s="5"/>
      <c r="BF202" s="5"/>
      <c r="BG202" s="5"/>
      <c r="BH202" s="5"/>
      <c r="BI202" s="5"/>
      <c r="BJ202" s="5"/>
      <c r="BK202" s="5"/>
      <c r="BL202" s="5"/>
      <c r="BM202" s="4"/>
      <c r="BN202" s="5"/>
      <c r="BO202" s="5"/>
      <c r="BP202" s="5"/>
      <c r="BQ202" s="5"/>
      <c r="BR202" s="5"/>
      <c r="BS202" s="5"/>
      <c r="BT202" s="5"/>
      <c r="BU202" s="5"/>
    </row>
    <row r="203" spans="1:73" ht="13" x14ac:dyDescent="0.15">
      <c r="A203" s="34"/>
      <c r="B203" s="5"/>
      <c r="C203" s="5"/>
      <c r="D203" s="5"/>
      <c r="E203" s="5"/>
      <c r="F203" s="5"/>
      <c r="G203" s="5"/>
      <c r="H203" s="5"/>
      <c r="I203" s="5"/>
      <c r="J203" s="5"/>
      <c r="K203" s="5"/>
      <c r="L203" s="34"/>
      <c r="M203" s="34"/>
      <c r="N203" s="34"/>
      <c r="O203" s="34"/>
      <c r="P203" s="34"/>
      <c r="Q203" s="34"/>
      <c r="R203" s="5"/>
      <c r="S203" s="5"/>
      <c r="T203" s="5"/>
      <c r="U203" s="5"/>
      <c r="V203" s="5"/>
      <c r="W203" s="34"/>
      <c r="X203" s="34"/>
      <c r="Y203" s="34"/>
      <c r="Z203" s="34"/>
      <c r="AA203" s="34"/>
      <c r="AB203" s="5"/>
      <c r="AC203" s="5"/>
      <c r="AD203" s="34"/>
      <c r="AE203" s="5"/>
      <c r="AF203" s="5"/>
      <c r="AG203" s="5"/>
      <c r="AH203" s="5"/>
      <c r="AI203" s="5"/>
      <c r="AJ203" s="5"/>
      <c r="AK203" s="5"/>
      <c r="AL203" s="5"/>
      <c r="AM203" s="5"/>
      <c r="AN203" s="5"/>
      <c r="AO203" s="5"/>
      <c r="AP203" s="35"/>
      <c r="AQ203" s="34"/>
      <c r="AR203" s="34"/>
      <c r="AS203" s="34"/>
      <c r="AT203" s="34"/>
      <c r="AU203" s="34"/>
      <c r="AV203" s="34"/>
      <c r="AW203" s="34"/>
      <c r="AX203" s="34"/>
      <c r="AY203" s="34"/>
      <c r="AZ203" s="34"/>
      <c r="BA203" s="5"/>
      <c r="BB203" s="5"/>
      <c r="BC203" s="5"/>
      <c r="BD203" s="5"/>
      <c r="BE203" s="5"/>
      <c r="BF203" s="5"/>
      <c r="BG203" s="5"/>
      <c r="BH203" s="5"/>
      <c r="BI203" s="5"/>
      <c r="BJ203" s="5"/>
      <c r="BK203" s="5"/>
      <c r="BL203" s="5"/>
      <c r="BM203" s="4"/>
      <c r="BN203" s="5"/>
      <c r="BO203" s="5"/>
      <c r="BP203" s="5"/>
      <c r="BQ203" s="5"/>
      <c r="BR203" s="5"/>
      <c r="BS203" s="5"/>
      <c r="BT203" s="5"/>
      <c r="BU203" s="5"/>
    </row>
    <row r="204" spans="1:73" ht="13" x14ac:dyDescent="0.15">
      <c r="A204" s="34"/>
      <c r="B204" s="5"/>
      <c r="C204" s="5"/>
      <c r="D204" s="5"/>
      <c r="E204" s="5"/>
      <c r="F204" s="5"/>
      <c r="G204" s="5"/>
      <c r="H204" s="5"/>
      <c r="I204" s="5"/>
      <c r="J204" s="5"/>
      <c r="K204" s="5"/>
      <c r="L204" s="34"/>
      <c r="M204" s="34"/>
      <c r="N204" s="34"/>
      <c r="O204" s="34"/>
      <c r="P204" s="34"/>
      <c r="Q204" s="34"/>
      <c r="R204" s="5"/>
      <c r="S204" s="5"/>
      <c r="T204" s="5"/>
      <c r="U204" s="5"/>
      <c r="V204" s="5"/>
      <c r="W204" s="34"/>
      <c r="X204" s="34"/>
      <c r="Y204" s="34"/>
      <c r="Z204" s="34"/>
      <c r="AA204" s="34"/>
      <c r="AB204" s="5"/>
      <c r="AC204" s="5"/>
      <c r="AD204" s="34"/>
      <c r="AE204" s="5"/>
      <c r="AF204" s="5"/>
      <c r="AG204" s="5"/>
      <c r="AH204" s="5"/>
      <c r="AI204" s="5"/>
      <c r="AJ204" s="5"/>
      <c r="AK204" s="5"/>
      <c r="AL204" s="5"/>
      <c r="AM204" s="5"/>
      <c r="AN204" s="5"/>
      <c r="AO204" s="5"/>
      <c r="AP204" s="35"/>
      <c r="AQ204" s="34"/>
      <c r="AR204" s="34"/>
      <c r="AS204" s="34"/>
      <c r="AT204" s="34"/>
      <c r="AU204" s="34"/>
      <c r="AV204" s="34"/>
      <c r="AW204" s="34"/>
      <c r="AX204" s="34"/>
      <c r="AY204" s="34"/>
      <c r="AZ204" s="34"/>
      <c r="BA204" s="5"/>
      <c r="BB204" s="5"/>
      <c r="BC204" s="5"/>
      <c r="BD204" s="5"/>
      <c r="BE204" s="5"/>
      <c r="BF204" s="5"/>
      <c r="BG204" s="5"/>
      <c r="BH204" s="5"/>
      <c r="BI204" s="5"/>
      <c r="BJ204" s="5"/>
      <c r="BK204" s="5"/>
      <c r="BL204" s="5"/>
      <c r="BM204" s="4"/>
      <c r="BN204" s="5"/>
      <c r="BO204" s="5"/>
      <c r="BP204" s="5"/>
      <c r="BQ204" s="5"/>
      <c r="BR204" s="5"/>
      <c r="BS204" s="5"/>
      <c r="BT204" s="5"/>
      <c r="BU204" s="5"/>
    </row>
    <row r="205" spans="1:73" ht="13" x14ac:dyDescent="0.15">
      <c r="A205" s="34"/>
      <c r="B205" s="5"/>
      <c r="C205" s="5"/>
      <c r="D205" s="5"/>
      <c r="E205" s="5"/>
      <c r="F205" s="5"/>
      <c r="G205" s="5"/>
      <c r="H205" s="5"/>
      <c r="I205" s="5"/>
      <c r="J205" s="5"/>
      <c r="K205" s="5"/>
      <c r="L205" s="34"/>
      <c r="M205" s="34"/>
      <c r="N205" s="34"/>
      <c r="O205" s="34"/>
      <c r="P205" s="34"/>
      <c r="Q205" s="34"/>
      <c r="R205" s="5"/>
      <c r="S205" s="5"/>
      <c r="T205" s="5"/>
      <c r="U205" s="5"/>
      <c r="V205" s="5"/>
      <c r="W205" s="34"/>
      <c r="X205" s="34"/>
      <c r="Y205" s="34"/>
      <c r="Z205" s="34"/>
      <c r="AA205" s="34"/>
      <c r="AB205" s="5"/>
      <c r="AC205" s="5"/>
      <c r="AD205" s="34"/>
      <c r="AE205" s="5"/>
      <c r="AF205" s="5"/>
      <c r="AG205" s="5"/>
      <c r="AH205" s="5"/>
      <c r="AI205" s="5"/>
      <c r="AJ205" s="5"/>
      <c r="AK205" s="5"/>
      <c r="AL205" s="5"/>
      <c r="AM205" s="5"/>
      <c r="AN205" s="5"/>
      <c r="AO205" s="5"/>
      <c r="AP205" s="35"/>
      <c r="AQ205" s="34"/>
      <c r="AR205" s="34"/>
      <c r="AS205" s="34"/>
      <c r="AT205" s="34"/>
      <c r="AU205" s="34"/>
      <c r="AV205" s="34"/>
      <c r="AW205" s="34"/>
      <c r="AX205" s="34"/>
      <c r="AY205" s="34"/>
      <c r="AZ205" s="34"/>
      <c r="BA205" s="5"/>
      <c r="BB205" s="5"/>
      <c r="BC205" s="5"/>
      <c r="BD205" s="5"/>
      <c r="BE205" s="5"/>
      <c r="BF205" s="5"/>
      <c r="BG205" s="5"/>
      <c r="BH205" s="5"/>
      <c r="BI205" s="5"/>
      <c r="BJ205" s="5"/>
      <c r="BK205" s="5"/>
      <c r="BL205" s="5"/>
      <c r="BM205" s="4"/>
      <c r="BN205" s="5"/>
      <c r="BO205" s="5"/>
      <c r="BP205" s="5"/>
      <c r="BQ205" s="5"/>
      <c r="BR205" s="5"/>
      <c r="BS205" s="5"/>
      <c r="BT205" s="5"/>
      <c r="BU205" s="5"/>
    </row>
    <row r="206" spans="1:73" ht="13" x14ac:dyDescent="0.15">
      <c r="A206" s="34"/>
      <c r="B206" s="5"/>
      <c r="C206" s="5"/>
      <c r="D206" s="5"/>
      <c r="E206" s="5"/>
      <c r="F206" s="5"/>
      <c r="G206" s="5"/>
      <c r="H206" s="5"/>
      <c r="I206" s="5"/>
      <c r="J206" s="5"/>
      <c r="K206" s="5"/>
      <c r="L206" s="34"/>
      <c r="M206" s="34"/>
      <c r="N206" s="34"/>
      <c r="O206" s="34"/>
      <c r="P206" s="34"/>
      <c r="Q206" s="34"/>
      <c r="R206" s="5"/>
      <c r="S206" s="5"/>
      <c r="T206" s="5"/>
      <c r="U206" s="5"/>
      <c r="V206" s="5"/>
      <c r="W206" s="34"/>
      <c r="X206" s="34"/>
      <c r="Y206" s="34"/>
      <c r="Z206" s="34"/>
      <c r="AA206" s="34"/>
      <c r="AB206" s="5"/>
      <c r="AC206" s="5"/>
      <c r="AD206" s="34"/>
      <c r="AE206" s="5"/>
      <c r="AF206" s="5"/>
      <c r="AG206" s="5"/>
      <c r="AH206" s="5"/>
      <c r="AI206" s="5"/>
      <c r="AJ206" s="5"/>
      <c r="AK206" s="5"/>
      <c r="AL206" s="5"/>
      <c r="AM206" s="5"/>
      <c r="AN206" s="5"/>
      <c r="AO206" s="5"/>
      <c r="AP206" s="35"/>
      <c r="AQ206" s="34"/>
      <c r="AR206" s="34"/>
      <c r="AS206" s="34"/>
      <c r="AT206" s="34"/>
      <c r="AU206" s="34"/>
      <c r="AV206" s="34"/>
      <c r="AW206" s="34"/>
      <c r="AX206" s="34"/>
      <c r="AY206" s="34"/>
      <c r="AZ206" s="34"/>
      <c r="BA206" s="5"/>
      <c r="BB206" s="5"/>
      <c r="BC206" s="5"/>
      <c r="BD206" s="5"/>
      <c r="BE206" s="5"/>
      <c r="BF206" s="5"/>
      <c r="BG206" s="5"/>
      <c r="BH206" s="5"/>
      <c r="BI206" s="5"/>
      <c r="BJ206" s="5"/>
      <c r="BK206" s="5"/>
      <c r="BL206" s="5"/>
      <c r="BM206" s="4"/>
      <c r="BN206" s="5"/>
      <c r="BO206" s="5"/>
      <c r="BP206" s="5"/>
      <c r="BQ206" s="5"/>
      <c r="BR206" s="5"/>
      <c r="BS206" s="5"/>
      <c r="BT206" s="5"/>
      <c r="BU206" s="5"/>
    </row>
    <row r="207" spans="1:73" ht="13" x14ac:dyDescent="0.15">
      <c r="A207" s="34"/>
      <c r="B207" s="5"/>
      <c r="C207" s="5"/>
      <c r="D207" s="5"/>
      <c r="E207" s="5"/>
      <c r="F207" s="5"/>
      <c r="G207" s="5"/>
      <c r="H207" s="5"/>
      <c r="I207" s="5"/>
      <c r="J207" s="5"/>
      <c r="K207" s="5"/>
      <c r="L207" s="34"/>
      <c r="M207" s="34"/>
      <c r="N207" s="34"/>
      <c r="O207" s="34"/>
      <c r="P207" s="34"/>
      <c r="Q207" s="34"/>
      <c r="R207" s="5"/>
      <c r="S207" s="5"/>
      <c r="T207" s="5"/>
      <c r="U207" s="5"/>
      <c r="V207" s="5"/>
      <c r="W207" s="34"/>
      <c r="X207" s="34"/>
      <c r="Y207" s="34"/>
      <c r="Z207" s="34"/>
      <c r="AA207" s="34"/>
      <c r="AB207" s="5"/>
      <c r="AC207" s="5"/>
      <c r="AD207" s="34"/>
      <c r="AE207" s="5"/>
      <c r="AF207" s="5"/>
      <c r="AG207" s="5"/>
      <c r="AH207" s="5"/>
      <c r="AI207" s="5"/>
      <c r="AJ207" s="5"/>
      <c r="AK207" s="5"/>
      <c r="AL207" s="5"/>
      <c r="AM207" s="5"/>
      <c r="AN207" s="5"/>
      <c r="AO207" s="5"/>
      <c r="AP207" s="35"/>
      <c r="AQ207" s="34"/>
      <c r="AR207" s="34"/>
      <c r="AS207" s="34"/>
      <c r="AT207" s="34"/>
      <c r="AU207" s="34"/>
      <c r="AV207" s="34"/>
      <c r="AW207" s="34"/>
      <c r="AX207" s="34"/>
      <c r="AY207" s="34"/>
      <c r="AZ207" s="34"/>
      <c r="BA207" s="5"/>
      <c r="BB207" s="5"/>
      <c r="BC207" s="5"/>
      <c r="BD207" s="5"/>
      <c r="BE207" s="5"/>
      <c r="BF207" s="5"/>
      <c r="BG207" s="5"/>
      <c r="BH207" s="5"/>
      <c r="BI207" s="5"/>
      <c r="BJ207" s="5"/>
      <c r="BK207" s="5"/>
      <c r="BL207" s="5"/>
      <c r="BM207" s="4"/>
      <c r="BN207" s="5"/>
      <c r="BO207" s="5"/>
      <c r="BP207" s="5"/>
      <c r="BQ207" s="5"/>
      <c r="BR207" s="5"/>
      <c r="BS207" s="5"/>
      <c r="BT207" s="5"/>
      <c r="BU207" s="5"/>
    </row>
    <row r="208" spans="1:73" ht="13" x14ac:dyDescent="0.15">
      <c r="A208" s="34"/>
      <c r="B208" s="5"/>
      <c r="C208" s="5"/>
      <c r="D208" s="5"/>
      <c r="E208" s="5"/>
      <c r="F208" s="5"/>
      <c r="G208" s="5"/>
      <c r="H208" s="5"/>
      <c r="I208" s="5"/>
      <c r="J208" s="5"/>
      <c r="K208" s="5"/>
      <c r="L208" s="34"/>
      <c r="M208" s="34"/>
      <c r="N208" s="34"/>
      <c r="O208" s="34"/>
      <c r="P208" s="34"/>
      <c r="Q208" s="34"/>
      <c r="R208" s="5"/>
      <c r="S208" s="5"/>
      <c r="T208" s="5"/>
      <c r="U208" s="5"/>
      <c r="V208" s="5"/>
      <c r="W208" s="34"/>
      <c r="X208" s="34"/>
      <c r="Y208" s="34"/>
      <c r="Z208" s="34"/>
      <c r="AA208" s="34"/>
      <c r="AB208" s="5"/>
      <c r="AC208" s="5"/>
      <c r="AD208" s="34"/>
      <c r="AE208" s="5"/>
      <c r="AF208" s="5"/>
      <c r="AG208" s="5"/>
      <c r="AH208" s="5"/>
      <c r="AI208" s="5"/>
      <c r="AJ208" s="5"/>
      <c r="AK208" s="5"/>
      <c r="AL208" s="5"/>
      <c r="AM208" s="5"/>
      <c r="AN208" s="5"/>
      <c r="AO208" s="5"/>
      <c r="AP208" s="35"/>
      <c r="AQ208" s="34"/>
      <c r="AR208" s="34"/>
      <c r="AS208" s="34"/>
      <c r="AT208" s="34"/>
      <c r="AU208" s="34"/>
      <c r="AV208" s="34"/>
      <c r="AW208" s="34"/>
      <c r="AX208" s="34"/>
      <c r="AY208" s="34"/>
      <c r="AZ208" s="34"/>
      <c r="BA208" s="5"/>
      <c r="BB208" s="5"/>
      <c r="BC208" s="5"/>
      <c r="BD208" s="5"/>
      <c r="BE208" s="5"/>
      <c r="BF208" s="5"/>
      <c r="BG208" s="5"/>
      <c r="BH208" s="5"/>
      <c r="BI208" s="5"/>
      <c r="BJ208" s="5"/>
      <c r="BK208" s="5"/>
      <c r="BL208" s="5"/>
      <c r="BM208" s="4"/>
      <c r="BN208" s="5"/>
      <c r="BO208" s="5"/>
      <c r="BP208" s="5"/>
      <c r="BQ208" s="5"/>
      <c r="BR208" s="5"/>
      <c r="BS208" s="5"/>
      <c r="BT208" s="5"/>
      <c r="BU208" s="5"/>
    </row>
    <row r="209" spans="1:73" ht="13" x14ac:dyDescent="0.15">
      <c r="A209" s="34"/>
      <c r="B209" s="5"/>
      <c r="C209" s="5"/>
      <c r="D209" s="5"/>
      <c r="E209" s="5"/>
      <c r="F209" s="5"/>
      <c r="G209" s="5"/>
      <c r="H209" s="5"/>
      <c r="I209" s="5"/>
      <c r="J209" s="5"/>
      <c r="K209" s="5"/>
      <c r="L209" s="34"/>
      <c r="M209" s="34"/>
      <c r="N209" s="34"/>
      <c r="O209" s="34"/>
      <c r="P209" s="34"/>
      <c r="Q209" s="34"/>
      <c r="R209" s="5"/>
      <c r="S209" s="5"/>
      <c r="T209" s="5"/>
      <c r="U209" s="5"/>
      <c r="V209" s="5"/>
      <c r="W209" s="34"/>
      <c r="X209" s="34"/>
      <c r="Y209" s="34"/>
      <c r="Z209" s="34"/>
      <c r="AA209" s="34"/>
      <c r="AB209" s="5"/>
      <c r="AC209" s="5"/>
      <c r="AD209" s="34"/>
      <c r="AE209" s="5"/>
      <c r="AF209" s="5"/>
      <c r="AG209" s="5"/>
      <c r="AH209" s="5"/>
      <c r="AI209" s="5"/>
      <c r="AJ209" s="5"/>
      <c r="AK209" s="5"/>
      <c r="AL209" s="5"/>
      <c r="AM209" s="5"/>
      <c r="AN209" s="5"/>
      <c r="AO209" s="5"/>
      <c r="AP209" s="35"/>
      <c r="AQ209" s="34"/>
      <c r="AR209" s="34"/>
      <c r="AS209" s="34"/>
      <c r="AT209" s="34"/>
      <c r="AU209" s="34"/>
      <c r="AV209" s="34"/>
      <c r="AW209" s="34"/>
      <c r="AX209" s="34"/>
      <c r="AY209" s="34"/>
      <c r="AZ209" s="34"/>
      <c r="BA209" s="5"/>
      <c r="BB209" s="5"/>
      <c r="BC209" s="5"/>
      <c r="BD209" s="5"/>
      <c r="BE209" s="5"/>
      <c r="BF209" s="5"/>
      <c r="BG209" s="5"/>
      <c r="BH209" s="5"/>
      <c r="BI209" s="5"/>
      <c r="BJ209" s="5"/>
      <c r="BK209" s="5"/>
      <c r="BL209" s="5"/>
      <c r="BM209" s="4"/>
      <c r="BN209" s="5"/>
      <c r="BO209" s="5"/>
      <c r="BP209" s="5"/>
      <c r="BQ209" s="5"/>
      <c r="BR209" s="5"/>
      <c r="BS209" s="5"/>
      <c r="BT209" s="5"/>
      <c r="BU209" s="5"/>
    </row>
    <row r="210" spans="1:73" ht="13" x14ac:dyDescent="0.15">
      <c r="A210" s="34"/>
      <c r="B210" s="5"/>
      <c r="C210" s="5"/>
      <c r="D210" s="5"/>
      <c r="E210" s="5"/>
      <c r="F210" s="5"/>
      <c r="G210" s="5"/>
      <c r="H210" s="5"/>
      <c r="I210" s="5"/>
      <c r="J210" s="5"/>
      <c r="K210" s="5"/>
      <c r="L210" s="34"/>
      <c r="M210" s="34"/>
      <c r="N210" s="34"/>
      <c r="O210" s="34"/>
      <c r="P210" s="34"/>
      <c r="Q210" s="34"/>
      <c r="R210" s="5"/>
      <c r="S210" s="5"/>
      <c r="T210" s="5"/>
      <c r="U210" s="5"/>
      <c r="V210" s="5"/>
      <c r="W210" s="34"/>
      <c r="X210" s="34"/>
      <c r="Y210" s="34"/>
      <c r="Z210" s="34"/>
      <c r="AA210" s="34"/>
      <c r="AB210" s="5"/>
      <c r="AC210" s="5"/>
      <c r="AD210" s="34"/>
      <c r="AE210" s="5"/>
      <c r="AF210" s="5"/>
      <c r="AG210" s="5"/>
      <c r="AH210" s="5"/>
      <c r="AI210" s="5"/>
      <c r="AJ210" s="5"/>
      <c r="AK210" s="5"/>
      <c r="AL210" s="5"/>
      <c r="AM210" s="5"/>
      <c r="AN210" s="5"/>
      <c r="AO210" s="5"/>
      <c r="AP210" s="35"/>
      <c r="AQ210" s="34"/>
      <c r="AR210" s="34"/>
      <c r="AS210" s="34"/>
      <c r="AT210" s="34"/>
      <c r="AU210" s="34"/>
      <c r="AV210" s="34"/>
      <c r="AW210" s="34"/>
      <c r="AX210" s="34"/>
      <c r="AY210" s="34"/>
      <c r="AZ210" s="34"/>
      <c r="BA210" s="5"/>
      <c r="BB210" s="5"/>
      <c r="BC210" s="5"/>
      <c r="BD210" s="5"/>
      <c r="BE210" s="5"/>
      <c r="BF210" s="5"/>
      <c r="BG210" s="5"/>
      <c r="BH210" s="5"/>
      <c r="BI210" s="5"/>
      <c r="BJ210" s="5"/>
      <c r="BK210" s="5"/>
      <c r="BL210" s="5"/>
      <c r="BM210" s="4"/>
      <c r="BN210" s="5"/>
      <c r="BO210" s="5"/>
      <c r="BP210" s="5"/>
      <c r="BQ210" s="5"/>
      <c r="BR210" s="5"/>
      <c r="BS210" s="5"/>
      <c r="BT210" s="5"/>
      <c r="BU210" s="5"/>
    </row>
    <row r="211" spans="1:73" ht="13" x14ac:dyDescent="0.15">
      <c r="A211" s="34"/>
      <c r="B211" s="5"/>
      <c r="C211" s="5"/>
      <c r="D211" s="5"/>
      <c r="E211" s="5"/>
      <c r="F211" s="5"/>
      <c r="G211" s="5"/>
      <c r="H211" s="5"/>
      <c r="I211" s="5"/>
      <c r="J211" s="5"/>
      <c r="K211" s="5"/>
      <c r="L211" s="34"/>
      <c r="M211" s="34"/>
      <c r="N211" s="34"/>
      <c r="O211" s="34"/>
      <c r="P211" s="34"/>
      <c r="Q211" s="34"/>
      <c r="R211" s="5"/>
      <c r="S211" s="5"/>
      <c r="T211" s="5"/>
      <c r="U211" s="5"/>
      <c r="V211" s="5"/>
      <c r="W211" s="34"/>
      <c r="X211" s="34"/>
      <c r="Y211" s="34"/>
      <c r="Z211" s="34"/>
      <c r="AA211" s="34"/>
      <c r="AB211" s="5"/>
      <c r="AC211" s="5"/>
      <c r="AD211" s="34"/>
      <c r="AE211" s="5"/>
      <c r="AF211" s="5"/>
      <c r="AG211" s="5"/>
      <c r="AH211" s="5"/>
      <c r="AI211" s="5"/>
      <c r="AJ211" s="5"/>
      <c r="AK211" s="5"/>
      <c r="AL211" s="5"/>
      <c r="AM211" s="5"/>
      <c r="AN211" s="5"/>
      <c r="AO211" s="5"/>
      <c r="AP211" s="35"/>
      <c r="AQ211" s="34"/>
      <c r="AR211" s="34"/>
      <c r="AS211" s="34"/>
      <c r="AT211" s="34"/>
      <c r="AU211" s="34"/>
      <c r="AV211" s="34"/>
      <c r="AW211" s="34"/>
      <c r="AX211" s="34"/>
      <c r="AY211" s="34"/>
      <c r="AZ211" s="34"/>
      <c r="BA211" s="5"/>
      <c r="BB211" s="5"/>
      <c r="BC211" s="5"/>
      <c r="BD211" s="5"/>
      <c r="BE211" s="5"/>
      <c r="BF211" s="5"/>
      <c r="BG211" s="5"/>
      <c r="BH211" s="5"/>
      <c r="BI211" s="5"/>
      <c r="BJ211" s="5"/>
      <c r="BK211" s="5"/>
      <c r="BL211" s="5"/>
      <c r="BM211" s="4"/>
      <c r="BN211" s="5"/>
      <c r="BO211" s="5"/>
      <c r="BP211" s="5"/>
      <c r="BQ211" s="5"/>
      <c r="BR211" s="5"/>
      <c r="BS211" s="5"/>
      <c r="BT211" s="5"/>
      <c r="BU211" s="5"/>
    </row>
    <row r="212" spans="1:73" ht="13" x14ac:dyDescent="0.15">
      <c r="A212" s="34"/>
      <c r="B212" s="5"/>
      <c r="C212" s="5"/>
      <c r="D212" s="5"/>
      <c r="E212" s="5"/>
      <c r="F212" s="5"/>
      <c r="G212" s="5"/>
      <c r="H212" s="5"/>
      <c r="I212" s="5"/>
      <c r="J212" s="5"/>
      <c r="K212" s="5"/>
      <c r="L212" s="34"/>
      <c r="M212" s="34"/>
      <c r="N212" s="34"/>
      <c r="O212" s="34"/>
      <c r="P212" s="34"/>
      <c r="Q212" s="34"/>
      <c r="R212" s="5"/>
      <c r="S212" s="5"/>
      <c r="T212" s="5"/>
      <c r="U212" s="5"/>
      <c r="V212" s="5"/>
      <c r="W212" s="34"/>
      <c r="X212" s="34"/>
      <c r="Y212" s="34"/>
      <c r="Z212" s="34"/>
      <c r="AA212" s="34"/>
      <c r="AB212" s="5"/>
      <c r="AC212" s="5"/>
      <c r="AD212" s="34"/>
      <c r="AE212" s="5"/>
      <c r="AF212" s="5"/>
      <c r="AG212" s="5"/>
      <c r="AH212" s="5"/>
      <c r="AI212" s="5"/>
      <c r="AJ212" s="5"/>
      <c r="AK212" s="5"/>
      <c r="AL212" s="5"/>
      <c r="AM212" s="5"/>
      <c r="AN212" s="5"/>
      <c r="AO212" s="5"/>
      <c r="AP212" s="35"/>
      <c r="AQ212" s="34"/>
      <c r="AR212" s="34"/>
      <c r="AS212" s="34"/>
      <c r="AT212" s="34"/>
      <c r="AU212" s="34"/>
      <c r="AV212" s="34"/>
      <c r="AW212" s="34"/>
      <c r="AX212" s="34"/>
      <c r="AY212" s="34"/>
      <c r="AZ212" s="34"/>
      <c r="BA212" s="5"/>
      <c r="BB212" s="5"/>
      <c r="BC212" s="5"/>
      <c r="BD212" s="5"/>
      <c r="BE212" s="5"/>
      <c r="BF212" s="5"/>
      <c r="BG212" s="5"/>
      <c r="BH212" s="5"/>
      <c r="BI212" s="5"/>
      <c r="BJ212" s="5"/>
      <c r="BK212" s="5"/>
      <c r="BL212" s="5"/>
      <c r="BM212" s="4"/>
      <c r="BN212" s="5"/>
      <c r="BO212" s="5"/>
      <c r="BP212" s="5"/>
      <c r="BQ212" s="5"/>
      <c r="BR212" s="5"/>
      <c r="BS212" s="5"/>
      <c r="BT212" s="5"/>
      <c r="BU212" s="5"/>
    </row>
    <row r="213" spans="1:73" ht="13" x14ac:dyDescent="0.15">
      <c r="A213" s="34"/>
      <c r="B213" s="5"/>
      <c r="C213" s="5"/>
      <c r="D213" s="5"/>
      <c r="E213" s="5"/>
      <c r="F213" s="5"/>
      <c r="G213" s="5"/>
      <c r="H213" s="5"/>
      <c r="I213" s="5"/>
      <c r="J213" s="5"/>
      <c r="K213" s="5"/>
      <c r="L213" s="34"/>
      <c r="M213" s="34"/>
      <c r="N213" s="34"/>
      <c r="O213" s="34"/>
      <c r="P213" s="34"/>
      <c r="Q213" s="34"/>
      <c r="R213" s="5"/>
      <c r="S213" s="5"/>
      <c r="T213" s="5"/>
      <c r="U213" s="5"/>
      <c r="V213" s="5"/>
      <c r="W213" s="34"/>
      <c r="X213" s="34"/>
      <c r="Y213" s="34"/>
      <c r="Z213" s="34"/>
      <c r="AA213" s="34"/>
      <c r="AB213" s="5"/>
      <c r="AC213" s="5"/>
      <c r="AD213" s="34"/>
      <c r="AE213" s="5"/>
      <c r="AF213" s="5"/>
      <c r="AG213" s="5"/>
      <c r="AH213" s="5"/>
      <c r="AI213" s="5"/>
      <c r="AJ213" s="5"/>
      <c r="AK213" s="5"/>
      <c r="AL213" s="5"/>
      <c r="AM213" s="5"/>
      <c r="AN213" s="5"/>
      <c r="AO213" s="5"/>
      <c r="AP213" s="35"/>
      <c r="AQ213" s="34"/>
      <c r="AR213" s="34"/>
      <c r="AS213" s="34"/>
      <c r="AT213" s="34"/>
      <c r="AU213" s="34"/>
      <c r="AV213" s="34"/>
      <c r="AW213" s="34"/>
      <c r="AX213" s="34"/>
      <c r="AY213" s="34"/>
      <c r="AZ213" s="34"/>
      <c r="BA213" s="5"/>
      <c r="BB213" s="5"/>
      <c r="BC213" s="5"/>
      <c r="BD213" s="5"/>
      <c r="BE213" s="5"/>
      <c r="BF213" s="5"/>
      <c r="BG213" s="5"/>
      <c r="BH213" s="5"/>
      <c r="BI213" s="5"/>
      <c r="BJ213" s="5"/>
      <c r="BK213" s="5"/>
      <c r="BL213" s="5"/>
      <c r="BM213" s="4"/>
      <c r="BN213" s="5"/>
      <c r="BO213" s="5"/>
      <c r="BP213" s="5"/>
      <c r="BQ213" s="5"/>
      <c r="BR213" s="5"/>
      <c r="BS213" s="5"/>
      <c r="BT213" s="5"/>
      <c r="BU213" s="5"/>
    </row>
    <row r="214" spans="1:73" ht="13" x14ac:dyDescent="0.15">
      <c r="A214" s="34"/>
      <c r="B214" s="5"/>
      <c r="C214" s="5"/>
      <c r="D214" s="5"/>
      <c r="E214" s="5"/>
      <c r="F214" s="5"/>
      <c r="G214" s="5"/>
      <c r="H214" s="5"/>
      <c r="I214" s="5"/>
      <c r="J214" s="5"/>
      <c r="K214" s="5"/>
      <c r="L214" s="34"/>
      <c r="M214" s="34"/>
      <c r="N214" s="34"/>
      <c r="O214" s="34"/>
      <c r="P214" s="34"/>
      <c r="Q214" s="34"/>
      <c r="R214" s="5"/>
      <c r="S214" s="5"/>
      <c r="T214" s="5"/>
      <c r="U214" s="5"/>
      <c r="V214" s="5"/>
      <c r="W214" s="34"/>
      <c r="X214" s="34"/>
      <c r="Y214" s="34"/>
      <c r="Z214" s="34"/>
      <c r="AA214" s="34"/>
      <c r="AB214" s="5"/>
      <c r="AC214" s="5"/>
      <c r="AD214" s="34"/>
      <c r="AE214" s="5"/>
      <c r="AF214" s="5"/>
      <c r="AG214" s="5"/>
      <c r="AH214" s="5"/>
      <c r="AI214" s="5"/>
      <c r="AJ214" s="5"/>
      <c r="AK214" s="5"/>
      <c r="AL214" s="5"/>
      <c r="AM214" s="5"/>
      <c r="AN214" s="5"/>
      <c r="AO214" s="5"/>
      <c r="AP214" s="35"/>
      <c r="AQ214" s="34"/>
      <c r="AR214" s="34"/>
      <c r="AS214" s="34"/>
      <c r="AT214" s="34"/>
      <c r="AU214" s="34"/>
      <c r="AV214" s="34"/>
      <c r="AW214" s="34"/>
      <c r="AX214" s="34"/>
      <c r="AY214" s="34"/>
      <c r="AZ214" s="34"/>
      <c r="BA214" s="5"/>
      <c r="BB214" s="5"/>
      <c r="BC214" s="5"/>
      <c r="BD214" s="5"/>
      <c r="BE214" s="5"/>
      <c r="BF214" s="5"/>
      <c r="BG214" s="5"/>
      <c r="BH214" s="5"/>
      <c r="BI214" s="5"/>
      <c r="BJ214" s="5"/>
      <c r="BK214" s="5"/>
      <c r="BL214" s="5"/>
      <c r="BM214" s="4"/>
      <c r="BN214" s="5"/>
      <c r="BO214" s="5"/>
      <c r="BP214" s="5"/>
      <c r="BQ214" s="5"/>
      <c r="BR214" s="5"/>
      <c r="BS214" s="5"/>
      <c r="BT214" s="5"/>
      <c r="BU214" s="5"/>
    </row>
    <row r="215" spans="1:73" ht="13" x14ac:dyDescent="0.15">
      <c r="A215" s="34"/>
      <c r="B215" s="5"/>
      <c r="C215" s="5"/>
      <c r="D215" s="5"/>
      <c r="E215" s="5"/>
      <c r="F215" s="5"/>
      <c r="G215" s="5"/>
      <c r="H215" s="5"/>
      <c r="I215" s="5"/>
      <c r="J215" s="5"/>
      <c r="K215" s="5"/>
      <c r="L215" s="34"/>
      <c r="M215" s="34"/>
      <c r="N215" s="34"/>
      <c r="O215" s="34"/>
      <c r="P215" s="34"/>
      <c r="Q215" s="34"/>
      <c r="R215" s="5"/>
      <c r="S215" s="5"/>
      <c r="T215" s="5"/>
      <c r="U215" s="5"/>
      <c r="V215" s="5"/>
      <c r="W215" s="34"/>
      <c r="X215" s="34"/>
      <c r="Y215" s="34"/>
      <c r="Z215" s="34"/>
      <c r="AA215" s="34"/>
      <c r="AB215" s="5"/>
      <c r="AC215" s="5"/>
      <c r="AD215" s="34"/>
      <c r="AE215" s="5"/>
      <c r="AF215" s="5"/>
      <c r="AG215" s="5"/>
      <c r="AH215" s="5"/>
      <c r="AI215" s="5"/>
      <c r="AJ215" s="5"/>
      <c r="AK215" s="5"/>
      <c r="AL215" s="5"/>
      <c r="AM215" s="5"/>
      <c r="AN215" s="5"/>
      <c r="AO215" s="5"/>
      <c r="AP215" s="35"/>
      <c r="AQ215" s="34"/>
      <c r="AR215" s="34"/>
      <c r="AS215" s="34"/>
      <c r="AT215" s="34"/>
      <c r="AU215" s="34"/>
      <c r="AV215" s="34"/>
      <c r="AW215" s="34"/>
      <c r="AX215" s="34"/>
      <c r="AY215" s="34"/>
      <c r="AZ215" s="34"/>
      <c r="BA215" s="5"/>
      <c r="BB215" s="5"/>
      <c r="BC215" s="5"/>
      <c r="BD215" s="5"/>
      <c r="BE215" s="5"/>
      <c r="BF215" s="5"/>
      <c r="BG215" s="5"/>
      <c r="BH215" s="5"/>
      <c r="BI215" s="5"/>
      <c r="BJ215" s="5"/>
      <c r="BK215" s="5"/>
      <c r="BL215" s="5"/>
      <c r="BM215" s="4"/>
      <c r="BN215" s="5"/>
      <c r="BO215" s="5"/>
      <c r="BP215" s="5"/>
      <c r="BQ215" s="5"/>
      <c r="BR215" s="5"/>
      <c r="BS215" s="5"/>
      <c r="BT215" s="5"/>
      <c r="BU215" s="5"/>
    </row>
    <row r="216" spans="1:73" ht="13" x14ac:dyDescent="0.15">
      <c r="A216" s="34"/>
      <c r="B216" s="5"/>
      <c r="C216" s="5"/>
      <c r="D216" s="5"/>
      <c r="E216" s="5"/>
      <c r="F216" s="5"/>
      <c r="G216" s="5"/>
      <c r="H216" s="5"/>
      <c r="I216" s="5"/>
      <c r="J216" s="5"/>
      <c r="K216" s="5"/>
      <c r="L216" s="34"/>
      <c r="M216" s="34"/>
      <c r="N216" s="34"/>
      <c r="O216" s="34"/>
      <c r="P216" s="34"/>
      <c r="Q216" s="34"/>
      <c r="R216" s="5"/>
      <c r="S216" s="5"/>
      <c r="T216" s="5"/>
      <c r="U216" s="5"/>
      <c r="V216" s="5"/>
      <c r="W216" s="34"/>
      <c r="X216" s="34"/>
      <c r="Y216" s="34"/>
      <c r="Z216" s="34"/>
      <c r="AA216" s="34"/>
      <c r="AB216" s="5"/>
      <c r="AC216" s="5"/>
      <c r="AD216" s="34"/>
      <c r="AE216" s="5"/>
      <c r="AF216" s="5"/>
      <c r="AG216" s="5"/>
      <c r="AH216" s="5"/>
      <c r="AI216" s="5"/>
      <c r="AJ216" s="5"/>
      <c r="AK216" s="5"/>
      <c r="AL216" s="5"/>
      <c r="AM216" s="5"/>
      <c r="AN216" s="5"/>
      <c r="AO216" s="5"/>
      <c r="AP216" s="35"/>
      <c r="AQ216" s="34"/>
      <c r="AR216" s="34"/>
      <c r="AS216" s="34"/>
      <c r="AT216" s="34"/>
      <c r="AU216" s="34"/>
      <c r="AV216" s="34"/>
      <c r="AW216" s="34"/>
      <c r="AX216" s="34"/>
      <c r="AY216" s="34"/>
      <c r="AZ216" s="34"/>
      <c r="BA216" s="5"/>
      <c r="BB216" s="5"/>
      <c r="BC216" s="5"/>
      <c r="BD216" s="5"/>
      <c r="BE216" s="5"/>
      <c r="BF216" s="5"/>
      <c r="BG216" s="5"/>
      <c r="BH216" s="5"/>
      <c r="BI216" s="5"/>
      <c r="BJ216" s="5"/>
      <c r="BK216" s="5"/>
      <c r="BL216" s="5"/>
      <c r="BM216" s="4"/>
      <c r="BN216" s="5"/>
      <c r="BO216" s="5"/>
      <c r="BP216" s="5"/>
      <c r="BQ216" s="5"/>
      <c r="BR216" s="5"/>
      <c r="BS216" s="5"/>
      <c r="BT216" s="5"/>
      <c r="BU216" s="5"/>
    </row>
    <row r="217" spans="1:73" ht="13" x14ac:dyDescent="0.15">
      <c r="A217" s="34"/>
      <c r="B217" s="5"/>
      <c r="C217" s="5"/>
      <c r="D217" s="5"/>
      <c r="E217" s="5"/>
      <c r="F217" s="5"/>
      <c r="G217" s="5"/>
      <c r="H217" s="5"/>
      <c r="I217" s="5"/>
      <c r="J217" s="5"/>
      <c r="K217" s="5"/>
      <c r="L217" s="34"/>
      <c r="M217" s="34"/>
      <c r="N217" s="34"/>
      <c r="O217" s="34"/>
      <c r="P217" s="34"/>
      <c r="Q217" s="34"/>
      <c r="R217" s="5"/>
      <c r="S217" s="5"/>
      <c r="T217" s="5"/>
      <c r="U217" s="5"/>
      <c r="V217" s="5"/>
      <c r="W217" s="34"/>
      <c r="X217" s="34"/>
      <c r="Y217" s="34"/>
      <c r="Z217" s="34"/>
      <c r="AA217" s="34"/>
      <c r="AB217" s="5"/>
      <c r="AC217" s="5"/>
      <c r="AD217" s="34"/>
      <c r="AE217" s="5"/>
      <c r="AF217" s="5"/>
      <c r="AG217" s="5"/>
      <c r="AH217" s="5"/>
      <c r="AI217" s="5"/>
      <c r="AJ217" s="5"/>
      <c r="AK217" s="5"/>
      <c r="AL217" s="5"/>
      <c r="AM217" s="5"/>
      <c r="AN217" s="5"/>
      <c r="AO217" s="5"/>
      <c r="AP217" s="35"/>
      <c r="AQ217" s="34"/>
      <c r="AR217" s="34"/>
      <c r="AS217" s="34"/>
      <c r="AT217" s="34"/>
      <c r="AU217" s="34"/>
      <c r="AV217" s="34"/>
      <c r="AW217" s="34"/>
      <c r="AX217" s="34"/>
      <c r="AY217" s="34"/>
      <c r="AZ217" s="34"/>
      <c r="BA217" s="5"/>
      <c r="BB217" s="5"/>
      <c r="BC217" s="5"/>
      <c r="BD217" s="5"/>
      <c r="BE217" s="5"/>
      <c r="BF217" s="5"/>
      <c r="BG217" s="5"/>
      <c r="BH217" s="5"/>
      <c r="BI217" s="5"/>
      <c r="BJ217" s="5"/>
      <c r="BK217" s="5"/>
      <c r="BL217" s="5"/>
      <c r="BM217" s="4"/>
      <c r="BN217" s="5"/>
      <c r="BO217" s="5"/>
      <c r="BP217" s="5"/>
      <c r="BQ217" s="5"/>
      <c r="BR217" s="5"/>
      <c r="BS217" s="5"/>
      <c r="BT217" s="5"/>
      <c r="BU217" s="5"/>
    </row>
    <row r="218" spans="1:73" ht="13" x14ac:dyDescent="0.15">
      <c r="A218" s="34"/>
      <c r="B218" s="5"/>
      <c r="C218" s="5"/>
      <c r="D218" s="5"/>
      <c r="E218" s="5"/>
      <c r="F218" s="5"/>
      <c r="G218" s="5"/>
      <c r="H218" s="5"/>
      <c r="I218" s="5"/>
      <c r="J218" s="5"/>
      <c r="K218" s="5"/>
      <c r="L218" s="34"/>
      <c r="M218" s="34"/>
      <c r="N218" s="34"/>
      <c r="O218" s="34"/>
      <c r="P218" s="34"/>
      <c r="Q218" s="34"/>
      <c r="R218" s="5"/>
      <c r="S218" s="5"/>
      <c r="T218" s="5"/>
      <c r="U218" s="5"/>
      <c r="V218" s="5"/>
      <c r="W218" s="34"/>
      <c r="X218" s="34"/>
      <c r="Y218" s="34"/>
      <c r="Z218" s="34"/>
      <c r="AA218" s="34"/>
      <c r="AB218" s="5"/>
      <c r="AC218" s="5"/>
      <c r="AD218" s="34"/>
      <c r="AE218" s="5"/>
      <c r="AF218" s="5"/>
      <c r="AG218" s="5"/>
      <c r="AH218" s="5"/>
      <c r="AI218" s="5"/>
      <c r="AJ218" s="5"/>
      <c r="AK218" s="5"/>
      <c r="AL218" s="5"/>
      <c r="AM218" s="5"/>
      <c r="AN218" s="5"/>
      <c r="AO218" s="5"/>
      <c r="AP218" s="35"/>
      <c r="AQ218" s="34"/>
      <c r="AR218" s="34"/>
      <c r="AS218" s="34"/>
      <c r="AT218" s="34"/>
      <c r="AU218" s="34"/>
      <c r="AV218" s="34"/>
      <c r="AW218" s="34"/>
      <c r="AX218" s="34"/>
      <c r="AY218" s="34"/>
      <c r="AZ218" s="34"/>
      <c r="BA218" s="5"/>
      <c r="BB218" s="5"/>
      <c r="BC218" s="5"/>
      <c r="BD218" s="5"/>
      <c r="BE218" s="5"/>
      <c r="BF218" s="5"/>
      <c r="BG218" s="5"/>
      <c r="BH218" s="5"/>
      <c r="BI218" s="5"/>
      <c r="BJ218" s="5"/>
      <c r="BK218" s="5"/>
      <c r="BL218" s="5"/>
      <c r="BM218" s="4"/>
      <c r="BN218" s="5"/>
      <c r="BO218" s="5"/>
      <c r="BP218" s="5"/>
      <c r="BQ218" s="5"/>
      <c r="BR218" s="5"/>
      <c r="BS218" s="5"/>
      <c r="BT218" s="5"/>
      <c r="BU218" s="5"/>
    </row>
    <row r="219" spans="1:73" ht="13" x14ac:dyDescent="0.15">
      <c r="A219" s="34"/>
      <c r="B219" s="5"/>
      <c r="C219" s="5"/>
      <c r="D219" s="5"/>
      <c r="E219" s="5"/>
      <c r="F219" s="5"/>
      <c r="G219" s="5"/>
      <c r="H219" s="5"/>
      <c r="I219" s="5"/>
      <c r="J219" s="5"/>
      <c r="K219" s="5"/>
      <c r="L219" s="34"/>
      <c r="M219" s="34"/>
      <c r="N219" s="34"/>
      <c r="O219" s="34"/>
      <c r="P219" s="34"/>
      <c r="Q219" s="34"/>
      <c r="R219" s="5"/>
      <c r="S219" s="5"/>
      <c r="T219" s="5"/>
      <c r="U219" s="5"/>
      <c r="V219" s="5"/>
      <c r="W219" s="34"/>
      <c r="X219" s="34"/>
      <c r="Y219" s="34"/>
      <c r="Z219" s="34"/>
      <c r="AA219" s="34"/>
      <c r="AB219" s="5"/>
      <c r="AC219" s="5"/>
      <c r="AD219" s="34"/>
      <c r="AE219" s="5"/>
      <c r="AF219" s="5"/>
      <c r="AG219" s="5"/>
      <c r="AH219" s="5"/>
      <c r="AI219" s="5"/>
      <c r="AJ219" s="5"/>
      <c r="AK219" s="5"/>
      <c r="AL219" s="5"/>
      <c r="AM219" s="5"/>
      <c r="AN219" s="5"/>
      <c r="AO219" s="5"/>
      <c r="AP219" s="35"/>
      <c r="AQ219" s="34"/>
      <c r="AR219" s="34"/>
      <c r="AS219" s="34"/>
      <c r="AT219" s="34"/>
      <c r="AU219" s="34"/>
      <c r="AV219" s="34"/>
      <c r="AW219" s="34"/>
      <c r="AX219" s="34"/>
      <c r="AY219" s="34"/>
      <c r="AZ219" s="34"/>
      <c r="BA219" s="5"/>
      <c r="BB219" s="5"/>
      <c r="BC219" s="5"/>
      <c r="BD219" s="5"/>
      <c r="BE219" s="5"/>
      <c r="BF219" s="5"/>
      <c r="BG219" s="5"/>
      <c r="BH219" s="5"/>
      <c r="BI219" s="5"/>
      <c r="BJ219" s="5"/>
      <c r="BK219" s="5"/>
      <c r="BL219" s="5"/>
      <c r="BM219" s="4"/>
      <c r="BN219" s="5"/>
      <c r="BO219" s="5"/>
      <c r="BP219" s="5"/>
      <c r="BQ219" s="5"/>
      <c r="BR219" s="5"/>
      <c r="BS219" s="5"/>
      <c r="BT219" s="5"/>
      <c r="BU219" s="5"/>
    </row>
    <row r="220" spans="1:73" ht="13" x14ac:dyDescent="0.15">
      <c r="A220" s="34"/>
      <c r="B220" s="5"/>
      <c r="C220" s="5"/>
      <c r="D220" s="5"/>
      <c r="E220" s="5"/>
      <c r="F220" s="5"/>
      <c r="G220" s="5"/>
      <c r="H220" s="5"/>
      <c r="I220" s="5"/>
      <c r="J220" s="5"/>
      <c r="K220" s="5"/>
      <c r="L220" s="34"/>
      <c r="M220" s="34"/>
      <c r="N220" s="34"/>
      <c r="O220" s="34"/>
      <c r="P220" s="34"/>
      <c r="Q220" s="34"/>
      <c r="R220" s="5"/>
      <c r="S220" s="5"/>
      <c r="T220" s="5"/>
      <c r="U220" s="5"/>
      <c r="V220" s="5"/>
      <c r="W220" s="34"/>
      <c r="X220" s="34"/>
      <c r="Y220" s="34"/>
      <c r="Z220" s="34"/>
      <c r="AA220" s="34"/>
      <c r="AB220" s="5"/>
      <c r="AC220" s="5"/>
      <c r="AD220" s="34"/>
      <c r="AE220" s="5"/>
      <c r="AF220" s="5"/>
      <c r="AG220" s="5"/>
      <c r="AH220" s="5"/>
      <c r="AI220" s="5"/>
      <c r="AJ220" s="5"/>
      <c r="AK220" s="5"/>
      <c r="AL220" s="5"/>
      <c r="AM220" s="5"/>
      <c r="AN220" s="5"/>
      <c r="AO220" s="5"/>
      <c r="AP220" s="35"/>
      <c r="AQ220" s="34"/>
      <c r="AR220" s="34"/>
      <c r="AS220" s="34"/>
      <c r="AT220" s="34"/>
      <c r="AU220" s="34"/>
      <c r="AV220" s="34"/>
      <c r="AW220" s="34"/>
      <c r="AX220" s="34"/>
      <c r="AY220" s="34"/>
      <c r="AZ220" s="34"/>
      <c r="BA220" s="5"/>
      <c r="BB220" s="5"/>
      <c r="BC220" s="5"/>
      <c r="BD220" s="5"/>
      <c r="BE220" s="5"/>
      <c r="BF220" s="5"/>
      <c r="BG220" s="5"/>
      <c r="BH220" s="5"/>
      <c r="BI220" s="5"/>
      <c r="BJ220" s="5"/>
      <c r="BK220" s="5"/>
      <c r="BL220" s="5"/>
      <c r="BM220" s="4"/>
      <c r="BN220" s="5"/>
      <c r="BO220" s="5"/>
      <c r="BP220" s="5"/>
      <c r="BQ220" s="5"/>
      <c r="BR220" s="5"/>
      <c r="BS220" s="5"/>
      <c r="BT220" s="5"/>
      <c r="BU220" s="5"/>
    </row>
    <row r="221" spans="1:73" ht="13" x14ac:dyDescent="0.15">
      <c r="A221" s="34"/>
      <c r="B221" s="5"/>
      <c r="C221" s="5"/>
      <c r="D221" s="5"/>
      <c r="E221" s="5"/>
      <c r="F221" s="5"/>
      <c r="G221" s="5"/>
      <c r="H221" s="5"/>
      <c r="I221" s="5"/>
      <c r="J221" s="5"/>
      <c r="K221" s="5"/>
      <c r="L221" s="34"/>
      <c r="M221" s="34"/>
      <c r="N221" s="34"/>
      <c r="O221" s="34"/>
      <c r="P221" s="34"/>
      <c r="Q221" s="34"/>
      <c r="R221" s="5"/>
      <c r="S221" s="5"/>
      <c r="T221" s="5"/>
      <c r="U221" s="5"/>
      <c r="V221" s="5"/>
      <c r="W221" s="34"/>
      <c r="X221" s="34"/>
      <c r="Y221" s="34"/>
      <c r="Z221" s="34"/>
      <c r="AA221" s="34"/>
      <c r="AB221" s="5"/>
      <c r="AC221" s="5"/>
      <c r="AD221" s="34"/>
      <c r="AE221" s="5"/>
      <c r="AF221" s="5"/>
      <c r="AG221" s="5"/>
      <c r="AH221" s="5"/>
      <c r="AI221" s="5"/>
      <c r="AJ221" s="5"/>
      <c r="AK221" s="5"/>
      <c r="AL221" s="5"/>
      <c r="AM221" s="5"/>
      <c r="AN221" s="5"/>
      <c r="AO221" s="5"/>
      <c r="AP221" s="35"/>
      <c r="AQ221" s="34"/>
      <c r="AR221" s="34"/>
      <c r="AS221" s="34"/>
      <c r="AT221" s="34"/>
      <c r="AU221" s="34"/>
      <c r="AV221" s="34"/>
      <c r="AW221" s="34"/>
      <c r="AX221" s="34"/>
      <c r="AY221" s="34"/>
      <c r="AZ221" s="34"/>
      <c r="BA221" s="5"/>
      <c r="BB221" s="5"/>
      <c r="BC221" s="5"/>
      <c r="BD221" s="5"/>
      <c r="BE221" s="5"/>
      <c r="BF221" s="5"/>
      <c r="BG221" s="5"/>
      <c r="BH221" s="5"/>
      <c r="BI221" s="5"/>
      <c r="BJ221" s="5"/>
      <c r="BK221" s="5"/>
      <c r="BL221" s="5"/>
      <c r="BM221" s="4"/>
      <c r="BN221" s="5"/>
      <c r="BO221" s="5"/>
      <c r="BP221" s="5"/>
      <c r="BQ221" s="5"/>
      <c r="BR221" s="5"/>
      <c r="BS221" s="5"/>
      <c r="BT221" s="5"/>
      <c r="BU221" s="5"/>
    </row>
    <row r="222" spans="1:73" ht="13" x14ac:dyDescent="0.15">
      <c r="A222" s="34"/>
      <c r="B222" s="5"/>
      <c r="C222" s="5"/>
      <c r="D222" s="5"/>
      <c r="E222" s="5"/>
      <c r="F222" s="5"/>
      <c r="G222" s="5"/>
      <c r="H222" s="5"/>
      <c r="I222" s="5"/>
      <c r="J222" s="5"/>
      <c r="K222" s="5"/>
      <c r="L222" s="34"/>
      <c r="M222" s="34"/>
      <c r="N222" s="34"/>
      <c r="O222" s="34"/>
      <c r="P222" s="34"/>
      <c r="Q222" s="34"/>
      <c r="R222" s="5"/>
      <c r="S222" s="5"/>
      <c r="T222" s="5"/>
      <c r="U222" s="5"/>
      <c r="V222" s="5"/>
      <c r="W222" s="34"/>
      <c r="X222" s="34"/>
      <c r="Y222" s="34"/>
      <c r="Z222" s="34"/>
      <c r="AA222" s="34"/>
      <c r="AB222" s="5"/>
      <c r="AC222" s="5"/>
      <c r="AD222" s="34"/>
      <c r="AE222" s="5"/>
      <c r="AF222" s="5"/>
      <c r="AG222" s="5"/>
      <c r="AH222" s="5"/>
      <c r="AI222" s="5"/>
      <c r="AJ222" s="5"/>
      <c r="AK222" s="5"/>
      <c r="AL222" s="5"/>
      <c r="AM222" s="5"/>
      <c r="AN222" s="5"/>
      <c r="AO222" s="5"/>
      <c r="AP222" s="35"/>
      <c r="AQ222" s="34"/>
      <c r="AR222" s="34"/>
      <c r="AS222" s="34"/>
      <c r="AT222" s="34"/>
      <c r="AU222" s="34"/>
      <c r="AV222" s="34"/>
      <c r="AW222" s="34"/>
      <c r="AX222" s="34"/>
      <c r="AY222" s="34"/>
      <c r="AZ222" s="34"/>
      <c r="BA222" s="5"/>
      <c r="BB222" s="5"/>
      <c r="BC222" s="5"/>
      <c r="BD222" s="5"/>
      <c r="BE222" s="5"/>
      <c r="BF222" s="5"/>
      <c r="BG222" s="5"/>
      <c r="BH222" s="5"/>
      <c r="BI222" s="5"/>
      <c r="BJ222" s="5"/>
      <c r="BK222" s="5"/>
      <c r="BL222" s="5"/>
      <c r="BM222" s="4"/>
      <c r="BN222" s="5"/>
      <c r="BO222" s="5"/>
      <c r="BP222" s="5"/>
      <c r="BQ222" s="5"/>
      <c r="BR222" s="5"/>
      <c r="BS222" s="5"/>
      <c r="BT222" s="5"/>
      <c r="BU222" s="5"/>
    </row>
    <row r="223" spans="1:73" ht="13" x14ac:dyDescent="0.15">
      <c r="A223" s="34"/>
      <c r="B223" s="5"/>
      <c r="C223" s="5"/>
      <c r="D223" s="5"/>
      <c r="E223" s="5"/>
      <c r="F223" s="5"/>
      <c r="G223" s="5"/>
      <c r="H223" s="5"/>
      <c r="I223" s="5"/>
      <c r="J223" s="5"/>
      <c r="K223" s="5"/>
      <c r="L223" s="34"/>
      <c r="M223" s="34"/>
      <c r="N223" s="34"/>
      <c r="O223" s="34"/>
      <c r="P223" s="34"/>
      <c r="Q223" s="34"/>
      <c r="R223" s="5"/>
      <c r="S223" s="5"/>
      <c r="T223" s="5"/>
      <c r="U223" s="5"/>
      <c r="V223" s="5"/>
      <c r="W223" s="34"/>
      <c r="X223" s="34"/>
      <c r="Y223" s="34"/>
      <c r="Z223" s="34"/>
      <c r="AA223" s="34"/>
      <c r="AB223" s="5"/>
      <c r="AC223" s="5"/>
      <c r="AD223" s="34"/>
      <c r="AE223" s="5"/>
      <c r="AF223" s="5"/>
      <c r="AG223" s="5"/>
      <c r="AH223" s="5"/>
      <c r="AI223" s="5"/>
      <c r="AJ223" s="5"/>
      <c r="AK223" s="5"/>
      <c r="AL223" s="5"/>
      <c r="AM223" s="5"/>
      <c r="AN223" s="5"/>
      <c r="AO223" s="5"/>
      <c r="AP223" s="35"/>
      <c r="AQ223" s="34"/>
      <c r="AR223" s="34"/>
      <c r="AS223" s="34"/>
      <c r="AT223" s="34"/>
      <c r="AU223" s="34"/>
      <c r="AV223" s="34"/>
      <c r="AW223" s="34"/>
      <c r="AX223" s="34"/>
      <c r="AY223" s="34"/>
      <c r="AZ223" s="34"/>
      <c r="BA223" s="5"/>
      <c r="BB223" s="5"/>
      <c r="BC223" s="5"/>
      <c r="BD223" s="5"/>
      <c r="BE223" s="5"/>
      <c r="BF223" s="5"/>
      <c r="BG223" s="5"/>
      <c r="BH223" s="5"/>
      <c r="BI223" s="5"/>
      <c r="BJ223" s="5"/>
      <c r="BK223" s="5"/>
      <c r="BL223" s="5"/>
      <c r="BM223" s="4"/>
      <c r="BN223" s="5"/>
      <c r="BO223" s="5"/>
      <c r="BP223" s="5"/>
      <c r="BQ223" s="5"/>
      <c r="BR223" s="5"/>
      <c r="BS223" s="5"/>
      <c r="BT223" s="5"/>
      <c r="BU223" s="5"/>
    </row>
    <row r="224" spans="1:73" ht="13" x14ac:dyDescent="0.15">
      <c r="A224" s="34"/>
      <c r="B224" s="5"/>
      <c r="C224" s="5"/>
      <c r="D224" s="5"/>
      <c r="E224" s="5"/>
      <c r="F224" s="5"/>
      <c r="G224" s="5"/>
      <c r="H224" s="5"/>
      <c r="I224" s="5"/>
      <c r="J224" s="5"/>
      <c r="K224" s="5"/>
      <c r="L224" s="34"/>
      <c r="M224" s="34"/>
      <c r="N224" s="34"/>
      <c r="O224" s="34"/>
      <c r="P224" s="34"/>
      <c r="Q224" s="34"/>
      <c r="R224" s="5"/>
      <c r="S224" s="5"/>
      <c r="T224" s="5"/>
      <c r="U224" s="5"/>
      <c r="V224" s="5"/>
      <c r="W224" s="34"/>
      <c r="X224" s="34"/>
      <c r="Y224" s="34"/>
      <c r="Z224" s="34"/>
      <c r="AA224" s="34"/>
      <c r="AB224" s="5"/>
      <c r="AC224" s="5"/>
      <c r="AD224" s="34"/>
      <c r="AE224" s="5"/>
      <c r="AF224" s="5"/>
      <c r="AG224" s="5"/>
      <c r="AH224" s="5"/>
      <c r="AI224" s="5"/>
      <c r="AJ224" s="5"/>
      <c r="AK224" s="5"/>
      <c r="AL224" s="5"/>
      <c r="AM224" s="5"/>
      <c r="AN224" s="5"/>
      <c r="AO224" s="5"/>
      <c r="AP224" s="35"/>
      <c r="AQ224" s="34"/>
      <c r="AR224" s="34"/>
      <c r="AS224" s="34"/>
      <c r="AT224" s="34"/>
      <c r="AU224" s="34"/>
      <c r="AV224" s="34"/>
      <c r="AW224" s="34"/>
      <c r="AX224" s="34"/>
      <c r="AY224" s="34"/>
      <c r="AZ224" s="34"/>
      <c r="BA224" s="5"/>
      <c r="BB224" s="5"/>
      <c r="BC224" s="5"/>
      <c r="BD224" s="5"/>
      <c r="BE224" s="5"/>
      <c r="BF224" s="5"/>
      <c r="BG224" s="5"/>
      <c r="BH224" s="5"/>
      <c r="BI224" s="5"/>
      <c r="BJ224" s="5"/>
      <c r="BK224" s="5"/>
      <c r="BL224" s="5"/>
      <c r="BM224" s="4"/>
      <c r="BN224" s="5"/>
      <c r="BO224" s="5"/>
      <c r="BP224" s="5"/>
      <c r="BQ224" s="5"/>
      <c r="BR224" s="5"/>
      <c r="BS224" s="5"/>
      <c r="BT224" s="5"/>
      <c r="BU224" s="5"/>
    </row>
    <row r="225" spans="1:73" ht="13" x14ac:dyDescent="0.15">
      <c r="A225" s="34"/>
      <c r="B225" s="5"/>
      <c r="C225" s="5"/>
      <c r="D225" s="5"/>
      <c r="E225" s="5"/>
      <c r="F225" s="5"/>
      <c r="G225" s="5"/>
      <c r="H225" s="5"/>
      <c r="I225" s="5"/>
      <c r="J225" s="5"/>
      <c r="K225" s="5"/>
      <c r="L225" s="34"/>
      <c r="M225" s="34"/>
      <c r="N225" s="34"/>
      <c r="O225" s="34"/>
      <c r="P225" s="34"/>
      <c r="Q225" s="34"/>
      <c r="R225" s="5"/>
      <c r="S225" s="5"/>
      <c r="T225" s="5"/>
      <c r="U225" s="5"/>
      <c r="V225" s="5"/>
      <c r="W225" s="34"/>
      <c r="X225" s="34"/>
      <c r="Y225" s="34"/>
      <c r="Z225" s="34"/>
      <c r="AA225" s="34"/>
      <c r="AB225" s="5"/>
      <c r="AC225" s="5"/>
      <c r="AD225" s="34"/>
      <c r="AE225" s="5"/>
      <c r="AF225" s="5"/>
      <c r="AG225" s="5"/>
      <c r="AH225" s="5"/>
      <c r="AI225" s="5"/>
      <c r="AJ225" s="5"/>
      <c r="AK225" s="5"/>
      <c r="AL225" s="5"/>
      <c r="AM225" s="5"/>
      <c r="AN225" s="5"/>
      <c r="AO225" s="5"/>
      <c r="AP225" s="35"/>
      <c r="AQ225" s="34"/>
      <c r="AR225" s="34"/>
      <c r="AS225" s="34"/>
      <c r="AT225" s="34"/>
      <c r="AU225" s="34"/>
      <c r="AV225" s="34"/>
      <c r="AW225" s="34"/>
      <c r="AX225" s="34"/>
      <c r="AY225" s="34"/>
      <c r="AZ225" s="34"/>
      <c r="BA225" s="5"/>
      <c r="BB225" s="5"/>
      <c r="BC225" s="5"/>
      <c r="BD225" s="5"/>
      <c r="BE225" s="5"/>
      <c r="BF225" s="5"/>
      <c r="BG225" s="5"/>
      <c r="BH225" s="5"/>
      <c r="BI225" s="5"/>
      <c r="BJ225" s="5"/>
      <c r="BK225" s="5"/>
      <c r="BL225" s="5"/>
      <c r="BM225" s="4"/>
      <c r="BN225" s="5"/>
      <c r="BO225" s="5"/>
      <c r="BP225" s="5"/>
      <c r="BQ225" s="5"/>
      <c r="BR225" s="5"/>
      <c r="BS225" s="5"/>
      <c r="BT225" s="5"/>
      <c r="BU225" s="5"/>
    </row>
    <row r="226" spans="1:73" ht="13" x14ac:dyDescent="0.15">
      <c r="A226" s="34"/>
      <c r="B226" s="5"/>
      <c r="C226" s="5"/>
      <c r="D226" s="5"/>
      <c r="E226" s="5"/>
      <c r="F226" s="5"/>
      <c r="G226" s="5"/>
      <c r="H226" s="5"/>
      <c r="I226" s="5"/>
      <c r="J226" s="5"/>
      <c r="K226" s="5"/>
      <c r="L226" s="34"/>
      <c r="M226" s="34"/>
      <c r="N226" s="34"/>
      <c r="O226" s="34"/>
      <c r="P226" s="34"/>
      <c r="Q226" s="34"/>
      <c r="R226" s="5"/>
      <c r="S226" s="5"/>
      <c r="T226" s="5"/>
      <c r="U226" s="5"/>
      <c r="V226" s="5"/>
      <c r="W226" s="34"/>
      <c r="X226" s="34"/>
      <c r="Y226" s="34"/>
      <c r="Z226" s="34"/>
      <c r="AA226" s="34"/>
      <c r="AB226" s="5"/>
      <c r="AC226" s="5"/>
      <c r="AD226" s="34"/>
      <c r="AE226" s="5"/>
      <c r="AF226" s="5"/>
      <c r="AG226" s="5"/>
      <c r="AH226" s="5"/>
      <c r="AI226" s="5"/>
      <c r="AJ226" s="5"/>
      <c r="AK226" s="5"/>
      <c r="AL226" s="5"/>
      <c r="AM226" s="5"/>
      <c r="AN226" s="5"/>
      <c r="AO226" s="5"/>
      <c r="AP226" s="35"/>
      <c r="AQ226" s="34"/>
      <c r="AR226" s="34"/>
      <c r="AS226" s="34"/>
      <c r="AT226" s="34"/>
      <c r="AU226" s="34"/>
      <c r="AV226" s="34"/>
      <c r="AW226" s="34"/>
      <c r="AX226" s="34"/>
      <c r="AY226" s="34"/>
      <c r="AZ226" s="34"/>
      <c r="BA226" s="5"/>
      <c r="BB226" s="5"/>
      <c r="BC226" s="5"/>
      <c r="BD226" s="5"/>
      <c r="BE226" s="5"/>
      <c r="BF226" s="5"/>
      <c r="BG226" s="5"/>
      <c r="BH226" s="5"/>
      <c r="BI226" s="5"/>
      <c r="BJ226" s="5"/>
      <c r="BK226" s="5"/>
      <c r="BL226" s="5"/>
      <c r="BM226" s="4"/>
      <c r="BN226" s="5"/>
      <c r="BO226" s="5"/>
      <c r="BP226" s="5"/>
      <c r="BQ226" s="5"/>
      <c r="BR226" s="5"/>
      <c r="BS226" s="5"/>
      <c r="BT226" s="5"/>
      <c r="BU226" s="5"/>
    </row>
    <row r="227" spans="1:73" ht="13" x14ac:dyDescent="0.15">
      <c r="A227" s="34"/>
      <c r="B227" s="5"/>
      <c r="C227" s="5"/>
      <c r="D227" s="5"/>
      <c r="E227" s="5"/>
      <c r="F227" s="5"/>
      <c r="G227" s="5"/>
      <c r="H227" s="5"/>
      <c r="I227" s="5"/>
      <c r="J227" s="5"/>
      <c r="K227" s="5"/>
      <c r="L227" s="34"/>
      <c r="M227" s="34"/>
      <c r="N227" s="34"/>
      <c r="O227" s="34"/>
      <c r="P227" s="34"/>
      <c r="Q227" s="34"/>
      <c r="R227" s="5"/>
      <c r="S227" s="5"/>
      <c r="T227" s="5"/>
      <c r="U227" s="5"/>
      <c r="V227" s="5"/>
      <c r="W227" s="34"/>
      <c r="X227" s="34"/>
      <c r="Y227" s="34"/>
      <c r="Z227" s="34"/>
      <c r="AA227" s="34"/>
      <c r="AB227" s="5"/>
      <c r="AC227" s="5"/>
      <c r="AD227" s="34"/>
      <c r="AE227" s="5"/>
      <c r="AF227" s="5"/>
      <c r="AG227" s="5"/>
      <c r="AH227" s="5"/>
      <c r="AI227" s="5"/>
      <c r="AJ227" s="5"/>
      <c r="AK227" s="5"/>
      <c r="AL227" s="5"/>
      <c r="AM227" s="5"/>
      <c r="AN227" s="5"/>
      <c r="AO227" s="5"/>
      <c r="AP227" s="35"/>
      <c r="AQ227" s="34"/>
      <c r="AR227" s="34"/>
      <c r="AS227" s="34"/>
      <c r="AT227" s="34"/>
      <c r="AU227" s="34"/>
      <c r="AV227" s="34"/>
      <c r="AW227" s="34"/>
      <c r="AX227" s="34"/>
      <c r="AY227" s="34"/>
      <c r="AZ227" s="34"/>
      <c r="BA227" s="5"/>
      <c r="BB227" s="5"/>
      <c r="BC227" s="5"/>
      <c r="BD227" s="5"/>
      <c r="BE227" s="5"/>
      <c r="BF227" s="5"/>
      <c r="BG227" s="5"/>
      <c r="BH227" s="5"/>
      <c r="BI227" s="5"/>
      <c r="BJ227" s="5"/>
      <c r="BK227" s="5"/>
      <c r="BL227" s="5"/>
      <c r="BM227" s="4"/>
      <c r="BN227" s="5"/>
      <c r="BO227" s="5"/>
      <c r="BP227" s="5"/>
      <c r="BQ227" s="5"/>
      <c r="BR227" s="5"/>
      <c r="BS227" s="5"/>
      <c r="BT227" s="5"/>
      <c r="BU227" s="5"/>
    </row>
    <row r="228" spans="1:73" ht="13" x14ac:dyDescent="0.15">
      <c r="A228" s="34"/>
      <c r="B228" s="5"/>
      <c r="C228" s="5"/>
      <c r="D228" s="5"/>
      <c r="E228" s="5"/>
      <c r="F228" s="5"/>
      <c r="G228" s="5"/>
      <c r="H228" s="5"/>
      <c r="I228" s="5"/>
      <c r="J228" s="5"/>
      <c r="K228" s="5"/>
      <c r="L228" s="34"/>
      <c r="M228" s="34"/>
      <c r="N228" s="34"/>
      <c r="O228" s="34"/>
      <c r="P228" s="34"/>
      <c r="Q228" s="34"/>
      <c r="R228" s="5"/>
      <c r="S228" s="5"/>
      <c r="T228" s="5"/>
      <c r="U228" s="5"/>
      <c r="V228" s="5"/>
      <c r="W228" s="34"/>
      <c r="X228" s="34"/>
      <c r="Y228" s="34"/>
      <c r="Z228" s="34"/>
      <c r="AA228" s="34"/>
      <c r="AB228" s="5"/>
      <c r="AC228" s="5"/>
      <c r="AD228" s="34"/>
      <c r="AE228" s="5"/>
      <c r="AF228" s="5"/>
      <c r="AG228" s="5"/>
      <c r="AH228" s="5"/>
      <c r="AI228" s="5"/>
      <c r="AJ228" s="5"/>
      <c r="AK228" s="5"/>
      <c r="AL228" s="5"/>
      <c r="AM228" s="5"/>
      <c r="AN228" s="5"/>
      <c r="AO228" s="5"/>
      <c r="AP228" s="35"/>
      <c r="AQ228" s="34"/>
      <c r="AR228" s="34"/>
      <c r="AS228" s="34"/>
      <c r="AT228" s="34"/>
      <c r="AU228" s="34"/>
      <c r="AV228" s="34"/>
      <c r="AW228" s="34"/>
      <c r="AX228" s="34"/>
      <c r="AY228" s="34"/>
      <c r="AZ228" s="34"/>
      <c r="BA228" s="5"/>
      <c r="BB228" s="5"/>
      <c r="BC228" s="5"/>
      <c r="BD228" s="5"/>
      <c r="BE228" s="5"/>
      <c r="BF228" s="5"/>
      <c r="BG228" s="5"/>
      <c r="BH228" s="5"/>
      <c r="BI228" s="5"/>
      <c r="BJ228" s="5"/>
      <c r="BK228" s="5"/>
      <c r="BL228" s="5"/>
      <c r="BM228" s="4"/>
      <c r="BN228" s="5"/>
      <c r="BO228" s="5"/>
      <c r="BP228" s="5"/>
      <c r="BQ228" s="5"/>
      <c r="BR228" s="5"/>
      <c r="BS228" s="5"/>
      <c r="BT228" s="5"/>
      <c r="BU228" s="5"/>
    </row>
    <row r="229" spans="1:73" ht="13" x14ac:dyDescent="0.15">
      <c r="A229" s="34"/>
      <c r="B229" s="5"/>
      <c r="C229" s="5"/>
      <c r="D229" s="5"/>
      <c r="E229" s="5"/>
      <c r="F229" s="5"/>
      <c r="G229" s="5"/>
      <c r="H229" s="5"/>
      <c r="I229" s="5"/>
      <c r="J229" s="5"/>
      <c r="K229" s="5"/>
      <c r="L229" s="34"/>
      <c r="M229" s="34"/>
      <c r="N229" s="34"/>
      <c r="O229" s="34"/>
      <c r="P229" s="34"/>
      <c r="Q229" s="34"/>
      <c r="R229" s="5"/>
      <c r="S229" s="5"/>
      <c r="T229" s="5"/>
      <c r="U229" s="5"/>
      <c r="V229" s="5"/>
      <c r="W229" s="34"/>
      <c r="X229" s="34"/>
      <c r="Y229" s="34"/>
      <c r="Z229" s="34"/>
      <c r="AA229" s="34"/>
      <c r="AB229" s="5"/>
      <c r="AC229" s="5"/>
      <c r="AD229" s="34"/>
      <c r="AE229" s="5"/>
      <c r="AF229" s="5"/>
      <c r="AG229" s="5"/>
      <c r="AH229" s="5"/>
      <c r="AI229" s="5"/>
      <c r="AJ229" s="5"/>
      <c r="AK229" s="5"/>
      <c r="AL229" s="5"/>
      <c r="AM229" s="5"/>
      <c r="AN229" s="5"/>
      <c r="AO229" s="5"/>
      <c r="AP229" s="35"/>
      <c r="AQ229" s="34"/>
      <c r="AR229" s="34"/>
      <c r="AS229" s="34"/>
      <c r="AT229" s="34"/>
      <c r="AU229" s="34"/>
      <c r="AV229" s="34"/>
      <c r="AW229" s="34"/>
      <c r="AX229" s="34"/>
      <c r="AY229" s="34"/>
      <c r="AZ229" s="34"/>
      <c r="BA229" s="5"/>
      <c r="BB229" s="5"/>
      <c r="BC229" s="5"/>
      <c r="BD229" s="5"/>
      <c r="BE229" s="5"/>
      <c r="BF229" s="5"/>
      <c r="BG229" s="5"/>
      <c r="BH229" s="5"/>
      <c r="BI229" s="5"/>
      <c r="BJ229" s="5"/>
      <c r="BK229" s="5"/>
      <c r="BL229" s="5"/>
      <c r="BM229" s="4"/>
      <c r="BN229" s="5"/>
      <c r="BO229" s="5"/>
      <c r="BP229" s="5"/>
      <c r="BQ229" s="5"/>
      <c r="BR229" s="5"/>
      <c r="BS229" s="5"/>
      <c r="BT229" s="5"/>
      <c r="BU229" s="5"/>
    </row>
    <row r="230" spans="1:73" ht="13" x14ac:dyDescent="0.15">
      <c r="A230" s="34"/>
      <c r="B230" s="5"/>
      <c r="C230" s="5"/>
      <c r="D230" s="5"/>
      <c r="E230" s="5"/>
      <c r="F230" s="5"/>
      <c r="G230" s="5"/>
      <c r="H230" s="5"/>
      <c r="I230" s="5"/>
      <c r="J230" s="5"/>
      <c r="K230" s="5"/>
      <c r="L230" s="34"/>
      <c r="M230" s="34"/>
      <c r="N230" s="34"/>
      <c r="O230" s="34"/>
      <c r="P230" s="34"/>
      <c r="Q230" s="34"/>
      <c r="R230" s="5"/>
      <c r="S230" s="5"/>
      <c r="T230" s="5"/>
      <c r="U230" s="5"/>
      <c r="V230" s="5"/>
      <c r="W230" s="34"/>
      <c r="X230" s="34"/>
      <c r="Y230" s="34"/>
      <c r="Z230" s="34"/>
      <c r="AA230" s="34"/>
      <c r="AB230" s="5"/>
      <c r="AC230" s="5"/>
      <c r="AD230" s="34"/>
      <c r="AE230" s="5"/>
      <c r="AF230" s="5"/>
      <c r="AG230" s="5"/>
      <c r="AH230" s="5"/>
      <c r="AI230" s="5"/>
      <c r="AJ230" s="5"/>
      <c r="AK230" s="5"/>
      <c r="AL230" s="5"/>
      <c r="AM230" s="5"/>
      <c r="AN230" s="5"/>
      <c r="AO230" s="5"/>
      <c r="AP230" s="35"/>
      <c r="AQ230" s="34"/>
      <c r="AR230" s="34"/>
      <c r="AS230" s="34"/>
      <c r="AT230" s="34"/>
      <c r="AU230" s="34"/>
      <c r="AV230" s="34"/>
      <c r="AW230" s="34"/>
      <c r="AX230" s="34"/>
      <c r="AY230" s="34"/>
      <c r="AZ230" s="34"/>
      <c r="BA230" s="5"/>
      <c r="BB230" s="5"/>
      <c r="BC230" s="5"/>
      <c r="BD230" s="5"/>
      <c r="BE230" s="5"/>
      <c r="BF230" s="5"/>
      <c r="BG230" s="5"/>
      <c r="BH230" s="5"/>
      <c r="BI230" s="5"/>
      <c r="BJ230" s="5"/>
      <c r="BK230" s="5"/>
      <c r="BL230" s="5"/>
      <c r="BM230" s="4"/>
      <c r="BN230" s="5"/>
      <c r="BO230" s="5"/>
      <c r="BP230" s="5"/>
      <c r="BQ230" s="5"/>
      <c r="BR230" s="5"/>
      <c r="BS230" s="5"/>
      <c r="BT230" s="5"/>
      <c r="BU230" s="5"/>
    </row>
    <row r="231" spans="1:73" ht="13" x14ac:dyDescent="0.15">
      <c r="A231" s="34"/>
      <c r="B231" s="5"/>
      <c r="C231" s="5"/>
      <c r="D231" s="5"/>
      <c r="E231" s="5"/>
      <c r="F231" s="5"/>
      <c r="G231" s="5"/>
      <c r="H231" s="5"/>
      <c r="I231" s="5"/>
      <c r="J231" s="5"/>
      <c r="K231" s="5"/>
      <c r="L231" s="34"/>
      <c r="M231" s="34"/>
      <c r="N231" s="34"/>
      <c r="O231" s="34"/>
      <c r="P231" s="34"/>
      <c r="Q231" s="34"/>
      <c r="R231" s="5"/>
      <c r="S231" s="5"/>
      <c r="T231" s="5"/>
      <c r="U231" s="5"/>
      <c r="V231" s="5"/>
      <c r="W231" s="34"/>
      <c r="X231" s="34"/>
      <c r="Y231" s="34"/>
      <c r="Z231" s="34"/>
      <c r="AA231" s="34"/>
      <c r="AB231" s="5"/>
      <c r="AC231" s="5"/>
      <c r="AD231" s="34"/>
      <c r="AE231" s="5"/>
      <c r="AF231" s="5"/>
      <c r="AG231" s="5"/>
      <c r="AH231" s="5"/>
      <c r="AI231" s="5"/>
      <c r="AJ231" s="5"/>
      <c r="AK231" s="5"/>
      <c r="AL231" s="5"/>
      <c r="AM231" s="5"/>
      <c r="AN231" s="5"/>
      <c r="AO231" s="5"/>
      <c r="AP231" s="35"/>
      <c r="AQ231" s="34"/>
      <c r="AR231" s="34"/>
      <c r="AS231" s="34"/>
      <c r="AT231" s="34"/>
      <c r="AU231" s="34"/>
      <c r="AV231" s="34"/>
      <c r="AW231" s="34"/>
      <c r="AX231" s="34"/>
      <c r="AY231" s="34"/>
      <c r="AZ231" s="34"/>
      <c r="BA231" s="5"/>
      <c r="BB231" s="5"/>
      <c r="BC231" s="5"/>
      <c r="BD231" s="5"/>
      <c r="BE231" s="5"/>
      <c r="BF231" s="5"/>
      <c r="BG231" s="5"/>
      <c r="BH231" s="5"/>
      <c r="BI231" s="5"/>
      <c r="BJ231" s="5"/>
      <c r="BK231" s="5"/>
      <c r="BL231" s="5"/>
      <c r="BM231" s="4"/>
      <c r="BN231" s="5"/>
      <c r="BO231" s="5"/>
      <c r="BP231" s="5"/>
      <c r="BQ231" s="5"/>
      <c r="BR231" s="5"/>
      <c r="BS231" s="5"/>
      <c r="BT231" s="5"/>
      <c r="BU231" s="5"/>
    </row>
    <row r="232" spans="1:73" ht="13" x14ac:dyDescent="0.15">
      <c r="A232" s="34"/>
      <c r="B232" s="5"/>
      <c r="C232" s="5"/>
      <c r="D232" s="5"/>
      <c r="E232" s="5"/>
      <c r="F232" s="5"/>
      <c r="G232" s="5"/>
      <c r="H232" s="5"/>
      <c r="I232" s="5"/>
      <c r="J232" s="5"/>
      <c r="K232" s="5"/>
      <c r="L232" s="34"/>
      <c r="M232" s="34"/>
      <c r="N232" s="34"/>
      <c r="O232" s="34"/>
      <c r="P232" s="34"/>
      <c r="Q232" s="34"/>
      <c r="R232" s="5"/>
      <c r="S232" s="5"/>
      <c r="T232" s="5"/>
      <c r="U232" s="5"/>
      <c r="V232" s="5"/>
      <c r="W232" s="34"/>
      <c r="X232" s="34"/>
      <c r="Y232" s="34"/>
      <c r="Z232" s="34"/>
      <c r="AA232" s="34"/>
      <c r="AB232" s="5"/>
      <c r="AC232" s="5"/>
      <c r="AD232" s="34"/>
      <c r="AE232" s="5"/>
      <c r="AF232" s="5"/>
      <c r="AG232" s="5"/>
      <c r="AH232" s="5"/>
      <c r="AI232" s="5"/>
      <c r="AJ232" s="5"/>
      <c r="AK232" s="5"/>
      <c r="AL232" s="5"/>
      <c r="AM232" s="5"/>
      <c r="AN232" s="5"/>
      <c r="AO232" s="5"/>
      <c r="AP232" s="35"/>
      <c r="AQ232" s="34"/>
      <c r="AR232" s="34"/>
      <c r="AS232" s="34"/>
      <c r="AT232" s="34"/>
      <c r="AU232" s="34"/>
      <c r="AV232" s="34"/>
      <c r="AW232" s="34"/>
      <c r="AX232" s="34"/>
      <c r="AY232" s="34"/>
      <c r="AZ232" s="34"/>
      <c r="BA232" s="5"/>
      <c r="BB232" s="5"/>
      <c r="BC232" s="5"/>
      <c r="BD232" s="5"/>
      <c r="BE232" s="5"/>
      <c r="BF232" s="5"/>
      <c r="BG232" s="5"/>
      <c r="BH232" s="5"/>
      <c r="BI232" s="5"/>
      <c r="BJ232" s="5"/>
      <c r="BK232" s="5"/>
      <c r="BL232" s="5"/>
      <c r="BM232" s="4"/>
      <c r="BN232" s="5"/>
      <c r="BO232" s="5"/>
      <c r="BP232" s="5"/>
      <c r="BQ232" s="5"/>
      <c r="BR232" s="5"/>
      <c r="BS232" s="5"/>
      <c r="BT232" s="5"/>
      <c r="BU232" s="5"/>
    </row>
    <row r="233" spans="1:73" ht="13" x14ac:dyDescent="0.15">
      <c r="A233" s="34"/>
      <c r="B233" s="5"/>
      <c r="C233" s="5"/>
      <c r="D233" s="5"/>
      <c r="E233" s="5"/>
      <c r="F233" s="5"/>
      <c r="G233" s="5"/>
      <c r="H233" s="5"/>
      <c r="I233" s="5"/>
      <c r="J233" s="5"/>
      <c r="K233" s="5"/>
      <c r="L233" s="34"/>
      <c r="M233" s="34"/>
      <c r="N233" s="34"/>
      <c r="O233" s="34"/>
      <c r="P233" s="34"/>
      <c r="Q233" s="34"/>
      <c r="R233" s="5"/>
      <c r="S233" s="5"/>
      <c r="T233" s="5"/>
      <c r="U233" s="5"/>
      <c r="V233" s="5"/>
      <c r="W233" s="34"/>
      <c r="X233" s="34"/>
      <c r="Y233" s="34"/>
      <c r="Z233" s="34"/>
      <c r="AA233" s="34"/>
      <c r="AB233" s="5"/>
      <c r="AC233" s="5"/>
      <c r="AD233" s="34"/>
      <c r="AE233" s="5"/>
      <c r="AF233" s="5"/>
      <c r="AG233" s="5"/>
      <c r="AH233" s="5"/>
      <c r="AI233" s="5"/>
      <c r="AJ233" s="5"/>
      <c r="AK233" s="5"/>
      <c r="AL233" s="5"/>
      <c r="AM233" s="5"/>
      <c r="AN233" s="5"/>
      <c r="AO233" s="5"/>
      <c r="AP233" s="35"/>
      <c r="AQ233" s="34"/>
      <c r="AR233" s="34"/>
      <c r="AS233" s="34"/>
      <c r="AT233" s="34"/>
      <c r="AU233" s="34"/>
      <c r="AV233" s="34"/>
      <c r="AW233" s="34"/>
      <c r="AX233" s="34"/>
      <c r="AY233" s="34"/>
      <c r="AZ233" s="34"/>
      <c r="BA233" s="5"/>
      <c r="BB233" s="5"/>
      <c r="BC233" s="5"/>
      <c r="BD233" s="5"/>
      <c r="BE233" s="5"/>
      <c r="BF233" s="5"/>
      <c r="BG233" s="5"/>
      <c r="BH233" s="5"/>
      <c r="BI233" s="5"/>
      <c r="BJ233" s="5"/>
      <c r="BK233" s="5"/>
      <c r="BL233" s="5"/>
      <c r="BM233" s="4"/>
      <c r="BN233" s="5"/>
      <c r="BO233" s="5"/>
      <c r="BP233" s="5"/>
      <c r="BQ233" s="5"/>
      <c r="BR233" s="5"/>
      <c r="BS233" s="5"/>
      <c r="BT233" s="5"/>
      <c r="BU233" s="5"/>
    </row>
    <row r="234" spans="1:73" ht="13" x14ac:dyDescent="0.15">
      <c r="A234" s="34"/>
      <c r="B234" s="5"/>
      <c r="C234" s="5"/>
      <c r="D234" s="5"/>
      <c r="E234" s="5"/>
      <c r="F234" s="5"/>
      <c r="G234" s="5"/>
      <c r="H234" s="5"/>
      <c r="I234" s="5"/>
      <c r="J234" s="5"/>
      <c r="K234" s="5"/>
      <c r="L234" s="34"/>
      <c r="M234" s="34"/>
      <c r="N234" s="34"/>
      <c r="O234" s="34"/>
      <c r="P234" s="34"/>
      <c r="Q234" s="34"/>
      <c r="R234" s="5"/>
      <c r="S234" s="5"/>
      <c r="T234" s="5"/>
      <c r="U234" s="5"/>
      <c r="V234" s="5"/>
      <c r="W234" s="34"/>
      <c r="X234" s="34"/>
      <c r="Y234" s="34"/>
      <c r="Z234" s="34"/>
      <c r="AA234" s="34"/>
      <c r="AB234" s="5"/>
      <c r="AC234" s="5"/>
      <c r="AD234" s="34"/>
      <c r="AE234" s="5"/>
      <c r="AF234" s="5"/>
      <c r="AG234" s="5"/>
      <c r="AH234" s="5"/>
      <c r="AI234" s="5"/>
      <c r="AJ234" s="5"/>
      <c r="AK234" s="5"/>
      <c r="AL234" s="5"/>
      <c r="AM234" s="5"/>
      <c r="AN234" s="5"/>
      <c r="AO234" s="5"/>
      <c r="AP234" s="35"/>
      <c r="AQ234" s="34"/>
      <c r="AR234" s="34"/>
      <c r="AS234" s="34"/>
      <c r="AT234" s="34"/>
      <c r="AU234" s="34"/>
      <c r="AV234" s="34"/>
      <c r="AW234" s="34"/>
      <c r="AX234" s="34"/>
      <c r="AY234" s="34"/>
      <c r="AZ234" s="34"/>
      <c r="BA234" s="5"/>
      <c r="BB234" s="5"/>
      <c r="BC234" s="5"/>
      <c r="BD234" s="5"/>
      <c r="BE234" s="5"/>
      <c r="BF234" s="5"/>
      <c r="BG234" s="5"/>
      <c r="BH234" s="5"/>
      <c r="BI234" s="5"/>
      <c r="BJ234" s="5"/>
      <c r="BK234" s="5"/>
      <c r="BL234" s="5"/>
      <c r="BM234" s="4"/>
      <c r="BN234" s="5"/>
      <c r="BO234" s="5"/>
      <c r="BP234" s="5"/>
      <c r="BQ234" s="5"/>
      <c r="BR234" s="5"/>
      <c r="BS234" s="5"/>
      <c r="BT234" s="5"/>
      <c r="BU234" s="5"/>
    </row>
    <row r="235" spans="1:73" ht="13" x14ac:dyDescent="0.15">
      <c r="A235" s="34"/>
      <c r="B235" s="5"/>
      <c r="C235" s="5"/>
      <c r="D235" s="5"/>
      <c r="E235" s="5"/>
      <c r="F235" s="5"/>
      <c r="G235" s="5"/>
      <c r="H235" s="5"/>
      <c r="I235" s="5"/>
      <c r="J235" s="5"/>
      <c r="K235" s="5"/>
      <c r="L235" s="34"/>
      <c r="M235" s="34"/>
      <c r="N235" s="34"/>
      <c r="O235" s="34"/>
      <c r="P235" s="34"/>
      <c r="Q235" s="34"/>
      <c r="R235" s="5"/>
      <c r="S235" s="5"/>
      <c r="T235" s="5"/>
      <c r="U235" s="5"/>
      <c r="V235" s="5"/>
      <c r="W235" s="34"/>
      <c r="X235" s="34"/>
      <c r="Y235" s="34"/>
      <c r="Z235" s="34"/>
      <c r="AA235" s="34"/>
      <c r="AB235" s="5"/>
      <c r="AC235" s="5"/>
      <c r="AD235" s="34"/>
      <c r="AE235" s="5"/>
      <c r="AF235" s="5"/>
      <c r="AG235" s="5"/>
      <c r="AH235" s="5"/>
      <c r="AI235" s="5"/>
      <c r="AJ235" s="5"/>
      <c r="AK235" s="5"/>
      <c r="AL235" s="5"/>
      <c r="AM235" s="5"/>
      <c r="AN235" s="5"/>
      <c r="AO235" s="5"/>
      <c r="AP235" s="35"/>
      <c r="AQ235" s="34"/>
      <c r="AR235" s="34"/>
      <c r="AS235" s="34"/>
      <c r="AT235" s="34"/>
      <c r="AU235" s="34"/>
      <c r="AV235" s="34"/>
      <c r="AW235" s="34"/>
      <c r="AX235" s="34"/>
      <c r="AY235" s="34"/>
      <c r="AZ235" s="34"/>
      <c r="BA235" s="5"/>
      <c r="BB235" s="5"/>
      <c r="BC235" s="5"/>
      <c r="BD235" s="5"/>
      <c r="BE235" s="5"/>
      <c r="BF235" s="5"/>
      <c r="BG235" s="5"/>
      <c r="BH235" s="5"/>
      <c r="BI235" s="5"/>
      <c r="BJ235" s="5"/>
      <c r="BK235" s="5"/>
      <c r="BL235" s="5"/>
      <c r="BM235" s="4"/>
      <c r="BN235" s="5"/>
      <c r="BO235" s="5"/>
      <c r="BP235" s="5"/>
      <c r="BQ235" s="5"/>
      <c r="BR235" s="5"/>
      <c r="BS235" s="5"/>
      <c r="BT235" s="5"/>
      <c r="BU235" s="5"/>
    </row>
    <row r="236" spans="1:73" ht="13" x14ac:dyDescent="0.15">
      <c r="A236" s="34"/>
      <c r="B236" s="5"/>
      <c r="C236" s="5"/>
      <c r="D236" s="5"/>
      <c r="E236" s="5"/>
      <c r="F236" s="5"/>
      <c r="G236" s="5"/>
      <c r="H236" s="5"/>
      <c r="I236" s="5"/>
      <c r="J236" s="5"/>
      <c r="K236" s="5"/>
      <c r="L236" s="34"/>
      <c r="M236" s="34"/>
      <c r="N236" s="34"/>
      <c r="O236" s="34"/>
      <c r="P236" s="34"/>
      <c r="Q236" s="34"/>
      <c r="R236" s="5"/>
      <c r="S236" s="5"/>
      <c r="T236" s="5"/>
      <c r="U236" s="5"/>
      <c r="V236" s="5"/>
      <c r="W236" s="34"/>
      <c r="X236" s="34"/>
      <c r="Y236" s="34"/>
      <c r="Z236" s="34"/>
      <c r="AA236" s="34"/>
      <c r="AB236" s="5"/>
      <c r="AC236" s="5"/>
      <c r="AD236" s="34"/>
      <c r="AE236" s="5"/>
      <c r="AF236" s="5"/>
      <c r="AG236" s="5"/>
      <c r="AH236" s="5"/>
      <c r="AI236" s="5"/>
      <c r="AJ236" s="5"/>
      <c r="AK236" s="5"/>
      <c r="AL236" s="5"/>
      <c r="AM236" s="5"/>
      <c r="AN236" s="5"/>
      <c r="AO236" s="5"/>
      <c r="AP236" s="35"/>
      <c r="AQ236" s="34"/>
      <c r="AR236" s="34"/>
      <c r="AS236" s="34"/>
      <c r="AT236" s="34"/>
      <c r="AU236" s="34"/>
      <c r="AV236" s="34"/>
      <c r="AW236" s="34"/>
      <c r="AX236" s="34"/>
      <c r="AY236" s="34"/>
      <c r="AZ236" s="34"/>
      <c r="BA236" s="5"/>
      <c r="BB236" s="5"/>
      <c r="BC236" s="5"/>
      <c r="BD236" s="5"/>
      <c r="BE236" s="5"/>
      <c r="BF236" s="5"/>
      <c r="BG236" s="5"/>
      <c r="BH236" s="5"/>
      <c r="BI236" s="5"/>
      <c r="BJ236" s="5"/>
      <c r="BK236" s="5"/>
      <c r="BL236" s="5"/>
      <c r="BM236" s="4"/>
      <c r="BN236" s="5"/>
      <c r="BO236" s="5"/>
      <c r="BP236" s="5"/>
      <c r="BQ236" s="5"/>
      <c r="BR236" s="5"/>
      <c r="BS236" s="5"/>
      <c r="BT236" s="5"/>
      <c r="BU236" s="5"/>
    </row>
    <row r="237" spans="1:73" ht="13" x14ac:dyDescent="0.15">
      <c r="A237" s="34"/>
      <c r="B237" s="5"/>
      <c r="C237" s="5"/>
      <c r="D237" s="5"/>
      <c r="E237" s="5"/>
      <c r="F237" s="5"/>
      <c r="G237" s="5"/>
      <c r="H237" s="5"/>
      <c r="I237" s="5"/>
      <c r="J237" s="5"/>
      <c r="K237" s="5"/>
      <c r="L237" s="34"/>
      <c r="M237" s="34"/>
      <c r="N237" s="34"/>
      <c r="O237" s="34"/>
      <c r="P237" s="34"/>
      <c r="Q237" s="34"/>
      <c r="R237" s="5"/>
      <c r="S237" s="5"/>
      <c r="T237" s="5"/>
      <c r="U237" s="5"/>
      <c r="V237" s="5"/>
      <c r="W237" s="34"/>
      <c r="X237" s="34"/>
      <c r="Y237" s="34"/>
      <c r="Z237" s="34"/>
      <c r="AA237" s="34"/>
      <c r="AB237" s="5"/>
      <c r="AC237" s="5"/>
      <c r="AD237" s="34"/>
      <c r="AE237" s="5"/>
      <c r="AF237" s="5"/>
      <c r="AG237" s="5"/>
      <c r="AH237" s="5"/>
      <c r="AI237" s="5"/>
      <c r="AJ237" s="5"/>
      <c r="AK237" s="5"/>
      <c r="AL237" s="5"/>
      <c r="AM237" s="5"/>
      <c r="AN237" s="5"/>
      <c r="AO237" s="5"/>
      <c r="AP237" s="35"/>
      <c r="AQ237" s="34"/>
      <c r="AR237" s="34"/>
      <c r="AS237" s="34"/>
      <c r="AT237" s="34"/>
      <c r="AU237" s="34"/>
      <c r="AV237" s="34"/>
      <c r="AW237" s="34"/>
      <c r="AX237" s="34"/>
      <c r="AY237" s="34"/>
      <c r="AZ237" s="34"/>
      <c r="BA237" s="5"/>
      <c r="BB237" s="5"/>
      <c r="BC237" s="5"/>
      <c r="BD237" s="5"/>
      <c r="BE237" s="5"/>
      <c r="BF237" s="5"/>
      <c r="BG237" s="5"/>
      <c r="BH237" s="5"/>
      <c r="BI237" s="5"/>
      <c r="BJ237" s="5"/>
      <c r="BK237" s="5"/>
      <c r="BL237" s="5"/>
      <c r="BM237" s="4"/>
      <c r="BN237" s="5"/>
      <c r="BO237" s="5"/>
      <c r="BP237" s="5"/>
      <c r="BQ237" s="5"/>
      <c r="BR237" s="5"/>
      <c r="BS237" s="5"/>
      <c r="BT237" s="5"/>
      <c r="BU237" s="5"/>
    </row>
    <row r="238" spans="1:73" ht="13" x14ac:dyDescent="0.15">
      <c r="A238" s="34"/>
      <c r="B238" s="5"/>
      <c r="C238" s="5"/>
      <c r="D238" s="5"/>
      <c r="E238" s="5"/>
      <c r="F238" s="5"/>
      <c r="G238" s="5"/>
      <c r="H238" s="5"/>
      <c r="I238" s="5"/>
      <c r="J238" s="5"/>
      <c r="K238" s="5"/>
      <c r="L238" s="34"/>
      <c r="M238" s="34"/>
      <c r="N238" s="34"/>
      <c r="O238" s="34"/>
      <c r="P238" s="34"/>
      <c r="Q238" s="34"/>
      <c r="R238" s="5"/>
      <c r="S238" s="5"/>
      <c r="T238" s="5"/>
      <c r="U238" s="5"/>
      <c r="V238" s="5"/>
      <c r="W238" s="34"/>
      <c r="X238" s="34"/>
      <c r="Y238" s="34"/>
      <c r="Z238" s="34"/>
      <c r="AA238" s="34"/>
      <c r="AB238" s="5"/>
      <c r="AC238" s="5"/>
      <c r="AD238" s="34"/>
      <c r="AE238" s="5"/>
      <c r="AF238" s="5"/>
      <c r="AG238" s="5"/>
      <c r="AH238" s="5"/>
      <c r="AI238" s="5"/>
      <c r="AJ238" s="5"/>
      <c r="AK238" s="5"/>
      <c r="AL238" s="5"/>
      <c r="AM238" s="5"/>
      <c r="AN238" s="5"/>
      <c r="AO238" s="5"/>
      <c r="AP238" s="35"/>
      <c r="AQ238" s="34"/>
      <c r="AR238" s="34"/>
      <c r="AS238" s="34"/>
      <c r="AT238" s="34"/>
      <c r="AU238" s="34"/>
      <c r="AV238" s="34"/>
      <c r="AW238" s="34"/>
      <c r="AX238" s="34"/>
      <c r="AY238" s="34"/>
      <c r="AZ238" s="34"/>
      <c r="BA238" s="5"/>
      <c r="BB238" s="5"/>
      <c r="BC238" s="5"/>
      <c r="BD238" s="5"/>
      <c r="BE238" s="5"/>
      <c r="BF238" s="5"/>
      <c r="BG238" s="5"/>
      <c r="BH238" s="5"/>
      <c r="BI238" s="5"/>
      <c r="BJ238" s="5"/>
      <c r="BK238" s="5"/>
      <c r="BL238" s="5"/>
      <c r="BM238" s="4"/>
      <c r="BN238" s="5"/>
      <c r="BO238" s="5"/>
      <c r="BP238" s="5"/>
      <c r="BQ238" s="5"/>
      <c r="BR238" s="5"/>
      <c r="BS238" s="5"/>
      <c r="BT238" s="5"/>
      <c r="BU238" s="5"/>
    </row>
    <row r="239" spans="1:73" ht="13" x14ac:dyDescent="0.15">
      <c r="A239" s="34"/>
      <c r="B239" s="5"/>
      <c r="C239" s="5"/>
      <c r="D239" s="5"/>
      <c r="E239" s="5"/>
      <c r="F239" s="5"/>
      <c r="G239" s="5"/>
      <c r="H239" s="5"/>
      <c r="I239" s="5"/>
      <c r="J239" s="5"/>
      <c r="K239" s="5"/>
      <c r="L239" s="34"/>
      <c r="M239" s="34"/>
      <c r="N239" s="34"/>
      <c r="O239" s="34"/>
      <c r="P239" s="34"/>
      <c r="Q239" s="34"/>
      <c r="R239" s="5"/>
      <c r="S239" s="5"/>
      <c r="T239" s="5"/>
      <c r="U239" s="5"/>
      <c r="V239" s="5"/>
      <c r="W239" s="34"/>
      <c r="X239" s="34"/>
      <c r="Y239" s="34"/>
      <c r="Z239" s="34"/>
      <c r="AA239" s="34"/>
      <c r="AB239" s="5"/>
      <c r="AC239" s="5"/>
      <c r="AD239" s="34"/>
      <c r="AE239" s="5"/>
      <c r="AF239" s="5"/>
      <c r="AG239" s="5"/>
      <c r="AH239" s="5"/>
      <c r="AI239" s="5"/>
      <c r="AJ239" s="5"/>
      <c r="AK239" s="5"/>
      <c r="AL239" s="5"/>
      <c r="AM239" s="5"/>
      <c r="AN239" s="5"/>
      <c r="AO239" s="5"/>
      <c r="AP239" s="35"/>
      <c r="AQ239" s="34"/>
      <c r="AR239" s="34"/>
      <c r="AS239" s="34"/>
      <c r="AT239" s="34"/>
      <c r="AU239" s="34"/>
      <c r="AV239" s="34"/>
      <c r="AW239" s="34"/>
      <c r="AX239" s="34"/>
      <c r="AY239" s="34"/>
      <c r="AZ239" s="34"/>
      <c r="BA239" s="5"/>
      <c r="BB239" s="5"/>
      <c r="BC239" s="5"/>
      <c r="BD239" s="5"/>
      <c r="BE239" s="5"/>
      <c r="BF239" s="5"/>
      <c r="BG239" s="5"/>
      <c r="BH239" s="5"/>
      <c r="BI239" s="5"/>
      <c r="BJ239" s="5"/>
      <c r="BK239" s="5"/>
      <c r="BL239" s="5"/>
      <c r="BM239" s="4"/>
      <c r="BN239" s="5"/>
      <c r="BO239" s="5"/>
      <c r="BP239" s="5"/>
      <c r="BQ239" s="5"/>
      <c r="BR239" s="5"/>
      <c r="BS239" s="5"/>
      <c r="BT239" s="5"/>
      <c r="BU239" s="5"/>
    </row>
    <row r="240" spans="1:73" ht="13" x14ac:dyDescent="0.15">
      <c r="A240" s="34"/>
      <c r="B240" s="5"/>
      <c r="C240" s="5"/>
      <c r="D240" s="5"/>
      <c r="E240" s="5"/>
      <c r="F240" s="5"/>
      <c r="G240" s="5"/>
      <c r="H240" s="5"/>
      <c r="I240" s="5"/>
      <c r="J240" s="5"/>
      <c r="K240" s="5"/>
      <c r="L240" s="34"/>
      <c r="M240" s="34"/>
      <c r="N240" s="34"/>
      <c r="O240" s="34"/>
      <c r="P240" s="34"/>
      <c r="Q240" s="34"/>
      <c r="R240" s="5"/>
      <c r="S240" s="5"/>
      <c r="T240" s="5"/>
      <c r="U240" s="5"/>
      <c r="V240" s="5"/>
      <c r="W240" s="34"/>
      <c r="X240" s="34"/>
      <c r="Y240" s="34"/>
      <c r="Z240" s="34"/>
      <c r="AA240" s="34"/>
      <c r="AB240" s="5"/>
      <c r="AC240" s="5"/>
      <c r="AD240" s="34"/>
      <c r="AE240" s="5"/>
      <c r="AF240" s="5"/>
      <c r="AG240" s="5"/>
      <c r="AH240" s="5"/>
      <c r="AI240" s="5"/>
      <c r="AJ240" s="5"/>
      <c r="AK240" s="5"/>
      <c r="AL240" s="5"/>
      <c r="AM240" s="5"/>
      <c r="AN240" s="5"/>
      <c r="AO240" s="5"/>
      <c r="AP240" s="35"/>
      <c r="AQ240" s="34"/>
      <c r="AR240" s="34"/>
      <c r="AS240" s="34"/>
      <c r="AT240" s="34"/>
      <c r="AU240" s="34"/>
      <c r="AV240" s="34"/>
      <c r="AW240" s="34"/>
      <c r="AX240" s="34"/>
      <c r="AY240" s="34"/>
      <c r="AZ240" s="34"/>
      <c r="BA240" s="5"/>
      <c r="BB240" s="5"/>
      <c r="BC240" s="5"/>
      <c r="BD240" s="5"/>
      <c r="BE240" s="5"/>
      <c r="BF240" s="5"/>
      <c r="BG240" s="5"/>
      <c r="BH240" s="5"/>
      <c r="BI240" s="5"/>
      <c r="BJ240" s="5"/>
      <c r="BK240" s="5"/>
      <c r="BL240" s="5"/>
      <c r="BM240" s="4"/>
      <c r="BN240" s="5"/>
      <c r="BO240" s="5"/>
      <c r="BP240" s="5"/>
      <c r="BQ240" s="5"/>
      <c r="BR240" s="5"/>
      <c r="BS240" s="5"/>
      <c r="BT240" s="5"/>
      <c r="BU240" s="5"/>
    </row>
    <row r="241" spans="1:73" ht="13" x14ac:dyDescent="0.15">
      <c r="A241" s="34"/>
      <c r="B241" s="5"/>
      <c r="C241" s="5"/>
      <c r="D241" s="5"/>
      <c r="E241" s="5"/>
      <c r="F241" s="5"/>
      <c r="G241" s="5"/>
      <c r="H241" s="5"/>
      <c r="I241" s="5"/>
      <c r="J241" s="5"/>
      <c r="K241" s="5"/>
      <c r="L241" s="34"/>
      <c r="M241" s="34"/>
      <c r="N241" s="34"/>
      <c r="O241" s="34"/>
      <c r="P241" s="34"/>
      <c r="Q241" s="34"/>
      <c r="R241" s="5"/>
      <c r="S241" s="5"/>
      <c r="T241" s="5"/>
      <c r="U241" s="5"/>
      <c r="V241" s="5"/>
      <c r="W241" s="34"/>
      <c r="X241" s="34"/>
      <c r="Y241" s="34"/>
      <c r="Z241" s="34"/>
      <c r="AA241" s="34"/>
      <c r="AB241" s="5"/>
      <c r="AC241" s="5"/>
      <c r="AD241" s="34"/>
      <c r="AE241" s="5"/>
      <c r="AF241" s="5"/>
      <c r="AG241" s="5"/>
      <c r="AH241" s="5"/>
      <c r="AI241" s="5"/>
      <c r="AJ241" s="5"/>
      <c r="AK241" s="5"/>
      <c r="AL241" s="5"/>
      <c r="AM241" s="5"/>
      <c r="AN241" s="5"/>
      <c r="AO241" s="5"/>
      <c r="AP241" s="35"/>
      <c r="AQ241" s="34"/>
      <c r="AR241" s="34"/>
      <c r="AS241" s="34"/>
      <c r="AT241" s="34"/>
      <c r="AU241" s="34"/>
      <c r="AV241" s="34"/>
      <c r="AW241" s="34"/>
      <c r="AX241" s="34"/>
      <c r="AY241" s="34"/>
      <c r="AZ241" s="34"/>
      <c r="BA241" s="5"/>
      <c r="BB241" s="5"/>
      <c r="BC241" s="5"/>
      <c r="BD241" s="5"/>
      <c r="BE241" s="5"/>
      <c r="BF241" s="5"/>
      <c r="BG241" s="5"/>
      <c r="BH241" s="5"/>
      <c r="BI241" s="5"/>
      <c r="BJ241" s="5"/>
      <c r="BK241" s="5"/>
      <c r="BL241" s="5"/>
      <c r="BM241" s="4"/>
      <c r="BN241" s="5"/>
      <c r="BO241" s="5"/>
      <c r="BP241" s="5"/>
      <c r="BQ241" s="5"/>
      <c r="BR241" s="5"/>
      <c r="BS241" s="5"/>
      <c r="BT241" s="5"/>
      <c r="BU241" s="5"/>
    </row>
    <row r="242" spans="1:73" ht="13" x14ac:dyDescent="0.15">
      <c r="A242" s="34"/>
      <c r="B242" s="5"/>
      <c r="C242" s="5"/>
      <c r="D242" s="5"/>
      <c r="E242" s="5"/>
      <c r="F242" s="5"/>
      <c r="G242" s="5"/>
      <c r="H242" s="5"/>
      <c r="I242" s="5"/>
      <c r="J242" s="5"/>
      <c r="K242" s="5"/>
      <c r="L242" s="34"/>
      <c r="M242" s="34"/>
      <c r="N242" s="34"/>
      <c r="O242" s="34"/>
      <c r="P242" s="34"/>
      <c r="Q242" s="34"/>
      <c r="R242" s="5"/>
      <c r="S242" s="5"/>
      <c r="T242" s="5"/>
      <c r="U242" s="5"/>
      <c r="V242" s="5"/>
      <c r="W242" s="34"/>
      <c r="X242" s="34"/>
      <c r="Y242" s="34"/>
      <c r="Z242" s="34"/>
      <c r="AA242" s="34"/>
      <c r="AB242" s="5"/>
      <c r="AC242" s="5"/>
      <c r="AD242" s="34"/>
      <c r="AE242" s="5"/>
      <c r="AF242" s="5"/>
      <c r="AG242" s="5"/>
      <c r="AH242" s="5"/>
      <c r="AI242" s="5"/>
      <c r="AJ242" s="5"/>
      <c r="AK242" s="5"/>
      <c r="AL242" s="5"/>
      <c r="AM242" s="5"/>
      <c r="AN242" s="5"/>
      <c r="AO242" s="5"/>
      <c r="AP242" s="35"/>
      <c r="AQ242" s="34"/>
      <c r="AR242" s="34"/>
      <c r="AS242" s="34"/>
      <c r="AT242" s="34"/>
      <c r="AU242" s="34"/>
      <c r="AV242" s="34"/>
      <c r="AW242" s="34"/>
      <c r="AX242" s="34"/>
      <c r="AY242" s="34"/>
      <c r="AZ242" s="34"/>
      <c r="BA242" s="5"/>
      <c r="BB242" s="5"/>
      <c r="BC242" s="5"/>
      <c r="BD242" s="5"/>
      <c r="BE242" s="5"/>
      <c r="BF242" s="5"/>
      <c r="BG242" s="5"/>
      <c r="BH242" s="5"/>
      <c r="BI242" s="5"/>
      <c r="BJ242" s="5"/>
      <c r="BK242" s="5"/>
      <c r="BL242" s="5"/>
      <c r="BM242" s="4"/>
      <c r="BN242" s="5"/>
      <c r="BO242" s="5"/>
      <c r="BP242" s="5"/>
      <c r="BQ242" s="5"/>
      <c r="BR242" s="5"/>
      <c r="BS242" s="5"/>
      <c r="BT242" s="5"/>
      <c r="BU242" s="5"/>
    </row>
    <row r="243" spans="1:73" ht="13" x14ac:dyDescent="0.15">
      <c r="A243" s="34"/>
      <c r="B243" s="5"/>
      <c r="C243" s="5"/>
      <c r="D243" s="5"/>
      <c r="E243" s="5"/>
      <c r="F243" s="5"/>
      <c r="G243" s="5"/>
      <c r="H243" s="5"/>
      <c r="I243" s="5"/>
      <c r="J243" s="5"/>
      <c r="K243" s="5"/>
      <c r="L243" s="34"/>
      <c r="M243" s="34"/>
      <c r="N243" s="34"/>
      <c r="O243" s="34"/>
      <c r="P243" s="34"/>
      <c r="Q243" s="34"/>
      <c r="R243" s="5"/>
      <c r="S243" s="5"/>
      <c r="T243" s="5"/>
      <c r="U243" s="5"/>
      <c r="V243" s="5"/>
      <c r="W243" s="34"/>
      <c r="X243" s="34"/>
      <c r="Y243" s="34"/>
      <c r="Z243" s="34"/>
      <c r="AA243" s="34"/>
      <c r="AB243" s="5"/>
      <c r="AC243" s="5"/>
      <c r="AD243" s="34"/>
      <c r="AE243" s="5"/>
      <c r="AF243" s="5"/>
      <c r="AG243" s="5"/>
      <c r="AH243" s="5"/>
      <c r="AI243" s="5"/>
      <c r="AJ243" s="5"/>
      <c r="AK243" s="5"/>
      <c r="AL243" s="5"/>
      <c r="AM243" s="5"/>
      <c r="AN243" s="5"/>
      <c r="AO243" s="5"/>
      <c r="AP243" s="35"/>
      <c r="AQ243" s="34"/>
      <c r="AR243" s="34"/>
      <c r="AS243" s="34"/>
      <c r="AT243" s="34"/>
      <c r="AU243" s="34"/>
      <c r="AV243" s="34"/>
      <c r="AW243" s="34"/>
      <c r="AX243" s="34"/>
      <c r="AY243" s="34"/>
      <c r="AZ243" s="34"/>
      <c r="BA243" s="5"/>
      <c r="BB243" s="5"/>
      <c r="BC243" s="5"/>
      <c r="BD243" s="5"/>
      <c r="BE243" s="5"/>
      <c r="BF243" s="5"/>
      <c r="BG243" s="5"/>
      <c r="BH243" s="5"/>
      <c r="BI243" s="5"/>
      <c r="BJ243" s="5"/>
      <c r="BK243" s="5"/>
      <c r="BL243" s="5"/>
      <c r="BM243" s="4"/>
      <c r="BN243" s="5"/>
      <c r="BO243" s="5"/>
      <c r="BP243" s="5"/>
      <c r="BQ243" s="5"/>
      <c r="BR243" s="5"/>
      <c r="BS243" s="5"/>
      <c r="BT243" s="5"/>
      <c r="BU243" s="5"/>
    </row>
    <row r="244" spans="1:73" ht="13" x14ac:dyDescent="0.15">
      <c r="A244" s="34"/>
      <c r="B244" s="5"/>
      <c r="C244" s="5"/>
      <c r="D244" s="5"/>
      <c r="E244" s="5"/>
      <c r="F244" s="5"/>
      <c r="G244" s="5"/>
      <c r="H244" s="5"/>
      <c r="I244" s="5"/>
      <c r="J244" s="5"/>
      <c r="K244" s="5"/>
      <c r="L244" s="34"/>
      <c r="M244" s="34"/>
      <c r="N244" s="34"/>
      <c r="O244" s="34"/>
      <c r="P244" s="34"/>
      <c r="Q244" s="34"/>
      <c r="R244" s="5"/>
      <c r="S244" s="5"/>
      <c r="T244" s="5"/>
      <c r="U244" s="5"/>
      <c r="V244" s="5"/>
      <c r="W244" s="34"/>
      <c r="X244" s="34"/>
      <c r="Y244" s="34"/>
      <c r="Z244" s="34"/>
      <c r="AA244" s="34"/>
      <c r="AB244" s="5"/>
      <c r="AC244" s="5"/>
      <c r="AD244" s="34"/>
      <c r="AE244" s="5"/>
      <c r="AF244" s="5"/>
      <c r="AG244" s="5"/>
      <c r="AH244" s="5"/>
      <c r="AI244" s="5"/>
      <c r="AJ244" s="5"/>
      <c r="AK244" s="5"/>
      <c r="AL244" s="5"/>
      <c r="AM244" s="5"/>
      <c r="AN244" s="5"/>
      <c r="AO244" s="5"/>
      <c r="AP244" s="35"/>
      <c r="AQ244" s="34"/>
      <c r="AR244" s="34"/>
      <c r="AS244" s="34"/>
      <c r="AT244" s="34"/>
      <c r="AU244" s="34"/>
      <c r="AV244" s="34"/>
      <c r="AW244" s="34"/>
      <c r="AX244" s="34"/>
      <c r="AY244" s="34"/>
      <c r="AZ244" s="34"/>
      <c r="BA244" s="5"/>
      <c r="BB244" s="5"/>
      <c r="BC244" s="5"/>
      <c r="BD244" s="5"/>
      <c r="BE244" s="5"/>
      <c r="BF244" s="5"/>
      <c r="BG244" s="5"/>
      <c r="BH244" s="5"/>
      <c r="BI244" s="5"/>
      <c r="BJ244" s="5"/>
      <c r="BK244" s="5"/>
      <c r="BL244" s="5"/>
      <c r="BM244" s="4"/>
      <c r="BN244" s="5"/>
      <c r="BO244" s="5"/>
      <c r="BP244" s="5"/>
      <c r="BQ244" s="5"/>
      <c r="BR244" s="5"/>
      <c r="BS244" s="5"/>
      <c r="BT244" s="5"/>
      <c r="BU244" s="5"/>
    </row>
    <row r="245" spans="1:73" ht="13" x14ac:dyDescent="0.15">
      <c r="A245" s="34"/>
      <c r="B245" s="5"/>
      <c r="C245" s="5"/>
      <c r="D245" s="5"/>
      <c r="E245" s="5"/>
      <c r="F245" s="5"/>
      <c r="G245" s="5"/>
      <c r="H245" s="5"/>
      <c r="I245" s="5"/>
      <c r="J245" s="5"/>
      <c r="K245" s="5"/>
      <c r="L245" s="34"/>
      <c r="M245" s="34"/>
      <c r="N245" s="34"/>
      <c r="O245" s="34"/>
      <c r="P245" s="34"/>
      <c r="Q245" s="34"/>
      <c r="R245" s="5"/>
      <c r="S245" s="5"/>
      <c r="T245" s="5"/>
      <c r="U245" s="5"/>
      <c r="V245" s="5"/>
      <c r="W245" s="34"/>
      <c r="X245" s="34"/>
      <c r="Y245" s="34"/>
      <c r="Z245" s="34"/>
      <c r="AA245" s="34"/>
      <c r="AB245" s="5"/>
      <c r="AC245" s="5"/>
      <c r="AD245" s="34"/>
      <c r="AE245" s="5"/>
      <c r="AF245" s="5"/>
      <c r="AG245" s="5"/>
      <c r="AH245" s="5"/>
      <c r="AI245" s="5"/>
      <c r="AJ245" s="5"/>
      <c r="AK245" s="5"/>
      <c r="AL245" s="5"/>
      <c r="AM245" s="5"/>
      <c r="AN245" s="5"/>
      <c r="AO245" s="5"/>
      <c r="AP245" s="35"/>
      <c r="AQ245" s="34"/>
      <c r="AR245" s="34"/>
      <c r="AS245" s="34"/>
      <c r="AT245" s="34"/>
      <c r="AU245" s="34"/>
      <c r="AV245" s="34"/>
      <c r="AW245" s="34"/>
      <c r="AX245" s="34"/>
      <c r="AY245" s="34"/>
      <c r="AZ245" s="34"/>
      <c r="BA245" s="5"/>
      <c r="BB245" s="5"/>
      <c r="BC245" s="5"/>
      <c r="BD245" s="5"/>
      <c r="BE245" s="5"/>
      <c r="BF245" s="5"/>
      <c r="BG245" s="5"/>
      <c r="BH245" s="5"/>
      <c r="BI245" s="5"/>
      <c r="BJ245" s="5"/>
      <c r="BK245" s="5"/>
      <c r="BL245" s="5"/>
      <c r="BM245" s="4"/>
      <c r="BN245" s="5"/>
      <c r="BO245" s="5"/>
      <c r="BP245" s="5"/>
      <c r="BQ245" s="5"/>
      <c r="BR245" s="5"/>
      <c r="BS245" s="5"/>
      <c r="BT245" s="5"/>
      <c r="BU245" s="5"/>
    </row>
    <row r="246" spans="1:73" ht="13" x14ac:dyDescent="0.15">
      <c r="A246" s="34"/>
      <c r="B246" s="5"/>
      <c r="C246" s="5"/>
      <c r="D246" s="5"/>
      <c r="E246" s="5"/>
      <c r="F246" s="5"/>
      <c r="G246" s="5"/>
      <c r="H246" s="5"/>
      <c r="I246" s="5"/>
      <c r="J246" s="5"/>
      <c r="K246" s="5"/>
      <c r="L246" s="34"/>
      <c r="M246" s="34"/>
      <c r="N246" s="34"/>
      <c r="O246" s="34"/>
      <c r="P246" s="34"/>
      <c r="Q246" s="34"/>
      <c r="R246" s="5"/>
      <c r="S246" s="5"/>
      <c r="T246" s="5"/>
      <c r="U246" s="5"/>
      <c r="V246" s="5"/>
      <c r="W246" s="34"/>
      <c r="X246" s="34"/>
      <c r="Y246" s="34"/>
      <c r="Z246" s="34"/>
      <c r="AA246" s="34"/>
      <c r="AB246" s="5"/>
      <c r="AC246" s="5"/>
      <c r="AD246" s="34"/>
      <c r="AE246" s="5"/>
      <c r="AF246" s="5"/>
      <c r="AG246" s="5"/>
      <c r="AH246" s="5"/>
      <c r="AI246" s="5"/>
      <c r="AJ246" s="5"/>
      <c r="AK246" s="5"/>
      <c r="AL246" s="5"/>
      <c r="AM246" s="5"/>
      <c r="AN246" s="5"/>
      <c r="AO246" s="5"/>
      <c r="AP246" s="35"/>
      <c r="AQ246" s="34"/>
      <c r="AR246" s="34"/>
      <c r="AS246" s="34"/>
      <c r="AT246" s="34"/>
      <c r="AU246" s="34"/>
      <c r="AV246" s="34"/>
      <c r="AW246" s="34"/>
      <c r="AX246" s="34"/>
      <c r="AY246" s="34"/>
      <c r="AZ246" s="34"/>
      <c r="BA246" s="5"/>
      <c r="BB246" s="5"/>
      <c r="BC246" s="5"/>
      <c r="BD246" s="5"/>
      <c r="BE246" s="5"/>
      <c r="BF246" s="5"/>
      <c r="BG246" s="5"/>
      <c r="BH246" s="5"/>
      <c r="BI246" s="5"/>
      <c r="BJ246" s="5"/>
      <c r="BK246" s="5"/>
      <c r="BL246" s="5"/>
      <c r="BM246" s="4"/>
      <c r="BN246" s="5"/>
      <c r="BO246" s="5"/>
      <c r="BP246" s="5"/>
      <c r="BQ246" s="5"/>
      <c r="BR246" s="5"/>
      <c r="BS246" s="5"/>
      <c r="BT246" s="5"/>
      <c r="BU246" s="5"/>
    </row>
    <row r="247" spans="1:73" ht="13" x14ac:dyDescent="0.15">
      <c r="A247" s="34"/>
      <c r="B247" s="5"/>
      <c r="C247" s="5"/>
      <c r="D247" s="5"/>
      <c r="E247" s="5"/>
      <c r="F247" s="5"/>
      <c r="G247" s="5"/>
      <c r="H247" s="5"/>
      <c r="I247" s="5"/>
      <c r="J247" s="5"/>
      <c r="K247" s="5"/>
      <c r="L247" s="34"/>
      <c r="M247" s="34"/>
      <c r="N247" s="34"/>
      <c r="O247" s="34"/>
      <c r="P247" s="34"/>
      <c r="Q247" s="34"/>
      <c r="R247" s="5"/>
      <c r="S247" s="5"/>
      <c r="T247" s="5"/>
      <c r="U247" s="5"/>
      <c r="V247" s="5"/>
      <c r="W247" s="34"/>
      <c r="X247" s="34"/>
      <c r="Y247" s="34"/>
      <c r="Z247" s="34"/>
      <c r="AA247" s="34"/>
      <c r="AB247" s="5"/>
      <c r="AC247" s="5"/>
      <c r="AD247" s="34"/>
      <c r="AE247" s="5"/>
      <c r="AF247" s="5"/>
      <c r="AG247" s="5"/>
      <c r="AH247" s="5"/>
      <c r="AI247" s="5"/>
      <c r="AJ247" s="5"/>
      <c r="AK247" s="5"/>
      <c r="AL247" s="5"/>
      <c r="AM247" s="5"/>
      <c r="AN247" s="5"/>
      <c r="AO247" s="5"/>
      <c r="AP247" s="35"/>
      <c r="AQ247" s="34"/>
      <c r="AR247" s="34"/>
      <c r="AS247" s="34"/>
      <c r="AT247" s="34"/>
      <c r="AU247" s="34"/>
      <c r="AV247" s="34"/>
      <c r="AW247" s="34"/>
      <c r="AX247" s="34"/>
      <c r="AY247" s="34"/>
      <c r="AZ247" s="34"/>
      <c r="BA247" s="5"/>
      <c r="BB247" s="5"/>
      <c r="BC247" s="5"/>
      <c r="BD247" s="5"/>
      <c r="BE247" s="5"/>
      <c r="BF247" s="5"/>
      <c r="BG247" s="5"/>
      <c r="BH247" s="5"/>
      <c r="BI247" s="5"/>
      <c r="BJ247" s="5"/>
      <c r="BK247" s="5"/>
      <c r="BL247" s="5"/>
      <c r="BM247" s="4"/>
      <c r="BN247" s="5"/>
      <c r="BO247" s="5"/>
      <c r="BP247" s="5"/>
      <c r="BQ247" s="5"/>
      <c r="BR247" s="5"/>
      <c r="BS247" s="5"/>
      <c r="BT247" s="5"/>
      <c r="BU247" s="5"/>
    </row>
    <row r="248" spans="1:73" ht="13" x14ac:dyDescent="0.15">
      <c r="A248" s="34"/>
      <c r="B248" s="5"/>
      <c r="C248" s="5"/>
      <c r="D248" s="5"/>
      <c r="E248" s="5"/>
      <c r="F248" s="5"/>
      <c r="G248" s="5"/>
      <c r="H248" s="5"/>
      <c r="I248" s="5"/>
      <c r="J248" s="5"/>
      <c r="K248" s="5"/>
      <c r="L248" s="34"/>
      <c r="M248" s="34"/>
      <c r="N248" s="34"/>
      <c r="O248" s="34"/>
      <c r="P248" s="34"/>
      <c r="Q248" s="34"/>
      <c r="R248" s="5"/>
      <c r="S248" s="5"/>
      <c r="T248" s="5"/>
      <c r="U248" s="5"/>
      <c r="V248" s="5"/>
      <c r="W248" s="34"/>
      <c r="X248" s="34"/>
      <c r="Y248" s="34"/>
      <c r="Z248" s="34"/>
      <c r="AA248" s="34"/>
      <c r="AB248" s="5"/>
      <c r="AC248" s="5"/>
      <c r="AD248" s="34"/>
      <c r="AE248" s="5"/>
      <c r="AF248" s="5"/>
      <c r="AG248" s="5"/>
      <c r="AH248" s="5"/>
      <c r="AI248" s="5"/>
      <c r="AJ248" s="5"/>
      <c r="AK248" s="5"/>
      <c r="AL248" s="5"/>
      <c r="AM248" s="5"/>
      <c r="AN248" s="5"/>
      <c r="AO248" s="5"/>
      <c r="AP248" s="35"/>
      <c r="AQ248" s="34"/>
      <c r="AR248" s="34"/>
      <c r="AS248" s="34"/>
      <c r="AT248" s="34"/>
      <c r="AU248" s="34"/>
      <c r="AV248" s="34"/>
      <c r="AW248" s="34"/>
      <c r="AX248" s="34"/>
      <c r="AY248" s="34"/>
      <c r="AZ248" s="34"/>
      <c r="BA248" s="5"/>
      <c r="BB248" s="5"/>
      <c r="BC248" s="5"/>
      <c r="BD248" s="5"/>
      <c r="BE248" s="5"/>
      <c r="BF248" s="5"/>
      <c r="BG248" s="5"/>
      <c r="BH248" s="5"/>
      <c r="BI248" s="5"/>
      <c r="BJ248" s="5"/>
      <c r="BK248" s="5"/>
      <c r="BL248" s="5"/>
      <c r="BM248" s="4"/>
      <c r="BN248" s="5"/>
      <c r="BO248" s="5"/>
      <c r="BP248" s="5"/>
      <c r="BQ248" s="5"/>
      <c r="BR248" s="5"/>
      <c r="BS248" s="5"/>
      <c r="BT248" s="5"/>
      <c r="BU248" s="5"/>
    </row>
    <row r="249" spans="1:73" ht="13" x14ac:dyDescent="0.15">
      <c r="A249" s="34"/>
      <c r="B249" s="5"/>
      <c r="C249" s="5"/>
      <c r="D249" s="5"/>
      <c r="E249" s="5"/>
      <c r="F249" s="5"/>
      <c r="G249" s="5"/>
      <c r="H249" s="5"/>
      <c r="I249" s="5"/>
      <c r="J249" s="5"/>
      <c r="K249" s="5"/>
      <c r="L249" s="34"/>
      <c r="M249" s="34"/>
      <c r="N249" s="34"/>
      <c r="O249" s="34"/>
      <c r="P249" s="34"/>
      <c r="Q249" s="34"/>
      <c r="R249" s="5"/>
      <c r="S249" s="5"/>
      <c r="T249" s="5"/>
      <c r="U249" s="5"/>
      <c r="V249" s="5"/>
      <c r="W249" s="34"/>
      <c r="X249" s="34"/>
      <c r="Y249" s="34"/>
      <c r="Z249" s="34"/>
      <c r="AA249" s="34"/>
      <c r="AB249" s="5"/>
      <c r="AC249" s="5"/>
      <c r="AD249" s="34"/>
      <c r="AE249" s="5"/>
      <c r="AF249" s="5"/>
      <c r="AG249" s="5"/>
      <c r="AH249" s="5"/>
      <c r="AI249" s="5"/>
      <c r="AJ249" s="5"/>
      <c r="AK249" s="5"/>
      <c r="AL249" s="5"/>
      <c r="AM249" s="5"/>
      <c r="AN249" s="5"/>
      <c r="AO249" s="5"/>
      <c r="AP249" s="35"/>
      <c r="AQ249" s="34"/>
      <c r="AR249" s="34"/>
      <c r="AS249" s="34"/>
      <c r="AT249" s="34"/>
      <c r="AU249" s="34"/>
      <c r="AV249" s="34"/>
      <c r="AW249" s="34"/>
      <c r="AX249" s="34"/>
      <c r="AY249" s="34"/>
      <c r="AZ249" s="34"/>
      <c r="BA249" s="5"/>
      <c r="BB249" s="5"/>
      <c r="BC249" s="5"/>
      <c r="BD249" s="5"/>
      <c r="BE249" s="5"/>
      <c r="BF249" s="5"/>
      <c r="BG249" s="5"/>
      <c r="BH249" s="5"/>
      <c r="BI249" s="5"/>
      <c r="BJ249" s="5"/>
      <c r="BK249" s="5"/>
      <c r="BL249" s="5"/>
      <c r="BM249" s="4"/>
      <c r="BN249" s="5"/>
      <c r="BO249" s="5"/>
      <c r="BP249" s="5"/>
      <c r="BQ249" s="5"/>
      <c r="BR249" s="5"/>
      <c r="BS249" s="5"/>
      <c r="BT249" s="5"/>
      <c r="BU249" s="5"/>
    </row>
    <row r="250" spans="1:73" ht="13" x14ac:dyDescent="0.15">
      <c r="A250" s="34"/>
      <c r="B250" s="5"/>
      <c r="C250" s="5"/>
      <c r="D250" s="5"/>
      <c r="E250" s="5"/>
      <c r="F250" s="5"/>
      <c r="G250" s="5"/>
      <c r="H250" s="5"/>
      <c r="I250" s="5"/>
      <c r="J250" s="5"/>
      <c r="K250" s="5"/>
      <c r="L250" s="34"/>
      <c r="M250" s="34"/>
      <c r="N250" s="34"/>
      <c r="O250" s="34"/>
      <c r="P250" s="34"/>
      <c r="Q250" s="34"/>
      <c r="R250" s="5"/>
      <c r="S250" s="5"/>
      <c r="T250" s="5"/>
      <c r="U250" s="5"/>
      <c r="V250" s="5"/>
      <c r="W250" s="34"/>
      <c r="X250" s="34"/>
      <c r="Y250" s="34"/>
      <c r="Z250" s="34"/>
      <c r="AA250" s="34"/>
      <c r="AB250" s="5"/>
      <c r="AC250" s="5"/>
      <c r="AD250" s="34"/>
      <c r="AE250" s="5"/>
      <c r="AF250" s="5"/>
      <c r="AG250" s="5"/>
      <c r="AH250" s="5"/>
      <c r="AI250" s="5"/>
      <c r="AJ250" s="5"/>
      <c r="AK250" s="5"/>
      <c r="AL250" s="5"/>
      <c r="AM250" s="5"/>
      <c r="AN250" s="5"/>
      <c r="AO250" s="5"/>
      <c r="AP250" s="35"/>
      <c r="AQ250" s="34"/>
      <c r="AR250" s="34"/>
      <c r="AS250" s="34"/>
      <c r="AT250" s="34"/>
      <c r="AU250" s="34"/>
      <c r="AV250" s="34"/>
      <c r="AW250" s="34"/>
      <c r="AX250" s="34"/>
      <c r="AY250" s="34"/>
      <c r="AZ250" s="34"/>
      <c r="BA250" s="5"/>
      <c r="BB250" s="5"/>
      <c r="BC250" s="5"/>
      <c r="BD250" s="5"/>
      <c r="BE250" s="5"/>
      <c r="BF250" s="5"/>
      <c r="BG250" s="5"/>
      <c r="BH250" s="5"/>
      <c r="BI250" s="5"/>
      <c r="BJ250" s="5"/>
      <c r="BK250" s="5"/>
      <c r="BL250" s="5"/>
      <c r="BM250" s="4"/>
      <c r="BN250" s="5"/>
      <c r="BO250" s="5"/>
      <c r="BP250" s="5"/>
      <c r="BQ250" s="5"/>
      <c r="BR250" s="5"/>
      <c r="BS250" s="5"/>
      <c r="BT250" s="5"/>
      <c r="BU250" s="5"/>
    </row>
    <row r="251" spans="1:73" ht="13" x14ac:dyDescent="0.15">
      <c r="A251" s="34"/>
      <c r="B251" s="5"/>
      <c r="C251" s="5"/>
      <c r="D251" s="5"/>
      <c r="E251" s="5"/>
      <c r="F251" s="5"/>
      <c r="G251" s="5"/>
      <c r="H251" s="5"/>
      <c r="I251" s="5"/>
      <c r="J251" s="5"/>
      <c r="K251" s="5"/>
      <c r="L251" s="34"/>
      <c r="M251" s="34"/>
      <c r="N251" s="34"/>
      <c r="O251" s="34"/>
      <c r="P251" s="34"/>
      <c r="Q251" s="34"/>
      <c r="R251" s="5"/>
      <c r="S251" s="5"/>
      <c r="T251" s="5"/>
      <c r="U251" s="5"/>
      <c r="V251" s="5"/>
      <c r="W251" s="34"/>
      <c r="X251" s="34"/>
      <c r="Y251" s="34"/>
      <c r="Z251" s="34"/>
      <c r="AA251" s="34"/>
      <c r="AB251" s="5"/>
      <c r="AC251" s="5"/>
      <c r="AD251" s="34"/>
      <c r="AE251" s="5"/>
      <c r="AF251" s="5"/>
      <c r="AG251" s="5"/>
      <c r="AH251" s="5"/>
      <c r="AI251" s="5"/>
      <c r="AJ251" s="5"/>
      <c r="AK251" s="5"/>
      <c r="AL251" s="5"/>
      <c r="AM251" s="5"/>
      <c r="AN251" s="5"/>
      <c r="AO251" s="5"/>
      <c r="AP251" s="35"/>
      <c r="AQ251" s="34"/>
      <c r="AR251" s="34"/>
      <c r="AS251" s="34"/>
      <c r="AT251" s="34"/>
      <c r="AU251" s="34"/>
      <c r="AV251" s="34"/>
      <c r="AW251" s="34"/>
      <c r="AX251" s="34"/>
      <c r="AY251" s="34"/>
      <c r="AZ251" s="34"/>
      <c r="BA251" s="5"/>
      <c r="BB251" s="5"/>
      <c r="BC251" s="5"/>
      <c r="BD251" s="5"/>
      <c r="BE251" s="5"/>
      <c r="BF251" s="5"/>
      <c r="BG251" s="5"/>
      <c r="BH251" s="5"/>
      <c r="BI251" s="5"/>
      <c r="BJ251" s="5"/>
      <c r="BK251" s="5"/>
      <c r="BL251" s="5"/>
      <c r="BM251" s="4"/>
      <c r="BN251" s="5"/>
      <c r="BO251" s="5"/>
      <c r="BP251" s="5"/>
      <c r="BQ251" s="5"/>
      <c r="BR251" s="5"/>
      <c r="BS251" s="5"/>
      <c r="BT251" s="5"/>
      <c r="BU251" s="5"/>
    </row>
    <row r="252" spans="1:73" ht="13" x14ac:dyDescent="0.15">
      <c r="A252" s="34"/>
      <c r="B252" s="5"/>
      <c r="C252" s="5"/>
      <c r="D252" s="5"/>
      <c r="E252" s="5"/>
      <c r="F252" s="5"/>
      <c r="G252" s="5"/>
      <c r="H252" s="5"/>
      <c r="I252" s="5"/>
      <c r="J252" s="5"/>
      <c r="K252" s="5"/>
      <c r="L252" s="34"/>
      <c r="M252" s="34"/>
      <c r="N252" s="34"/>
      <c r="O252" s="34"/>
      <c r="P252" s="34"/>
      <c r="Q252" s="34"/>
      <c r="R252" s="5"/>
      <c r="S252" s="5"/>
      <c r="T252" s="5"/>
      <c r="U252" s="5"/>
      <c r="V252" s="5"/>
      <c r="W252" s="34"/>
      <c r="X252" s="34"/>
      <c r="Y252" s="34"/>
      <c r="Z252" s="34"/>
      <c r="AA252" s="34"/>
      <c r="AB252" s="5"/>
      <c r="AC252" s="5"/>
      <c r="AD252" s="34"/>
      <c r="AE252" s="5"/>
      <c r="AF252" s="5"/>
      <c r="AG252" s="5"/>
      <c r="AH252" s="5"/>
      <c r="AI252" s="5"/>
      <c r="AJ252" s="5"/>
      <c r="AK252" s="5"/>
      <c r="AL252" s="5"/>
      <c r="AM252" s="5"/>
      <c r="AN252" s="5"/>
      <c r="AO252" s="5"/>
      <c r="AP252" s="35"/>
      <c r="AQ252" s="34"/>
      <c r="AR252" s="34"/>
      <c r="AS252" s="34"/>
      <c r="AT252" s="34"/>
      <c r="AU252" s="34"/>
      <c r="AV252" s="34"/>
      <c r="AW252" s="34"/>
      <c r="AX252" s="34"/>
      <c r="AY252" s="34"/>
      <c r="AZ252" s="34"/>
      <c r="BA252" s="5"/>
      <c r="BB252" s="5"/>
      <c r="BC252" s="5"/>
      <c r="BD252" s="5"/>
      <c r="BE252" s="5"/>
      <c r="BF252" s="5"/>
      <c r="BG252" s="5"/>
      <c r="BH252" s="5"/>
      <c r="BI252" s="5"/>
      <c r="BJ252" s="5"/>
      <c r="BK252" s="5"/>
      <c r="BL252" s="5"/>
      <c r="BM252" s="4"/>
      <c r="BN252" s="5"/>
      <c r="BO252" s="5"/>
      <c r="BP252" s="5"/>
      <c r="BQ252" s="5"/>
      <c r="BR252" s="5"/>
      <c r="BS252" s="5"/>
      <c r="BT252" s="5"/>
      <c r="BU252" s="5"/>
    </row>
    <row r="253" spans="1:73" ht="13" x14ac:dyDescent="0.15">
      <c r="A253" s="34"/>
      <c r="B253" s="5"/>
      <c r="C253" s="5"/>
      <c r="D253" s="5"/>
      <c r="E253" s="5"/>
      <c r="F253" s="5"/>
      <c r="G253" s="5"/>
      <c r="H253" s="5"/>
      <c r="I253" s="5"/>
      <c r="J253" s="5"/>
      <c r="K253" s="5"/>
      <c r="L253" s="34"/>
      <c r="M253" s="34"/>
      <c r="N253" s="34"/>
      <c r="O253" s="34"/>
      <c r="P253" s="34"/>
      <c r="Q253" s="34"/>
      <c r="R253" s="5"/>
      <c r="S253" s="5"/>
      <c r="T253" s="5"/>
      <c r="U253" s="5"/>
      <c r="V253" s="5"/>
      <c r="W253" s="34"/>
      <c r="X253" s="34"/>
      <c r="Y253" s="34"/>
      <c r="Z253" s="34"/>
      <c r="AA253" s="34"/>
      <c r="AB253" s="5"/>
      <c r="AC253" s="5"/>
      <c r="AD253" s="34"/>
      <c r="AE253" s="5"/>
      <c r="AF253" s="5"/>
      <c r="AG253" s="5"/>
      <c r="AH253" s="5"/>
      <c r="AI253" s="5"/>
      <c r="AJ253" s="5"/>
      <c r="AK253" s="5"/>
      <c r="AL253" s="5"/>
      <c r="AM253" s="5"/>
      <c r="AN253" s="5"/>
      <c r="AO253" s="5"/>
      <c r="AP253" s="35"/>
      <c r="AQ253" s="34"/>
      <c r="AR253" s="34"/>
      <c r="AS253" s="34"/>
      <c r="AT253" s="34"/>
      <c r="AU253" s="34"/>
      <c r="AV253" s="34"/>
      <c r="AW253" s="34"/>
      <c r="AX253" s="34"/>
      <c r="AY253" s="34"/>
      <c r="AZ253" s="34"/>
      <c r="BA253" s="5"/>
      <c r="BB253" s="5"/>
      <c r="BC253" s="5"/>
      <c r="BD253" s="5"/>
      <c r="BE253" s="5"/>
      <c r="BF253" s="5"/>
      <c r="BG253" s="5"/>
      <c r="BH253" s="5"/>
      <c r="BI253" s="5"/>
      <c r="BJ253" s="5"/>
      <c r="BK253" s="5"/>
      <c r="BL253" s="5"/>
      <c r="BM253" s="4"/>
      <c r="BN253" s="5"/>
      <c r="BO253" s="5"/>
      <c r="BP253" s="5"/>
      <c r="BQ253" s="5"/>
      <c r="BR253" s="5"/>
      <c r="BS253" s="5"/>
      <c r="BT253" s="5"/>
      <c r="BU253" s="5"/>
    </row>
    <row r="254" spans="1:73" ht="13" x14ac:dyDescent="0.15">
      <c r="A254" s="34"/>
      <c r="B254" s="5"/>
      <c r="C254" s="5"/>
      <c r="D254" s="5"/>
      <c r="E254" s="5"/>
      <c r="F254" s="5"/>
      <c r="G254" s="5"/>
      <c r="H254" s="5"/>
      <c r="I254" s="5"/>
      <c r="J254" s="5"/>
      <c r="K254" s="5"/>
      <c r="L254" s="34"/>
      <c r="M254" s="34"/>
      <c r="N254" s="34"/>
      <c r="O254" s="34"/>
      <c r="P254" s="34"/>
      <c r="Q254" s="34"/>
      <c r="R254" s="5"/>
      <c r="S254" s="5"/>
      <c r="T254" s="5"/>
      <c r="U254" s="5"/>
      <c r="V254" s="5"/>
      <c r="W254" s="34"/>
      <c r="X254" s="34"/>
      <c r="Y254" s="34"/>
      <c r="Z254" s="34"/>
      <c r="AA254" s="34"/>
      <c r="AB254" s="5"/>
      <c r="AC254" s="5"/>
      <c r="AD254" s="34"/>
      <c r="AE254" s="5"/>
      <c r="AF254" s="5"/>
      <c r="AG254" s="5"/>
      <c r="AH254" s="5"/>
      <c r="AI254" s="5"/>
      <c r="AJ254" s="5"/>
      <c r="AK254" s="5"/>
      <c r="AL254" s="5"/>
      <c r="AM254" s="5"/>
      <c r="AN254" s="5"/>
      <c r="AO254" s="5"/>
      <c r="AP254" s="35"/>
      <c r="AQ254" s="34"/>
      <c r="AR254" s="34"/>
      <c r="AS254" s="34"/>
      <c r="AT254" s="34"/>
      <c r="AU254" s="34"/>
      <c r="AV254" s="34"/>
      <c r="AW254" s="34"/>
      <c r="AX254" s="34"/>
      <c r="AY254" s="34"/>
      <c r="AZ254" s="34"/>
      <c r="BA254" s="5"/>
      <c r="BB254" s="5"/>
      <c r="BC254" s="5"/>
      <c r="BD254" s="5"/>
      <c r="BE254" s="5"/>
      <c r="BF254" s="5"/>
      <c r="BG254" s="5"/>
      <c r="BH254" s="5"/>
      <c r="BI254" s="5"/>
      <c r="BJ254" s="5"/>
      <c r="BK254" s="5"/>
      <c r="BL254" s="5"/>
      <c r="BM254" s="4"/>
      <c r="BN254" s="5"/>
      <c r="BO254" s="5"/>
      <c r="BP254" s="5"/>
      <c r="BQ254" s="5"/>
      <c r="BR254" s="5"/>
      <c r="BS254" s="5"/>
      <c r="BT254" s="5"/>
      <c r="BU254" s="5"/>
    </row>
    <row r="255" spans="1:73" ht="13" x14ac:dyDescent="0.15">
      <c r="A255" s="34"/>
      <c r="B255" s="5"/>
      <c r="C255" s="5"/>
      <c r="D255" s="5"/>
      <c r="E255" s="5"/>
      <c r="F255" s="5"/>
      <c r="G255" s="5"/>
      <c r="H255" s="5"/>
      <c r="I255" s="5"/>
      <c r="J255" s="5"/>
      <c r="K255" s="5"/>
      <c r="L255" s="34"/>
      <c r="M255" s="34"/>
      <c r="N255" s="34"/>
      <c r="O255" s="34"/>
      <c r="P255" s="34"/>
      <c r="Q255" s="34"/>
      <c r="R255" s="5"/>
      <c r="S255" s="5"/>
      <c r="T255" s="5"/>
      <c r="U255" s="5"/>
      <c r="V255" s="5"/>
      <c r="W255" s="34"/>
      <c r="X255" s="34"/>
      <c r="Y255" s="34"/>
      <c r="Z255" s="34"/>
      <c r="AA255" s="34"/>
      <c r="AB255" s="5"/>
      <c r="AC255" s="5"/>
      <c r="AD255" s="34"/>
      <c r="AE255" s="5"/>
      <c r="AF255" s="5"/>
      <c r="AG255" s="5"/>
      <c r="AH255" s="5"/>
      <c r="AI255" s="5"/>
      <c r="AJ255" s="5"/>
      <c r="AK255" s="5"/>
      <c r="AL255" s="5"/>
      <c r="AM255" s="5"/>
      <c r="AN255" s="5"/>
      <c r="AO255" s="5"/>
      <c r="AP255" s="35"/>
      <c r="AQ255" s="34"/>
      <c r="AR255" s="34"/>
      <c r="AS255" s="34"/>
      <c r="AT255" s="34"/>
      <c r="AU255" s="34"/>
      <c r="AV255" s="34"/>
      <c r="AW255" s="34"/>
      <c r="AX255" s="34"/>
      <c r="AY255" s="34"/>
      <c r="AZ255" s="34"/>
      <c r="BA255" s="5"/>
      <c r="BB255" s="5"/>
      <c r="BC255" s="5"/>
      <c r="BD255" s="5"/>
      <c r="BE255" s="5"/>
      <c r="BF255" s="5"/>
      <c r="BG255" s="5"/>
      <c r="BH255" s="5"/>
      <c r="BI255" s="5"/>
      <c r="BJ255" s="5"/>
      <c r="BK255" s="5"/>
      <c r="BL255" s="5"/>
      <c r="BM255" s="4"/>
      <c r="BN255" s="5"/>
      <c r="BO255" s="5"/>
      <c r="BP255" s="5"/>
      <c r="BQ255" s="5"/>
      <c r="BR255" s="5"/>
      <c r="BS255" s="5"/>
      <c r="BT255" s="5"/>
      <c r="BU255" s="5"/>
    </row>
    <row r="256" spans="1:73" ht="13" x14ac:dyDescent="0.15">
      <c r="A256" s="34"/>
      <c r="B256" s="5"/>
      <c r="C256" s="5"/>
      <c r="D256" s="5"/>
      <c r="E256" s="5"/>
      <c r="F256" s="5"/>
      <c r="G256" s="5"/>
      <c r="H256" s="5"/>
      <c r="I256" s="5"/>
      <c r="J256" s="5"/>
      <c r="K256" s="5"/>
      <c r="L256" s="34"/>
      <c r="M256" s="34"/>
      <c r="N256" s="34"/>
      <c r="O256" s="34"/>
      <c r="P256" s="34"/>
      <c r="Q256" s="34"/>
      <c r="R256" s="5"/>
      <c r="S256" s="5"/>
      <c r="T256" s="5"/>
      <c r="U256" s="5"/>
      <c r="V256" s="5"/>
      <c r="W256" s="34"/>
      <c r="X256" s="34"/>
      <c r="Y256" s="34"/>
      <c r="Z256" s="34"/>
      <c r="AA256" s="34"/>
      <c r="AB256" s="5"/>
      <c r="AC256" s="5"/>
      <c r="AD256" s="34"/>
      <c r="AE256" s="5"/>
      <c r="AF256" s="5"/>
      <c r="AG256" s="5"/>
      <c r="AH256" s="5"/>
      <c r="AI256" s="5"/>
      <c r="AJ256" s="5"/>
      <c r="AK256" s="5"/>
      <c r="AL256" s="5"/>
      <c r="AM256" s="5"/>
      <c r="AN256" s="5"/>
      <c r="AO256" s="5"/>
      <c r="AP256" s="35"/>
      <c r="AQ256" s="34"/>
      <c r="AR256" s="34"/>
      <c r="AS256" s="34"/>
      <c r="AT256" s="34"/>
      <c r="AU256" s="34"/>
      <c r="AV256" s="34"/>
      <c r="AW256" s="34"/>
      <c r="AX256" s="34"/>
      <c r="AY256" s="34"/>
      <c r="AZ256" s="34"/>
      <c r="BA256" s="5"/>
      <c r="BB256" s="5"/>
      <c r="BC256" s="5"/>
      <c r="BD256" s="5"/>
      <c r="BE256" s="5"/>
      <c r="BF256" s="5"/>
      <c r="BG256" s="5"/>
      <c r="BH256" s="5"/>
      <c r="BI256" s="5"/>
      <c r="BJ256" s="5"/>
      <c r="BK256" s="5"/>
      <c r="BL256" s="5"/>
      <c r="BM256" s="4"/>
      <c r="BN256" s="5"/>
      <c r="BO256" s="5"/>
      <c r="BP256" s="5"/>
      <c r="BQ256" s="5"/>
      <c r="BR256" s="5"/>
      <c r="BS256" s="5"/>
      <c r="BT256" s="5"/>
      <c r="BU256" s="5"/>
    </row>
    <row r="257" spans="1:73" ht="13" x14ac:dyDescent="0.15">
      <c r="A257" s="34"/>
      <c r="B257" s="5"/>
      <c r="C257" s="5"/>
      <c r="D257" s="5"/>
      <c r="E257" s="5"/>
      <c r="F257" s="5"/>
      <c r="G257" s="5"/>
      <c r="H257" s="5"/>
      <c r="I257" s="5"/>
      <c r="J257" s="5"/>
      <c r="K257" s="5"/>
      <c r="L257" s="34"/>
      <c r="M257" s="34"/>
      <c r="N257" s="34"/>
      <c r="O257" s="34"/>
      <c r="P257" s="34"/>
      <c r="Q257" s="34"/>
      <c r="R257" s="5"/>
      <c r="S257" s="5"/>
      <c r="T257" s="5"/>
      <c r="U257" s="5"/>
      <c r="V257" s="5"/>
      <c r="W257" s="34"/>
      <c r="X257" s="34"/>
      <c r="Y257" s="34"/>
      <c r="Z257" s="34"/>
      <c r="AA257" s="34"/>
      <c r="AB257" s="5"/>
      <c r="AC257" s="5"/>
      <c r="AD257" s="34"/>
      <c r="AE257" s="5"/>
      <c r="AF257" s="5"/>
      <c r="AG257" s="5"/>
      <c r="AH257" s="5"/>
      <c r="AI257" s="5"/>
      <c r="AJ257" s="5"/>
      <c r="AK257" s="5"/>
      <c r="AL257" s="5"/>
      <c r="AM257" s="5"/>
      <c r="AN257" s="5"/>
      <c r="AO257" s="5"/>
      <c r="AP257" s="35"/>
      <c r="AQ257" s="34"/>
      <c r="AR257" s="34"/>
      <c r="AS257" s="34"/>
      <c r="AT257" s="34"/>
      <c r="AU257" s="34"/>
      <c r="AV257" s="34"/>
      <c r="AW257" s="34"/>
      <c r="AX257" s="34"/>
      <c r="AY257" s="34"/>
      <c r="AZ257" s="34"/>
      <c r="BA257" s="5"/>
      <c r="BB257" s="5"/>
      <c r="BC257" s="5"/>
      <c r="BD257" s="5"/>
      <c r="BE257" s="5"/>
      <c r="BF257" s="5"/>
      <c r="BG257" s="5"/>
      <c r="BH257" s="5"/>
      <c r="BI257" s="5"/>
      <c r="BJ257" s="5"/>
      <c r="BK257" s="5"/>
      <c r="BL257" s="5"/>
      <c r="BM257" s="4"/>
      <c r="BN257" s="5"/>
      <c r="BO257" s="5"/>
      <c r="BP257" s="5"/>
      <c r="BQ257" s="5"/>
      <c r="BR257" s="5"/>
      <c r="BS257" s="5"/>
      <c r="BT257" s="5"/>
      <c r="BU257" s="5"/>
    </row>
    <row r="258" spans="1:73" ht="13" x14ac:dyDescent="0.15">
      <c r="A258" s="34"/>
      <c r="B258" s="5"/>
      <c r="C258" s="5"/>
      <c r="D258" s="5"/>
      <c r="E258" s="5"/>
      <c r="F258" s="5"/>
      <c r="G258" s="5"/>
      <c r="H258" s="5"/>
      <c r="I258" s="5"/>
      <c r="J258" s="5"/>
      <c r="K258" s="5"/>
      <c r="L258" s="34"/>
      <c r="M258" s="34"/>
      <c r="N258" s="34"/>
      <c r="O258" s="34"/>
      <c r="P258" s="34"/>
      <c r="Q258" s="34"/>
      <c r="R258" s="5"/>
      <c r="S258" s="5"/>
      <c r="T258" s="5"/>
      <c r="U258" s="5"/>
      <c r="V258" s="5"/>
      <c r="W258" s="34"/>
      <c r="X258" s="34"/>
      <c r="Y258" s="34"/>
      <c r="Z258" s="34"/>
      <c r="AA258" s="34"/>
      <c r="AB258" s="5"/>
      <c r="AC258" s="5"/>
      <c r="AD258" s="34"/>
      <c r="AE258" s="5"/>
      <c r="AF258" s="5"/>
      <c r="AG258" s="5"/>
      <c r="AH258" s="5"/>
      <c r="AI258" s="5"/>
      <c r="AJ258" s="5"/>
      <c r="AK258" s="5"/>
      <c r="AL258" s="5"/>
      <c r="AM258" s="5"/>
      <c r="AN258" s="5"/>
      <c r="AO258" s="5"/>
      <c r="AP258" s="35"/>
      <c r="AQ258" s="34"/>
      <c r="AR258" s="34"/>
      <c r="AS258" s="34"/>
      <c r="AT258" s="34"/>
      <c r="AU258" s="34"/>
      <c r="AV258" s="34"/>
      <c r="AW258" s="34"/>
      <c r="AX258" s="34"/>
      <c r="AY258" s="34"/>
      <c r="AZ258" s="34"/>
      <c r="BA258" s="5"/>
      <c r="BB258" s="5"/>
      <c r="BC258" s="5"/>
      <c r="BD258" s="5"/>
      <c r="BE258" s="5"/>
      <c r="BF258" s="5"/>
      <c r="BG258" s="5"/>
      <c r="BH258" s="5"/>
      <c r="BI258" s="5"/>
      <c r="BJ258" s="5"/>
      <c r="BK258" s="5"/>
      <c r="BL258" s="5"/>
      <c r="BM258" s="4"/>
      <c r="BN258" s="5"/>
      <c r="BO258" s="5"/>
      <c r="BP258" s="5"/>
      <c r="BQ258" s="5"/>
      <c r="BR258" s="5"/>
      <c r="BS258" s="5"/>
      <c r="BT258" s="5"/>
      <c r="BU258" s="5"/>
    </row>
    <row r="259" spans="1:73" ht="13" x14ac:dyDescent="0.15">
      <c r="A259" s="34"/>
      <c r="B259" s="5"/>
      <c r="C259" s="5"/>
      <c r="D259" s="5"/>
      <c r="E259" s="5"/>
      <c r="F259" s="5"/>
      <c r="G259" s="5"/>
      <c r="H259" s="5"/>
      <c r="I259" s="5"/>
      <c r="J259" s="5"/>
      <c r="K259" s="5"/>
      <c r="L259" s="34"/>
      <c r="M259" s="34"/>
      <c r="N259" s="34"/>
      <c r="O259" s="34"/>
      <c r="P259" s="34"/>
      <c r="Q259" s="34"/>
      <c r="R259" s="5"/>
      <c r="S259" s="5"/>
      <c r="T259" s="5"/>
      <c r="U259" s="5"/>
      <c r="V259" s="5"/>
      <c r="W259" s="34"/>
      <c r="X259" s="34"/>
      <c r="Y259" s="34"/>
      <c r="Z259" s="34"/>
      <c r="AA259" s="34"/>
      <c r="AB259" s="5"/>
      <c r="AC259" s="5"/>
      <c r="AD259" s="34"/>
      <c r="AE259" s="5"/>
      <c r="AF259" s="5"/>
      <c r="AG259" s="5"/>
      <c r="AH259" s="5"/>
      <c r="AI259" s="5"/>
      <c r="AJ259" s="5"/>
      <c r="AK259" s="5"/>
      <c r="AL259" s="5"/>
      <c r="AM259" s="5"/>
      <c r="AN259" s="5"/>
      <c r="AO259" s="5"/>
      <c r="AP259" s="35"/>
      <c r="AQ259" s="34"/>
      <c r="AR259" s="34"/>
      <c r="AS259" s="34"/>
      <c r="AT259" s="34"/>
      <c r="AU259" s="34"/>
      <c r="AV259" s="34"/>
      <c r="AW259" s="34"/>
      <c r="AX259" s="34"/>
      <c r="AY259" s="34"/>
      <c r="AZ259" s="34"/>
      <c r="BA259" s="5"/>
      <c r="BB259" s="5"/>
      <c r="BC259" s="5"/>
      <c r="BD259" s="5"/>
      <c r="BE259" s="5"/>
      <c r="BF259" s="5"/>
      <c r="BG259" s="5"/>
      <c r="BH259" s="5"/>
      <c r="BI259" s="5"/>
      <c r="BJ259" s="5"/>
      <c r="BK259" s="5"/>
      <c r="BL259" s="5"/>
      <c r="BM259" s="4"/>
      <c r="BN259" s="5"/>
      <c r="BO259" s="5"/>
      <c r="BP259" s="5"/>
      <c r="BQ259" s="5"/>
      <c r="BR259" s="5"/>
      <c r="BS259" s="5"/>
      <c r="BT259" s="5"/>
      <c r="BU259" s="5"/>
    </row>
    <row r="260" spans="1:73" ht="13" x14ac:dyDescent="0.15">
      <c r="A260" s="34"/>
      <c r="B260" s="5"/>
      <c r="C260" s="5"/>
      <c r="D260" s="5"/>
      <c r="E260" s="5"/>
      <c r="F260" s="5"/>
      <c r="G260" s="5"/>
      <c r="H260" s="5"/>
      <c r="I260" s="5"/>
      <c r="J260" s="5"/>
      <c r="K260" s="5"/>
      <c r="L260" s="34"/>
      <c r="M260" s="34"/>
      <c r="N260" s="34"/>
      <c r="O260" s="34"/>
      <c r="P260" s="34"/>
      <c r="Q260" s="34"/>
      <c r="R260" s="5"/>
      <c r="S260" s="5"/>
      <c r="T260" s="5"/>
      <c r="U260" s="5"/>
      <c r="V260" s="5"/>
      <c r="W260" s="34"/>
      <c r="X260" s="34"/>
      <c r="Y260" s="34"/>
      <c r="Z260" s="34"/>
      <c r="AA260" s="34"/>
      <c r="AB260" s="5"/>
      <c r="AC260" s="5"/>
      <c r="AD260" s="34"/>
      <c r="AE260" s="5"/>
      <c r="AF260" s="5"/>
      <c r="AG260" s="5"/>
      <c r="AH260" s="5"/>
      <c r="AI260" s="5"/>
      <c r="AJ260" s="5"/>
      <c r="AK260" s="5"/>
      <c r="AL260" s="5"/>
      <c r="AM260" s="5"/>
      <c r="AN260" s="5"/>
      <c r="AO260" s="5"/>
      <c r="AP260" s="35"/>
      <c r="AQ260" s="34"/>
      <c r="AR260" s="34"/>
      <c r="AS260" s="34"/>
      <c r="AT260" s="34"/>
      <c r="AU260" s="34"/>
      <c r="AV260" s="34"/>
      <c r="AW260" s="34"/>
      <c r="AX260" s="34"/>
      <c r="AY260" s="34"/>
      <c r="AZ260" s="34"/>
      <c r="BA260" s="5"/>
      <c r="BB260" s="5"/>
      <c r="BC260" s="5"/>
      <c r="BD260" s="5"/>
      <c r="BE260" s="5"/>
      <c r="BF260" s="5"/>
      <c r="BG260" s="5"/>
      <c r="BH260" s="5"/>
      <c r="BI260" s="5"/>
      <c r="BJ260" s="5"/>
      <c r="BK260" s="5"/>
      <c r="BL260" s="5"/>
      <c r="BM260" s="4"/>
      <c r="BN260" s="5"/>
      <c r="BO260" s="5"/>
      <c r="BP260" s="5"/>
      <c r="BQ260" s="5"/>
      <c r="BR260" s="5"/>
      <c r="BS260" s="5"/>
      <c r="BT260" s="5"/>
      <c r="BU260" s="5"/>
    </row>
    <row r="261" spans="1:73" ht="13" x14ac:dyDescent="0.15">
      <c r="A261" s="34"/>
      <c r="B261" s="5"/>
      <c r="C261" s="5"/>
      <c r="D261" s="5"/>
      <c r="E261" s="5"/>
      <c r="F261" s="5"/>
      <c r="G261" s="5"/>
      <c r="H261" s="5"/>
      <c r="I261" s="5"/>
      <c r="J261" s="5"/>
      <c r="K261" s="5"/>
      <c r="L261" s="34"/>
      <c r="M261" s="34"/>
      <c r="N261" s="34"/>
      <c r="O261" s="34"/>
      <c r="P261" s="34"/>
      <c r="Q261" s="34"/>
      <c r="R261" s="5"/>
      <c r="S261" s="5"/>
      <c r="T261" s="5"/>
      <c r="U261" s="5"/>
      <c r="V261" s="5"/>
      <c r="W261" s="34"/>
      <c r="X261" s="34"/>
      <c r="Y261" s="34"/>
      <c r="Z261" s="34"/>
      <c r="AA261" s="34"/>
      <c r="AB261" s="5"/>
      <c r="AC261" s="5"/>
      <c r="AD261" s="34"/>
      <c r="AE261" s="5"/>
      <c r="AF261" s="5"/>
      <c r="AG261" s="5"/>
      <c r="AH261" s="5"/>
      <c r="AI261" s="5"/>
      <c r="AJ261" s="5"/>
      <c r="AK261" s="5"/>
      <c r="AL261" s="5"/>
      <c r="AM261" s="5"/>
      <c r="AN261" s="5"/>
      <c r="AO261" s="5"/>
      <c r="AP261" s="35"/>
      <c r="AQ261" s="34"/>
      <c r="AR261" s="34"/>
      <c r="AS261" s="34"/>
      <c r="AT261" s="34"/>
      <c r="AU261" s="34"/>
      <c r="AV261" s="34"/>
      <c r="AW261" s="34"/>
      <c r="AX261" s="34"/>
      <c r="AY261" s="34"/>
      <c r="AZ261" s="34"/>
      <c r="BA261" s="5"/>
      <c r="BB261" s="5"/>
      <c r="BC261" s="5"/>
      <c r="BD261" s="5"/>
      <c r="BE261" s="5"/>
      <c r="BF261" s="5"/>
      <c r="BG261" s="5"/>
      <c r="BH261" s="5"/>
      <c r="BI261" s="5"/>
      <c r="BJ261" s="5"/>
      <c r="BK261" s="5"/>
      <c r="BL261" s="5"/>
      <c r="BM261" s="4"/>
      <c r="BN261" s="5"/>
      <c r="BO261" s="5"/>
      <c r="BP261" s="5"/>
      <c r="BQ261" s="5"/>
      <c r="BR261" s="5"/>
      <c r="BS261" s="5"/>
      <c r="BT261" s="5"/>
      <c r="BU261" s="5"/>
    </row>
    <row r="262" spans="1:73" ht="13" x14ac:dyDescent="0.15">
      <c r="A262" s="34"/>
      <c r="B262" s="5"/>
      <c r="C262" s="5"/>
      <c r="D262" s="5"/>
      <c r="E262" s="5"/>
      <c r="F262" s="5"/>
      <c r="G262" s="5"/>
      <c r="H262" s="5"/>
      <c r="I262" s="5"/>
      <c r="J262" s="5"/>
      <c r="K262" s="5"/>
      <c r="L262" s="34"/>
      <c r="M262" s="34"/>
      <c r="N262" s="34"/>
      <c r="O262" s="34"/>
      <c r="P262" s="34"/>
      <c r="Q262" s="34"/>
      <c r="R262" s="5"/>
      <c r="S262" s="5"/>
      <c r="T262" s="5"/>
      <c r="U262" s="5"/>
      <c r="V262" s="5"/>
      <c r="W262" s="34"/>
      <c r="X262" s="34"/>
      <c r="Y262" s="34"/>
      <c r="Z262" s="34"/>
      <c r="AA262" s="34"/>
      <c r="AB262" s="5"/>
      <c r="AC262" s="5"/>
      <c r="AD262" s="34"/>
      <c r="AE262" s="5"/>
      <c r="AF262" s="5"/>
      <c r="AG262" s="5"/>
      <c r="AH262" s="5"/>
      <c r="AI262" s="5"/>
      <c r="AJ262" s="5"/>
      <c r="AK262" s="5"/>
      <c r="AL262" s="5"/>
      <c r="AM262" s="5"/>
      <c r="AN262" s="5"/>
      <c r="AO262" s="5"/>
      <c r="AP262" s="35"/>
      <c r="AQ262" s="34"/>
      <c r="AR262" s="34"/>
      <c r="AS262" s="34"/>
      <c r="AT262" s="34"/>
      <c r="AU262" s="34"/>
      <c r="AV262" s="34"/>
      <c r="AW262" s="34"/>
      <c r="AX262" s="34"/>
      <c r="AY262" s="34"/>
      <c r="AZ262" s="34"/>
      <c r="BA262" s="5"/>
      <c r="BB262" s="5"/>
      <c r="BC262" s="5"/>
      <c r="BD262" s="5"/>
      <c r="BE262" s="5"/>
      <c r="BF262" s="5"/>
      <c r="BG262" s="5"/>
      <c r="BH262" s="5"/>
      <c r="BI262" s="5"/>
      <c r="BJ262" s="5"/>
      <c r="BK262" s="5"/>
      <c r="BL262" s="5"/>
      <c r="BM262" s="4"/>
      <c r="BN262" s="5"/>
      <c r="BO262" s="5"/>
      <c r="BP262" s="5"/>
      <c r="BQ262" s="5"/>
      <c r="BR262" s="5"/>
      <c r="BS262" s="5"/>
      <c r="BT262" s="5"/>
      <c r="BU262" s="5"/>
    </row>
    <row r="263" spans="1:73" ht="13" x14ac:dyDescent="0.15">
      <c r="A263" s="34"/>
      <c r="B263" s="5"/>
      <c r="C263" s="5"/>
      <c r="D263" s="5"/>
      <c r="E263" s="5"/>
      <c r="F263" s="5"/>
      <c r="G263" s="5"/>
      <c r="H263" s="5"/>
      <c r="I263" s="5"/>
      <c r="J263" s="5"/>
      <c r="K263" s="5"/>
      <c r="L263" s="34"/>
      <c r="M263" s="34"/>
      <c r="N263" s="34"/>
      <c r="O263" s="34"/>
      <c r="P263" s="34"/>
      <c r="Q263" s="34"/>
      <c r="R263" s="5"/>
      <c r="S263" s="5"/>
      <c r="T263" s="5"/>
      <c r="U263" s="5"/>
      <c r="V263" s="5"/>
      <c r="W263" s="34"/>
      <c r="X263" s="34"/>
      <c r="Y263" s="34"/>
      <c r="Z263" s="34"/>
      <c r="AA263" s="34"/>
      <c r="AB263" s="5"/>
      <c r="AC263" s="5"/>
      <c r="AD263" s="34"/>
      <c r="AE263" s="5"/>
      <c r="AF263" s="5"/>
      <c r="AG263" s="5"/>
      <c r="AH263" s="5"/>
      <c r="AI263" s="5"/>
      <c r="AJ263" s="5"/>
      <c r="AK263" s="5"/>
      <c r="AL263" s="5"/>
      <c r="AM263" s="5"/>
      <c r="AN263" s="5"/>
      <c r="AO263" s="5"/>
      <c r="AP263" s="35"/>
      <c r="AQ263" s="34"/>
      <c r="AR263" s="34"/>
      <c r="AS263" s="34"/>
      <c r="AT263" s="34"/>
      <c r="AU263" s="34"/>
      <c r="AV263" s="34"/>
      <c r="AW263" s="34"/>
      <c r="AX263" s="34"/>
      <c r="AY263" s="34"/>
      <c r="AZ263" s="34"/>
      <c r="BA263" s="5"/>
      <c r="BB263" s="5"/>
      <c r="BC263" s="5"/>
      <c r="BD263" s="5"/>
      <c r="BE263" s="5"/>
      <c r="BF263" s="5"/>
      <c r="BG263" s="5"/>
      <c r="BH263" s="5"/>
      <c r="BI263" s="5"/>
      <c r="BJ263" s="5"/>
      <c r="BK263" s="5"/>
      <c r="BL263" s="5"/>
      <c r="BM263" s="4"/>
      <c r="BN263" s="5"/>
      <c r="BO263" s="5"/>
      <c r="BP263" s="5"/>
      <c r="BQ263" s="5"/>
      <c r="BR263" s="5"/>
      <c r="BS263" s="5"/>
      <c r="BT263" s="5"/>
      <c r="BU263" s="5"/>
    </row>
    <row r="264" spans="1:73" ht="13" x14ac:dyDescent="0.15">
      <c r="A264" s="34"/>
      <c r="B264" s="5"/>
      <c r="C264" s="5"/>
      <c r="D264" s="5"/>
      <c r="E264" s="5"/>
      <c r="F264" s="5"/>
      <c r="G264" s="5"/>
      <c r="H264" s="5"/>
      <c r="I264" s="5"/>
      <c r="J264" s="5"/>
      <c r="K264" s="5"/>
      <c r="L264" s="34"/>
      <c r="M264" s="34"/>
      <c r="N264" s="34"/>
      <c r="O264" s="34"/>
      <c r="P264" s="34"/>
      <c r="Q264" s="34"/>
      <c r="R264" s="5"/>
      <c r="S264" s="5"/>
      <c r="T264" s="5"/>
      <c r="U264" s="5"/>
      <c r="V264" s="5"/>
      <c r="W264" s="34"/>
      <c r="X264" s="34"/>
      <c r="Y264" s="34"/>
      <c r="Z264" s="34"/>
      <c r="AA264" s="34"/>
      <c r="AB264" s="5"/>
      <c r="AC264" s="5"/>
      <c r="AD264" s="34"/>
      <c r="AE264" s="5"/>
      <c r="AF264" s="5"/>
      <c r="AG264" s="5"/>
      <c r="AH264" s="5"/>
      <c r="AI264" s="5"/>
      <c r="AJ264" s="5"/>
      <c r="AK264" s="5"/>
      <c r="AL264" s="5"/>
      <c r="AM264" s="5"/>
      <c r="AN264" s="5"/>
      <c r="AO264" s="5"/>
      <c r="AP264" s="35"/>
      <c r="AQ264" s="34"/>
      <c r="AR264" s="34"/>
      <c r="AS264" s="34"/>
      <c r="AT264" s="34"/>
      <c r="AU264" s="34"/>
      <c r="AV264" s="34"/>
      <c r="AW264" s="34"/>
      <c r="AX264" s="34"/>
      <c r="AY264" s="34"/>
      <c r="AZ264" s="34"/>
      <c r="BA264" s="5"/>
      <c r="BB264" s="5"/>
      <c r="BC264" s="5"/>
      <c r="BD264" s="5"/>
      <c r="BE264" s="5"/>
      <c r="BF264" s="5"/>
      <c r="BG264" s="5"/>
      <c r="BH264" s="5"/>
      <c r="BI264" s="5"/>
      <c r="BJ264" s="5"/>
      <c r="BK264" s="5"/>
      <c r="BL264" s="5"/>
      <c r="BM264" s="4"/>
      <c r="BN264" s="5"/>
      <c r="BO264" s="5"/>
      <c r="BP264" s="5"/>
      <c r="BQ264" s="5"/>
      <c r="BR264" s="5"/>
      <c r="BS264" s="5"/>
      <c r="BT264" s="5"/>
      <c r="BU264" s="5"/>
    </row>
    <row r="265" spans="1:73" ht="13" x14ac:dyDescent="0.15">
      <c r="A265" s="34"/>
      <c r="B265" s="5"/>
      <c r="C265" s="5"/>
      <c r="D265" s="5"/>
      <c r="E265" s="5"/>
      <c r="F265" s="5"/>
      <c r="G265" s="5"/>
      <c r="H265" s="5"/>
      <c r="I265" s="5"/>
      <c r="J265" s="5"/>
      <c r="K265" s="5"/>
      <c r="L265" s="34"/>
      <c r="M265" s="34"/>
      <c r="N265" s="34"/>
      <c r="O265" s="34"/>
      <c r="P265" s="34"/>
      <c r="Q265" s="34"/>
      <c r="R265" s="5"/>
      <c r="S265" s="5"/>
      <c r="T265" s="5"/>
      <c r="U265" s="5"/>
      <c r="V265" s="5"/>
      <c r="W265" s="34"/>
      <c r="X265" s="34"/>
      <c r="Y265" s="34"/>
      <c r="Z265" s="34"/>
      <c r="AA265" s="34"/>
      <c r="AB265" s="5"/>
      <c r="AC265" s="5"/>
      <c r="AD265" s="34"/>
      <c r="AE265" s="5"/>
      <c r="AF265" s="5"/>
      <c r="AG265" s="5"/>
      <c r="AH265" s="5"/>
      <c r="AI265" s="5"/>
      <c r="AJ265" s="5"/>
      <c r="AK265" s="5"/>
      <c r="AL265" s="5"/>
      <c r="AM265" s="5"/>
      <c r="AN265" s="5"/>
      <c r="AO265" s="5"/>
      <c r="AP265" s="35"/>
      <c r="AQ265" s="34"/>
      <c r="AR265" s="34"/>
      <c r="AS265" s="34"/>
      <c r="AT265" s="34"/>
      <c r="AU265" s="34"/>
      <c r="AV265" s="34"/>
      <c r="AW265" s="34"/>
      <c r="AX265" s="34"/>
      <c r="AY265" s="34"/>
      <c r="AZ265" s="34"/>
      <c r="BA265" s="5"/>
      <c r="BB265" s="5"/>
      <c r="BC265" s="5"/>
      <c r="BD265" s="5"/>
      <c r="BE265" s="5"/>
      <c r="BF265" s="5"/>
      <c r="BG265" s="5"/>
      <c r="BH265" s="5"/>
      <c r="BI265" s="5"/>
      <c r="BJ265" s="5"/>
      <c r="BK265" s="5"/>
      <c r="BL265" s="5"/>
      <c r="BM265" s="4"/>
      <c r="BN265" s="5"/>
      <c r="BO265" s="5"/>
      <c r="BP265" s="5"/>
      <c r="BQ265" s="5"/>
      <c r="BR265" s="5"/>
      <c r="BS265" s="5"/>
      <c r="BT265" s="5"/>
      <c r="BU265" s="5"/>
    </row>
    <row r="266" spans="1:73" ht="13" x14ac:dyDescent="0.15">
      <c r="A266" s="34"/>
      <c r="B266" s="5"/>
      <c r="C266" s="5"/>
      <c r="D266" s="5"/>
      <c r="E266" s="5"/>
      <c r="F266" s="5"/>
      <c r="G266" s="5"/>
      <c r="H266" s="5"/>
      <c r="I266" s="5"/>
      <c r="J266" s="5"/>
      <c r="K266" s="5"/>
      <c r="L266" s="34"/>
      <c r="M266" s="34"/>
      <c r="N266" s="34"/>
      <c r="O266" s="34"/>
      <c r="P266" s="34"/>
      <c r="Q266" s="34"/>
      <c r="R266" s="5"/>
      <c r="S266" s="5"/>
      <c r="T266" s="5"/>
      <c r="U266" s="5"/>
      <c r="V266" s="5"/>
      <c r="W266" s="34"/>
      <c r="X266" s="34"/>
      <c r="Y266" s="34"/>
      <c r="Z266" s="34"/>
      <c r="AA266" s="34"/>
      <c r="AB266" s="5"/>
      <c r="AC266" s="5"/>
      <c r="AD266" s="34"/>
      <c r="AE266" s="5"/>
      <c r="AF266" s="5"/>
      <c r="AG266" s="5"/>
      <c r="AH266" s="5"/>
      <c r="AI266" s="5"/>
      <c r="AJ266" s="5"/>
      <c r="AK266" s="5"/>
      <c r="AL266" s="5"/>
      <c r="AM266" s="5"/>
      <c r="AN266" s="5"/>
      <c r="AO266" s="5"/>
      <c r="AP266" s="35"/>
      <c r="AQ266" s="34"/>
      <c r="AR266" s="34"/>
      <c r="AS266" s="34"/>
      <c r="AT266" s="34"/>
      <c r="AU266" s="34"/>
      <c r="AV266" s="34"/>
      <c r="AW266" s="34"/>
      <c r="AX266" s="34"/>
      <c r="AY266" s="34"/>
      <c r="AZ266" s="34"/>
      <c r="BA266" s="5"/>
      <c r="BB266" s="5"/>
      <c r="BC266" s="5"/>
      <c r="BD266" s="5"/>
      <c r="BE266" s="5"/>
      <c r="BF266" s="5"/>
      <c r="BG266" s="5"/>
      <c r="BH266" s="5"/>
      <c r="BI266" s="5"/>
      <c r="BJ266" s="5"/>
      <c r="BK266" s="5"/>
      <c r="BL266" s="5"/>
      <c r="BM266" s="4"/>
      <c r="BN266" s="5"/>
      <c r="BO266" s="5"/>
      <c r="BP266" s="5"/>
      <c r="BQ266" s="5"/>
      <c r="BR266" s="5"/>
      <c r="BS266" s="5"/>
      <c r="BT266" s="5"/>
      <c r="BU266" s="5"/>
    </row>
    <row r="267" spans="1:73" ht="13" x14ac:dyDescent="0.15">
      <c r="A267" s="34"/>
      <c r="B267" s="5"/>
      <c r="C267" s="5"/>
      <c r="D267" s="5"/>
      <c r="E267" s="5"/>
      <c r="F267" s="5"/>
      <c r="G267" s="5"/>
      <c r="H267" s="5"/>
      <c r="I267" s="5"/>
      <c r="J267" s="5"/>
      <c r="K267" s="5"/>
      <c r="L267" s="34"/>
      <c r="M267" s="34"/>
      <c r="N267" s="34"/>
      <c r="O267" s="34"/>
      <c r="P267" s="34"/>
      <c r="Q267" s="34"/>
      <c r="R267" s="5"/>
      <c r="S267" s="5"/>
      <c r="T267" s="5"/>
      <c r="U267" s="5"/>
      <c r="V267" s="5"/>
      <c r="W267" s="34"/>
      <c r="X267" s="34"/>
      <c r="Y267" s="34"/>
      <c r="Z267" s="34"/>
      <c r="AA267" s="34"/>
      <c r="AB267" s="5"/>
      <c r="AC267" s="5"/>
      <c r="AD267" s="34"/>
      <c r="AE267" s="5"/>
      <c r="AF267" s="5"/>
      <c r="AG267" s="5"/>
      <c r="AH267" s="5"/>
      <c r="AI267" s="5"/>
      <c r="AJ267" s="5"/>
      <c r="AK267" s="5"/>
      <c r="AL267" s="5"/>
      <c r="AM267" s="5"/>
      <c r="AN267" s="5"/>
      <c r="AO267" s="5"/>
      <c r="AP267" s="35"/>
      <c r="AQ267" s="34"/>
      <c r="AR267" s="34"/>
      <c r="AS267" s="34"/>
      <c r="AT267" s="34"/>
      <c r="AU267" s="34"/>
      <c r="AV267" s="34"/>
      <c r="AW267" s="34"/>
      <c r="AX267" s="34"/>
      <c r="AY267" s="34"/>
      <c r="AZ267" s="34"/>
      <c r="BA267" s="5"/>
      <c r="BB267" s="5"/>
      <c r="BC267" s="5"/>
      <c r="BD267" s="5"/>
      <c r="BE267" s="5"/>
      <c r="BF267" s="5"/>
      <c r="BG267" s="5"/>
      <c r="BH267" s="5"/>
      <c r="BI267" s="5"/>
      <c r="BJ267" s="5"/>
      <c r="BK267" s="5"/>
      <c r="BL267" s="5"/>
      <c r="BM267" s="4"/>
      <c r="BN267" s="5"/>
      <c r="BO267" s="5"/>
      <c r="BP267" s="5"/>
      <c r="BQ267" s="5"/>
      <c r="BR267" s="5"/>
      <c r="BS267" s="5"/>
      <c r="BT267" s="5"/>
      <c r="BU267" s="5"/>
    </row>
    <row r="268" spans="1:73" ht="13" x14ac:dyDescent="0.15">
      <c r="A268" s="34"/>
      <c r="B268" s="5"/>
      <c r="C268" s="5"/>
      <c r="D268" s="5"/>
      <c r="E268" s="5"/>
      <c r="F268" s="5"/>
      <c r="G268" s="5"/>
      <c r="H268" s="5"/>
      <c r="I268" s="5"/>
      <c r="J268" s="5"/>
      <c r="K268" s="5"/>
      <c r="L268" s="34"/>
      <c r="M268" s="34"/>
      <c r="N268" s="34"/>
      <c r="O268" s="34"/>
      <c r="P268" s="34"/>
      <c r="Q268" s="34"/>
      <c r="R268" s="5"/>
      <c r="S268" s="5"/>
      <c r="T268" s="5"/>
      <c r="U268" s="5"/>
      <c r="V268" s="5"/>
      <c r="W268" s="34"/>
      <c r="X268" s="34"/>
      <c r="Y268" s="34"/>
      <c r="Z268" s="34"/>
      <c r="AA268" s="34"/>
      <c r="AB268" s="5"/>
      <c r="AC268" s="5"/>
      <c r="AD268" s="34"/>
      <c r="AE268" s="5"/>
      <c r="AF268" s="5"/>
      <c r="AG268" s="5"/>
      <c r="AH268" s="5"/>
      <c r="AI268" s="5"/>
      <c r="AJ268" s="5"/>
      <c r="AK268" s="5"/>
      <c r="AL268" s="5"/>
      <c r="AM268" s="5"/>
      <c r="AN268" s="5"/>
      <c r="AO268" s="5"/>
      <c r="AP268" s="35"/>
      <c r="AQ268" s="34"/>
      <c r="AR268" s="34"/>
      <c r="AS268" s="34"/>
      <c r="AT268" s="34"/>
      <c r="AU268" s="34"/>
      <c r="AV268" s="34"/>
      <c r="AW268" s="34"/>
      <c r="AX268" s="34"/>
      <c r="AY268" s="34"/>
      <c r="AZ268" s="34"/>
      <c r="BA268" s="5"/>
      <c r="BB268" s="5"/>
      <c r="BC268" s="5"/>
      <c r="BD268" s="5"/>
      <c r="BE268" s="5"/>
      <c r="BF268" s="5"/>
      <c r="BG268" s="5"/>
      <c r="BH268" s="5"/>
      <c r="BI268" s="5"/>
      <c r="BJ268" s="5"/>
      <c r="BK268" s="5"/>
      <c r="BL268" s="5"/>
      <c r="BM268" s="4"/>
      <c r="BN268" s="5"/>
      <c r="BO268" s="5"/>
      <c r="BP268" s="5"/>
      <c r="BQ268" s="5"/>
      <c r="BR268" s="5"/>
      <c r="BS268" s="5"/>
      <c r="BT268" s="5"/>
      <c r="BU268" s="5"/>
    </row>
    <row r="269" spans="1:73" ht="13" x14ac:dyDescent="0.15">
      <c r="A269" s="34"/>
      <c r="B269" s="5"/>
      <c r="C269" s="5"/>
      <c r="D269" s="5"/>
      <c r="E269" s="5"/>
      <c r="F269" s="5"/>
      <c r="G269" s="5"/>
      <c r="H269" s="5"/>
      <c r="I269" s="5"/>
      <c r="J269" s="5"/>
      <c r="K269" s="5"/>
      <c r="L269" s="34"/>
      <c r="M269" s="34"/>
      <c r="N269" s="34"/>
      <c r="O269" s="34"/>
      <c r="P269" s="34"/>
      <c r="Q269" s="34"/>
      <c r="R269" s="5"/>
      <c r="S269" s="5"/>
      <c r="T269" s="5"/>
      <c r="U269" s="5"/>
      <c r="V269" s="5"/>
      <c r="W269" s="34"/>
      <c r="X269" s="34"/>
      <c r="Y269" s="34"/>
      <c r="Z269" s="34"/>
      <c r="AA269" s="34"/>
      <c r="AB269" s="5"/>
      <c r="AC269" s="5"/>
      <c r="AD269" s="34"/>
      <c r="AE269" s="5"/>
      <c r="AF269" s="5"/>
      <c r="AG269" s="5"/>
      <c r="AH269" s="5"/>
      <c r="AI269" s="5"/>
      <c r="AJ269" s="5"/>
      <c r="AK269" s="5"/>
      <c r="AL269" s="5"/>
      <c r="AM269" s="5"/>
      <c r="AN269" s="5"/>
      <c r="AO269" s="5"/>
      <c r="AP269" s="35"/>
      <c r="AQ269" s="34"/>
      <c r="AR269" s="34"/>
      <c r="AS269" s="34"/>
      <c r="AT269" s="34"/>
      <c r="AU269" s="34"/>
      <c r="AV269" s="34"/>
      <c r="AW269" s="34"/>
      <c r="AX269" s="34"/>
      <c r="AY269" s="34"/>
      <c r="AZ269" s="34"/>
      <c r="BA269" s="5"/>
      <c r="BB269" s="5"/>
      <c r="BC269" s="5"/>
      <c r="BD269" s="5"/>
      <c r="BE269" s="5"/>
      <c r="BF269" s="5"/>
      <c r="BG269" s="5"/>
      <c r="BH269" s="5"/>
      <c r="BI269" s="5"/>
      <c r="BJ269" s="5"/>
      <c r="BK269" s="5"/>
      <c r="BL269" s="5"/>
      <c r="BM269" s="4"/>
      <c r="BN269" s="5"/>
      <c r="BO269" s="5"/>
      <c r="BP269" s="5"/>
      <c r="BQ269" s="5"/>
      <c r="BR269" s="5"/>
      <c r="BS269" s="5"/>
      <c r="BT269" s="5"/>
      <c r="BU269" s="5"/>
    </row>
    <row r="270" spans="1:73" ht="13" x14ac:dyDescent="0.15">
      <c r="A270" s="34"/>
      <c r="B270" s="5"/>
      <c r="C270" s="5"/>
      <c r="D270" s="5"/>
      <c r="E270" s="5"/>
      <c r="F270" s="5"/>
      <c r="G270" s="5"/>
      <c r="H270" s="5"/>
      <c r="I270" s="5"/>
      <c r="J270" s="5"/>
      <c r="K270" s="5"/>
      <c r="L270" s="34"/>
      <c r="M270" s="34"/>
      <c r="N270" s="34"/>
      <c r="O270" s="34"/>
      <c r="P270" s="34"/>
      <c r="Q270" s="34"/>
      <c r="R270" s="5"/>
      <c r="S270" s="5"/>
      <c r="T270" s="5"/>
      <c r="U270" s="5"/>
      <c r="V270" s="5"/>
      <c r="W270" s="34"/>
      <c r="X270" s="34"/>
      <c r="Y270" s="34"/>
      <c r="Z270" s="34"/>
      <c r="AA270" s="34"/>
      <c r="AB270" s="5"/>
      <c r="AC270" s="5"/>
      <c r="AD270" s="34"/>
      <c r="AE270" s="5"/>
      <c r="AF270" s="5"/>
      <c r="AG270" s="5"/>
      <c r="AH270" s="5"/>
      <c r="AI270" s="5"/>
      <c r="AJ270" s="5"/>
      <c r="AK270" s="5"/>
      <c r="AL270" s="5"/>
      <c r="AM270" s="5"/>
      <c r="AN270" s="5"/>
      <c r="AO270" s="5"/>
      <c r="AP270" s="35"/>
      <c r="AQ270" s="34"/>
      <c r="AR270" s="34"/>
      <c r="AS270" s="34"/>
      <c r="AT270" s="34"/>
      <c r="AU270" s="34"/>
      <c r="AV270" s="34"/>
      <c r="AW270" s="34"/>
      <c r="AX270" s="34"/>
      <c r="AY270" s="34"/>
      <c r="AZ270" s="34"/>
      <c r="BA270" s="5"/>
      <c r="BB270" s="5"/>
      <c r="BC270" s="5"/>
      <c r="BD270" s="5"/>
      <c r="BE270" s="5"/>
      <c r="BF270" s="5"/>
      <c r="BG270" s="5"/>
      <c r="BH270" s="5"/>
      <c r="BI270" s="5"/>
      <c r="BJ270" s="5"/>
      <c r="BK270" s="5"/>
      <c r="BL270" s="5"/>
      <c r="BM270" s="4"/>
      <c r="BN270" s="5"/>
      <c r="BO270" s="5"/>
      <c r="BP270" s="5"/>
      <c r="BQ270" s="5"/>
      <c r="BR270" s="5"/>
      <c r="BS270" s="5"/>
      <c r="BT270" s="5"/>
      <c r="BU270" s="5"/>
    </row>
    <row r="271" spans="1:73" ht="13" x14ac:dyDescent="0.15">
      <c r="A271" s="34"/>
      <c r="B271" s="5"/>
      <c r="C271" s="5"/>
      <c r="D271" s="5"/>
      <c r="E271" s="5"/>
      <c r="F271" s="5"/>
      <c r="G271" s="5"/>
      <c r="H271" s="5"/>
      <c r="I271" s="5"/>
      <c r="J271" s="5"/>
      <c r="K271" s="5"/>
      <c r="L271" s="34"/>
      <c r="M271" s="34"/>
      <c r="N271" s="34"/>
      <c r="O271" s="34"/>
      <c r="P271" s="34"/>
      <c r="Q271" s="34"/>
      <c r="R271" s="5"/>
      <c r="S271" s="5"/>
      <c r="T271" s="5"/>
      <c r="U271" s="5"/>
      <c r="V271" s="5"/>
      <c r="W271" s="34"/>
      <c r="X271" s="34"/>
      <c r="Y271" s="34"/>
      <c r="Z271" s="34"/>
      <c r="AA271" s="34"/>
      <c r="AB271" s="5"/>
      <c r="AC271" s="5"/>
      <c r="AD271" s="34"/>
      <c r="AE271" s="5"/>
      <c r="AF271" s="5"/>
      <c r="AG271" s="5"/>
      <c r="AH271" s="5"/>
      <c r="AI271" s="5"/>
      <c r="AJ271" s="5"/>
      <c r="AK271" s="5"/>
      <c r="AL271" s="5"/>
      <c r="AM271" s="5"/>
      <c r="AN271" s="5"/>
      <c r="AO271" s="5"/>
      <c r="AP271" s="35"/>
      <c r="AQ271" s="34"/>
      <c r="AR271" s="34"/>
      <c r="AS271" s="34"/>
      <c r="AT271" s="34"/>
      <c r="AU271" s="34"/>
      <c r="AV271" s="34"/>
      <c r="AW271" s="34"/>
      <c r="AX271" s="34"/>
      <c r="AY271" s="34"/>
      <c r="AZ271" s="34"/>
      <c r="BA271" s="5"/>
      <c r="BB271" s="5"/>
      <c r="BC271" s="5"/>
      <c r="BD271" s="5"/>
      <c r="BE271" s="5"/>
      <c r="BF271" s="5"/>
      <c r="BG271" s="5"/>
      <c r="BH271" s="5"/>
      <c r="BI271" s="5"/>
      <c r="BJ271" s="5"/>
      <c r="BK271" s="5"/>
      <c r="BL271" s="5"/>
      <c r="BM271" s="4"/>
      <c r="BN271" s="5"/>
      <c r="BO271" s="5"/>
      <c r="BP271" s="5"/>
      <c r="BQ271" s="5"/>
      <c r="BR271" s="5"/>
      <c r="BS271" s="5"/>
      <c r="BT271" s="5"/>
      <c r="BU271" s="5"/>
    </row>
    <row r="272" spans="1:73" ht="13" x14ac:dyDescent="0.15">
      <c r="A272" s="34"/>
      <c r="B272" s="5"/>
      <c r="C272" s="5"/>
      <c r="D272" s="5"/>
      <c r="E272" s="5"/>
      <c r="F272" s="5"/>
      <c r="G272" s="5"/>
      <c r="H272" s="5"/>
      <c r="I272" s="5"/>
      <c r="J272" s="5"/>
      <c r="K272" s="5"/>
      <c r="L272" s="34"/>
      <c r="M272" s="34"/>
      <c r="N272" s="34"/>
      <c r="O272" s="34"/>
      <c r="P272" s="34"/>
      <c r="Q272" s="34"/>
      <c r="R272" s="5"/>
      <c r="S272" s="5"/>
      <c r="T272" s="5"/>
      <c r="U272" s="5"/>
      <c r="V272" s="5"/>
      <c r="W272" s="34"/>
      <c r="X272" s="34"/>
      <c r="Y272" s="34"/>
      <c r="Z272" s="34"/>
      <c r="AA272" s="34"/>
      <c r="AB272" s="5"/>
      <c r="AC272" s="5"/>
      <c r="AD272" s="34"/>
      <c r="AE272" s="5"/>
      <c r="AF272" s="5"/>
      <c r="AG272" s="5"/>
      <c r="AH272" s="5"/>
      <c r="AI272" s="5"/>
      <c r="AJ272" s="5"/>
      <c r="AK272" s="5"/>
      <c r="AL272" s="5"/>
      <c r="AM272" s="5"/>
      <c r="AN272" s="5"/>
      <c r="AO272" s="5"/>
      <c r="AP272" s="35"/>
      <c r="AQ272" s="34"/>
      <c r="AR272" s="34"/>
      <c r="AS272" s="34"/>
      <c r="AT272" s="34"/>
      <c r="AU272" s="34"/>
      <c r="AV272" s="34"/>
      <c r="AW272" s="34"/>
      <c r="AX272" s="34"/>
      <c r="AY272" s="34"/>
      <c r="AZ272" s="34"/>
      <c r="BA272" s="5"/>
      <c r="BB272" s="5"/>
      <c r="BC272" s="5"/>
      <c r="BD272" s="5"/>
      <c r="BE272" s="5"/>
      <c r="BF272" s="5"/>
      <c r="BG272" s="5"/>
      <c r="BH272" s="5"/>
      <c r="BI272" s="5"/>
      <c r="BJ272" s="5"/>
      <c r="BK272" s="5"/>
      <c r="BL272" s="5"/>
      <c r="BM272" s="4"/>
      <c r="BN272" s="5"/>
      <c r="BO272" s="5"/>
      <c r="BP272" s="5"/>
      <c r="BQ272" s="5"/>
      <c r="BR272" s="5"/>
      <c r="BS272" s="5"/>
      <c r="BT272" s="5"/>
      <c r="BU272" s="5"/>
    </row>
    <row r="273" spans="1:73" ht="13" x14ac:dyDescent="0.15">
      <c r="A273" s="34"/>
      <c r="B273" s="5"/>
      <c r="C273" s="5"/>
      <c r="D273" s="5"/>
      <c r="E273" s="5"/>
      <c r="F273" s="5"/>
      <c r="G273" s="5"/>
      <c r="H273" s="5"/>
      <c r="I273" s="5"/>
      <c r="J273" s="5"/>
      <c r="K273" s="5"/>
      <c r="L273" s="34"/>
      <c r="M273" s="34"/>
      <c r="N273" s="34"/>
      <c r="O273" s="34"/>
      <c r="P273" s="34"/>
      <c r="Q273" s="34"/>
      <c r="R273" s="5"/>
      <c r="S273" s="5"/>
      <c r="T273" s="5"/>
      <c r="U273" s="5"/>
      <c r="V273" s="5"/>
      <c r="W273" s="34"/>
      <c r="X273" s="34"/>
      <c r="Y273" s="34"/>
      <c r="Z273" s="34"/>
      <c r="AA273" s="34"/>
      <c r="AB273" s="5"/>
      <c r="AC273" s="5"/>
      <c r="AD273" s="34"/>
      <c r="AE273" s="5"/>
      <c r="AF273" s="5"/>
      <c r="AG273" s="5"/>
      <c r="AH273" s="5"/>
      <c r="AI273" s="5"/>
      <c r="AJ273" s="5"/>
      <c r="AK273" s="5"/>
      <c r="AL273" s="5"/>
      <c r="AM273" s="5"/>
      <c r="AN273" s="5"/>
      <c r="AO273" s="5"/>
      <c r="AP273" s="35"/>
      <c r="AQ273" s="34"/>
      <c r="AR273" s="34"/>
      <c r="AS273" s="34"/>
      <c r="AT273" s="34"/>
      <c r="AU273" s="34"/>
      <c r="AV273" s="34"/>
      <c r="AW273" s="34"/>
      <c r="AX273" s="34"/>
      <c r="AY273" s="34"/>
      <c r="AZ273" s="34"/>
      <c r="BA273" s="5"/>
      <c r="BB273" s="5"/>
      <c r="BC273" s="5"/>
      <c r="BD273" s="5"/>
      <c r="BE273" s="5"/>
      <c r="BF273" s="5"/>
      <c r="BG273" s="5"/>
      <c r="BH273" s="5"/>
      <c r="BI273" s="5"/>
      <c r="BJ273" s="5"/>
      <c r="BK273" s="5"/>
      <c r="BL273" s="5"/>
      <c r="BM273" s="4"/>
      <c r="BN273" s="5"/>
      <c r="BO273" s="5"/>
      <c r="BP273" s="5"/>
      <c r="BQ273" s="5"/>
      <c r="BR273" s="5"/>
      <c r="BS273" s="5"/>
      <c r="BT273" s="5"/>
      <c r="BU273" s="5"/>
    </row>
    <row r="274" spans="1:73" ht="13" x14ac:dyDescent="0.15">
      <c r="A274" s="34"/>
      <c r="B274" s="5"/>
      <c r="C274" s="5"/>
      <c r="D274" s="5"/>
      <c r="E274" s="5"/>
      <c r="F274" s="5"/>
      <c r="G274" s="5"/>
      <c r="H274" s="5"/>
      <c r="I274" s="5"/>
      <c r="J274" s="5"/>
      <c r="K274" s="5"/>
      <c r="L274" s="34"/>
      <c r="M274" s="34"/>
      <c r="N274" s="34"/>
      <c r="O274" s="34"/>
      <c r="P274" s="34"/>
      <c r="Q274" s="34"/>
      <c r="R274" s="5"/>
      <c r="S274" s="5"/>
      <c r="T274" s="5"/>
      <c r="U274" s="5"/>
      <c r="V274" s="5"/>
      <c r="W274" s="34"/>
      <c r="X274" s="34"/>
      <c r="Y274" s="34"/>
      <c r="Z274" s="34"/>
      <c r="AA274" s="34"/>
      <c r="AB274" s="5"/>
      <c r="AC274" s="5"/>
      <c r="AD274" s="34"/>
      <c r="AE274" s="5"/>
      <c r="AF274" s="5"/>
      <c r="AG274" s="5"/>
      <c r="AH274" s="5"/>
      <c r="AI274" s="5"/>
      <c r="AJ274" s="5"/>
      <c r="AK274" s="5"/>
      <c r="AL274" s="5"/>
      <c r="AM274" s="5"/>
      <c r="AN274" s="5"/>
      <c r="AO274" s="5"/>
      <c r="AP274" s="35"/>
      <c r="AQ274" s="34"/>
      <c r="AR274" s="34"/>
      <c r="AS274" s="34"/>
      <c r="AT274" s="34"/>
      <c r="AU274" s="34"/>
      <c r="AV274" s="34"/>
      <c r="AW274" s="34"/>
      <c r="AX274" s="34"/>
      <c r="AY274" s="34"/>
      <c r="AZ274" s="34"/>
      <c r="BA274" s="5"/>
      <c r="BB274" s="5"/>
      <c r="BC274" s="5"/>
      <c r="BD274" s="5"/>
      <c r="BE274" s="5"/>
      <c r="BF274" s="5"/>
      <c r="BG274" s="5"/>
      <c r="BH274" s="5"/>
      <c r="BI274" s="5"/>
      <c r="BJ274" s="5"/>
      <c r="BK274" s="5"/>
      <c r="BL274" s="5"/>
      <c r="BM274" s="4"/>
      <c r="BN274" s="5"/>
      <c r="BO274" s="5"/>
      <c r="BP274" s="5"/>
      <c r="BQ274" s="5"/>
      <c r="BR274" s="5"/>
      <c r="BS274" s="5"/>
      <c r="BT274" s="5"/>
      <c r="BU274" s="5"/>
    </row>
    <row r="275" spans="1:73" ht="13" x14ac:dyDescent="0.15">
      <c r="A275" s="34"/>
      <c r="B275" s="5"/>
      <c r="C275" s="5"/>
      <c r="D275" s="5"/>
      <c r="E275" s="5"/>
      <c r="F275" s="5"/>
      <c r="G275" s="5"/>
      <c r="H275" s="5"/>
      <c r="I275" s="5"/>
      <c r="J275" s="5"/>
      <c r="K275" s="5"/>
      <c r="L275" s="34"/>
      <c r="M275" s="34"/>
      <c r="N275" s="34"/>
      <c r="O275" s="34"/>
      <c r="P275" s="34"/>
      <c r="Q275" s="34"/>
      <c r="R275" s="5"/>
      <c r="S275" s="5"/>
      <c r="T275" s="5"/>
      <c r="U275" s="5"/>
      <c r="V275" s="5"/>
      <c r="W275" s="34"/>
      <c r="X275" s="34"/>
      <c r="Y275" s="34"/>
      <c r="Z275" s="34"/>
      <c r="AA275" s="34"/>
      <c r="AB275" s="5"/>
      <c r="AC275" s="5"/>
      <c r="AD275" s="34"/>
      <c r="AE275" s="5"/>
      <c r="AF275" s="5"/>
      <c r="AG275" s="5"/>
      <c r="AH275" s="5"/>
      <c r="AI275" s="5"/>
      <c r="AJ275" s="5"/>
      <c r="AK275" s="5"/>
      <c r="AL275" s="5"/>
      <c r="AM275" s="5"/>
      <c r="AN275" s="5"/>
      <c r="AO275" s="5"/>
      <c r="AP275" s="35"/>
      <c r="AQ275" s="34"/>
      <c r="AR275" s="34"/>
      <c r="AS275" s="34"/>
      <c r="AT275" s="34"/>
      <c r="AU275" s="34"/>
      <c r="AV275" s="34"/>
      <c r="AW275" s="34"/>
      <c r="AX275" s="34"/>
      <c r="AY275" s="34"/>
      <c r="AZ275" s="34"/>
      <c r="BA275" s="5"/>
      <c r="BB275" s="5"/>
      <c r="BC275" s="5"/>
      <c r="BD275" s="5"/>
      <c r="BE275" s="5"/>
      <c r="BF275" s="5"/>
      <c r="BG275" s="5"/>
      <c r="BH275" s="5"/>
      <c r="BI275" s="5"/>
      <c r="BJ275" s="5"/>
      <c r="BK275" s="5"/>
      <c r="BL275" s="5"/>
      <c r="BM275" s="4"/>
      <c r="BN275" s="5"/>
      <c r="BO275" s="5"/>
      <c r="BP275" s="5"/>
      <c r="BQ275" s="5"/>
      <c r="BR275" s="5"/>
      <c r="BS275" s="5"/>
      <c r="BT275" s="5"/>
      <c r="BU275" s="5"/>
    </row>
    <row r="276" spans="1:73" ht="13" x14ac:dyDescent="0.15">
      <c r="A276" s="34"/>
      <c r="B276" s="5"/>
      <c r="C276" s="5"/>
      <c r="D276" s="5"/>
      <c r="E276" s="5"/>
      <c r="F276" s="5"/>
      <c r="G276" s="5"/>
      <c r="H276" s="5"/>
      <c r="I276" s="5"/>
      <c r="J276" s="5"/>
      <c r="K276" s="5"/>
      <c r="L276" s="34"/>
      <c r="M276" s="34"/>
      <c r="N276" s="34"/>
      <c r="O276" s="34"/>
      <c r="P276" s="34"/>
      <c r="Q276" s="34"/>
      <c r="R276" s="5"/>
      <c r="S276" s="5"/>
      <c r="T276" s="5"/>
      <c r="U276" s="5"/>
      <c r="V276" s="5"/>
      <c r="W276" s="34"/>
      <c r="X276" s="34"/>
      <c r="Y276" s="34"/>
      <c r="Z276" s="34"/>
      <c r="AA276" s="34"/>
      <c r="AB276" s="5"/>
      <c r="AC276" s="5"/>
      <c r="AD276" s="34"/>
      <c r="AE276" s="5"/>
      <c r="AF276" s="5"/>
      <c r="AG276" s="5"/>
      <c r="AH276" s="5"/>
      <c r="AI276" s="5"/>
      <c r="AJ276" s="5"/>
      <c r="AK276" s="5"/>
      <c r="AL276" s="5"/>
      <c r="AM276" s="5"/>
      <c r="AN276" s="5"/>
      <c r="AO276" s="5"/>
      <c r="AP276" s="35"/>
      <c r="AQ276" s="34"/>
      <c r="AR276" s="34"/>
      <c r="AS276" s="34"/>
      <c r="AT276" s="34"/>
      <c r="AU276" s="34"/>
      <c r="AV276" s="34"/>
      <c r="AW276" s="34"/>
      <c r="AX276" s="34"/>
      <c r="AY276" s="34"/>
      <c r="AZ276" s="34"/>
      <c r="BA276" s="5"/>
      <c r="BB276" s="5"/>
      <c r="BC276" s="5"/>
      <c r="BD276" s="5"/>
      <c r="BE276" s="5"/>
      <c r="BF276" s="5"/>
      <c r="BG276" s="5"/>
      <c r="BH276" s="5"/>
      <c r="BI276" s="5"/>
      <c r="BJ276" s="5"/>
      <c r="BK276" s="5"/>
      <c r="BL276" s="5"/>
      <c r="BM276" s="4"/>
      <c r="BN276" s="5"/>
      <c r="BO276" s="5"/>
      <c r="BP276" s="5"/>
      <c r="BQ276" s="5"/>
      <c r="BR276" s="5"/>
      <c r="BS276" s="5"/>
      <c r="BT276" s="5"/>
      <c r="BU276" s="5"/>
    </row>
    <row r="277" spans="1:73" ht="13" x14ac:dyDescent="0.15">
      <c r="A277" s="34"/>
      <c r="B277" s="5"/>
      <c r="C277" s="5"/>
      <c r="D277" s="5"/>
      <c r="E277" s="5"/>
      <c r="F277" s="5"/>
      <c r="G277" s="5"/>
      <c r="H277" s="5"/>
      <c r="I277" s="5"/>
      <c r="J277" s="5"/>
      <c r="K277" s="5"/>
      <c r="L277" s="34"/>
      <c r="M277" s="34"/>
      <c r="N277" s="34"/>
      <c r="O277" s="34"/>
      <c r="P277" s="34"/>
      <c r="Q277" s="34"/>
      <c r="R277" s="5"/>
      <c r="S277" s="5"/>
      <c r="T277" s="5"/>
      <c r="U277" s="5"/>
      <c r="V277" s="5"/>
      <c r="W277" s="34"/>
      <c r="X277" s="34"/>
      <c r="Y277" s="34"/>
      <c r="Z277" s="34"/>
      <c r="AA277" s="34"/>
      <c r="AB277" s="5"/>
      <c r="AC277" s="5"/>
      <c r="AD277" s="34"/>
      <c r="AE277" s="5"/>
      <c r="AF277" s="5"/>
      <c r="AG277" s="5"/>
      <c r="AH277" s="5"/>
      <c r="AI277" s="5"/>
      <c r="AJ277" s="5"/>
      <c r="AK277" s="5"/>
      <c r="AL277" s="5"/>
      <c r="AM277" s="5"/>
      <c r="AN277" s="5"/>
      <c r="AO277" s="5"/>
      <c r="AP277" s="35"/>
      <c r="AQ277" s="34"/>
      <c r="AR277" s="34"/>
      <c r="AS277" s="34"/>
      <c r="AT277" s="34"/>
      <c r="AU277" s="34"/>
      <c r="AV277" s="34"/>
      <c r="AW277" s="34"/>
      <c r="AX277" s="34"/>
      <c r="AY277" s="34"/>
      <c r="AZ277" s="34"/>
      <c r="BA277" s="5"/>
      <c r="BB277" s="5"/>
      <c r="BC277" s="5"/>
      <c r="BD277" s="5"/>
      <c r="BE277" s="5"/>
      <c r="BF277" s="5"/>
      <c r="BG277" s="5"/>
      <c r="BH277" s="5"/>
      <c r="BI277" s="5"/>
      <c r="BJ277" s="5"/>
      <c r="BK277" s="5"/>
      <c r="BL277" s="5"/>
      <c r="BM277" s="4"/>
      <c r="BN277" s="5"/>
      <c r="BO277" s="5"/>
      <c r="BP277" s="5"/>
      <c r="BQ277" s="5"/>
      <c r="BR277" s="5"/>
      <c r="BS277" s="5"/>
      <c r="BT277" s="5"/>
      <c r="BU277" s="5"/>
    </row>
    <row r="278" spans="1:73" ht="13" x14ac:dyDescent="0.15">
      <c r="A278" s="34"/>
      <c r="B278" s="5"/>
      <c r="C278" s="5"/>
      <c r="D278" s="5"/>
      <c r="E278" s="5"/>
      <c r="F278" s="5"/>
      <c r="G278" s="5"/>
      <c r="H278" s="5"/>
      <c r="I278" s="5"/>
      <c r="J278" s="5"/>
      <c r="K278" s="5"/>
      <c r="L278" s="34"/>
      <c r="M278" s="34"/>
      <c r="N278" s="34"/>
      <c r="O278" s="34"/>
      <c r="P278" s="34"/>
      <c r="Q278" s="34"/>
      <c r="R278" s="5"/>
      <c r="S278" s="5"/>
      <c r="T278" s="5"/>
      <c r="U278" s="5"/>
      <c r="V278" s="5"/>
      <c r="W278" s="34"/>
      <c r="X278" s="34"/>
      <c r="Y278" s="34"/>
      <c r="Z278" s="34"/>
      <c r="AA278" s="34"/>
      <c r="AB278" s="5"/>
      <c r="AC278" s="5"/>
      <c r="AD278" s="34"/>
      <c r="AE278" s="5"/>
      <c r="AF278" s="5"/>
      <c r="AG278" s="5"/>
      <c r="AH278" s="5"/>
      <c r="AI278" s="5"/>
      <c r="AJ278" s="5"/>
      <c r="AK278" s="5"/>
      <c r="AL278" s="5"/>
      <c r="AM278" s="5"/>
      <c r="AN278" s="5"/>
      <c r="AO278" s="5"/>
      <c r="AP278" s="35"/>
      <c r="AQ278" s="34"/>
      <c r="AR278" s="34"/>
      <c r="AS278" s="34"/>
      <c r="AT278" s="34"/>
      <c r="AU278" s="34"/>
      <c r="AV278" s="34"/>
      <c r="AW278" s="34"/>
      <c r="AX278" s="34"/>
      <c r="AY278" s="34"/>
      <c r="AZ278" s="34"/>
      <c r="BA278" s="5"/>
      <c r="BB278" s="5"/>
      <c r="BC278" s="5"/>
      <c r="BD278" s="5"/>
      <c r="BE278" s="5"/>
      <c r="BF278" s="5"/>
      <c r="BG278" s="5"/>
      <c r="BH278" s="5"/>
      <c r="BI278" s="5"/>
      <c r="BJ278" s="5"/>
      <c r="BK278" s="5"/>
      <c r="BL278" s="5"/>
      <c r="BM278" s="4"/>
      <c r="BN278" s="5"/>
      <c r="BO278" s="5"/>
      <c r="BP278" s="5"/>
      <c r="BQ278" s="5"/>
      <c r="BR278" s="5"/>
      <c r="BS278" s="5"/>
      <c r="BT278" s="5"/>
      <c r="BU278" s="5"/>
    </row>
    <row r="279" spans="1:73" ht="13" x14ac:dyDescent="0.15">
      <c r="A279" s="34"/>
      <c r="B279" s="5"/>
      <c r="C279" s="5"/>
      <c r="D279" s="5"/>
      <c r="E279" s="5"/>
      <c r="F279" s="5"/>
      <c r="G279" s="5"/>
      <c r="H279" s="5"/>
      <c r="I279" s="5"/>
      <c r="J279" s="5"/>
      <c r="K279" s="5"/>
      <c r="L279" s="34"/>
      <c r="M279" s="34"/>
      <c r="N279" s="34"/>
      <c r="O279" s="34"/>
      <c r="P279" s="34"/>
      <c r="Q279" s="34"/>
      <c r="R279" s="5"/>
      <c r="S279" s="5"/>
      <c r="T279" s="5"/>
      <c r="U279" s="5"/>
      <c r="V279" s="5"/>
      <c r="W279" s="34"/>
      <c r="X279" s="34"/>
      <c r="Y279" s="34"/>
      <c r="Z279" s="34"/>
      <c r="AA279" s="34"/>
      <c r="AB279" s="5"/>
      <c r="AC279" s="5"/>
      <c r="AD279" s="34"/>
      <c r="AE279" s="5"/>
      <c r="AF279" s="5"/>
      <c r="AG279" s="5"/>
      <c r="AH279" s="5"/>
      <c r="AI279" s="5"/>
      <c r="AJ279" s="5"/>
      <c r="AK279" s="5"/>
      <c r="AL279" s="5"/>
      <c r="AM279" s="5"/>
      <c r="AN279" s="5"/>
      <c r="AO279" s="5"/>
      <c r="AP279" s="35"/>
      <c r="AQ279" s="34"/>
      <c r="AR279" s="34"/>
      <c r="AS279" s="34"/>
      <c r="AT279" s="34"/>
      <c r="AU279" s="34"/>
      <c r="AV279" s="34"/>
      <c r="AW279" s="34"/>
      <c r="AX279" s="34"/>
      <c r="AY279" s="34"/>
      <c r="AZ279" s="34"/>
      <c r="BA279" s="5"/>
      <c r="BB279" s="5"/>
      <c r="BC279" s="5"/>
      <c r="BD279" s="5"/>
      <c r="BE279" s="5"/>
      <c r="BF279" s="5"/>
      <c r="BG279" s="5"/>
      <c r="BH279" s="5"/>
      <c r="BI279" s="5"/>
      <c r="BJ279" s="5"/>
      <c r="BK279" s="5"/>
      <c r="BL279" s="5"/>
      <c r="BM279" s="4"/>
      <c r="BN279" s="5"/>
      <c r="BO279" s="5"/>
      <c r="BP279" s="5"/>
      <c r="BQ279" s="5"/>
      <c r="BR279" s="5"/>
      <c r="BS279" s="5"/>
      <c r="BT279" s="5"/>
      <c r="BU279" s="5"/>
    </row>
    <row r="280" spans="1:73" ht="13" x14ac:dyDescent="0.15">
      <c r="A280" s="34"/>
      <c r="B280" s="5"/>
      <c r="C280" s="5"/>
      <c r="D280" s="5"/>
      <c r="E280" s="5"/>
      <c r="F280" s="5"/>
      <c r="G280" s="5"/>
      <c r="H280" s="5"/>
      <c r="I280" s="5"/>
      <c r="J280" s="5"/>
      <c r="K280" s="5"/>
      <c r="L280" s="34"/>
      <c r="M280" s="34"/>
      <c r="N280" s="34"/>
      <c r="O280" s="34"/>
      <c r="P280" s="34"/>
      <c r="Q280" s="34"/>
      <c r="R280" s="5"/>
      <c r="S280" s="5"/>
      <c r="T280" s="5"/>
      <c r="U280" s="5"/>
      <c r="V280" s="5"/>
      <c r="W280" s="34"/>
      <c r="X280" s="34"/>
      <c r="Y280" s="34"/>
      <c r="Z280" s="34"/>
      <c r="AA280" s="34"/>
      <c r="AB280" s="5"/>
      <c r="AC280" s="5"/>
      <c r="AD280" s="34"/>
      <c r="AE280" s="5"/>
      <c r="AF280" s="5"/>
      <c r="AG280" s="5"/>
      <c r="AH280" s="5"/>
      <c r="AI280" s="5"/>
      <c r="AJ280" s="5"/>
      <c r="AK280" s="5"/>
      <c r="AL280" s="5"/>
      <c r="AM280" s="5"/>
      <c r="AN280" s="5"/>
      <c r="AO280" s="5"/>
      <c r="AP280" s="35"/>
      <c r="AQ280" s="34"/>
      <c r="AR280" s="34"/>
      <c r="AS280" s="34"/>
      <c r="AT280" s="34"/>
      <c r="AU280" s="34"/>
      <c r="AV280" s="34"/>
      <c r="AW280" s="34"/>
      <c r="AX280" s="34"/>
      <c r="AY280" s="34"/>
      <c r="AZ280" s="34"/>
      <c r="BA280" s="5"/>
      <c r="BB280" s="5"/>
      <c r="BC280" s="5"/>
      <c r="BD280" s="5"/>
      <c r="BE280" s="5"/>
      <c r="BF280" s="5"/>
      <c r="BG280" s="5"/>
      <c r="BH280" s="5"/>
      <c r="BI280" s="5"/>
      <c r="BJ280" s="5"/>
      <c r="BK280" s="5"/>
      <c r="BL280" s="5"/>
      <c r="BM280" s="4"/>
      <c r="BN280" s="5"/>
      <c r="BO280" s="5"/>
      <c r="BP280" s="5"/>
      <c r="BQ280" s="5"/>
      <c r="BR280" s="5"/>
      <c r="BS280" s="5"/>
      <c r="BT280" s="5"/>
      <c r="BU280" s="5"/>
    </row>
    <row r="281" spans="1:73" ht="13" x14ac:dyDescent="0.15">
      <c r="A281" s="34"/>
      <c r="B281" s="5"/>
      <c r="C281" s="5"/>
      <c r="D281" s="5"/>
      <c r="E281" s="5"/>
      <c r="F281" s="5"/>
      <c r="G281" s="5"/>
      <c r="H281" s="5"/>
      <c r="I281" s="5"/>
      <c r="J281" s="5"/>
      <c r="K281" s="5"/>
      <c r="L281" s="34"/>
      <c r="M281" s="34"/>
      <c r="N281" s="34"/>
      <c r="O281" s="34"/>
      <c r="P281" s="34"/>
      <c r="Q281" s="34"/>
      <c r="R281" s="5"/>
      <c r="S281" s="5"/>
      <c r="T281" s="5"/>
      <c r="U281" s="5"/>
      <c r="V281" s="5"/>
      <c r="W281" s="34"/>
      <c r="X281" s="34"/>
      <c r="Y281" s="34"/>
      <c r="Z281" s="34"/>
      <c r="AA281" s="34"/>
      <c r="AB281" s="5"/>
      <c r="AC281" s="5"/>
      <c r="AD281" s="34"/>
      <c r="AE281" s="5"/>
      <c r="AF281" s="5"/>
      <c r="AG281" s="5"/>
      <c r="AH281" s="5"/>
      <c r="AI281" s="5"/>
      <c r="AJ281" s="5"/>
      <c r="AK281" s="5"/>
      <c r="AL281" s="5"/>
      <c r="AM281" s="5"/>
      <c r="AN281" s="5"/>
      <c r="AO281" s="5"/>
      <c r="AP281" s="35"/>
      <c r="AQ281" s="34"/>
      <c r="AR281" s="34"/>
      <c r="AS281" s="34"/>
      <c r="AT281" s="34"/>
      <c r="AU281" s="34"/>
      <c r="AV281" s="34"/>
      <c r="AW281" s="34"/>
      <c r="AX281" s="34"/>
      <c r="AY281" s="34"/>
      <c r="AZ281" s="34"/>
      <c r="BA281" s="5"/>
      <c r="BB281" s="5"/>
      <c r="BC281" s="5"/>
      <c r="BD281" s="5"/>
      <c r="BE281" s="5"/>
      <c r="BF281" s="5"/>
      <c r="BG281" s="5"/>
      <c r="BH281" s="5"/>
      <c r="BI281" s="5"/>
      <c r="BJ281" s="5"/>
      <c r="BK281" s="5"/>
      <c r="BL281" s="5"/>
      <c r="BM281" s="4"/>
      <c r="BN281" s="5"/>
      <c r="BO281" s="5"/>
      <c r="BP281" s="5"/>
      <c r="BQ281" s="5"/>
      <c r="BR281" s="5"/>
      <c r="BS281" s="5"/>
      <c r="BT281" s="5"/>
      <c r="BU281" s="5"/>
    </row>
    <row r="282" spans="1:73" ht="13" x14ac:dyDescent="0.15">
      <c r="A282" s="34"/>
      <c r="B282" s="5"/>
      <c r="C282" s="5"/>
      <c r="D282" s="5"/>
      <c r="E282" s="5"/>
      <c r="F282" s="5"/>
      <c r="G282" s="5"/>
      <c r="H282" s="5"/>
      <c r="I282" s="5"/>
      <c r="J282" s="5"/>
      <c r="K282" s="5"/>
      <c r="L282" s="34"/>
      <c r="M282" s="34"/>
      <c r="N282" s="34"/>
      <c r="O282" s="34"/>
      <c r="P282" s="34"/>
      <c r="Q282" s="34"/>
      <c r="R282" s="5"/>
      <c r="S282" s="5"/>
      <c r="T282" s="5"/>
      <c r="U282" s="5"/>
      <c r="V282" s="5"/>
      <c r="W282" s="34"/>
      <c r="X282" s="34"/>
      <c r="Y282" s="34"/>
      <c r="Z282" s="34"/>
      <c r="AA282" s="34"/>
      <c r="AB282" s="5"/>
      <c r="AC282" s="5"/>
      <c r="AD282" s="34"/>
      <c r="AE282" s="5"/>
      <c r="AF282" s="5"/>
      <c r="AG282" s="5"/>
      <c r="AH282" s="5"/>
      <c r="AI282" s="5"/>
      <c r="AJ282" s="5"/>
      <c r="AK282" s="5"/>
      <c r="AL282" s="5"/>
      <c r="AM282" s="5"/>
      <c r="AN282" s="5"/>
      <c r="AO282" s="5"/>
      <c r="AP282" s="35"/>
      <c r="AQ282" s="34"/>
      <c r="AR282" s="34"/>
      <c r="AS282" s="34"/>
      <c r="AT282" s="34"/>
      <c r="AU282" s="34"/>
      <c r="AV282" s="34"/>
      <c r="AW282" s="34"/>
      <c r="AX282" s="34"/>
      <c r="AY282" s="34"/>
      <c r="AZ282" s="34"/>
      <c r="BA282" s="5"/>
      <c r="BB282" s="5"/>
      <c r="BC282" s="5"/>
      <c r="BD282" s="5"/>
      <c r="BE282" s="5"/>
      <c r="BF282" s="5"/>
      <c r="BG282" s="5"/>
      <c r="BH282" s="5"/>
      <c r="BI282" s="5"/>
      <c r="BJ282" s="5"/>
      <c r="BK282" s="5"/>
      <c r="BL282" s="5"/>
      <c r="BM282" s="4"/>
      <c r="BN282" s="5"/>
      <c r="BO282" s="5"/>
      <c r="BP282" s="5"/>
      <c r="BQ282" s="5"/>
      <c r="BR282" s="5"/>
      <c r="BS282" s="5"/>
      <c r="BT282" s="5"/>
      <c r="BU282" s="5"/>
    </row>
    <row r="283" spans="1:73" ht="13" x14ac:dyDescent="0.15">
      <c r="A283" s="34"/>
      <c r="B283" s="5"/>
      <c r="C283" s="5"/>
      <c r="D283" s="5"/>
      <c r="E283" s="5"/>
      <c r="F283" s="5"/>
      <c r="G283" s="5"/>
      <c r="H283" s="5"/>
      <c r="I283" s="5"/>
      <c r="J283" s="5"/>
      <c r="K283" s="5"/>
      <c r="L283" s="34"/>
      <c r="M283" s="34"/>
      <c r="N283" s="34"/>
      <c r="O283" s="34"/>
      <c r="P283" s="34"/>
      <c r="Q283" s="34"/>
      <c r="R283" s="5"/>
      <c r="S283" s="5"/>
      <c r="T283" s="5"/>
      <c r="U283" s="5"/>
      <c r="V283" s="5"/>
      <c r="W283" s="34"/>
      <c r="X283" s="34"/>
      <c r="Y283" s="34"/>
      <c r="Z283" s="34"/>
      <c r="AA283" s="34"/>
      <c r="AB283" s="5"/>
      <c r="AC283" s="5"/>
      <c r="AD283" s="34"/>
      <c r="AE283" s="5"/>
      <c r="AF283" s="5"/>
      <c r="AG283" s="5"/>
      <c r="AH283" s="5"/>
      <c r="AI283" s="5"/>
      <c r="AJ283" s="5"/>
      <c r="AK283" s="5"/>
      <c r="AL283" s="5"/>
      <c r="AM283" s="5"/>
      <c r="AN283" s="5"/>
      <c r="AO283" s="5"/>
      <c r="AP283" s="35"/>
      <c r="AQ283" s="34"/>
      <c r="AR283" s="34"/>
      <c r="AS283" s="34"/>
      <c r="AT283" s="34"/>
      <c r="AU283" s="34"/>
      <c r="AV283" s="34"/>
      <c r="AW283" s="34"/>
      <c r="AX283" s="34"/>
      <c r="AY283" s="34"/>
      <c r="AZ283" s="34"/>
      <c r="BA283" s="5"/>
      <c r="BB283" s="5"/>
      <c r="BC283" s="5"/>
      <c r="BD283" s="5"/>
      <c r="BE283" s="5"/>
      <c r="BF283" s="5"/>
      <c r="BG283" s="5"/>
      <c r="BH283" s="5"/>
      <c r="BI283" s="5"/>
      <c r="BJ283" s="5"/>
      <c r="BK283" s="5"/>
      <c r="BL283" s="5"/>
      <c r="BM283" s="4"/>
      <c r="BN283" s="5"/>
      <c r="BO283" s="5"/>
      <c r="BP283" s="5"/>
      <c r="BQ283" s="5"/>
      <c r="BR283" s="5"/>
      <c r="BS283" s="5"/>
      <c r="BT283" s="5"/>
      <c r="BU283" s="5"/>
    </row>
    <row r="284" spans="1:73" ht="13" x14ac:dyDescent="0.15">
      <c r="A284" s="34"/>
      <c r="B284" s="5"/>
      <c r="C284" s="5"/>
      <c r="D284" s="5"/>
      <c r="E284" s="5"/>
      <c r="F284" s="5"/>
      <c r="G284" s="5"/>
      <c r="H284" s="5"/>
      <c r="I284" s="5"/>
      <c r="J284" s="5"/>
      <c r="K284" s="5"/>
      <c r="L284" s="34"/>
      <c r="M284" s="34"/>
      <c r="N284" s="34"/>
      <c r="O284" s="34"/>
      <c r="P284" s="34"/>
      <c r="Q284" s="34"/>
      <c r="R284" s="5"/>
      <c r="S284" s="5"/>
      <c r="T284" s="5"/>
      <c r="U284" s="5"/>
      <c r="V284" s="5"/>
      <c r="W284" s="34"/>
      <c r="X284" s="34"/>
      <c r="Y284" s="34"/>
      <c r="Z284" s="34"/>
      <c r="AA284" s="34"/>
      <c r="AB284" s="5"/>
      <c r="AC284" s="5"/>
      <c r="AD284" s="34"/>
      <c r="AE284" s="5"/>
      <c r="AF284" s="5"/>
      <c r="AG284" s="5"/>
      <c r="AH284" s="5"/>
      <c r="AI284" s="5"/>
      <c r="AJ284" s="5"/>
      <c r="AK284" s="5"/>
      <c r="AL284" s="5"/>
      <c r="AM284" s="5"/>
      <c r="AN284" s="5"/>
      <c r="AO284" s="5"/>
      <c r="AP284" s="35"/>
      <c r="AQ284" s="34"/>
      <c r="AR284" s="34"/>
      <c r="AS284" s="34"/>
      <c r="AT284" s="34"/>
      <c r="AU284" s="34"/>
      <c r="AV284" s="34"/>
      <c r="AW284" s="34"/>
      <c r="AX284" s="34"/>
      <c r="AY284" s="34"/>
      <c r="AZ284" s="34"/>
      <c r="BA284" s="5"/>
      <c r="BB284" s="5"/>
      <c r="BC284" s="5"/>
      <c r="BD284" s="5"/>
      <c r="BE284" s="5"/>
      <c r="BF284" s="5"/>
      <c r="BG284" s="5"/>
      <c r="BH284" s="5"/>
      <c r="BI284" s="5"/>
      <c r="BJ284" s="5"/>
      <c r="BK284" s="5"/>
      <c r="BL284" s="5"/>
      <c r="BM284" s="4"/>
      <c r="BN284" s="5"/>
      <c r="BO284" s="5"/>
      <c r="BP284" s="5"/>
      <c r="BQ284" s="5"/>
      <c r="BR284" s="5"/>
      <c r="BS284" s="5"/>
      <c r="BT284" s="5"/>
      <c r="BU284" s="5"/>
    </row>
    <row r="285" spans="1:73" ht="13" x14ac:dyDescent="0.15">
      <c r="A285" s="34"/>
      <c r="B285" s="5"/>
      <c r="C285" s="5"/>
      <c r="D285" s="5"/>
      <c r="E285" s="5"/>
      <c r="F285" s="5"/>
      <c r="G285" s="5"/>
      <c r="H285" s="5"/>
      <c r="I285" s="5"/>
      <c r="J285" s="5"/>
      <c r="K285" s="5"/>
      <c r="L285" s="34"/>
      <c r="M285" s="34"/>
      <c r="N285" s="34"/>
      <c r="O285" s="34"/>
      <c r="P285" s="34"/>
      <c r="Q285" s="34"/>
      <c r="R285" s="5"/>
      <c r="S285" s="5"/>
      <c r="T285" s="5"/>
      <c r="U285" s="5"/>
      <c r="V285" s="5"/>
      <c r="W285" s="34"/>
      <c r="X285" s="34"/>
      <c r="Y285" s="34"/>
      <c r="Z285" s="34"/>
      <c r="AA285" s="34"/>
      <c r="AB285" s="5"/>
      <c r="AC285" s="5"/>
      <c r="AD285" s="34"/>
      <c r="AE285" s="5"/>
      <c r="AF285" s="5"/>
      <c r="AG285" s="5"/>
      <c r="AH285" s="5"/>
      <c r="AI285" s="5"/>
      <c r="AJ285" s="5"/>
      <c r="AK285" s="5"/>
      <c r="AL285" s="5"/>
      <c r="AM285" s="5"/>
      <c r="AN285" s="5"/>
      <c r="AO285" s="5"/>
      <c r="AP285" s="35"/>
      <c r="AQ285" s="34"/>
      <c r="AR285" s="34"/>
      <c r="AS285" s="34"/>
      <c r="AT285" s="34"/>
      <c r="AU285" s="34"/>
      <c r="AV285" s="34"/>
      <c r="AW285" s="34"/>
      <c r="AX285" s="34"/>
      <c r="AY285" s="34"/>
      <c r="AZ285" s="34"/>
      <c r="BA285" s="5"/>
      <c r="BB285" s="5"/>
      <c r="BC285" s="5"/>
      <c r="BD285" s="5"/>
      <c r="BE285" s="5"/>
      <c r="BF285" s="5"/>
      <c r="BG285" s="5"/>
      <c r="BH285" s="5"/>
      <c r="BI285" s="5"/>
      <c r="BJ285" s="5"/>
      <c r="BK285" s="5"/>
      <c r="BL285" s="5"/>
      <c r="BM285" s="4"/>
      <c r="BN285" s="5"/>
      <c r="BO285" s="5"/>
      <c r="BP285" s="5"/>
      <c r="BQ285" s="5"/>
      <c r="BR285" s="5"/>
      <c r="BS285" s="5"/>
      <c r="BT285" s="5"/>
      <c r="BU285" s="5"/>
    </row>
    <row r="286" spans="1:73" ht="13" x14ac:dyDescent="0.15">
      <c r="A286" s="34"/>
      <c r="B286" s="5"/>
      <c r="C286" s="5"/>
      <c r="D286" s="5"/>
      <c r="E286" s="5"/>
      <c r="F286" s="5"/>
      <c r="G286" s="5"/>
      <c r="H286" s="5"/>
      <c r="I286" s="5"/>
      <c r="J286" s="5"/>
      <c r="K286" s="5"/>
      <c r="L286" s="34"/>
      <c r="M286" s="34"/>
      <c r="N286" s="34"/>
      <c r="O286" s="34"/>
      <c r="P286" s="34"/>
      <c r="Q286" s="34"/>
      <c r="R286" s="5"/>
      <c r="S286" s="5"/>
      <c r="T286" s="5"/>
      <c r="U286" s="5"/>
      <c r="V286" s="5"/>
      <c r="W286" s="34"/>
      <c r="X286" s="34"/>
      <c r="Y286" s="34"/>
      <c r="Z286" s="34"/>
      <c r="AA286" s="34"/>
      <c r="AB286" s="5"/>
      <c r="AC286" s="5"/>
      <c r="AD286" s="34"/>
      <c r="AE286" s="5"/>
      <c r="AF286" s="5"/>
      <c r="AG286" s="5"/>
      <c r="AH286" s="5"/>
      <c r="AI286" s="5"/>
      <c r="AJ286" s="5"/>
      <c r="AK286" s="5"/>
      <c r="AL286" s="5"/>
      <c r="AM286" s="5"/>
      <c r="AN286" s="5"/>
      <c r="AO286" s="5"/>
      <c r="AP286" s="35"/>
      <c r="AQ286" s="34"/>
      <c r="AR286" s="34"/>
      <c r="AS286" s="34"/>
      <c r="AT286" s="34"/>
      <c r="AU286" s="34"/>
      <c r="AV286" s="34"/>
      <c r="AW286" s="34"/>
      <c r="AX286" s="34"/>
      <c r="AY286" s="34"/>
      <c r="AZ286" s="34"/>
      <c r="BA286" s="5"/>
      <c r="BB286" s="5"/>
      <c r="BC286" s="5"/>
      <c r="BD286" s="5"/>
      <c r="BE286" s="5"/>
      <c r="BF286" s="5"/>
      <c r="BG286" s="5"/>
      <c r="BH286" s="5"/>
      <c r="BI286" s="5"/>
      <c r="BJ286" s="5"/>
      <c r="BK286" s="5"/>
      <c r="BL286" s="5"/>
      <c r="BM286" s="4"/>
      <c r="BN286" s="5"/>
      <c r="BO286" s="5"/>
      <c r="BP286" s="5"/>
      <c r="BQ286" s="5"/>
      <c r="BR286" s="5"/>
      <c r="BS286" s="5"/>
      <c r="BT286" s="5"/>
      <c r="BU286" s="5"/>
    </row>
    <row r="287" spans="1:73" ht="13" x14ac:dyDescent="0.15">
      <c r="A287" s="34"/>
      <c r="B287" s="5"/>
      <c r="C287" s="5"/>
      <c r="D287" s="5"/>
      <c r="E287" s="5"/>
      <c r="F287" s="5"/>
      <c r="G287" s="5"/>
      <c r="H287" s="5"/>
      <c r="I287" s="5"/>
      <c r="J287" s="5"/>
      <c r="K287" s="5"/>
      <c r="L287" s="34"/>
      <c r="M287" s="34"/>
      <c r="N287" s="34"/>
      <c r="O287" s="34"/>
      <c r="P287" s="34"/>
      <c r="Q287" s="34"/>
      <c r="R287" s="5"/>
      <c r="S287" s="5"/>
      <c r="T287" s="5"/>
      <c r="U287" s="5"/>
      <c r="V287" s="5"/>
      <c r="W287" s="34"/>
      <c r="X287" s="34"/>
      <c r="Y287" s="34"/>
      <c r="Z287" s="34"/>
      <c r="AA287" s="34"/>
      <c r="AB287" s="5"/>
      <c r="AC287" s="5"/>
      <c r="AD287" s="34"/>
      <c r="AE287" s="5"/>
      <c r="AF287" s="5"/>
      <c r="AG287" s="5"/>
      <c r="AH287" s="5"/>
      <c r="AI287" s="5"/>
      <c r="AJ287" s="5"/>
      <c r="AK287" s="5"/>
      <c r="AL287" s="5"/>
      <c r="AM287" s="5"/>
      <c r="AN287" s="5"/>
      <c r="AO287" s="5"/>
      <c r="AP287" s="35"/>
      <c r="AQ287" s="34"/>
      <c r="AR287" s="34"/>
      <c r="AS287" s="34"/>
      <c r="AT287" s="34"/>
      <c r="AU287" s="34"/>
      <c r="AV287" s="34"/>
      <c r="AW287" s="34"/>
      <c r="AX287" s="34"/>
      <c r="AY287" s="34"/>
      <c r="AZ287" s="34"/>
      <c r="BA287" s="5"/>
      <c r="BB287" s="5"/>
      <c r="BC287" s="5"/>
      <c r="BD287" s="5"/>
      <c r="BE287" s="5"/>
      <c r="BF287" s="5"/>
      <c r="BG287" s="5"/>
      <c r="BH287" s="5"/>
      <c r="BI287" s="5"/>
      <c r="BJ287" s="5"/>
      <c r="BK287" s="5"/>
      <c r="BL287" s="5"/>
      <c r="BM287" s="4"/>
      <c r="BN287" s="5"/>
      <c r="BO287" s="5"/>
      <c r="BP287" s="5"/>
      <c r="BQ287" s="5"/>
      <c r="BR287" s="5"/>
      <c r="BS287" s="5"/>
      <c r="BT287" s="5"/>
      <c r="BU287" s="5"/>
    </row>
    <row r="288" spans="1:73" ht="13" x14ac:dyDescent="0.15">
      <c r="A288" s="34"/>
      <c r="B288" s="5"/>
      <c r="C288" s="5"/>
      <c r="D288" s="5"/>
      <c r="E288" s="5"/>
      <c r="F288" s="5"/>
      <c r="G288" s="5"/>
      <c r="H288" s="5"/>
      <c r="I288" s="5"/>
      <c r="J288" s="5"/>
      <c r="K288" s="5"/>
      <c r="L288" s="34"/>
      <c r="M288" s="34"/>
      <c r="N288" s="34"/>
      <c r="O288" s="34"/>
      <c r="P288" s="34"/>
      <c r="Q288" s="34"/>
      <c r="R288" s="5"/>
      <c r="S288" s="5"/>
      <c r="T288" s="5"/>
      <c r="U288" s="5"/>
      <c r="V288" s="5"/>
      <c r="W288" s="34"/>
      <c r="X288" s="34"/>
      <c r="Y288" s="34"/>
      <c r="Z288" s="34"/>
      <c r="AA288" s="34"/>
      <c r="AB288" s="5"/>
      <c r="AC288" s="5"/>
      <c r="AD288" s="34"/>
      <c r="AE288" s="5"/>
      <c r="AF288" s="5"/>
      <c r="AG288" s="5"/>
      <c r="AH288" s="5"/>
      <c r="AI288" s="5"/>
      <c r="AJ288" s="5"/>
      <c r="AK288" s="5"/>
      <c r="AL288" s="5"/>
      <c r="AM288" s="5"/>
      <c r="AN288" s="5"/>
      <c r="AO288" s="5"/>
      <c r="AP288" s="35"/>
      <c r="AQ288" s="34"/>
      <c r="AR288" s="34"/>
      <c r="AS288" s="34"/>
      <c r="AT288" s="34"/>
      <c r="AU288" s="34"/>
      <c r="AV288" s="34"/>
      <c r="AW288" s="34"/>
      <c r="AX288" s="34"/>
      <c r="AY288" s="34"/>
      <c r="AZ288" s="34"/>
      <c r="BA288" s="5"/>
      <c r="BB288" s="5"/>
      <c r="BC288" s="5"/>
      <c r="BD288" s="5"/>
      <c r="BE288" s="5"/>
      <c r="BF288" s="5"/>
      <c r="BG288" s="5"/>
      <c r="BH288" s="5"/>
      <c r="BI288" s="5"/>
      <c r="BJ288" s="5"/>
      <c r="BK288" s="5"/>
      <c r="BL288" s="5"/>
      <c r="BM288" s="4"/>
      <c r="BN288" s="5"/>
      <c r="BO288" s="5"/>
      <c r="BP288" s="5"/>
      <c r="BQ288" s="5"/>
      <c r="BR288" s="5"/>
      <c r="BS288" s="5"/>
      <c r="BT288" s="5"/>
      <c r="BU288" s="5"/>
    </row>
    <row r="289" spans="1:73" ht="13" x14ac:dyDescent="0.15">
      <c r="A289" s="34"/>
      <c r="B289" s="5"/>
      <c r="C289" s="5"/>
      <c r="D289" s="5"/>
      <c r="E289" s="5"/>
      <c r="F289" s="5"/>
      <c r="G289" s="5"/>
      <c r="H289" s="5"/>
      <c r="I289" s="5"/>
      <c r="J289" s="5"/>
      <c r="K289" s="5"/>
      <c r="L289" s="34"/>
      <c r="M289" s="34"/>
      <c r="N289" s="34"/>
      <c r="O289" s="34"/>
      <c r="P289" s="34"/>
      <c r="Q289" s="34"/>
      <c r="R289" s="5"/>
      <c r="S289" s="5"/>
      <c r="T289" s="5"/>
      <c r="U289" s="5"/>
      <c r="V289" s="5"/>
      <c r="W289" s="34"/>
      <c r="X289" s="34"/>
      <c r="Y289" s="34"/>
      <c r="Z289" s="34"/>
      <c r="AA289" s="34"/>
      <c r="AB289" s="5"/>
      <c r="AC289" s="5"/>
      <c r="AD289" s="34"/>
      <c r="AE289" s="5"/>
      <c r="AF289" s="5"/>
      <c r="AG289" s="5"/>
      <c r="AH289" s="5"/>
      <c r="AI289" s="5"/>
      <c r="AJ289" s="5"/>
      <c r="AK289" s="5"/>
      <c r="AL289" s="5"/>
      <c r="AM289" s="5"/>
      <c r="AN289" s="5"/>
      <c r="AO289" s="5"/>
      <c r="AP289" s="35"/>
      <c r="AQ289" s="34"/>
      <c r="AR289" s="34"/>
      <c r="AS289" s="34"/>
      <c r="AT289" s="34"/>
      <c r="AU289" s="34"/>
      <c r="AV289" s="34"/>
      <c r="AW289" s="34"/>
      <c r="AX289" s="34"/>
      <c r="AY289" s="34"/>
      <c r="AZ289" s="34"/>
      <c r="BA289" s="5"/>
      <c r="BB289" s="5"/>
      <c r="BC289" s="5"/>
      <c r="BD289" s="5"/>
      <c r="BE289" s="5"/>
      <c r="BF289" s="5"/>
      <c r="BG289" s="5"/>
      <c r="BH289" s="5"/>
      <c r="BI289" s="5"/>
      <c r="BJ289" s="5"/>
      <c r="BK289" s="5"/>
      <c r="BL289" s="5"/>
      <c r="BM289" s="4"/>
      <c r="BN289" s="5"/>
      <c r="BO289" s="5"/>
      <c r="BP289" s="5"/>
      <c r="BQ289" s="5"/>
      <c r="BR289" s="5"/>
      <c r="BS289" s="5"/>
      <c r="BT289" s="5"/>
      <c r="BU289" s="5"/>
    </row>
    <row r="290" spans="1:73" ht="13" x14ac:dyDescent="0.15">
      <c r="A290" s="34"/>
      <c r="B290" s="5"/>
      <c r="C290" s="5"/>
      <c r="D290" s="5"/>
      <c r="E290" s="5"/>
      <c r="F290" s="5"/>
      <c r="G290" s="5"/>
      <c r="H290" s="5"/>
      <c r="I290" s="5"/>
      <c r="J290" s="5"/>
      <c r="K290" s="5"/>
      <c r="L290" s="34"/>
      <c r="M290" s="34"/>
      <c r="N290" s="34"/>
      <c r="O290" s="34"/>
      <c r="P290" s="34"/>
      <c r="Q290" s="34"/>
      <c r="R290" s="5"/>
      <c r="S290" s="5"/>
      <c r="T290" s="5"/>
      <c r="U290" s="5"/>
      <c r="V290" s="5"/>
      <c r="W290" s="34"/>
      <c r="X290" s="34"/>
      <c r="Y290" s="34"/>
      <c r="Z290" s="34"/>
      <c r="AA290" s="34"/>
      <c r="AB290" s="5"/>
      <c r="AC290" s="5"/>
      <c r="AD290" s="34"/>
      <c r="AE290" s="5"/>
      <c r="AF290" s="5"/>
      <c r="AG290" s="5"/>
      <c r="AH290" s="5"/>
      <c r="AI290" s="5"/>
      <c r="AJ290" s="5"/>
      <c r="AK290" s="5"/>
      <c r="AL290" s="5"/>
      <c r="AM290" s="5"/>
      <c r="AN290" s="5"/>
      <c r="AO290" s="5"/>
      <c r="AP290" s="35"/>
      <c r="AQ290" s="34"/>
      <c r="AR290" s="34"/>
      <c r="AS290" s="34"/>
      <c r="AT290" s="34"/>
      <c r="AU290" s="34"/>
      <c r="AV290" s="34"/>
      <c r="AW290" s="34"/>
      <c r="AX290" s="34"/>
      <c r="AY290" s="34"/>
      <c r="AZ290" s="34"/>
      <c r="BA290" s="5"/>
      <c r="BB290" s="5"/>
      <c r="BC290" s="5"/>
      <c r="BD290" s="5"/>
      <c r="BE290" s="5"/>
      <c r="BF290" s="5"/>
      <c r="BG290" s="5"/>
      <c r="BH290" s="5"/>
      <c r="BI290" s="5"/>
      <c r="BJ290" s="5"/>
      <c r="BK290" s="5"/>
      <c r="BL290" s="5"/>
      <c r="BM290" s="4"/>
      <c r="BN290" s="5"/>
      <c r="BO290" s="5"/>
      <c r="BP290" s="5"/>
      <c r="BQ290" s="5"/>
      <c r="BR290" s="5"/>
      <c r="BS290" s="5"/>
      <c r="BT290" s="5"/>
      <c r="BU290" s="5"/>
    </row>
    <row r="291" spans="1:73" ht="13" x14ac:dyDescent="0.15">
      <c r="A291" s="34"/>
      <c r="B291" s="5"/>
      <c r="C291" s="5"/>
      <c r="D291" s="5"/>
      <c r="E291" s="5"/>
      <c r="F291" s="5"/>
      <c r="G291" s="5"/>
      <c r="H291" s="5"/>
      <c r="I291" s="5"/>
      <c r="J291" s="5"/>
      <c r="K291" s="5"/>
      <c r="L291" s="34"/>
      <c r="M291" s="34"/>
      <c r="N291" s="34"/>
      <c r="O291" s="34"/>
      <c r="P291" s="34"/>
      <c r="Q291" s="34"/>
      <c r="R291" s="5"/>
      <c r="S291" s="5"/>
      <c r="T291" s="5"/>
      <c r="U291" s="5"/>
      <c r="V291" s="5"/>
      <c r="W291" s="34"/>
      <c r="X291" s="34"/>
      <c r="Y291" s="34"/>
      <c r="Z291" s="34"/>
      <c r="AA291" s="34"/>
      <c r="AB291" s="5"/>
      <c r="AC291" s="5"/>
      <c r="AD291" s="34"/>
      <c r="AE291" s="5"/>
      <c r="AF291" s="5"/>
      <c r="AG291" s="5"/>
      <c r="AH291" s="5"/>
      <c r="AI291" s="5"/>
      <c r="AJ291" s="5"/>
      <c r="AK291" s="5"/>
      <c r="AL291" s="5"/>
      <c r="AM291" s="5"/>
      <c r="AN291" s="5"/>
      <c r="AO291" s="5"/>
      <c r="AP291" s="35"/>
      <c r="AQ291" s="34"/>
      <c r="AR291" s="34"/>
      <c r="AS291" s="34"/>
      <c r="AT291" s="34"/>
      <c r="AU291" s="34"/>
      <c r="AV291" s="34"/>
      <c r="AW291" s="34"/>
      <c r="AX291" s="34"/>
      <c r="AY291" s="34"/>
      <c r="AZ291" s="34"/>
      <c r="BA291" s="5"/>
      <c r="BB291" s="5"/>
      <c r="BC291" s="5"/>
      <c r="BD291" s="5"/>
      <c r="BE291" s="5"/>
      <c r="BF291" s="5"/>
      <c r="BG291" s="5"/>
      <c r="BH291" s="5"/>
      <c r="BI291" s="5"/>
      <c r="BJ291" s="5"/>
      <c r="BK291" s="5"/>
      <c r="BL291" s="5"/>
      <c r="BM291" s="4"/>
      <c r="BN291" s="5"/>
      <c r="BO291" s="5"/>
      <c r="BP291" s="5"/>
      <c r="BQ291" s="5"/>
      <c r="BR291" s="5"/>
      <c r="BS291" s="5"/>
      <c r="BT291" s="5"/>
      <c r="BU291" s="5"/>
    </row>
    <row r="292" spans="1:73" ht="13" x14ac:dyDescent="0.15">
      <c r="A292" s="34"/>
      <c r="B292" s="5"/>
      <c r="C292" s="5"/>
      <c r="D292" s="5"/>
      <c r="E292" s="5"/>
      <c r="F292" s="5"/>
      <c r="G292" s="5"/>
      <c r="H292" s="5"/>
      <c r="I292" s="5"/>
      <c r="J292" s="5"/>
      <c r="K292" s="5"/>
      <c r="L292" s="34"/>
      <c r="M292" s="34"/>
      <c r="N292" s="34"/>
      <c r="O292" s="34"/>
      <c r="P292" s="34"/>
      <c r="Q292" s="34"/>
      <c r="R292" s="5"/>
      <c r="S292" s="5"/>
      <c r="T292" s="5"/>
      <c r="U292" s="5"/>
      <c r="V292" s="5"/>
      <c r="W292" s="34"/>
      <c r="X292" s="34"/>
      <c r="Y292" s="34"/>
      <c r="Z292" s="34"/>
      <c r="AA292" s="34"/>
      <c r="AB292" s="5"/>
      <c r="AC292" s="5"/>
      <c r="AD292" s="34"/>
      <c r="AE292" s="5"/>
      <c r="AF292" s="5"/>
      <c r="AG292" s="5"/>
      <c r="AH292" s="5"/>
      <c r="AI292" s="5"/>
      <c r="AJ292" s="5"/>
      <c r="AK292" s="5"/>
      <c r="AL292" s="5"/>
      <c r="AM292" s="5"/>
      <c r="AN292" s="5"/>
      <c r="AO292" s="5"/>
      <c r="AP292" s="35"/>
      <c r="AQ292" s="34"/>
      <c r="AR292" s="34"/>
      <c r="AS292" s="34"/>
      <c r="AT292" s="34"/>
      <c r="AU292" s="34"/>
      <c r="AV292" s="34"/>
      <c r="AW292" s="34"/>
      <c r="AX292" s="34"/>
      <c r="AY292" s="34"/>
      <c r="AZ292" s="34"/>
      <c r="BA292" s="5"/>
      <c r="BB292" s="5"/>
      <c r="BC292" s="5"/>
      <c r="BD292" s="5"/>
      <c r="BE292" s="5"/>
      <c r="BF292" s="5"/>
      <c r="BG292" s="5"/>
      <c r="BH292" s="5"/>
      <c r="BI292" s="5"/>
      <c r="BJ292" s="5"/>
      <c r="BK292" s="5"/>
      <c r="BL292" s="5"/>
      <c r="BM292" s="4"/>
      <c r="BN292" s="5"/>
      <c r="BO292" s="5"/>
      <c r="BP292" s="5"/>
      <c r="BQ292" s="5"/>
      <c r="BR292" s="5"/>
      <c r="BS292" s="5"/>
      <c r="BT292" s="5"/>
      <c r="BU292" s="5"/>
    </row>
    <row r="293" spans="1:73" ht="13" x14ac:dyDescent="0.15">
      <c r="A293" s="34"/>
      <c r="B293" s="5"/>
      <c r="C293" s="5"/>
      <c r="D293" s="5"/>
      <c r="E293" s="5"/>
      <c r="F293" s="5"/>
      <c r="G293" s="5"/>
      <c r="H293" s="5"/>
      <c r="I293" s="5"/>
      <c r="J293" s="5"/>
      <c r="K293" s="5"/>
      <c r="L293" s="34"/>
      <c r="M293" s="34"/>
      <c r="N293" s="34"/>
      <c r="O293" s="34"/>
      <c r="P293" s="34"/>
      <c r="Q293" s="34"/>
      <c r="R293" s="5"/>
      <c r="S293" s="5"/>
      <c r="T293" s="5"/>
      <c r="U293" s="5"/>
      <c r="V293" s="5"/>
      <c r="W293" s="34"/>
      <c r="X293" s="34"/>
      <c r="Y293" s="34"/>
      <c r="Z293" s="34"/>
      <c r="AA293" s="34"/>
      <c r="AB293" s="5"/>
      <c r="AC293" s="5"/>
      <c r="AD293" s="34"/>
      <c r="AE293" s="5"/>
      <c r="AF293" s="5"/>
      <c r="AG293" s="5"/>
      <c r="AH293" s="5"/>
      <c r="AI293" s="5"/>
      <c r="AJ293" s="5"/>
      <c r="AK293" s="5"/>
      <c r="AL293" s="5"/>
      <c r="AM293" s="5"/>
      <c r="AN293" s="5"/>
      <c r="AO293" s="5"/>
      <c r="AP293" s="35"/>
      <c r="AQ293" s="34"/>
      <c r="AR293" s="34"/>
      <c r="AS293" s="34"/>
      <c r="AT293" s="34"/>
      <c r="AU293" s="34"/>
      <c r="AV293" s="34"/>
      <c r="AW293" s="34"/>
      <c r="AX293" s="34"/>
      <c r="AY293" s="34"/>
      <c r="AZ293" s="34"/>
      <c r="BA293" s="5"/>
      <c r="BB293" s="5"/>
      <c r="BC293" s="5"/>
      <c r="BD293" s="5"/>
      <c r="BE293" s="5"/>
      <c r="BF293" s="5"/>
      <c r="BG293" s="5"/>
      <c r="BH293" s="5"/>
      <c r="BI293" s="5"/>
      <c r="BJ293" s="5"/>
      <c r="BK293" s="5"/>
      <c r="BL293" s="5"/>
      <c r="BM293" s="4"/>
      <c r="BN293" s="5"/>
      <c r="BO293" s="5"/>
      <c r="BP293" s="5"/>
      <c r="BQ293" s="5"/>
      <c r="BR293" s="5"/>
      <c r="BS293" s="5"/>
      <c r="BT293" s="5"/>
      <c r="BU293" s="5"/>
    </row>
    <row r="294" spans="1:73" ht="13" x14ac:dyDescent="0.15">
      <c r="A294" s="34"/>
      <c r="B294" s="5"/>
      <c r="C294" s="5"/>
      <c r="D294" s="5"/>
      <c r="E294" s="5"/>
      <c r="F294" s="5"/>
      <c r="G294" s="5"/>
      <c r="H294" s="5"/>
      <c r="I294" s="5"/>
      <c r="J294" s="5"/>
      <c r="K294" s="5"/>
      <c r="L294" s="34"/>
      <c r="M294" s="34"/>
      <c r="N294" s="34"/>
      <c r="O294" s="34"/>
      <c r="P294" s="34"/>
      <c r="Q294" s="34"/>
      <c r="R294" s="5"/>
      <c r="S294" s="5"/>
      <c r="T294" s="5"/>
      <c r="U294" s="5"/>
      <c r="V294" s="5"/>
      <c r="W294" s="34"/>
      <c r="X294" s="34"/>
      <c r="Y294" s="34"/>
      <c r="Z294" s="34"/>
      <c r="AA294" s="34"/>
      <c r="AB294" s="5"/>
      <c r="AC294" s="5"/>
      <c r="AD294" s="34"/>
      <c r="AE294" s="5"/>
      <c r="AF294" s="5"/>
      <c r="AG294" s="5"/>
      <c r="AH294" s="5"/>
      <c r="AI294" s="5"/>
      <c r="AJ294" s="5"/>
      <c r="AK294" s="5"/>
      <c r="AL294" s="5"/>
      <c r="AM294" s="5"/>
      <c r="AN294" s="5"/>
      <c r="AO294" s="5"/>
      <c r="AP294" s="35"/>
      <c r="AQ294" s="34"/>
      <c r="AR294" s="34"/>
      <c r="AS294" s="34"/>
      <c r="AT294" s="34"/>
      <c r="AU294" s="34"/>
      <c r="AV294" s="34"/>
      <c r="AW294" s="34"/>
      <c r="AX294" s="34"/>
      <c r="AY294" s="34"/>
      <c r="AZ294" s="34"/>
      <c r="BA294" s="5"/>
      <c r="BB294" s="5"/>
      <c r="BC294" s="5"/>
      <c r="BD294" s="5"/>
      <c r="BE294" s="5"/>
      <c r="BF294" s="5"/>
      <c r="BG294" s="5"/>
      <c r="BH294" s="5"/>
      <c r="BI294" s="5"/>
      <c r="BJ294" s="5"/>
      <c r="BK294" s="5"/>
      <c r="BL294" s="5"/>
      <c r="BM294" s="4"/>
      <c r="BN294" s="5"/>
      <c r="BO294" s="5"/>
      <c r="BP294" s="5"/>
      <c r="BQ294" s="5"/>
      <c r="BR294" s="5"/>
      <c r="BS294" s="5"/>
      <c r="BT294" s="5"/>
      <c r="BU294" s="5"/>
    </row>
    <row r="295" spans="1:73" ht="13" x14ac:dyDescent="0.15">
      <c r="A295" s="34"/>
      <c r="B295" s="5"/>
      <c r="C295" s="5"/>
      <c r="D295" s="5"/>
      <c r="E295" s="5"/>
      <c r="F295" s="5"/>
      <c r="G295" s="5"/>
      <c r="H295" s="5"/>
      <c r="I295" s="5"/>
      <c r="J295" s="5"/>
      <c r="K295" s="5"/>
      <c r="L295" s="34"/>
      <c r="M295" s="34"/>
      <c r="N295" s="34"/>
      <c r="O295" s="34"/>
      <c r="P295" s="34"/>
      <c r="Q295" s="34"/>
      <c r="R295" s="5"/>
      <c r="S295" s="5"/>
      <c r="T295" s="5"/>
      <c r="U295" s="5"/>
      <c r="V295" s="5"/>
      <c r="W295" s="34"/>
      <c r="X295" s="34"/>
      <c r="Y295" s="34"/>
      <c r="Z295" s="34"/>
      <c r="AA295" s="34"/>
      <c r="AB295" s="5"/>
      <c r="AC295" s="5"/>
      <c r="AD295" s="34"/>
      <c r="AE295" s="5"/>
      <c r="AF295" s="5"/>
      <c r="AG295" s="5"/>
      <c r="AH295" s="5"/>
      <c r="AI295" s="5"/>
      <c r="AJ295" s="5"/>
      <c r="AK295" s="5"/>
      <c r="AL295" s="5"/>
      <c r="AM295" s="5"/>
      <c r="AN295" s="5"/>
      <c r="AO295" s="5"/>
      <c r="AP295" s="35"/>
      <c r="AQ295" s="34"/>
      <c r="AR295" s="34"/>
      <c r="AS295" s="34"/>
      <c r="AT295" s="34"/>
      <c r="AU295" s="34"/>
      <c r="AV295" s="34"/>
      <c r="AW295" s="34"/>
      <c r="AX295" s="34"/>
      <c r="AY295" s="34"/>
      <c r="AZ295" s="34"/>
      <c r="BA295" s="5"/>
      <c r="BB295" s="5"/>
      <c r="BC295" s="5"/>
      <c r="BD295" s="5"/>
      <c r="BE295" s="5"/>
      <c r="BF295" s="5"/>
      <c r="BG295" s="5"/>
      <c r="BH295" s="5"/>
      <c r="BI295" s="5"/>
      <c r="BJ295" s="5"/>
      <c r="BK295" s="5"/>
      <c r="BL295" s="5"/>
      <c r="BM295" s="4"/>
      <c r="BN295" s="5"/>
      <c r="BO295" s="5"/>
      <c r="BP295" s="5"/>
      <c r="BQ295" s="5"/>
      <c r="BR295" s="5"/>
      <c r="BS295" s="5"/>
      <c r="BT295" s="5"/>
      <c r="BU295" s="5"/>
    </row>
    <row r="296" spans="1:73" ht="13" x14ac:dyDescent="0.15">
      <c r="A296" s="34"/>
      <c r="B296" s="5"/>
      <c r="C296" s="5"/>
      <c r="D296" s="5"/>
      <c r="E296" s="5"/>
      <c r="F296" s="5"/>
      <c r="G296" s="5"/>
      <c r="H296" s="5"/>
      <c r="I296" s="5"/>
      <c r="J296" s="5"/>
      <c r="K296" s="5"/>
      <c r="L296" s="34"/>
      <c r="M296" s="34"/>
      <c r="N296" s="34"/>
      <c r="O296" s="34"/>
      <c r="P296" s="34"/>
      <c r="Q296" s="34"/>
      <c r="R296" s="5"/>
      <c r="S296" s="5"/>
      <c r="T296" s="5"/>
      <c r="U296" s="5"/>
      <c r="V296" s="5"/>
      <c r="W296" s="34"/>
      <c r="X296" s="34"/>
      <c r="Y296" s="34"/>
      <c r="Z296" s="34"/>
      <c r="AA296" s="34"/>
      <c r="AB296" s="5"/>
      <c r="AC296" s="5"/>
      <c r="AD296" s="34"/>
      <c r="AE296" s="5"/>
      <c r="AF296" s="5"/>
      <c r="AG296" s="5"/>
      <c r="AH296" s="5"/>
      <c r="AI296" s="5"/>
      <c r="AJ296" s="5"/>
      <c r="AK296" s="5"/>
      <c r="AL296" s="5"/>
      <c r="AM296" s="5"/>
      <c r="AN296" s="5"/>
      <c r="AO296" s="5"/>
      <c r="AP296" s="35"/>
      <c r="AQ296" s="34"/>
      <c r="AR296" s="34"/>
      <c r="AS296" s="34"/>
      <c r="AT296" s="34"/>
      <c r="AU296" s="34"/>
      <c r="AV296" s="34"/>
      <c r="AW296" s="34"/>
      <c r="AX296" s="34"/>
      <c r="AY296" s="34"/>
      <c r="AZ296" s="34"/>
      <c r="BA296" s="5"/>
      <c r="BB296" s="5"/>
      <c r="BC296" s="5"/>
      <c r="BD296" s="5"/>
      <c r="BE296" s="5"/>
      <c r="BF296" s="5"/>
      <c r="BG296" s="5"/>
      <c r="BH296" s="5"/>
      <c r="BI296" s="5"/>
      <c r="BJ296" s="5"/>
      <c r="BK296" s="5"/>
      <c r="BL296" s="5"/>
      <c r="BM296" s="4"/>
      <c r="BN296" s="5"/>
      <c r="BO296" s="5"/>
      <c r="BP296" s="5"/>
      <c r="BQ296" s="5"/>
      <c r="BR296" s="5"/>
      <c r="BS296" s="5"/>
      <c r="BT296" s="5"/>
      <c r="BU296" s="5"/>
    </row>
    <row r="297" spans="1:73" ht="13" x14ac:dyDescent="0.15">
      <c r="A297" s="34"/>
      <c r="B297" s="5"/>
      <c r="C297" s="5"/>
      <c r="D297" s="5"/>
      <c r="E297" s="5"/>
      <c r="F297" s="5"/>
      <c r="G297" s="5"/>
      <c r="H297" s="5"/>
      <c r="I297" s="5"/>
      <c r="J297" s="5"/>
      <c r="K297" s="5"/>
      <c r="L297" s="34"/>
      <c r="M297" s="34"/>
      <c r="N297" s="34"/>
      <c r="O297" s="34"/>
      <c r="P297" s="34"/>
      <c r="Q297" s="34"/>
      <c r="R297" s="5"/>
      <c r="S297" s="5"/>
      <c r="T297" s="5"/>
      <c r="U297" s="5"/>
      <c r="V297" s="5"/>
      <c r="W297" s="34"/>
      <c r="X297" s="34"/>
      <c r="Y297" s="34"/>
      <c r="Z297" s="34"/>
      <c r="AA297" s="34"/>
      <c r="AB297" s="5"/>
      <c r="AC297" s="5"/>
      <c r="AD297" s="34"/>
      <c r="AE297" s="5"/>
      <c r="AF297" s="5"/>
      <c r="AG297" s="5"/>
      <c r="AH297" s="5"/>
      <c r="AI297" s="5"/>
      <c r="AJ297" s="5"/>
      <c r="AK297" s="5"/>
      <c r="AL297" s="5"/>
      <c r="AM297" s="5"/>
      <c r="AN297" s="5"/>
      <c r="AO297" s="5"/>
      <c r="AP297" s="35"/>
      <c r="AQ297" s="34"/>
      <c r="AR297" s="34"/>
      <c r="AS297" s="34"/>
      <c r="AT297" s="34"/>
      <c r="AU297" s="34"/>
      <c r="AV297" s="34"/>
      <c r="AW297" s="34"/>
      <c r="AX297" s="34"/>
      <c r="AY297" s="34"/>
      <c r="AZ297" s="34"/>
      <c r="BA297" s="5"/>
      <c r="BB297" s="5"/>
      <c r="BC297" s="5"/>
      <c r="BD297" s="5"/>
      <c r="BE297" s="5"/>
      <c r="BF297" s="5"/>
      <c r="BG297" s="5"/>
      <c r="BH297" s="5"/>
      <c r="BI297" s="5"/>
      <c r="BJ297" s="5"/>
      <c r="BK297" s="5"/>
      <c r="BL297" s="5"/>
      <c r="BM297" s="4"/>
      <c r="BN297" s="5"/>
      <c r="BO297" s="5"/>
      <c r="BP297" s="5"/>
      <c r="BQ297" s="5"/>
      <c r="BR297" s="5"/>
      <c r="BS297" s="5"/>
      <c r="BT297" s="5"/>
      <c r="BU297" s="5"/>
    </row>
    <row r="298" spans="1:73" ht="13" x14ac:dyDescent="0.15">
      <c r="A298" s="34"/>
      <c r="B298" s="5"/>
      <c r="C298" s="5"/>
      <c r="D298" s="5"/>
      <c r="E298" s="5"/>
      <c r="F298" s="5"/>
      <c r="G298" s="5"/>
      <c r="H298" s="5"/>
      <c r="I298" s="5"/>
      <c r="J298" s="5"/>
      <c r="K298" s="5"/>
      <c r="L298" s="34"/>
      <c r="M298" s="34"/>
      <c r="N298" s="34"/>
      <c r="O298" s="34"/>
      <c r="P298" s="34"/>
      <c r="Q298" s="34"/>
      <c r="R298" s="5"/>
      <c r="S298" s="5"/>
      <c r="T298" s="5"/>
      <c r="U298" s="5"/>
      <c r="V298" s="5"/>
      <c r="W298" s="34"/>
      <c r="X298" s="34"/>
      <c r="Y298" s="34"/>
      <c r="Z298" s="34"/>
      <c r="AA298" s="34"/>
      <c r="AB298" s="5"/>
      <c r="AC298" s="5"/>
      <c r="AD298" s="34"/>
      <c r="AE298" s="5"/>
      <c r="AF298" s="5"/>
      <c r="AG298" s="5"/>
      <c r="AH298" s="5"/>
      <c r="AI298" s="5"/>
      <c r="AJ298" s="5"/>
      <c r="AK298" s="5"/>
      <c r="AL298" s="5"/>
      <c r="AM298" s="5"/>
      <c r="AN298" s="5"/>
      <c r="AO298" s="5"/>
      <c r="AP298" s="35"/>
      <c r="AQ298" s="34"/>
      <c r="AR298" s="34"/>
      <c r="AS298" s="34"/>
      <c r="AT298" s="34"/>
      <c r="AU298" s="34"/>
      <c r="AV298" s="34"/>
      <c r="AW298" s="34"/>
      <c r="AX298" s="34"/>
      <c r="AY298" s="34"/>
      <c r="AZ298" s="34"/>
      <c r="BA298" s="5"/>
      <c r="BB298" s="5"/>
      <c r="BC298" s="5"/>
      <c r="BD298" s="5"/>
      <c r="BE298" s="5"/>
      <c r="BF298" s="5"/>
      <c r="BG298" s="5"/>
      <c r="BH298" s="5"/>
      <c r="BI298" s="5"/>
      <c r="BJ298" s="5"/>
      <c r="BK298" s="5"/>
      <c r="BL298" s="5"/>
      <c r="BM298" s="4"/>
      <c r="BN298" s="5"/>
      <c r="BO298" s="5"/>
      <c r="BP298" s="5"/>
      <c r="BQ298" s="5"/>
      <c r="BR298" s="5"/>
      <c r="BS298" s="5"/>
      <c r="BT298" s="5"/>
      <c r="BU298" s="5"/>
    </row>
    <row r="299" spans="1:73" ht="13" x14ac:dyDescent="0.15">
      <c r="A299" s="34"/>
      <c r="B299" s="5"/>
      <c r="C299" s="5"/>
      <c r="D299" s="5"/>
      <c r="E299" s="5"/>
      <c r="F299" s="5"/>
      <c r="G299" s="5"/>
      <c r="H299" s="5"/>
      <c r="I299" s="5"/>
      <c r="J299" s="5"/>
      <c r="K299" s="5"/>
      <c r="L299" s="34"/>
      <c r="M299" s="34"/>
      <c r="N299" s="34"/>
      <c r="O299" s="34"/>
      <c r="P299" s="34"/>
      <c r="Q299" s="34"/>
      <c r="R299" s="5"/>
      <c r="S299" s="5"/>
      <c r="T299" s="5"/>
      <c r="U299" s="5"/>
      <c r="V299" s="5"/>
      <c r="W299" s="34"/>
      <c r="X299" s="34"/>
      <c r="Y299" s="34"/>
      <c r="Z299" s="34"/>
      <c r="AA299" s="34"/>
      <c r="AB299" s="5"/>
      <c r="AC299" s="5"/>
      <c r="AD299" s="34"/>
      <c r="AE299" s="5"/>
      <c r="AF299" s="5"/>
      <c r="AG299" s="5"/>
      <c r="AH299" s="5"/>
      <c r="AI299" s="5"/>
      <c r="AJ299" s="5"/>
      <c r="AK299" s="5"/>
      <c r="AL299" s="5"/>
      <c r="AM299" s="5"/>
      <c r="AN299" s="5"/>
      <c r="AO299" s="5"/>
      <c r="AP299" s="35"/>
      <c r="AQ299" s="34"/>
      <c r="AR299" s="34"/>
      <c r="AS299" s="34"/>
      <c r="AT299" s="34"/>
      <c r="AU299" s="34"/>
      <c r="AV299" s="34"/>
      <c r="AW299" s="34"/>
      <c r="AX299" s="34"/>
      <c r="AY299" s="34"/>
      <c r="AZ299" s="34"/>
      <c r="BA299" s="5"/>
      <c r="BB299" s="5"/>
      <c r="BC299" s="5"/>
      <c r="BD299" s="5"/>
      <c r="BE299" s="5"/>
      <c r="BF299" s="5"/>
      <c r="BG299" s="5"/>
      <c r="BH299" s="5"/>
      <c r="BI299" s="5"/>
      <c r="BJ299" s="5"/>
      <c r="BK299" s="5"/>
      <c r="BL299" s="5"/>
      <c r="BM299" s="4"/>
      <c r="BN299" s="5"/>
      <c r="BO299" s="5"/>
      <c r="BP299" s="5"/>
      <c r="BQ299" s="5"/>
      <c r="BR299" s="5"/>
      <c r="BS299" s="5"/>
      <c r="BT299" s="5"/>
      <c r="BU299" s="5"/>
    </row>
    <row r="300" spans="1:73" ht="13" x14ac:dyDescent="0.15">
      <c r="A300" s="34"/>
      <c r="B300" s="5"/>
      <c r="C300" s="5"/>
      <c r="D300" s="5"/>
      <c r="E300" s="5"/>
      <c r="F300" s="5"/>
      <c r="G300" s="5"/>
      <c r="H300" s="5"/>
      <c r="I300" s="5"/>
      <c r="J300" s="5"/>
      <c r="K300" s="5"/>
      <c r="L300" s="34"/>
      <c r="M300" s="34"/>
      <c r="N300" s="34"/>
      <c r="O300" s="34"/>
      <c r="P300" s="34"/>
      <c r="Q300" s="34"/>
      <c r="R300" s="5"/>
      <c r="S300" s="5"/>
      <c r="T300" s="5"/>
      <c r="U300" s="5"/>
      <c r="V300" s="5"/>
      <c r="W300" s="34"/>
      <c r="X300" s="34"/>
      <c r="Y300" s="34"/>
      <c r="Z300" s="34"/>
      <c r="AA300" s="34"/>
      <c r="AB300" s="5"/>
      <c r="AC300" s="5"/>
      <c r="AD300" s="34"/>
      <c r="AE300" s="5"/>
      <c r="AF300" s="5"/>
      <c r="AG300" s="5"/>
      <c r="AH300" s="5"/>
      <c r="AI300" s="5"/>
      <c r="AJ300" s="5"/>
      <c r="AK300" s="5"/>
      <c r="AL300" s="5"/>
      <c r="AM300" s="5"/>
      <c r="AN300" s="5"/>
      <c r="AO300" s="5"/>
      <c r="AP300" s="35"/>
      <c r="AQ300" s="34"/>
      <c r="AR300" s="34"/>
      <c r="AS300" s="34"/>
      <c r="AT300" s="34"/>
      <c r="AU300" s="34"/>
      <c r="AV300" s="34"/>
      <c r="AW300" s="34"/>
      <c r="AX300" s="34"/>
      <c r="AY300" s="34"/>
      <c r="AZ300" s="34"/>
      <c r="BA300" s="5"/>
      <c r="BB300" s="5"/>
      <c r="BC300" s="5"/>
      <c r="BD300" s="5"/>
      <c r="BE300" s="5"/>
      <c r="BF300" s="5"/>
      <c r="BG300" s="5"/>
      <c r="BH300" s="5"/>
      <c r="BI300" s="5"/>
      <c r="BJ300" s="5"/>
      <c r="BK300" s="5"/>
      <c r="BL300" s="5"/>
      <c r="BM300" s="4"/>
      <c r="BN300" s="5"/>
      <c r="BO300" s="5"/>
      <c r="BP300" s="5"/>
      <c r="BQ300" s="5"/>
      <c r="BR300" s="5"/>
      <c r="BS300" s="5"/>
      <c r="BT300" s="5"/>
      <c r="BU300" s="5"/>
    </row>
    <row r="301" spans="1:73" ht="13" x14ac:dyDescent="0.15">
      <c r="A301" s="34"/>
      <c r="B301" s="5"/>
      <c r="C301" s="5"/>
      <c r="D301" s="5"/>
      <c r="E301" s="5"/>
      <c r="F301" s="5"/>
      <c r="G301" s="5"/>
      <c r="H301" s="5"/>
      <c r="I301" s="5"/>
      <c r="J301" s="5"/>
      <c r="K301" s="5"/>
      <c r="L301" s="34"/>
      <c r="M301" s="34"/>
      <c r="N301" s="34"/>
      <c r="O301" s="34"/>
      <c r="P301" s="34"/>
      <c r="Q301" s="34"/>
      <c r="R301" s="5"/>
      <c r="S301" s="5"/>
      <c r="T301" s="5"/>
      <c r="U301" s="5"/>
      <c r="V301" s="5"/>
      <c r="W301" s="34"/>
      <c r="X301" s="34"/>
      <c r="Y301" s="34"/>
      <c r="Z301" s="34"/>
      <c r="AA301" s="34"/>
      <c r="AB301" s="5"/>
      <c r="AC301" s="5"/>
      <c r="AD301" s="34"/>
      <c r="AE301" s="5"/>
      <c r="AF301" s="5"/>
      <c r="AG301" s="5"/>
      <c r="AH301" s="5"/>
      <c r="AI301" s="5"/>
      <c r="AJ301" s="5"/>
      <c r="AK301" s="5"/>
      <c r="AL301" s="5"/>
      <c r="AM301" s="5"/>
      <c r="AN301" s="5"/>
      <c r="AO301" s="5"/>
      <c r="AP301" s="35"/>
      <c r="AQ301" s="34"/>
      <c r="AR301" s="34"/>
      <c r="AS301" s="34"/>
      <c r="AT301" s="34"/>
      <c r="AU301" s="34"/>
      <c r="AV301" s="34"/>
      <c r="AW301" s="34"/>
      <c r="AX301" s="34"/>
      <c r="AY301" s="34"/>
      <c r="AZ301" s="34"/>
      <c r="BA301" s="5"/>
      <c r="BB301" s="5"/>
      <c r="BC301" s="5"/>
      <c r="BD301" s="5"/>
      <c r="BE301" s="5"/>
      <c r="BF301" s="5"/>
      <c r="BG301" s="5"/>
      <c r="BH301" s="5"/>
      <c r="BI301" s="5"/>
      <c r="BJ301" s="5"/>
      <c r="BK301" s="5"/>
      <c r="BL301" s="5"/>
      <c r="BM301" s="4"/>
      <c r="BN301" s="5"/>
      <c r="BO301" s="5"/>
      <c r="BP301" s="5"/>
      <c r="BQ301" s="5"/>
      <c r="BR301" s="5"/>
      <c r="BS301" s="5"/>
      <c r="BT301" s="5"/>
      <c r="BU301" s="5"/>
    </row>
    <row r="302" spans="1:73" ht="13" x14ac:dyDescent="0.15">
      <c r="A302" s="34"/>
      <c r="B302" s="5"/>
      <c r="C302" s="5"/>
      <c r="D302" s="5"/>
      <c r="E302" s="5"/>
      <c r="F302" s="5"/>
      <c r="G302" s="5"/>
      <c r="H302" s="5"/>
      <c r="I302" s="5"/>
      <c r="J302" s="5"/>
      <c r="K302" s="5"/>
      <c r="L302" s="34"/>
      <c r="M302" s="34"/>
      <c r="N302" s="34"/>
      <c r="O302" s="34"/>
      <c r="P302" s="34"/>
      <c r="Q302" s="34"/>
      <c r="R302" s="5"/>
      <c r="S302" s="5"/>
      <c r="T302" s="5"/>
      <c r="U302" s="5"/>
      <c r="V302" s="5"/>
      <c r="W302" s="34"/>
      <c r="X302" s="34"/>
      <c r="Y302" s="34"/>
      <c r="Z302" s="34"/>
      <c r="AA302" s="34"/>
      <c r="AB302" s="5"/>
      <c r="AC302" s="5"/>
      <c r="AD302" s="34"/>
      <c r="AE302" s="5"/>
      <c r="AF302" s="5"/>
      <c r="AG302" s="5"/>
      <c r="AH302" s="5"/>
      <c r="AI302" s="5"/>
      <c r="AJ302" s="5"/>
      <c r="AK302" s="5"/>
      <c r="AL302" s="5"/>
      <c r="AM302" s="5"/>
      <c r="AN302" s="5"/>
      <c r="AO302" s="5"/>
      <c r="AP302" s="35"/>
      <c r="AQ302" s="34"/>
      <c r="AR302" s="34"/>
      <c r="AS302" s="34"/>
      <c r="AT302" s="34"/>
      <c r="AU302" s="34"/>
      <c r="AV302" s="34"/>
      <c r="AW302" s="34"/>
      <c r="AX302" s="34"/>
      <c r="AY302" s="34"/>
      <c r="AZ302" s="34"/>
      <c r="BA302" s="5"/>
      <c r="BB302" s="5"/>
      <c r="BC302" s="5"/>
      <c r="BD302" s="5"/>
      <c r="BE302" s="5"/>
      <c r="BF302" s="5"/>
      <c r="BG302" s="5"/>
      <c r="BH302" s="5"/>
      <c r="BI302" s="5"/>
      <c r="BJ302" s="5"/>
      <c r="BK302" s="5"/>
      <c r="BL302" s="5"/>
      <c r="BM302" s="4"/>
      <c r="BN302" s="5"/>
      <c r="BO302" s="5"/>
      <c r="BP302" s="5"/>
      <c r="BQ302" s="5"/>
      <c r="BR302" s="5"/>
      <c r="BS302" s="5"/>
      <c r="BT302" s="5"/>
      <c r="BU302" s="5"/>
    </row>
    <row r="303" spans="1:73" ht="13" x14ac:dyDescent="0.15">
      <c r="A303" s="34"/>
      <c r="B303" s="5"/>
      <c r="C303" s="5"/>
      <c r="D303" s="5"/>
      <c r="E303" s="5"/>
      <c r="F303" s="5"/>
      <c r="G303" s="5"/>
      <c r="H303" s="5"/>
      <c r="I303" s="5"/>
      <c r="J303" s="5"/>
      <c r="K303" s="5"/>
      <c r="L303" s="34"/>
      <c r="M303" s="34"/>
      <c r="N303" s="34"/>
      <c r="O303" s="34"/>
      <c r="P303" s="34"/>
      <c r="Q303" s="34"/>
      <c r="R303" s="5"/>
      <c r="S303" s="5"/>
      <c r="T303" s="5"/>
      <c r="U303" s="5"/>
      <c r="V303" s="5"/>
      <c r="W303" s="34"/>
      <c r="X303" s="34"/>
      <c r="Y303" s="34"/>
      <c r="Z303" s="34"/>
      <c r="AA303" s="34"/>
      <c r="AB303" s="5"/>
      <c r="AC303" s="5"/>
      <c r="AD303" s="34"/>
      <c r="AE303" s="5"/>
      <c r="AF303" s="5"/>
      <c r="AG303" s="5"/>
      <c r="AH303" s="5"/>
      <c r="AI303" s="5"/>
      <c r="AJ303" s="5"/>
      <c r="AK303" s="5"/>
      <c r="AL303" s="5"/>
      <c r="AM303" s="5"/>
      <c r="AN303" s="5"/>
      <c r="AO303" s="5"/>
      <c r="AP303" s="35"/>
      <c r="AQ303" s="34"/>
      <c r="AR303" s="34"/>
      <c r="AS303" s="34"/>
      <c r="AT303" s="34"/>
      <c r="AU303" s="34"/>
      <c r="AV303" s="34"/>
      <c r="AW303" s="34"/>
      <c r="AX303" s="34"/>
      <c r="AY303" s="34"/>
      <c r="AZ303" s="34"/>
      <c r="BA303" s="5"/>
      <c r="BB303" s="5"/>
      <c r="BC303" s="5"/>
      <c r="BD303" s="5"/>
      <c r="BE303" s="5"/>
      <c r="BF303" s="5"/>
      <c r="BG303" s="5"/>
      <c r="BH303" s="5"/>
      <c r="BI303" s="5"/>
      <c r="BJ303" s="5"/>
      <c r="BK303" s="5"/>
      <c r="BL303" s="5"/>
      <c r="BM303" s="4"/>
      <c r="BN303" s="5"/>
      <c r="BO303" s="5"/>
      <c r="BP303" s="5"/>
      <c r="BQ303" s="5"/>
      <c r="BR303" s="5"/>
      <c r="BS303" s="5"/>
      <c r="BT303" s="5"/>
      <c r="BU303" s="5"/>
    </row>
    <row r="304" spans="1:73" ht="13" x14ac:dyDescent="0.15">
      <c r="A304" s="34"/>
      <c r="B304" s="5"/>
      <c r="C304" s="5"/>
      <c r="D304" s="5"/>
      <c r="E304" s="5"/>
      <c r="F304" s="5"/>
      <c r="G304" s="5"/>
      <c r="H304" s="5"/>
      <c r="I304" s="5"/>
      <c r="J304" s="5"/>
      <c r="K304" s="5"/>
      <c r="L304" s="34"/>
      <c r="M304" s="34"/>
      <c r="N304" s="34"/>
      <c r="O304" s="34"/>
      <c r="P304" s="34"/>
      <c r="Q304" s="34"/>
      <c r="R304" s="5"/>
      <c r="S304" s="5"/>
      <c r="T304" s="5"/>
      <c r="U304" s="5"/>
      <c r="V304" s="5"/>
      <c r="W304" s="34"/>
      <c r="X304" s="34"/>
      <c r="Y304" s="34"/>
      <c r="Z304" s="34"/>
      <c r="AA304" s="34"/>
      <c r="AB304" s="5"/>
      <c r="AC304" s="5"/>
      <c r="AD304" s="34"/>
      <c r="AE304" s="5"/>
      <c r="AF304" s="5"/>
      <c r="AG304" s="5"/>
      <c r="AH304" s="5"/>
      <c r="AI304" s="5"/>
      <c r="AJ304" s="5"/>
      <c r="AK304" s="5"/>
      <c r="AL304" s="5"/>
      <c r="AM304" s="5"/>
      <c r="AN304" s="5"/>
      <c r="AO304" s="5"/>
      <c r="AP304" s="35"/>
      <c r="AQ304" s="34"/>
      <c r="AR304" s="34"/>
      <c r="AS304" s="34"/>
      <c r="AT304" s="34"/>
      <c r="AU304" s="34"/>
      <c r="AV304" s="34"/>
      <c r="AW304" s="34"/>
      <c r="AX304" s="34"/>
      <c r="AY304" s="34"/>
      <c r="AZ304" s="34"/>
      <c r="BA304" s="5"/>
      <c r="BB304" s="5"/>
      <c r="BC304" s="5"/>
      <c r="BD304" s="5"/>
      <c r="BE304" s="5"/>
      <c r="BF304" s="5"/>
      <c r="BG304" s="5"/>
      <c r="BH304" s="5"/>
      <c r="BI304" s="5"/>
      <c r="BJ304" s="5"/>
      <c r="BK304" s="5"/>
      <c r="BL304" s="5"/>
      <c r="BM304" s="4"/>
      <c r="BN304" s="5"/>
      <c r="BO304" s="5"/>
      <c r="BP304" s="5"/>
      <c r="BQ304" s="5"/>
      <c r="BR304" s="5"/>
      <c r="BS304" s="5"/>
      <c r="BT304" s="5"/>
      <c r="BU304" s="5"/>
    </row>
    <row r="305" spans="1:73" ht="13" x14ac:dyDescent="0.15">
      <c r="A305" s="34"/>
      <c r="B305" s="5"/>
      <c r="C305" s="5"/>
      <c r="D305" s="5"/>
      <c r="E305" s="5"/>
      <c r="F305" s="5"/>
      <c r="G305" s="5"/>
      <c r="H305" s="5"/>
      <c r="I305" s="5"/>
      <c r="J305" s="5"/>
      <c r="K305" s="5"/>
      <c r="L305" s="34"/>
      <c r="M305" s="34"/>
      <c r="N305" s="34"/>
      <c r="O305" s="34"/>
      <c r="P305" s="34"/>
      <c r="Q305" s="34"/>
      <c r="R305" s="5"/>
      <c r="S305" s="5"/>
      <c r="T305" s="5"/>
      <c r="U305" s="5"/>
      <c r="V305" s="5"/>
      <c r="W305" s="34"/>
      <c r="X305" s="34"/>
      <c r="Y305" s="34"/>
      <c r="Z305" s="34"/>
      <c r="AA305" s="34"/>
      <c r="AB305" s="5"/>
      <c r="AC305" s="5"/>
      <c r="AD305" s="34"/>
      <c r="AE305" s="5"/>
      <c r="AF305" s="5"/>
      <c r="AG305" s="5"/>
      <c r="AH305" s="5"/>
      <c r="AI305" s="5"/>
      <c r="AJ305" s="5"/>
      <c r="AK305" s="5"/>
      <c r="AL305" s="5"/>
      <c r="AM305" s="5"/>
      <c r="AN305" s="5"/>
      <c r="AO305" s="5"/>
      <c r="AP305" s="35"/>
      <c r="AQ305" s="34"/>
      <c r="AR305" s="34"/>
      <c r="AS305" s="34"/>
      <c r="AT305" s="34"/>
      <c r="AU305" s="34"/>
      <c r="AV305" s="34"/>
      <c r="AW305" s="34"/>
      <c r="AX305" s="34"/>
      <c r="AY305" s="34"/>
      <c r="AZ305" s="34"/>
      <c r="BA305" s="5"/>
      <c r="BB305" s="5"/>
      <c r="BC305" s="5"/>
      <c r="BD305" s="5"/>
      <c r="BE305" s="5"/>
      <c r="BF305" s="5"/>
      <c r="BG305" s="5"/>
      <c r="BH305" s="5"/>
      <c r="BI305" s="5"/>
      <c r="BJ305" s="5"/>
      <c r="BK305" s="5"/>
      <c r="BL305" s="5"/>
      <c r="BM305" s="4"/>
      <c r="BN305" s="5"/>
      <c r="BO305" s="5"/>
      <c r="BP305" s="5"/>
      <c r="BQ305" s="5"/>
      <c r="BR305" s="5"/>
      <c r="BS305" s="5"/>
      <c r="BT305" s="5"/>
      <c r="BU305" s="5"/>
    </row>
    <row r="306" spans="1:73" ht="13" x14ac:dyDescent="0.15">
      <c r="A306" s="34"/>
      <c r="B306" s="5"/>
      <c r="C306" s="5"/>
      <c r="D306" s="5"/>
      <c r="E306" s="5"/>
      <c r="F306" s="5"/>
      <c r="G306" s="5"/>
      <c r="H306" s="5"/>
      <c r="I306" s="5"/>
      <c r="J306" s="5"/>
      <c r="K306" s="5"/>
      <c r="L306" s="34"/>
      <c r="M306" s="34"/>
      <c r="N306" s="34"/>
      <c r="O306" s="34"/>
      <c r="P306" s="34"/>
      <c r="Q306" s="34"/>
      <c r="R306" s="5"/>
      <c r="S306" s="5"/>
      <c r="T306" s="5"/>
      <c r="U306" s="5"/>
      <c r="V306" s="5"/>
      <c r="W306" s="34"/>
      <c r="X306" s="34"/>
      <c r="Y306" s="34"/>
      <c r="Z306" s="34"/>
      <c r="AA306" s="34"/>
      <c r="AB306" s="5"/>
      <c r="AC306" s="5"/>
      <c r="AD306" s="34"/>
      <c r="AE306" s="5"/>
      <c r="AF306" s="5"/>
      <c r="AG306" s="5"/>
      <c r="AH306" s="5"/>
      <c r="AI306" s="5"/>
      <c r="AJ306" s="5"/>
      <c r="AK306" s="5"/>
      <c r="AL306" s="5"/>
      <c r="AM306" s="5"/>
      <c r="AN306" s="5"/>
      <c r="AO306" s="5"/>
      <c r="AP306" s="35"/>
      <c r="AQ306" s="34"/>
      <c r="AR306" s="34"/>
      <c r="AS306" s="34"/>
      <c r="AT306" s="34"/>
      <c r="AU306" s="34"/>
      <c r="AV306" s="34"/>
      <c r="AW306" s="34"/>
      <c r="AX306" s="34"/>
      <c r="AY306" s="34"/>
      <c r="AZ306" s="34"/>
      <c r="BA306" s="5"/>
      <c r="BB306" s="5"/>
      <c r="BC306" s="5"/>
      <c r="BD306" s="5"/>
      <c r="BE306" s="5"/>
      <c r="BF306" s="5"/>
      <c r="BG306" s="5"/>
      <c r="BH306" s="5"/>
      <c r="BI306" s="5"/>
      <c r="BJ306" s="5"/>
      <c r="BK306" s="5"/>
      <c r="BL306" s="5"/>
      <c r="BM306" s="4"/>
      <c r="BN306" s="5"/>
      <c r="BO306" s="5"/>
      <c r="BP306" s="5"/>
      <c r="BQ306" s="5"/>
      <c r="BR306" s="5"/>
      <c r="BS306" s="5"/>
      <c r="BT306" s="5"/>
      <c r="BU306" s="5"/>
    </row>
    <row r="307" spans="1:73" ht="13" x14ac:dyDescent="0.15">
      <c r="A307" s="34"/>
      <c r="B307" s="5"/>
      <c r="C307" s="5"/>
      <c r="D307" s="5"/>
      <c r="E307" s="5"/>
      <c r="F307" s="5"/>
      <c r="G307" s="5"/>
      <c r="H307" s="5"/>
      <c r="I307" s="5"/>
      <c r="J307" s="5"/>
      <c r="K307" s="5"/>
      <c r="L307" s="34"/>
      <c r="M307" s="34"/>
      <c r="N307" s="34"/>
      <c r="O307" s="34"/>
      <c r="P307" s="34"/>
      <c r="Q307" s="34"/>
      <c r="R307" s="5"/>
      <c r="S307" s="5"/>
      <c r="T307" s="5"/>
      <c r="U307" s="5"/>
      <c r="V307" s="5"/>
      <c r="W307" s="34"/>
      <c r="X307" s="34"/>
      <c r="Y307" s="34"/>
      <c r="Z307" s="34"/>
      <c r="AA307" s="34"/>
      <c r="AB307" s="5"/>
      <c r="AC307" s="5"/>
      <c r="AD307" s="34"/>
      <c r="AE307" s="5"/>
      <c r="AF307" s="5"/>
      <c r="AG307" s="5"/>
      <c r="AH307" s="5"/>
      <c r="AI307" s="5"/>
      <c r="AJ307" s="5"/>
      <c r="AK307" s="5"/>
      <c r="AL307" s="5"/>
      <c r="AM307" s="5"/>
      <c r="AN307" s="5"/>
      <c r="AO307" s="5"/>
      <c r="AP307" s="35"/>
      <c r="AQ307" s="34"/>
      <c r="AR307" s="34"/>
      <c r="AS307" s="34"/>
      <c r="AT307" s="34"/>
      <c r="AU307" s="34"/>
      <c r="AV307" s="34"/>
      <c r="AW307" s="34"/>
      <c r="AX307" s="34"/>
      <c r="AY307" s="34"/>
      <c r="AZ307" s="34"/>
      <c r="BA307" s="5"/>
      <c r="BB307" s="5"/>
      <c r="BC307" s="5"/>
      <c r="BD307" s="5"/>
      <c r="BE307" s="5"/>
      <c r="BF307" s="5"/>
      <c r="BG307" s="5"/>
      <c r="BH307" s="5"/>
      <c r="BI307" s="5"/>
      <c r="BJ307" s="5"/>
      <c r="BK307" s="5"/>
      <c r="BL307" s="5"/>
      <c r="BM307" s="4"/>
      <c r="BN307" s="5"/>
      <c r="BO307" s="5"/>
      <c r="BP307" s="5"/>
      <c r="BQ307" s="5"/>
      <c r="BR307" s="5"/>
      <c r="BS307" s="5"/>
      <c r="BT307" s="5"/>
      <c r="BU307" s="5"/>
    </row>
    <row r="308" spans="1:73" ht="13" x14ac:dyDescent="0.15">
      <c r="A308" s="34"/>
      <c r="B308" s="5"/>
      <c r="C308" s="5"/>
      <c r="D308" s="5"/>
      <c r="E308" s="5"/>
      <c r="F308" s="5"/>
      <c r="G308" s="5"/>
      <c r="H308" s="5"/>
      <c r="I308" s="5"/>
      <c r="J308" s="5"/>
      <c r="K308" s="5"/>
      <c r="L308" s="34"/>
      <c r="M308" s="34"/>
      <c r="N308" s="34"/>
      <c r="O308" s="34"/>
      <c r="P308" s="34"/>
      <c r="Q308" s="34"/>
      <c r="R308" s="5"/>
      <c r="S308" s="5"/>
      <c r="T308" s="5"/>
      <c r="U308" s="5"/>
      <c r="V308" s="5"/>
      <c r="W308" s="34"/>
      <c r="X308" s="34"/>
      <c r="Y308" s="34"/>
      <c r="Z308" s="34"/>
      <c r="AA308" s="34"/>
      <c r="AB308" s="5"/>
      <c r="AC308" s="5"/>
      <c r="AD308" s="34"/>
      <c r="AE308" s="5"/>
      <c r="AF308" s="5"/>
      <c r="AG308" s="5"/>
      <c r="AH308" s="5"/>
      <c r="AI308" s="5"/>
      <c r="AJ308" s="5"/>
      <c r="AK308" s="5"/>
      <c r="AL308" s="5"/>
      <c r="AM308" s="5"/>
      <c r="AN308" s="5"/>
      <c r="AO308" s="5"/>
      <c r="AP308" s="35"/>
      <c r="AQ308" s="34"/>
      <c r="AR308" s="34"/>
      <c r="AS308" s="34"/>
      <c r="AT308" s="34"/>
      <c r="AU308" s="34"/>
      <c r="AV308" s="34"/>
      <c r="AW308" s="34"/>
      <c r="AX308" s="34"/>
      <c r="AY308" s="34"/>
      <c r="AZ308" s="34"/>
      <c r="BA308" s="5"/>
      <c r="BB308" s="5"/>
      <c r="BC308" s="5"/>
      <c r="BD308" s="5"/>
      <c r="BE308" s="5"/>
      <c r="BF308" s="5"/>
      <c r="BG308" s="5"/>
      <c r="BH308" s="5"/>
      <c r="BI308" s="5"/>
      <c r="BJ308" s="5"/>
      <c r="BK308" s="5"/>
      <c r="BL308" s="5"/>
      <c r="BM308" s="4"/>
      <c r="BN308" s="5"/>
      <c r="BO308" s="5"/>
      <c r="BP308" s="5"/>
      <c r="BQ308" s="5"/>
      <c r="BR308" s="5"/>
      <c r="BS308" s="5"/>
      <c r="BT308" s="5"/>
      <c r="BU308" s="5"/>
    </row>
    <row r="309" spans="1:73" ht="13" x14ac:dyDescent="0.15">
      <c r="A309" s="34"/>
      <c r="B309" s="5"/>
      <c r="C309" s="5"/>
      <c r="D309" s="5"/>
      <c r="E309" s="5"/>
      <c r="F309" s="5"/>
      <c r="G309" s="5"/>
      <c r="H309" s="5"/>
      <c r="I309" s="5"/>
      <c r="J309" s="5"/>
      <c r="K309" s="5"/>
      <c r="L309" s="34"/>
      <c r="M309" s="34"/>
      <c r="N309" s="34"/>
      <c r="O309" s="34"/>
      <c r="P309" s="34"/>
      <c r="Q309" s="34"/>
      <c r="R309" s="5"/>
      <c r="S309" s="5"/>
      <c r="T309" s="5"/>
      <c r="U309" s="5"/>
      <c r="V309" s="5"/>
      <c r="W309" s="34"/>
      <c r="X309" s="34"/>
      <c r="Y309" s="34"/>
      <c r="Z309" s="34"/>
      <c r="AA309" s="34"/>
      <c r="AB309" s="5"/>
      <c r="AC309" s="5"/>
      <c r="AD309" s="34"/>
      <c r="AE309" s="5"/>
      <c r="AF309" s="5"/>
      <c r="AG309" s="5"/>
      <c r="AH309" s="5"/>
      <c r="AI309" s="5"/>
      <c r="AJ309" s="5"/>
      <c r="AK309" s="5"/>
      <c r="AL309" s="5"/>
      <c r="AM309" s="5"/>
      <c r="AN309" s="5"/>
      <c r="AO309" s="5"/>
      <c r="AP309" s="35"/>
      <c r="AQ309" s="34"/>
      <c r="AR309" s="34"/>
      <c r="AS309" s="34"/>
      <c r="AT309" s="34"/>
      <c r="AU309" s="34"/>
      <c r="AV309" s="34"/>
      <c r="AW309" s="34"/>
      <c r="AX309" s="34"/>
      <c r="AY309" s="34"/>
      <c r="AZ309" s="34"/>
      <c r="BA309" s="5"/>
      <c r="BB309" s="5"/>
      <c r="BC309" s="5"/>
      <c r="BD309" s="5"/>
      <c r="BE309" s="5"/>
      <c r="BF309" s="5"/>
      <c r="BG309" s="5"/>
      <c r="BH309" s="5"/>
      <c r="BI309" s="5"/>
      <c r="BJ309" s="5"/>
      <c r="BK309" s="5"/>
      <c r="BL309" s="5"/>
      <c r="BM309" s="4"/>
      <c r="BN309" s="5"/>
      <c r="BO309" s="5"/>
      <c r="BP309" s="5"/>
      <c r="BQ309" s="5"/>
      <c r="BR309" s="5"/>
      <c r="BS309" s="5"/>
      <c r="BT309" s="5"/>
      <c r="BU309" s="5"/>
    </row>
    <row r="310" spans="1:73" ht="13" x14ac:dyDescent="0.15">
      <c r="A310" s="34"/>
      <c r="B310" s="5"/>
      <c r="C310" s="5"/>
      <c r="D310" s="5"/>
      <c r="E310" s="5"/>
      <c r="F310" s="5"/>
      <c r="G310" s="5"/>
      <c r="H310" s="5"/>
      <c r="I310" s="5"/>
      <c r="J310" s="5"/>
      <c r="K310" s="5"/>
      <c r="L310" s="34"/>
      <c r="M310" s="34"/>
      <c r="N310" s="34"/>
      <c r="O310" s="34"/>
      <c r="P310" s="34"/>
      <c r="Q310" s="34"/>
      <c r="R310" s="5"/>
      <c r="S310" s="5"/>
      <c r="T310" s="5"/>
      <c r="U310" s="5"/>
      <c r="V310" s="5"/>
      <c r="W310" s="34"/>
      <c r="X310" s="34"/>
      <c r="Y310" s="34"/>
      <c r="Z310" s="34"/>
      <c r="AA310" s="34"/>
      <c r="AB310" s="5"/>
      <c r="AC310" s="5"/>
      <c r="AD310" s="34"/>
      <c r="AE310" s="5"/>
      <c r="AF310" s="5"/>
      <c r="AG310" s="5"/>
      <c r="AH310" s="5"/>
      <c r="AI310" s="5"/>
      <c r="AJ310" s="5"/>
      <c r="AK310" s="5"/>
      <c r="AL310" s="5"/>
      <c r="AM310" s="5"/>
      <c r="AN310" s="5"/>
      <c r="AO310" s="5"/>
      <c r="AP310" s="35"/>
      <c r="AQ310" s="34"/>
      <c r="AR310" s="34"/>
      <c r="AS310" s="34"/>
      <c r="AT310" s="34"/>
      <c r="AU310" s="34"/>
      <c r="AV310" s="34"/>
      <c r="AW310" s="34"/>
      <c r="AX310" s="34"/>
      <c r="AY310" s="34"/>
      <c r="AZ310" s="34"/>
      <c r="BA310" s="5"/>
      <c r="BB310" s="5"/>
      <c r="BC310" s="5"/>
      <c r="BD310" s="5"/>
      <c r="BE310" s="5"/>
      <c r="BF310" s="5"/>
      <c r="BG310" s="5"/>
      <c r="BH310" s="5"/>
      <c r="BI310" s="5"/>
      <c r="BJ310" s="5"/>
      <c r="BK310" s="5"/>
      <c r="BL310" s="5"/>
      <c r="BM310" s="4"/>
      <c r="BN310" s="5"/>
      <c r="BO310" s="5"/>
      <c r="BP310" s="5"/>
      <c r="BQ310" s="5"/>
      <c r="BR310" s="5"/>
      <c r="BS310" s="5"/>
      <c r="BT310" s="5"/>
      <c r="BU310" s="5"/>
    </row>
    <row r="311" spans="1:73" ht="13" x14ac:dyDescent="0.15">
      <c r="A311" s="34"/>
      <c r="B311" s="5"/>
      <c r="C311" s="5"/>
      <c r="D311" s="5"/>
      <c r="E311" s="5"/>
      <c r="F311" s="5"/>
      <c r="G311" s="5"/>
      <c r="H311" s="5"/>
      <c r="I311" s="5"/>
      <c r="J311" s="5"/>
      <c r="K311" s="5"/>
      <c r="L311" s="34"/>
      <c r="M311" s="34"/>
      <c r="N311" s="34"/>
      <c r="O311" s="34"/>
      <c r="P311" s="34"/>
      <c r="Q311" s="34"/>
      <c r="R311" s="5"/>
      <c r="S311" s="5"/>
      <c r="T311" s="5"/>
      <c r="U311" s="5"/>
      <c r="V311" s="5"/>
      <c r="W311" s="34"/>
      <c r="X311" s="34"/>
      <c r="Y311" s="34"/>
      <c r="Z311" s="34"/>
      <c r="AA311" s="34"/>
      <c r="AB311" s="5"/>
      <c r="AC311" s="5"/>
      <c r="AD311" s="34"/>
      <c r="AE311" s="5"/>
      <c r="AF311" s="5"/>
      <c r="AG311" s="5"/>
      <c r="AH311" s="5"/>
      <c r="AI311" s="5"/>
      <c r="AJ311" s="5"/>
      <c r="AK311" s="5"/>
      <c r="AL311" s="5"/>
      <c r="AM311" s="5"/>
      <c r="AN311" s="5"/>
      <c r="AO311" s="5"/>
      <c r="AP311" s="35"/>
      <c r="AQ311" s="34"/>
      <c r="AR311" s="34"/>
      <c r="AS311" s="34"/>
      <c r="AT311" s="34"/>
      <c r="AU311" s="34"/>
      <c r="AV311" s="34"/>
      <c r="AW311" s="34"/>
      <c r="AX311" s="34"/>
      <c r="AY311" s="34"/>
      <c r="AZ311" s="34"/>
      <c r="BA311" s="5"/>
      <c r="BB311" s="5"/>
      <c r="BC311" s="5"/>
      <c r="BD311" s="5"/>
      <c r="BE311" s="5"/>
      <c r="BF311" s="5"/>
      <c r="BG311" s="5"/>
      <c r="BH311" s="5"/>
      <c r="BI311" s="5"/>
      <c r="BJ311" s="5"/>
      <c r="BK311" s="5"/>
      <c r="BL311" s="5"/>
      <c r="BM311" s="4"/>
      <c r="BN311" s="5"/>
      <c r="BO311" s="5"/>
      <c r="BP311" s="5"/>
      <c r="BQ311" s="5"/>
      <c r="BR311" s="5"/>
      <c r="BS311" s="5"/>
      <c r="BT311" s="5"/>
      <c r="BU311" s="5"/>
    </row>
    <row r="312" spans="1:73" ht="13" x14ac:dyDescent="0.15">
      <c r="A312" s="34"/>
      <c r="B312" s="5"/>
      <c r="C312" s="5"/>
      <c r="D312" s="5"/>
      <c r="E312" s="5"/>
      <c r="F312" s="5"/>
      <c r="G312" s="5"/>
      <c r="H312" s="5"/>
      <c r="I312" s="5"/>
      <c r="J312" s="5"/>
      <c r="K312" s="5"/>
      <c r="L312" s="34"/>
      <c r="M312" s="34"/>
      <c r="N312" s="34"/>
      <c r="O312" s="34"/>
      <c r="P312" s="34"/>
      <c r="Q312" s="34"/>
      <c r="R312" s="5"/>
      <c r="S312" s="5"/>
      <c r="T312" s="5"/>
      <c r="U312" s="5"/>
      <c r="V312" s="5"/>
      <c r="W312" s="34"/>
      <c r="X312" s="34"/>
      <c r="Y312" s="34"/>
      <c r="Z312" s="34"/>
      <c r="AA312" s="34"/>
      <c r="AB312" s="5"/>
      <c r="AC312" s="5"/>
      <c r="AD312" s="34"/>
      <c r="AE312" s="5"/>
      <c r="AF312" s="5"/>
      <c r="AG312" s="5"/>
      <c r="AH312" s="5"/>
      <c r="AI312" s="5"/>
      <c r="AJ312" s="5"/>
      <c r="AK312" s="5"/>
      <c r="AL312" s="5"/>
      <c r="AM312" s="5"/>
      <c r="AN312" s="5"/>
      <c r="AO312" s="5"/>
      <c r="AP312" s="35"/>
      <c r="AQ312" s="34"/>
      <c r="AR312" s="34"/>
      <c r="AS312" s="34"/>
      <c r="AT312" s="34"/>
      <c r="AU312" s="34"/>
      <c r="AV312" s="34"/>
      <c r="AW312" s="34"/>
      <c r="AX312" s="34"/>
      <c r="AY312" s="34"/>
      <c r="AZ312" s="34"/>
      <c r="BA312" s="5"/>
      <c r="BB312" s="5"/>
      <c r="BC312" s="5"/>
      <c r="BD312" s="5"/>
      <c r="BE312" s="5"/>
      <c r="BF312" s="5"/>
      <c r="BG312" s="5"/>
      <c r="BH312" s="5"/>
      <c r="BI312" s="5"/>
      <c r="BJ312" s="5"/>
      <c r="BK312" s="5"/>
      <c r="BL312" s="5"/>
      <c r="BM312" s="4"/>
      <c r="BN312" s="5"/>
      <c r="BO312" s="5"/>
      <c r="BP312" s="5"/>
      <c r="BQ312" s="5"/>
      <c r="BR312" s="5"/>
      <c r="BS312" s="5"/>
      <c r="BT312" s="5"/>
      <c r="BU312" s="5"/>
    </row>
    <row r="313" spans="1:73" ht="13" x14ac:dyDescent="0.15">
      <c r="A313" s="34"/>
      <c r="B313" s="5"/>
      <c r="C313" s="5"/>
      <c r="D313" s="5"/>
      <c r="E313" s="5"/>
      <c r="F313" s="5"/>
      <c r="G313" s="5"/>
      <c r="H313" s="5"/>
      <c r="I313" s="5"/>
      <c r="J313" s="5"/>
      <c r="K313" s="5"/>
      <c r="L313" s="34"/>
      <c r="M313" s="34"/>
      <c r="N313" s="34"/>
      <c r="O313" s="34"/>
      <c r="P313" s="34"/>
      <c r="Q313" s="34"/>
      <c r="R313" s="5"/>
      <c r="S313" s="5"/>
      <c r="T313" s="5"/>
      <c r="U313" s="5"/>
      <c r="V313" s="5"/>
      <c r="W313" s="34"/>
      <c r="X313" s="34"/>
      <c r="Y313" s="34"/>
      <c r="Z313" s="34"/>
      <c r="AA313" s="34"/>
      <c r="AB313" s="5"/>
      <c r="AC313" s="5"/>
      <c r="AD313" s="34"/>
      <c r="AE313" s="5"/>
      <c r="AF313" s="5"/>
      <c r="AG313" s="5"/>
      <c r="AH313" s="5"/>
      <c r="AI313" s="5"/>
      <c r="AJ313" s="5"/>
      <c r="AK313" s="5"/>
      <c r="AL313" s="5"/>
      <c r="AM313" s="5"/>
      <c r="AN313" s="5"/>
      <c r="AO313" s="5"/>
      <c r="AP313" s="35"/>
      <c r="AQ313" s="34"/>
      <c r="AR313" s="34"/>
      <c r="AS313" s="34"/>
      <c r="AT313" s="34"/>
      <c r="AU313" s="34"/>
      <c r="AV313" s="34"/>
      <c r="AW313" s="34"/>
      <c r="AX313" s="34"/>
      <c r="AY313" s="34"/>
      <c r="AZ313" s="34"/>
      <c r="BA313" s="5"/>
      <c r="BB313" s="5"/>
      <c r="BC313" s="5"/>
      <c r="BD313" s="5"/>
      <c r="BE313" s="5"/>
      <c r="BF313" s="5"/>
      <c r="BG313" s="5"/>
      <c r="BH313" s="5"/>
      <c r="BI313" s="5"/>
      <c r="BJ313" s="5"/>
      <c r="BK313" s="5"/>
      <c r="BL313" s="5"/>
      <c r="BM313" s="4"/>
      <c r="BN313" s="5"/>
      <c r="BO313" s="5"/>
      <c r="BP313" s="5"/>
      <c r="BQ313" s="5"/>
      <c r="BR313" s="5"/>
      <c r="BS313" s="5"/>
      <c r="BT313" s="5"/>
      <c r="BU313" s="5"/>
    </row>
    <row r="314" spans="1:73" ht="13" x14ac:dyDescent="0.15">
      <c r="A314" s="34"/>
      <c r="B314" s="5"/>
      <c r="C314" s="5"/>
      <c r="D314" s="5"/>
      <c r="E314" s="5"/>
      <c r="F314" s="5"/>
      <c r="G314" s="5"/>
      <c r="H314" s="5"/>
      <c r="I314" s="5"/>
      <c r="J314" s="5"/>
      <c r="K314" s="5"/>
      <c r="L314" s="34"/>
      <c r="M314" s="34"/>
      <c r="N314" s="34"/>
      <c r="O314" s="34"/>
      <c r="P314" s="34"/>
      <c r="Q314" s="34"/>
      <c r="R314" s="5"/>
      <c r="S314" s="5"/>
      <c r="T314" s="5"/>
      <c r="U314" s="5"/>
      <c r="V314" s="5"/>
      <c r="W314" s="34"/>
      <c r="X314" s="34"/>
      <c r="Y314" s="34"/>
      <c r="Z314" s="34"/>
      <c r="AA314" s="34"/>
      <c r="AB314" s="5"/>
      <c r="AC314" s="5"/>
      <c r="AD314" s="34"/>
      <c r="AE314" s="5"/>
      <c r="AF314" s="5"/>
      <c r="AG314" s="5"/>
      <c r="AH314" s="5"/>
      <c r="AI314" s="5"/>
      <c r="AJ314" s="5"/>
      <c r="AK314" s="5"/>
      <c r="AL314" s="5"/>
      <c r="AM314" s="5"/>
      <c r="AN314" s="5"/>
      <c r="AO314" s="5"/>
      <c r="AP314" s="35"/>
      <c r="AQ314" s="34"/>
      <c r="AR314" s="34"/>
      <c r="AS314" s="34"/>
      <c r="AT314" s="34"/>
      <c r="AU314" s="34"/>
      <c r="AV314" s="34"/>
      <c r="AW314" s="34"/>
      <c r="AX314" s="34"/>
      <c r="AY314" s="34"/>
      <c r="AZ314" s="34"/>
      <c r="BA314" s="5"/>
      <c r="BB314" s="5"/>
      <c r="BC314" s="5"/>
      <c r="BD314" s="5"/>
      <c r="BE314" s="5"/>
      <c r="BF314" s="5"/>
      <c r="BG314" s="5"/>
      <c r="BH314" s="5"/>
      <c r="BI314" s="5"/>
      <c r="BJ314" s="5"/>
      <c r="BK314" s="5"/>
      <c r="BL314" s="5"/>
      <c r="BM314" s="4"/>
      <c r="BN314" s="5"/>
      <c r="BO314" s="5"/>
      <c r="BP314" s="5"/>
      <c r="BQ314" s="5"/>
      <c r="BR314" s="5"/>
      <c r="BS314" s="5"/>
      <c r="BT314" s="5"/>
      <c r="BU314" s="5"/>
    </row>
    <row r="315" spans="1:73" ht="13" x14ac:dyDescent="0.15">
      <c r="A315" s="34"/>
      <c r="B315" s="5"/>
      <c r="C315" s="5"/>
      <c r="D315" s="5"/>
      <c r="E315" s="5"/>
      <c r="F315" s="5"/>
      <c r="G315" s="5"/>
      <c r="H315" s="5"/>
      <c r="I315" s="5"/>
      <c r="J315" s="5"/>
      <c r="K315" s="5"/>
      <c r="L315" s="34"/>
      <c r="M315" s="34"/>
      <c r="N315" s="34"/>
      <c r="O315" s="34"/>
      <c r="P315" s="34"/>
      <c r="Q315" s="34"/>
      <c r="R315" s="5"/>
      <c r="S315" s="5"/>
      <c r="T315" s="5"/>
      <c r="U315" s="5"/>
      <c r="V315" s="5"/>
      <c r="W315" s="34"/>
      <c r="X315" s="34"/>
      <c r="Y315" s="34"/>
      <c r="Z315" s="34"/>
      <c r="AA315" s="34"/>
      <c r="AB315" s="5"/>
      <c r="AC315" s="5"/>
      <c r="AD315" s="34"/>
      <c r="AE315" s="5"/>
      <c r="AF315" s="5"/>
      <c r="AG315" s="5"/>
      <c r="AH315" s="5"/>
      <c r="AI315" s="5"/>
      <c r="AJ315" s="5"/>
      <c r="AK315" s="5"/>
      <c r="AL315" s="5"/>
      <c r="AM315" s="5"/>
      <c r="AN315" s="5"/>
      <c r="AO315" s="5"/>
      <c r="AP315" s="35"/>
      <c r="AQ315" s="34"/>
      <c r="AR315" s="34"/>
      <c r="AS315" s="34"/>
      <c r="AT315" s="34"/>
      <c r="AU315" s="34"/>
      <c r="AV315" s="34"/>
      <c r="AW315" s="34"/>
      <c r="AX315" s="34"/>
      <c r="AY315" s="34"/>
      <c r="AZ315" s="34"/>
      <c r="BA315" s="5"/>
      <c r="BB315" s="5"/>
      <c r="BC315" s="5"/>
      <c r="BD315" s="5"/>
      <c r="BE315" s="5"/>
      <c r="BF315" s="5"/>
      <c r="BG315" s="5"/>
      <c r="BH315" s="5"/>
      <c r="BI315" s="5"/>
      <c r="BJ315" s="5"/>
      <c r="BK315" s="5"/>
      <c r="BL315" s="5"/>
      <c r="BM315" s="4"/>
      <c r="BN315" s="5"/>
      <c r="BO315" s="5"/>
      <c r="BP315" s="5"/>
      <c r="BQ315" s="5"/>
      <c r="BR315" s="5"/>
      <c r="BS315" s="5"/>
      <c r="BT315" s="5"/>
      <c r="BU315" s="5"/>
    </row>
    <row r="316" spans="1:73" ht="13" x14ac:dyDescent="0.15">
      <c r="A316" s="34"/>
      <c r="B316" s="5"/>
      <c r="C316" s="5"/>
      <c r="D316" s="5"/>
      <c r="E316" s="5"/>
      <c r="F316" s="5"/>
      <c r="G316" s="5"/>
      <c r="H316" s="5"/>
      <c r="I316" s="5"/>
      <c r="J316" s="5"/>
      <c r="K316" s="5"/>
      <c r="L316" s="34"/>
      <c r="M316" s="34"/>
      <c r="N316" s="34"/>
      <c r="O316" s="34"/>
      <c r="P316" s="34"/>
      <c r="Q316" s="34"/>
      <c r="R316" s="5"/>
      <c r="S316" s="5"/>
      <c r="T316" s="5"/>
      <c r="U316" s="5"/>
      <c r="V316" s="5"/>
      <c r="W316" s="34"/>
      <c r="X316" s="34"/>
      <c r="Y316" s="34"/>
      <c r="Z316" s="34"/>
      <c r="AA316" s="34"/>
      <c r="AB316" s="5"/>
      <c r="AC316" s="5"/>
      <c r="AD316" s="34"/>
      <c r="AE316" s="5"/>
      <c r="AF316" s="5"/>
      <c r="AG316" s="5"/>
      <c r="AH316" s="5"/>
      <c r="AI316" s="5"/>
      <c r="AJ316" s="5"/>
      <c r="AK316" s="5"/>
      <c r="AL316" s="5"/>
      <c r="AM316" s="5"/>
      <c r="AN316" s="5"/>
      <c r="AO316" s="5"/>
      <c r="AP316" s="35"/>
      <c r="AQ316" s="34"/>
      <c r="AR316" s="34"/>
      <c r="AS316" s="34"/>
      <c r="AT316" s="34"/>
      <c r="AU316" s="34"/>
      <c r="AV316" s="34"/>
      <c r="AW316" s="34"/>
      <c r="AX316" s="34"/>
      <c r="AY316" s="34"/>
      <c r="AZ316" s="34"/>
      <c r="BA316" s="5"/>
      <c r="BB316" s="5"/>
      <c r="BC316" s="5"/>
      <c r="BD316" s="5"/>
      <c r="BE316" s="5"/>
      <c r="BF316" s="5"/>
      <c r="BG316" s="5"/>
      <c r="BH316" s="5"/>
      <c r="BI316" s="5"/>
      <c r="BJ316" s="5"/>
      <c r="BK316" s="5"/>
      <c r="BL316" s="5"/>
      <c r="BM316" s="4"/>
      <c r="BN316" s="5"/>
      <c r="BO316" s="5"/>
      <c r="BP316" s="5"/>
      <c r="BQ316" s="5"/>
      <c r="BR316" s="5"/>
      <c r="BS316" s="5"/>
      <c r="BT316" s="5"/>
      <c r="BU316" s="5"/>
    </row>
    <row r="317" spans="1:73" ht="13" x14ac:dyDescent="0.15">
      <c r="A317" s="34"/>
      <c r="B317" s="5"/>
      <c r="C317" s="5"/>
      <c r="D317" s="5"/>
      <c r="E317" s="5"/>
      <c r="F317" s="5"/>
      <c r="G317" s="5"/>
      <c r="H317" s="5"/>
      <c r="I317" s="5"/>
      <c r="J317" s="5"/>
      <c r="K317" s="5"/>
      <c r="L317" s="34"/>
      <c r="M317" s="34"/>
      <c r="N317" s="34"/>
      <c r="O317" s="34"/>
      <c r="P317" s="34"/>
      <c r="Q317" s="34"/>
      <c r="R317" s="5"/>
      <c r="S317" s="5"/>
      <c r="T317" s="5"/>
      <c r="U317" s="5"/>
      <c r="V317" s="5"/>
      <c r="W317" s="34"/>
      <c r="X317" s="34"/>
      <c r="Y317" s="34"/>
      <c r="Z317" s="34"/>
      <c r="AA317" s="34"/>
      <c r="AB317" s="5"/>
      <c r="AC317" s="5"/>
      <c r="AD317" s="34"/>
      <c r="AE317" s="5"/>
      <c r="AF317" s="5"/>
      <c r="AG317" s="5"/>
      <c r="AH317" s="5"/>
      <c r="AI317" s="5"/>
      <c r="AJ317" s="5"/>
      <c r="AK317" s="5"/>
      <c r="AL317" s="5"/>
      <c r="AM317" s="5"/>
      <c r="AN317" s="5"/>
      <c r="AO317" s="5"/>
      <c r="AP317" s="35"/>
      <c r="AQ317" s="34"/>
      <c r="AR317" s="34"/>
      <c r="AS317" s="34"/>
      <c r="AT317" s="34"/>
      <c r="AU317" s="34"/>
      <c r="AV317" s="34"/>
      <c r="AW317" s="34"/>
      <c r="AX317" s="34"/>
      <c r="AY317" s="34"/>
      <c r="AZ317" s="34"/>
      <c r="BA317" s="5"/>
      <c r="BB317" s="5"/>
      <c r="BC317" s="5"/>
      <c r="BD317" s="5"/>
      <c r="BE317" s="5"/>
      <c r="BF317" s="5"/>
      <c r="BG317" s="5"/>
      <c r="BH317" s="5"/>
      <c r="BI317" s="5"/>
      <c r="BJ317" s="5"/>
      <c r="BK317" s="5"/>
      <c r="BL317" s="5"/>
      <c r="BM317" s="4"/>
      <c r="BN317" s="5"/>
      <c r="BO317" s="5"/>
      <c r="BP317" s="5"/>
      <c r="BQ317" s="5"/>
      <c r="BR317" s="5"/>
      <c r="BS317" s="5"/>
      <c r="BT317" s="5"/>
      <c r="BU317" s="5"/>
    </row>
    <row r="318" spans="1:73" ht="13" x14ac:dyDescent="0.15">
      <c r="A318" s="34"/>
      <c r="B318" s="5"/>
      <c r="C318" s="5"/>
      <c r="D318" s="5"/>
      <c r="E318" s="5"/>
      <c r="F318" s="5"/>
      <c r="G318" s="5"/>
      <c r="H318" s="5"/>
      <c r="I318" s="5"/>
      <c r="J318" s="5"/>
      <c r="K318" s="5"/>
      <c r="L318" s="34"/>
      <c r="M318" s="34"/>
      <c r="N318" s="34"/>
      <c r="O318" s="34"/>
      <c r="P318" s="34"/>
      <c r="Q318" s="34"/>
      <c r="R318" s="5"/>
      <c r="S318" s="5"/>
      <c r="T318" s="5"/>
      <c r="U318" s="5"/>
      <c r="V318" s="5"/>
      <c r="W318" s="34"/>
      <c r="X318" s="34"/>
      <c r="Y318" s="34"/>
      <c r="Z318" s="34"/>
      <c r="AA318" s="34"/>
      <c r="AB318" s="5"/>
      <c r="AC318" s="5"/>
      <c r="AD318" s="34"/>
      <c r="AE318" s="5"/>
      <c r="AF318" s="5"/>
      <c r="AG318" s="5"/>
      <c r="AH318" s="5"/>
      <c r="AI318" s="5"/>
      <c r="AJ318" s="5"/>
      <c r="AK318" s="5"/>
      <c r="AL318" s="5"/>
      <c r="AM318" s="5"/>
      <c r="AN318" s="5"/>
      <c r="AO318" s="5"/>
      <c r="AP318" s="35"/>
      <c r="AQ318" s="34"/>
      <c r="AR318" s="34"/>
      <c r="AS318" s="34"/>
      <c r="AT318" s="34"/>
      <c r="AU318" s="34"/>
      <c r="AV318" s="34"/>
      <c r="AW318" s="34"/>
      <c r="AX318" s="34"/>
      <c r="AY318" s="34"/>
      <c r="AZ318" s="34"/>
      <c r="BA318" s="5"/>
      <c r="BB318" s="5"/>
      <c r="BC318" s="5"/>
      <c r="BD318" s="5"/>
      <c r="BE318" s="5"/>
      <c r="BF318" s="5"/>
      <c r="BG318" s="5"/>
      <c r="BH318" s="5"/>
      <c r="BI318" s="5"/>
      <c r="BJ318" s="5"/>
      <c r="BK318" s="5"/>
      <c r="BL318" s="5"/>
      <c r="BM318" s="4"/>
      <c r="BN318" s="5"/>
      <c r="BO318" s="5"/>
      <c r="BP318" s="5"/>
      <c r="BQ318" s="5"/>
      <c r="BR318" s="5"/>
      <c r="BS318" s="5"/>
      <c r="BT318" s="5"/>
      <c r="BU318" s="5"/>
    </row>
    <row r="319" spans="1:73" ht="13" x14ac:dyDescent="0.15">
      <c r="A319" s="34"/>
      <c r="B319" s="5"/>
      <c r="C319" s="5"/>
      <c r="D319" s="5"/>
      <c r="E319" s="5"/>
      <c r="F319" s="5"/>
      <c r="G319" s="5"/>
      <c r="H319" s="5"/>
      <c r="I319" s="5"/>
      <c r="J319" s="5"/>
      <c r="K319" s="5"/>
      <c r="L319" s="34"/>
      <c r="M319" s="34"/>
      <c r="N319" s="34"/>
      <c r="O319" s="34"/>
      <c r="P319" s="34"/>
      <c r="Q319" s="34"/>
      <c r="R319" s="5"/>
      <c r="S319" s="5"/>
      <c r="T319" s="5"/>
      <c r="U319" s="5"/>
      <c r="V319" s="5"/>
      <c r="W319" s="34"/>
      <c r="X319" s="34"/>
      <c r="Y319" s="34"/>
      <c r="Z319" s="34"/>
      <c r="AA319" s="34"/>
      <c r="AB319" s="5"/>
      <c r="AC319" s="5"/>
      <c r="AD319" s="34"/>
      <c r="AE319" s="5"/>
      <c r="AF319" s="5"/>
      <c r="AG319" s="5"/>
      <c r="AH319" s="5"/>
      <c r="AI319" s="5"/>
      <c r="AJ319" s="5"/>
      <c r="AK319" s="5"/>
      <c r="AL319" s="5"/>
      <c r="AM319" s="5"/>
      <c r="AN319" s="5"/>
      <c r="AO319" s="5"/>
      <c r="AP319" s="35"/>
      <c r="AQ319" s="34"/>
      <c r="AR319" s="34"/>
      <c r="AS319" s="34"/>
      <c r="AT319" s="34"/>
      <c r="AU319" s="34"/>
      <c r="AV319" s="34"/>
      <c r="AW319" s="34"/>
      <c r="AX319" s="34"/>
      <c r="AY319" s="34"/>
      <c r="AZ319" s="34"/>
      <c r="BA319" s="5"/>
      <c r="BB319" s="5"/>
      <c r="BC319" s="5"/>
      <c r="BD319" s="5"/>
      <c r="BE319" s="5"/>
      <c r="BF319" s="5"/>
      <c r="BG319" s="5"/>
      <c r="BH319" s="5"/>
      <c r="BI319" s="5"/>
      <c r="BJ319" s="5"/>
      <c r="BK319" s="5"/>
      <c r="BL319" s="5"/>
      <c r="BM319" s="4"/>
      <c r="BN319" s="5"/>
      <c r="BO319" s="5"/>
      <c r="BP319" s="5"/>
      <c r="BQ319" s="5"/>
      <c r="BR319" s="5"/>
      <c r="BS319" s="5"/>
      <c r="BT319" s="5"/>
      <c r="BU319" s="5"/>
    </row>
    <row r="320" spans="1:73" ht="13" x14ac:dyDescent="0.15">
      <c r="A320" s="34"/>
      <c r="B320" s="5"/>
      <c r="C320" s="5"/>
      <c r="D320" s="5"/>
      <c r="E320" s="5"/>
      <c r="F320" s="5"/>
      <c r="G320" s="5"/>
      <c r="H320" s="5"/>
      <c r="I320" s="5"/>
      <c r="J320" s="5"/>
      <c r="K320" s="5"/>
      <c r="L320" s="34"/>
      <c r="M320" s="34"/>
      <c r="N320" s="34"/>
      <c r="O320" s="34"/>
      <c r="P320" s="34"/>
      <c r="Q320" s="34"/>
      <c r="R320" s="5"/>
      <c r="S320" s="5"/>
      <c r="T320" s="5"/>
      <c r="U320" s="5"/>
      <c r="V320" s="5"/>
      <c r="W320" s="34"/>
      <c r="X320" s="34"/>
      <c r="Y320" s="34"/>
      <c r="Z320" s="34"/>
      <c r="AA320" s="34"/>
      <c r="AB320" s="5"/>
      <c r="AC320" s="5"/>
      <c r="AD320" s="34"/>
      <c r="AE320" s="5"/>
      <c r="AF320" s="5"/>
      <c r="AG320" s="5"/>
      <c r="AH320" s="5"/>
      <c r="AI320" s="5"/>
      <c r="AJ320" s="5"/>
      <c r="AK320" s="5"/>
      <c r="AL320" s="5"/>
      <c r="AM320" s="5"/>
      <c r="AN320" s="5"/>
      <c r="AO320" s="5"/>
      <c r="AP320" s="35"/>
      <c r="AQ320" s="34"/>
      <c r="AR320" s="34"/>
      <c r="AS320" s="34"/>
      <c r="AT320" s="34"/>
      <c r="AU320" s="34"/>
      <c r="AV320" s="34"/>
      <c r="AW320" s="34"/>
      <c r="AX320" s="34"/>
      <c r="AY320" s="34"/>
      <c r="AZ320" s="34"/>
      <c r="BA320" s="5"/>
      <c r="BB320" s="5"/>
      <c r="BC320" s="5"/>
      <c r="BD320" s="5"/>
      <c r="BE320" s="5"/>
      <c r="BF320" s="5"/>
      <c r="BG320" s="5"/>
      <c r="BH320" s="5"/>
      <c r="BI320" s="5"/>
      <c r="BJ320" s="5"/>
      <c r="BK320" s="5"/>
      <c r="BL320" s="5"/>
      <c r="BM320" s="4"/>
      <c r="BN320" s="5"/>
      <c r="BO320" s="5"/>
      <c r="BP320" s="5"/>
      <c r="BQ320" s="5"/>
      <c r="BR320" s="5"/>
      <c r="BS320" s="5"/>
      <c r="BT320" s="5"/>
      <c r="BU320" s="5"/>
    </row>
    <row r="321" spans="1:73" ht="13" x14ac:dyDescent="0.15">
      <c r="A321" s="34"/>
      <c r="B321" s="5"/>
      <c r="C321" s="5"/>
      <c r="D321" s="5"/>
      <c r="E321" s="5"/>
      <c r="F321" s="5"/>
      <c r="G321" s="5"/>
      <c r="H321" s="5"/>
      <c r="I321" s="5"/>
      <c r="J321" s="5"/>
      <c r="K321" s="5"/>
      <c r="L321" s="34"/>
      <c r="M321" s="34"/>
      <c r="N321" s="34"/>
      <c r="O321" s="34"/>
      <c r="P321" s="34"/>
      <c r="Q321" s="34"/>
      <c r="R321" s="5"/>
      <c r="S321" s="5"/>
      <c r="T321" s="5"/>
      <c r="U321" s="5"/>
      <c r="V321" s="5"/>
      <c r="W321" s="34"/>
      <c r="X321" s="34"/>
      <c r="Y321" s="34"/>
      <c r="Z321" s="34"/>
      <c r="AA321" s="34"/>
      <c r="AB321" s="5"/>
      <c r="AC321" s="5"/>
      <c r="AD321" s="34"/>
      <c r="AE321" s="5"/>
      <c r="AF321" s="5"/>
      <c r="AG321" s="5"/>
      <c r="AH321" s="5"/>
      <c r="AI321" s="5"/>
      <c r="AJ321" s="5"/>
      <c r="AK321" s="5"/>
      <c r="AL321" s="5"/>
      <c r="AM321" s="5"/>
      <c r="AN321" s="5"/>
      <c r="AO321" s="5"/>
      <c r="AP321" s="35"/>
      <c r="AQ321" s="34"/>
      <c r="AR321" s="34"/>
      <c r="AS321" s="34"/>
      <c r="AT321" s="34"/>
      <c r="AU321" s="34"/>
      <c r="AV321" s="34"/>
      <c r="AW321" s="34"/>
      <c r="AX321" s="34"/>
      <c r="AY321" s="34"/>
      <c r="AZ321" s="34"/>
      <c r="BA321" s="5"/>
      <c r="BB321" s="5"/>
      <c r="BC321" s="5"/>
      <c r="BD321" s="5"/>
      <c r="BE321" s="5"/>
      <c r="BF321" s="5"/>
      <c r="BG321" s="5"/>
      <c r="BH321" s="5"/>
      <c r="BI321" s="5"/>
      <c r="BJ321" s="5"/>
      <c r="BK321" s="5"/>
      <c r="BL321" s="5"/>
      <c r="BM321" s="4"/>
      <c r="BN321" s="5"/>
      <c r="BO321" s="5"/>
      <c r="BP321" s="5"/>
      <c r="BQ321" s="5"/>
      <c r="BR321" s="5"/>
      <c r="BS321" s="5"/>
      <c r="BT321" s="5"/>
      <c r="BU321" s="5"/>
    </row>
    <row r="322" spans="1:73" ht="13" x14ac:dyDescent="0.15">
      <c r="A322" s="34"/>
      <c r="B322" s="5"/>
      <c r="C322" s="5"/>
      <c r="D322" s="5"/>
      <c r="E322" s="5"/>
      <c r="F322" s="5"/>
      <c r="G322" s="5"/>
      <c r="H322" s="5"/>
      <c r="I322" s="5"/>
      <c r="J322" s="5"/>
      <c r="K322" s="5"/>
      <c r="L322" s="34"/>
      <c r="M322" s="34"/>
      <c r="N322" s="34"/>
      <c r="O322" s="34"/>
      <c r="P322" s="34"/>
      <c r="Q322" s="34"/>
      <c r="R322" s="5"/>
      <c r="S322" s="5"/>
      <c r="T322" s="5"/>
      <c r="U322" s="5"/>
      <c r="V322" s="5"/>
      <c r="W322" s="34"/>
      <c r="X322" s="34"/>
      <c r="Y322" s="34"/>
      <c r="Z322" s="34"/>
      <c r="AA322" s="34"/>
      <c r="AB322" s="5"/>
      <c r="AC322" s="5"/>
      <c r="AD322" s="34"/>
      <c r="AE322" s="5"/>
      <c r="AF322" s="5"/>
      <c r="AG322" s="5"/>
      <c r="AH322" s="5"/>
      <c r="AI322" s="5"/>
      <c r="AJ322" s="5"/>
      <c r="AK322" s="5"/>
      <c r="AL322" s="5"/>
      <c r="AM322" s="5"/>
      <c r="AN322" s="5"/>
      <c r="AO322" s="5"/>
      <c r="AP322" s="35"/>
      <c r="AQ322" s="34"/>
      <c r="AR322" s="34"/>
      <c r="AS322" s="34"/>
      <c r="AT322" s="34"/>
      <c r="AU322" s="34"/>
      <c r="AV322" s="34"/>
      <c r="AW322" s="34"/>
      <c r="AX322" s="34"/>
      <c r="AY322" s="34"/>
      <c r="AZ322" s="34"/>
      <c r="BA322" s="5"/>
      <c r="BB322" s="5"/>
      <c r="BC322" s="5"/>
      <c r="BD322" s="5"/>
      <c r="BE322" s="5"/>
      <c r="BF322" s="5"/>
      <c r="BG322" s="5"/>
      <c r="BH322" s="5"/>
      <c r="BI322" s="5"/>
      <c r="BJ322" s="5"/>
      <c r="BK322" s="5"/>
      <c r="BL322" s="5"/>
      <c r="BM322" s="4"/>
      <c r="BN322" s="5"/>
      <c r="BO322" s="5"/>
      <c r="BP322" s="5"/>
      <c r="BQ322" s="5"/>
      <c r="BR322" s="5"/>
      <c r="BS322" s="5"/>
      <c r="BT322" s="5"/>
      <c r="BU322" s="5"/>
    </row>
    <row r="323" spans="1:73" ht="13" x14ac:dyDescent="0.15">
      <c r="A323" s="34"/>
      <c r="B323" s="5"/>
      <c r="C323" s="5"/>
      <c r="D323" s="5"/>
      <c r="E323" s="5"/>
      <c r="F323" s="5"/>
      <c r="G323" s="5"/>
      <c r="H323" s="5"/>
      <c r="I323" s="5"/>
      <c r="J323" s="5"/>
      <c r="K323" s="5"/>
      <c r="L323" s="34"/>
      <c r="M323" s="34"/>
      <c r="N323" s="34"/>
      <c r="O323" s="34"/>
      <c r="P323" s="34"/>
      <c r="Q323" s="34"/>
      <c r="R323" s="5"/>
      <c r="S323" s="5"/>
      <c r="T323" s="5"/>
      <c r="U323" s="5"/>
      <c r="V323" s="5"/>
      <c r="W323" s="34"/>
      <c r="X323" s="34"/>
      <c r="Y323" s="34"/>
      <c r="Z323" s="34"/>
      <c r="AA323" s="34"/>
      <c r="AB323" s="5"/>
      <c r="AC323" s="5"/>
      <c r="AD323" s="34"/>
      <c r="AE323" s="5"/>
      <c r="AF323" s="5"/>
      <c r="AG323" s="5"/>
      <c r="AH323" s="5"/>
      <c r="AI323" s="5"/>
      <c r="AJ323" s="5"/>
      <c r="AK323" s="5"/>
      <c r="AL323" s="5"/>
      <c r="AM323" s="5"/>
      <c r="AN323" s="5"/>
      <c r="AO323" s="5"/>
      <c r="AP323" s="35"/>
      <c r="AQ323" s="34"/>
      <c r="AR323" s="34"/>
      <c r="AS323" s="34"/>
      <c r="AT323" s="34"/>
      <c r="AU323" s="34"/>
      <c r="AV323" s="34"/>
      <c r="AW323" s="34"/>
      <c r="AX323" s="34"/>
      <c r="AY323" s="34"/>
      <c r="AZ323" s="34"/>
      <c r="BA323" s="5"/>
      <c r="BB323" s="5"/>
      <c r="BC323" s="5"/>
      <c r="BD323" s="5"/>
      <c r="BE323" s="5"/>
      <c r="BF323" s="5"/>
      <c r="BG323" s="5"/>
      <c r="BH323" s="5"/>
      <c r="BI323" s="5"/>
      <c r="BJ323" s="5"/>
      <c r="BK323" s="5"/>
      <c r="BL323" s="5"/>
      <c r="BM323" s="4"/>
      <c r="BN323" s="5"/>
      <c r="BO323" s="5"/>
      <c r="BP323" s="5"/>
      <c r="BQ323" s="5"/>
      <c r="BR323" s="5"/>
      <c r="BS323" s="5"/>
      <c r="BT323" s="5"/>
      <c r="BU323" s="5"/>
    </row>
    <row r="324" spans="1:73" ht="13" x14ac:dyDescent="0.15">
      <c r="A324" s="34"/>
      <c r="B324" s="5"/>
      <c r="C324" s="5"/>
      <c r="D324" s="5"/>
      <c r="E324" s="5"/>
      <c r="F324" s="5"/>
      <c r="G324" s="5"/>
      <c r="H324" s="5"/>
      <c r="I324" s="5"/>
      <c r="J324" s="5"/>
      <c r="K324" s="5"/>
      <c r="L324" s="34"/>
      <c r="M324" s="34"/>
      <c r="N324" s="34"/>
      <c r="O324" s="34"/>
      <c r="P324" s="34"/>
      <c r="Q324" s="34"/>
      <c r="R324" s="5"/>
      <c r="S324" s="5"/>
      <c r="T324" s="5"/>
      <c r="U324" s="5"/>
      <c r="V324" s="5"/>
      <c r="W324" s="34"/>
      <c r="X324" s="34"/>
      <c r="Y324" s="34"/>
      <c r="Z324" s="34"/>
      <c r="AA324" s="34"/>
      <c r="AB324" s="5"/>
      <c r="AC324" s="5"/>
      <c r="AD324" s="34"/>
      <c r="AE324" s="5"/>
      <c r="AF324" s="5"/>
      <c r="AG324" s="5"/>
      <c r="AH324" s="5"/>
      <c r="AI324" s="5"/>
      <c r="AJ324" s="5"/>
      <c r="AK324" s="5"/>
      <c r="AL324" s="5"/>
      <c r="AM324" s="5"/>
      <c r="AN324" s="5"/>
      <c r="AO324" s="5"/>
      <c r="AP324" s="35"/>
      <c r="AQ324" s="34"/>
      <c r="AR324" s="34"/>
      <c r="AS324" s="34"/>
      <c r="AT324" s="34"/>
      <c r="AU324" s="34"/>
      <c r="AV324" s="34"/>
      <c r="AW324" s="34"/>
      <c r="AX324" s="34"/>
      <c r="AY324" s="34"/>
      <c r="AZ324" s="34"/>
      <c r="BA324" s="5"/>
      <c r="BB324" s="5"/>
      <c r="BC324" s="5"/>
      <c r="BD324" s="5"/>
      <c r="BE324" s="5"/>
      <c r="BF324" s="5"/>
      <c r="BG324" s="5"/>
      <c r="BH324" s="5"/>
      <c r="BI324" s="5"/>
      <c r="BJ324" s="5"/>
      <c r="BK324" s="5"/>
      <c r="BL324" s="5"/>
      <c r="BM324" s="4"/>
      <c r="BN324" s="5"/>
      <c r="BO324" s="5"/>
      <c r="BP324" s="5"/>
      <c r="BQ324" s="5"/>
      <c r="BR324" s="5"/>
      <c r="BS324" s="5"/>
      <c r="BT324" s="5"/>
      <c r="BU324" s="5"/>
    </row>
    <row r="325" spans="1:73" ht="13" x14ac:dyDescent="0.15">
      <c r="A325" s="34"/>
      <c r="B325" s="5"/>
      <c r="C325" s="5"/>
      <c r="D325" s="5"/>
      <c r="E325" s="5"/>
      <c r="F325" s="5"/>
      <c r="G325" s="5"/>
      <c r="H325" s="5"/>
      <c r="I325" s="5"/>
      <c r="J325" s="5"/>
      <c r="K325" s="5"/>
      <c r="L325" s="34"/>
      <c r="M325" s="34"/>
      <c r="N325" s="34"/>
      <c r="O325" s="34"/>
      <c r="P325" s="34"/>
      <c r="Q325" s="34"/>
      <c r="R325" s="5"/>
      <c r="S325" s="5"/>
      <c r="T325" s="5"/>
      <c r="U325" s="5"/>
      <c r="V325" s="5"/>
      <c r="W325" s="34"/>
      <c r="X325" s="34"/>
      <c r="Y325" s="34"/>
      <c r="Z325" s="34"/>
      <c r="AA325" s="34"/>
      <c r="AB325" s="5"/>
      <c r="AC325" s="5"/>
      <c r="AD325" s="34"/>
      <c r="AE325" s="5"/>
      <c r="AF325" s="5"/>
      <c r="AG325" s="5"/>
      <c r="AH325" s="5"/>
      <c r="AI325" s="5"/>
      <c r="AJ325" s="5"/>
      <c r="AK325" s="5"/>
      <c r="AL325" s="5"/>
      <c r="AM325" s="5"/>
      <c r="AN325" s="5"/>
      <c r="AO325" s="5"/>
      <c r="AP325" s="35"/>
      <c r="AQ325" s="34"/>
      <c r="AR325" s="34"/>
      <c r="AS325" s="34"/>
      <c r="AT325" s="34"/>
      <c r="AU325" s="34"/>
      <c r="AV325" s="34"/>
      <c r="AW325" s="34"/>
      <c r="AX325" s="34"/>
      <c r="AY325" s="34"/>
      <c r="AZ325" s="34"/>
      <c r="BA325" s="5"/>
      <c r="BB325" s="5"/>
      <c r="BC325" s="5"/>
      <c r="BD325" s="5"/>
      <c r="BE325" s="5"/>
      <c r="BF325" s="5"/>
      <c r="BG325" s="5"/>
      <c r="BH325" s="5"/>
      <c r="BI325" s="5"/>
      <c r="BJ325" s="5"/>
      <c r="BK325" s="5"/>
      <c r="BL325" s="5"/>
      <c r="BM325" s="4"/>
      <c r="BN325" s="5"/>
      <c r="BO325" s="5"/>
      <c r="BP325" s="5"/>
      <c r="BQ325" s="5"/>
      <c r="BR325" s="5"/>
      <c r="BS325" s="5"/>
      <c r="BT325" s="5"/>
      <c r="BU325" s="5"/>
    </row>
    <row r="326" spans="1:73" ht="13" x14ac:dyDescent="0.15">
      <c r="A326" s="34"/>
      <c r="B326" s="5"/>
      <c r="C326" s="5"/>
      <c r="D326" s="5"/>
      <c r="E326" s="5"/>
      <c r="F326" s="5"/>
      <c r="G326" s="5"/>
      <c r="H326" s="5"/>
      <c r="I326" s="5"/>
      <c r="J326" s="5"/>
      <c r="K326" s="5"/>
      <c r="L326" s="34"/>
      <c r="M326" s="34"/>
      <c r="N326" s="34"/>
      <c r="O326" s="34"/>
      <c r="P326" s="34"/>
      <c r="Q326" s="34"/>
      <c r="R326" s="5"/>
      <c r="S326" s="5"/>
      <c r="T326" s="5"/>
      <c r="U326" s="5"/>
      <c r="V326" s="5"/>
      <c r="W326" s="34"/>
      <c r="X326" s="34"/>
      <c r="Y326" s="34"/>
      <c r="Z326" s="34"/>
      <c r="AA326" s="34"/>
      <c r="AB326" s="5"/>
      <c r="AC326" s="5"/>
      <c r="AD326" s="34"/>
      <c r="AE326" s="5"/>
      <c r="AF326" s="5"/>
      <c r="AG326" s="5"/>
      <c r="AH326" s="5"/>
      <c r="AI326" s="5"/>
      <c r="AJ326" s="5"/>
      <c r="AK326" s="5"/>
      <c r="AL326" s="5"/>
      <c r="AM326" s="5"/>
      <c r="AN326" s="5"/>
      <c r="AO326" s="5"/>
      <c r="AP326" s="35"/>
      <c r="AQ326" s="34"/>
      <c r="AR326" s="34"/>
      <c r="AS326" s="34"/>
      <c r="AT326" s="34"/>
      <c r="AU326" s="34"/>
      <c r="AV326" s="34"/>
      <c r="AW326" s="34"/>
      <c r="AX326" s="34"/>
      <c r="AY326" s="34"/>
      <c r="AZ326" s="34"/>
      <c r="BA326" s="5"/>
      <c r="BB326" s="5"/>
      <c r="BC326" s="5"/>
      <c r="BD326" s="5"/>
      <c r="BE326" s="5"/>
      <c r="BF326" s="5"/>
      <c r="BG326" s="5"/>
      <c r="BH326" s="5"/>
      <c r="BI326" s="5"/>
      <c r="BJ326" s="5"/>
      <c r="BK326" s="5"/>
      <c r="BL326" s="5"/>
      <c r="BM326" s="4"/>
      <c r="BN326" s="5"/>
      <c r="BO326" s="5"/>
      <c r="BP326" s="5"/>
      <c r="BQ326" s="5"/>
      <c r="BR326" s="5"/>
      <c r="BS326" s="5"/>
      <c r="BT326" s="5"/>
      <c r="BU326" s="5"/>
    </row>
    <row r="327" spans="1:73" ht="13" x14ac:dyDescent="0.15">
      <c r="A327" s="34"/>
      <c r="B327" s="5"/>
      <c r="C327" s="5"/>
      <c r="D327" s="5"/>
      <c r="E327" s="5"/>
      <c r="F327" s="5"/>
      <c r="G327" s="5"/>
      <c r="H327" s="5"/>
      <c r="I327" s="5"/>
      <c r="J327" s="5"/>
      <c r="K327" s="5"/>
      <c r="L327" s="34"/>
      <c r="M327" s="34"/>
      <c r="N327" s="34"/>
      <c r="O327" s="34"/>
      <c r="P327" s="34"/>
      <c r="Q327" s="34"/>
      <c r="R327" s="5"/>
      <c r="S327" s="5"/>
      <c r="T327" s="5"/>
      <c r="U327" s="5"/>
      <c r="V327" s="5"/>
      <c r="W327" s="34"/>
      <c r="X327" s="34"/>
      <c r="Y327" s="34"/>
      <c r="Z327" s="34"/>
      <c r="AA327" s="34"/>
      <c r="AB327" s="5"/>
      <c r="AC327" s="5"/>
      <c r="AD327" s="34"/>
      <c r="AE327" s="5"/>
      <c r="AF327" s="5"/>
      <c r="AG327" s="5"/>
      <c r="AH327" s="5"/>
      <c r="AI327" s="5"/>
      <c r="AJ327" s="5"/>
      <c r="AK327" s="5"/>
      <c r="AL327" s="5"/>
      <c r="AM327" s="5"/>
      <c r="AN327" s="5"/>
      <c r="AO327" s="5"/>
      <c r="AP327" s="35"/>
      <c r="AQ327" s="34"/>
      <c r="AR327" s="34"/>
      <c r="AS327" s="34"/>
      <c r="AT327" s="34"/>
      <c r="AU327" s="34"/>
      <c r="AV327" s="34"/>
      <c r="AW327" s="34"/>
      <c r="AX327" s="34"/>
      <c r="AY327" s="34"/>
      <c r="AZ327" s="34"/>
      <c r="BA327" s="5"/>
      <c r="BB327" s="5"/>
      <c r="BC327" s="5"/>
      <c r="BD327" s="5"/>
      <c r="BE327" s="5"/>
      <c r="BF327" s="5"/>
      <c r="BG327" s="5"/>
      <c r="BH327" s="5"/>
      <c r="BI327" s="5"/>
      <c r="BJ327" s="5"/>
      <c r="BK327" s="5"/>
      <c r="BL327" s="5"/>
      <c r="BM327" s="4"/>
      <c r="BN327" s="5"/>
      <c r="BO327" s="5"/>
      <c r="BP327" s="5"/>
      <c r="BQ327" s="5"/>
      <c r="BR327" s="5"/>
      <c r="BS327" s="5"/>
      <c r="BT327" s="5"/>
      <c r="BU327" s="5"/>
    </row>
    <row r="328" spans="1:73" ht="13" x14ac:dyDescent="0.15">
      <c r="A328" s="34"/>
      <c r="B328" s="5"/>
      <c r="C328" s="5"/>
      <c r="D328" s="5"/>
      <c r="E328" s="5"/>
      <c r="F328" s="5"/>
      <c r="G328" s="5"/>
      <c r="H328" s="5"/>
      <c r="I328" s="5"/>
      <c r="J328" s="5"/>
      <c r="K328" s="5"/>
      <c r="L328" s="34"/>
      <c r="M328" s="34"/>
      <c r="N328" s="34"/>
      <c r="O328" s="34"/>
      <c r="P328" s="34"/>
      <c r="Q328" s="34"/>
      <c r="R328" s="5"/>
      <c r="S328" s="5"/>
      <c r="T328" s="5"/>
      <c r="U328" s="5"/>
      <c r="V328" s="5"/>
      <c r="W328" s="34"/>
      <c r="X328" s="34"/>
      <c r="Y328" s="34"/>
      <c r="Z328" s="34"/>
      <c r="AA328" s="34"/>
      <c r="AB328" s="5"/>
      <c r="AC328" s="5"/>
      <c r="AD328" s="34"/>
      <c r="AE328" s="5"/>
      <c r="AF328" s="5"/>
      <c r="AG328" s="5"/>
      <c r="AH328" s="5"/>
      <c r="AI328" s="5"/>
      <c r="AJ328" s="5"/>
      <c r="AK328" s="5"/>
      <c r="AL328" s="5"/>
      <c r="AM328" s="5"/>
      <c r="AN328" s="5"/>
      <c r="AO328" s="5"/>
      <c r="AP328" s="35"/>
      <c r="AQ328" s="34"/>
      <c r="AR328" s="34"/>
      <c r="AS328" s="34"/>
      <c r="AT328" s="34"/>
      <c r="AU328" s="34"/>
      <c r="AV328" s="34"/>
      <c r="AW328" s="34"/>
      <c r="AX328" s="34"/>
      <c r="AY328" s="34"/>
      <c r="AZ328" s="34"/>
      <c r="BA328" s="5"/>
      <c r="BB328" s="5"/>
      <c r="BC328" s="5"/>
      <c r="BD328" s="5"/>
      <c r="BE328" s="5"/>
      <c r="BF328" s="5"/>
      <c r="BG328" s="5"/>
      <c r="BH328" s="5"/>
      <c r="BI328" s="5"/>
      <c r="BJ328" s="5"/>
      <c r="BK328" s="5"/>
      <c r="BL328" s="5"/>
      <c r="BM328" s="4"/>
      <c r="BN328" s="5"/>
      <c r="BO328" s="5"/>
      <c r="BP328" s="5"/>
      <c r="BQ328" s="5"/>
      <c r="BR328" s="5"/>
      <c r="BS328" s="5"/>
      <c r="BT328" s="5"/>
      <c r="BU328" s="5"/>
    </row>
    <row r="329" spans="1:73" ht="13" x14ac:dyDescent="0.15">
      <c r="A329" s="34"/>
      <c r="B329" s="5"/>
      <c r="C329" s="5"/>
      <c r="D329" s="5"/>
      <c r="E329" s="5"/>
      <c r="F329" s="5"/>
      <c r="G329" s="5"/>
      <c r="H329" s="5"/>
      <c r="I329" s="5"/>
      <c r="J329" s="5"/>
      <c r="K329" s="5"/>
      <c r="L329" s="34"/>
      <c r="M329" s="34"/>
      <c r="N329" s="34"/>
      <c r="O329" s="34"/>
      <c r="P329" s="34"/>
      <c r="Q329" s="34"/>
      <c r="R329" s="5"/>
      <c r="S329" s="5"/>
      <c r="T329" s="5"/>
      <c r="U329" s="5"/>
      <c r="V329" s="5"/>
      <c r="W329" s="34"/>
      <c r="X329" s="34"/>
      <c r="Y329" s="34"/>
      <c r="Z329" s="34"/>
      <c r="AA329" s="34"/>
      <c r="AB329" s="5"/>
      <c r="AC329" s="5"/>
      <c r="AD329" s="34"/>
      <c r="AE329" s="5"/>
      <c r="AF329" s="5"/>
      <c r="AG329" s="5"/>
      <c r="AH329" s="5"/>
      <c r="AI329" s="5"/>
      <c r="AJ329" s="5"/>
      <c r="AK329" s="5"/>
      <c r="AL329" s="5"/>
      <c r="AM329" s="5"/>
      <c r="AN329" s="5"/>
      <c r="AO329" s="5"/>
      <c r="AP329" s="35"/>
      <c r="AQ329" s="34"/>
      <c r="AR329" s="34"/>
      <c r="AS329" s="34"/>
      <c r="AT329" s="34"/>
      <c r="AU329" s="34"/>
      <c r="AV329" s="34"/>
      <c r="AW329" s="34"/>
      <c r="AX329" s="34"/>
      <c r="AY329" s="34"/>
      <c r="AZ329" s="34"/>
      <c r="BA329" s="5"/>
      <c r="BB329" s="5"/>
      <c r="BC329" s="5"/>
      <c r="BD329" s="5"/>
      <c r="BE329" s="5"/>
      <c r="BF329" s="5"/>
      <c r="BG329" s="5"/>
      <c r="BH329" s="5"/>
      <c r="BI329" s="5"/>
      <c r="BJ329" s="5"/>
      <c r="BK329" s="5"/>
      <c r="BL329" s="5"/>
      <c r="BM329" s="4"/>
      <c r="BN329" s="5"/>
      <c r="BO329" s="5"/>
      <c r="BP329" s="5"/>
      <c r="BQ329" s="5"/>
      <c r="BR329" s="5"/>
      <c r="BS329" s="5"/>
      <c r="BT329" s="5"/>
      <c r="BU329" s="5"/>
    </row>
    <row r="330" spans="1:73" ht="13" x14ac:dyDescent="0.15">
      <c r="A330" s="34"/>
      <c r="B330" s="5"/>
      <c r="C330" s="5"/>
      <c r="D330" s="5"/>
      <c r="E330" s="5"/>
      <c r="F330" s="5"/>
      <c r="G330" s="5"/>
      <c r="H330" s="5"/>
      <c r="I330" s="5"/>
      <c r="J330" s="5"/>
      <c r="K330" s="5"/>
      <c r="L330" s="34"/>
      <c r="M330" s="34"/>
      <c r="N330" s="34"/>
      <c r="O330" s="34"/>
      <c r="P330" s="34"/>
      <c r="Q330" s="34"/>
      <c r="R330" s="5"/>
      <c r="S330" s="5"/>
      <c r="T330" s="5"/>
      <c r="U330" s="5"/>
      <c r="V330" s="5"/>
      <c r="W330" s="34"/>
      <c r="X330" s="34"/>
      <c r="Y330" s="34"/>
      <c r="Z330" s="34"/>
      <c r="AA330" s="34"/>
      <c r="AB330" s="5"/>
      <c r="AC330" s="5"/>
      <c r="AD330" s="34"/>
      <c r="AE330" s="5"/>
      <c r="AF330" s="5"/>
      <c r="AG330" s="5"/>
      <c r="AH330" s="5"/>
      <c r="AI330" s="5"/>
      <c r="AJ330" s="5"/>
      <c r="AK330" s="5"/>
      <c r="AL330" s="5"/>
      <c r="AM330" s="5"/>
      <c r="AN330" s="5"/>
      <c r="AO330" s="5"/>
      <c r="AP330" s="35"/>
      <c r="AQ330" s="34"/>
      <c r="AR330" s="34"/>
      <c r="AS330" s="34"/>
      <c r="AT330" s="34"/>
      <c r="AU330" s="34"/>
      <c r="AV330" s="34"/>
      <c r="AW330" s="34"/>
      <c r="AX330" s="34"/>
      <c r="AY330" s="34"/>
      <c r="AZ330" s="34"/>
      <c r="BA330" s="5"/>
      <c r="BB330" s="5"/>
      <c r="BC330" s="5"/>
      <c r="BD330" s="5"/>
      <c r="BE330" s="5"/>
      <c r="BF330" s="5"/>
      <c r="BG330" s="5"/>
      <c r="BH330" s="5"/>
      <c r="BI330" s="5"/>
      <c r="BJ330" s="5"/>
      <c r="BK330" s="5"/>
      <c r="BL330" s="5"/>
      <c r="BM330" s="4"/>
      <c r="BN330" s="5"/>
      <c r="BO330" s="5"/>
      <c r="BP330" s="5"/>
      <c r="BQ330" s="5"/>
      <c r="BR330" s="5"/>
      <c r="BS330" s="5"/>
      <c r="BT330" s="5"/>
      <c r="BU330" s="5"/>
    </row>
    <row r="331" spans="1:73" ht="13" x14ac:dyDescent="0.15">
      <c r="A331" s="34"/>
      <c r="B331" s="5"/>
      <c r="C331" s="5"/>
      <c r="D331" s="5"/>
      <c r="E331" s="5"/>
      <c r="F331" s="5"/>
      <c r="G331" s="5"/>
      <c r="H331" s="5"/>
      <c r="I331" s="5"/>
      <c r="J331" s="5"/>
      <c r="K331" s="5"/>
      <c r="L331" s="34"/>
      <c r="M331" s="34"/>
      <c r="N331" s="34"/>
      <c r="O331" s="34"/>
      <c r="P331" s="34"/>
      <c r="Q331" s="34"/>
      <c r="R331" s="5"/>
      <c r="S331" s="5"/>
      <c r="T331" s="5"/>
      <c r="U331" s="5"/>
      <c r="V331" s="5"/>
      <c r="W331" s="34"/>
      <c r="X331" s="34"/>
      <c r="Y331" s="34"/>
      <c r="Z331" s="34"/>
      <c r="AA331" s="34"/>
      <c r="AB331" s="5"/>
      <c r="AC331" s="5"/>
      <c r="AD331" s="34"/>
      <c r="AE331" s="5"/>
      <c r="AF331" s="5"/>
      <c r="AG331" s="5"/>
      <c r="AH331" s="5"/>
      <c r="AI331" s="5"/>
      <c r="AJ331" s="5"/>
      <c r="AK331" s="5"/>
      <c r="AL331" s="5"/>
      <c r="AM331" s="5"/>
      <c r="AN331" s="5"/>
      <c r="AO331" s="5"/>
      <c r="AP331" s="35"/>
      <c r="AQ331" s="34"/>
      <c r="AR331" s="34"/>
      <c r="AS331" s="34"/>
      <c r="AT331" s="34"/>
      <c r="AU331" s="34"/>
      <c r="AV331" s="34"/>
      <c r="AW331" s="34"/>
      <c r="AX331" s="34"/>
      <c r="AY331" s="34"/>
      <c r="AZ331" s="34"/>
      <c r="BA331" s="5"/>
      <c r="BB331" s="5"/>
      <c r="BC331" s="5"/>
      <c r="BD331" s="5"/>
      <c r="BE331" s="5"/>
      <c r="BF331" s="5"/>
      <c r="BG331" s="5"/>
      <c r="BH331" s="5"/>
      <c r="BI331" s="5"/>
      <c r="BJ331" s="5"/>
      <c r="BK331" s="5"/>
      <c r="BL331" s="5"/>
      <c r="BM331" s="4"/>
      <c r="BN331" s="5"/>
      <c r="BO331" s="5"/>
      <c r="BP331" s="5"/>
      <c r="BQ331" s="5"/>
      <c r="BR331" s="5"/>
      <c r="BS331" s="5"/>
      <c r="BT331" s="5"/>
      <c r="BU331" s="5"/>
    </row>
    <row r="332" spans="1:73" ht="13" x14ac:dyDescent="0.15">
      <c r="A332" s="34"/>
      <c r="B332" s="5"/>
      <c r="C332" s="5"/>
      <c r="D332" s="5"/>
      <c r="E332" s="5"/>
      <c r="F332" s="5"/>
      <c r="G332" s="5"/>
      <c r="H332" s="5"/>
      <c r="I332" s="5"/>
      <c r="J332" s="5"/>
      <c r="K332" s="5"/>
      <c r="L332" s="34"/>
      <c r="M332" s="34"/>
      <c r="N332" s="34"/>
      <c r="O332" s="34"/>
      <c r="P332" s="34"/>
      <c r="Q332" s="34"/>
      <c r="R332" s="5"/>
      <c r="S332" s="5"/>
      <c r="T332" s="5"/>
      <c r="U332" s="5"/>
      <c r="V332" s="5"/>
      <c r="W332" s="34"/>
      <c r="X332" s="34"/>
      <c r="Y332" s="34"/>
      <c r="Z332" s="34"/>
      <c r="AA332" s="34"/>
      <c r="AB332" s="5"/>
      <c r="AC332" s="5"/>
      <c r="AD332" s="34"/>
      <c r="AE332" s="5"/>
      <c r="AF332" s="5"/>
      <c r="AG332" s="5"/>
      <c r="AH332" s="5"/>
      <c r="AI332" s="5"/>
      <c r="AJ332" s="5"/>
      <c r="AK332" s="5"/>
      <c r="AL332" s="5"/>
      <c r="AM332" s="5"/>
      <c r="AN332" s="5"/>
      <c r="AO332" s="5"/>
      <c r="AP332" s="35"/>
      <c r="AQ332" s="34"/>
      <c r="AR332" s="34"/>
      <c r="AS332" s="34"/>
      <c r="AT332" s="34"/>
      <c r="AU332" s="34"/>
      <c r="AV332" s="34"/>
      <c r="AW332" s="34"/>
      <c r="AX332" s="34"/>
      <c r="AY332" s="34"/>
      <c r="AZ332" s="34"/>
      <c r="BA332" s="5"/>
      <c r="BB332" s="5"/>
      <c r="BC332" s="5"/>
      <c r="BD332" s="5"/>
      <c r="BE332" s="5"/>
      <c r="BF332" s="5"/>
      <c r="BG332" s="5"/>
      <c r="BH332" s="5"/>
      <c r="BI332" s="5"/>
      <c r="BJ332" s="5"/>
      <c r="BK332" s="5"/>
      <c r="BL332" s="5"/>
      <c r="BM332" s="4"/>
      <c r="BN332" s="5"/>
      <c r="BO332" s="5"/>
      <c r="BP332" s="5"/>
      <c r="BQ332" s="5"/>
      <c r="BR332" s="5"/>
      <c r="BS332" s="5"/>
      <c r="BT332" s="5"/>
      <c r="BU332" s="5"/>
    </row>
    <row r="333" spans="1:73" ht="13" x14ac:dyDescent="0.15">
      <c r="A333" s="34"/>
      <c r="B333" s="5"/>
      <c r="C333" s="5"/>
      <c r="D333" s="5"/>
      <c r="E333" s="5"/>
      <c r="F333" s="5"/>
      <c r="G333" s="5"/>
      <c r="H333" s="5"/>
      <c r="I333" s="5"/>
      <c r="J333" s="5"/>
      <c r="K333" s="5"/>
      <c r="L333" s="34"/>
      <c r="M333" s="34"/>
      <c r="N333" s="34"/>
      <c r="O333" s="34"/>
      <c r="P333" s="34"/>
      <c r="Q333" s="34"/>
      <c r="R333" s="5"/>
      <c r="S333" s="5"/>
      <c r="T333" s="5"/>
      <c r="U333" s="5"/>
      <c r="V333" s="5"/>
      <c r="W333" s="34"/>
      <c r="X333" s="34"/>
      <c r="Y333" s="34"/>
      <c r="Z333" s="34"/>
      <c r="AA333" s="34"/>
      <c r="AB333" s="5"/>
      <c r="AC333" s="5"/>
      <c r="AD333" s="34"/>
      <c r="AE333" s="5"/>
      <c r="AF333" s="5"/>
      <c r="AG333" s="5"/>
      <c r="AH333" s="5"/>
      <c r="AI333" s="5"/>
      <c r="AJ333" s="5"/>
      <c r="AK333" s="5"/>
      <c r="AL333" s="5"/>
      <c r="AM333" s="5"/>
      <c r="AN333" s="5"/>
      <c r="AO333" s="5"/>
      <c r="AP333" s="35"/>
      <c r="AQ333" s="34"/>
      <c r="AR333" s="34"/>
      <c r="AS333" s="34"/>
      <c r="AT333" s="34"/>
      <c r="AU333" s="34"/>
      <c r="AV333" s="34"/>
      <c r="AW333" s="34"/>
      <c r="AX333" s="34"/>
      <c r="AY333" s="34"/>
      <c r="AZ333" s="34"/>
      <c r="BA333" s="5"/>
      <c r="BB333" s="5"/>
      <c r="BC333" s="5"/>
      <c r="BD333" s="5"/>
      <c r="BE333" s="5"/>
      <c r="BF333" s="5"/>
      <c r="BG333" s="5"/>
      <c r="BH333" s="5"/>
      <c r="BI333" s="5"/>
      <c r="BJ333" s="5"/>
      <c r="BK333" s="5"/>
      <c r="BL333" s="5"/>
      <c r="BM333" s="4"/>
      <c r="BN333" s="5"/>
      <c r="BO333" s="5"/>
      <c r="BP333" s="5"/>
      <c r="BQ333" s="5"/>
      <c r="BR333" s="5"/>
      <c r="BS333" s="5"/>
      <c r="BT333" s="5"/>
      <c r="BU333" s="5"/>
    </row>
    <row r="334" spans="1:73" ht="13" x14ac:dyDescent="0.15">
      <c r="A334" s="34"/>
      <c r="B334" s="5"/>
      <c r="C334" s="5"/>
      <c r="D334" s="5"/>
      <c r="E334" s="5"/>
      <c r="F334" s="5"/>
      <c r="G334" s="5"/>
      <c r="H334" s="5"/>
      <c r="I334" s="5"/>
      <c r="J334" s="5"/>
      <c r="K334" s="5"/>
      <c r="L334" s="34"/>
      <c r="M334" s="34"/>
      <c r="N334" s="34"/>
      <c r="O334" s="34"/>
      <c r="P334" s="34"/>
      <c r="Q334" s="34"/>
      <c r="R334" s="5"/>
      <c r="S334" s="5"/>
      <c r="T334" s="5"/>
      <c r="U334" s="5"/>
      <c r="V334" s="5"/>
      <c r="W334" s="34"/>
      <c r="X334" s="34"/>
      <c r="Y334" s="34"/>
      <c r="Z334" s="34"/>
      <c r="AA334" s="34"/>
      <c r="AB334" s="5"/>
      <c r="AC334" s="5"/>
      <c r="AD334" s="34"/>
      <c r="AE334" s="5"/>
      <c r="AF334" s="5"/>
      <c r="AG334" s="5"/>
      <c r="AH334" s="5"/>
      <c r="AI334" s="5"/>
      <c r="AJ334" s="5"/>
      <c r="AK334" s="5"/>
      <c r="AL334" s="5"/>
      <c r="AM334" s="5"/>
      <c r="AN334" s="5"/>
      <c r="AO334" s="5"/>
      <c r="AP334" s="35"/>
      <c r="AQ334" s="34"/>
      <c r="AR334" s="34"/>
      <c r="AS334" s="34"/>
      <c r="AT334" s="34"/>
      <c r="AU334" s="34"/>
      <c r="AV334" s="34"/>
      <c r="AW334" s="34"/>
      <c r="AX334" s="34"/>
      <c r="AY334" s="34"/>
      <c r="AZ334" s="34"/>
      <c r="BA334" s="5"/>
      <c r="BB334" s="5"/>
      <c r="BC334" s="5"/>
      <c r="BD334" s="5"/>
      <c r="BE334" s="5"/>
      <c r="BF334" s="5"/>
      <c r="BG334" s="5"/>
      <c r="BH334" s="5"/>
      <c r="BI334" s="5"/>
      <c r="BJ334" s="5"/>
      <c r="BK334" s="5"/>
      <c r="BL334" s="5"/>
      <c r="BM334" s="4"/>
      <c r="BN334" s="5"/>
      <c r="BO334" s="5"/>
      <c r="BP334" s="5"/>
      <c r="BQ334" s="5"/>
      <c r="BR334" s="5"/>
      <c r="BS334" s="5"/>
      <c r="BT334" s="5"/>
      <c r="BU334" s="5"/>
    </row>
    <row r="335" spans="1:73" ht="13" x14ac:dyDescent="0.15">
      <c r="A335" s="34"/>
      <c r="B335" s="5"/>
      <c r="C335" s="5"/>
      <c r="D335" s="5"/>
      <c r="E335" s="5"/>
      <c r="F335" s="5"/>
      <c r="G335" s="5"/>
      <c r="H335" s="5"/>
      <c r="I335" s="5"/>
      <c r="J335" s="5"/>
      <c r="K335" s="5"/>
      <c r="L335" s="34"/>
      <c r="M335" s="34"/>
      <c r="N335" s="34"/>
      <c r="O335" s="34"/>
      <c r="P335" s="34"/>
      <c r="Q335" s="34"/>
      <c r="R335" s="5"/>
      <c r="S335" s="5"/>
      <c r="T335" s="5"/>
      <c r="U335" s="5"/>
      <c r="V335" s="5"/>
      <c r="W335" s="34"/>
      <c r="X335" s="34"/>
      <c r="Y335" s="34"/>
      <c r="Z335" s="34"/>
      <c r="AA335" s="34"/>
      <c r="AB335" s="5"/>
      <c r="AC335" s="5"/>
      <c r="AD335" s="34"/>
      <c r="AE335" s="5"/>
      <c r="AF335" s="5"/>
      <c r="AG335" s="5"/>
      <c r="AH335" s="5"/>
      <c r="AI335" s="5"/>
      <c r="AJ335" s="5"/>
      <c r="AK335" s="5"/>
      <c r="AL335" s="5"/>
      <c r="AM335" s="5"/>
      <c r="AN335" s="5"/>
      <c r="AO335" s="5"/>
      <c r="AP335" s="35"/>
      <c r="AQ335" s="34"/>
      <c r="AR335" s="34"/>
      <c r="AS335" s="34"/>
      <c r="AT335" s="34"/>
      <c r="AU335" s="34"/>
      <c r="AV335" s="34"/>
      <c r="AW335" s="34"/>
      <c r="AX335" s="34"/>
      <c r="AY335" s="34"/>
      <c r="AZ335" s="34"/>
      <c r="BA335" s="5"/>
      <c r="BB335" s="5"/>
      <c r="BC335" s="5"/>
      <c r="BD335" s="5"/>
      <c r="BE335" s="5"/>
      <c r="BF335" s="5"/>
      <c r="BG335" s="5"/>
      <c r="BH335" s="5"/>
      <c r="BI335" s="5"/>
      <c r="BJ335" s="5"/>
      <c r="BK335" s="5"/>
      <c r="BL335" s="5"/>
      <c r="BM335" s="4"/>
      <c r="BN335" s="5"/>
      <c r="BO335" s="5"/>
      <c r="BP335" s="5"/>
      <c r="BQ335" s="5"/>
      <c r="BR335" s="5"/>
      <c r="BS335" s="5"/>
      <c r="BT335" s="5"/>
      <c r="BU335" s="5"/>
    </row>
    <row r="336" spans="1:73" ht="13" x14ac:dyDescent="0.15">
      <c r="A336" s="34"/>
      <c r="B336" s="5"/>
      <c r="C336" s="5"/>
      <c r="D336" s="5"/>
      <c r="E336" s="5"/>
      <c r="F336" s="5"/>
      <c r="G336" s="5"/>
      <c r="H336" s="5"/>
      <c r="I336" s="5"/>
      <c r="J336" s="5"/>
      <c r="K336" s="5"/>
      <c r="L336" s="34"/>
      <c r="M336" s="34"/>
      <c r="N336" s="34"/>
      <c r="O336" s="34"/>
      <c r="P336" s="34"/>
      <c r="Q336" s="34"/>
      <c r="R336" s="5"/>
      <c r="S336" s="5"/>
      <c r="T336" s="5"/>
      <c r="U336" s="5"/>
      <c r="V336" s="5"/>
      <c r="W336" s="34"/>
      <c r="X336" s="34"/>
      <c r="Y336" s="34"/>
      <c r="Z336" s="34"/>
      <c r="AA336" s="34"/>
      <c r="AB336" s="5"/>
      <c r="AC336" s="5"/>
      <c r="AD336" s="34"/>
      <c r="AE336" s="5"/>
      <c r="AF336" s="5"/>
      <c r="AG336" s="5"/>
      <c r="AH336" s="5"/>
      <c r="AI336" s="5"/>
      <c r="AJ336" s="5"/>
      <c r="AK336" s="5"/>
      <c r="AL336" s="5"/>
      <c r="AM336" s="5"/>
      <c r="AN336" s="5"/>
      <c r="AO336" s="5"/>
      <c r="AP336" s="35"/>
      <c r="AQ336" s="34"/>
      <c r="AR336" s="34"/>
      <c r="AS336" s="34"/>
      <c r="AT336" s="34"/>
      <c r="AU336" s="34"/>
      <c r="AV336" s="34"/>
      <c r="AW336" s="34"/>
      <c r="AX336" s="34"/>
      <c r="AY336" s="34"/>
      <c r="AZ336" s="34"/>
      <c r="BA336" s="5"/>
      <c r="BB336" s="5"/>
      <c r="BC336" s="5"/>
      <c r="BD336" s="5"/>
      <c r="BE336" s="5"/>
      <c r="BF336" s="5"/>
      <c r="BG336" s="5"/>
      <c r="BH336" s="5"/>
      <c r="BI336" s="5"/>
      <c r="BJ336" s="5"/>
      <c r="BK336" s="5"/>
      <c r="BL336" s="5"/>
      <c r="BM336" s="4"/>
      <c r="BN336" s="5"/>
      <c r="BO336" s="5"/>
      <c r="BP336" s="5"/>
      <c r="BQ336" s="5"/>
      <c r="BR336" s="5"/>
      <c r="BS336" s="5"/>
      <c r="BT336" s="5"/>
      <c r="BU336" s="5"/>
    </row>
    <row r="337" spans="1:73" ht="13" x14ac:dyDescent="0.15">
      <c r="A337" s="34"/>
      <c r="B337" s="5"/>
      <c r="C337" s="5"/>
      <c r="D337" s="5"/>
      <c r="E337" s="5"/>
      <c r="F337" s="5"/>
      <c r="G337" s="5"/>
      <c r="H337" s="5"/>
      <c r="I337" s="5"/>
      <c r="J337" s="5"/>
      <c r="K337" s="5"/>
      <c r="L337" s="34"/>
      <c r="M337" s="34"/>
      <c r="N337" s="34"/>
      <c r="O337" s="34"/>
      <c r="P337" s="34"/>
      <c r="Q337" s="34"/>
      <c r="R337" s="5"/>
      <c r="S337" s="5"/>
      <c r="T337" s="5"/>
      <c r="U337" s="5"/>
      <c r="V337" s="5"/>
      <c r="W337" s="34"/>
      <c r="X337" s="34"/>
      <c r="Y337" s="34"/>
      <c r="Z337" s="34"/>
      <c r="AA337" s="34"/>
      <c r="AB337" s="5"/>
      <c r="AC337" s="5"/>
      <c r="AD337" s="34"/>
      <c r="AE337" s="5"/>
      <c r="AF337" s="5"/>
      <c r="AG337" s="5"/>
      <c r="AH337" s="5"/>
      <c r="AI337" s="5"/>
      <c r="AJ337" s="5"/>
      <c r="AK337" s="5"/>
      <c r="AL337" s="5"/>
      <c r="AM337" s="5"/>
      <c r="AN337" s="5"/>
      <c r="AO337" s="5"/>
      <c r="AP337" s="35"/>
      <c r="AQ337" s="34"/>
      <c r="AR337" s="34"/>
      <c r="AS337" s="34"/>
      <c r="AT337" s="34"/>
      <c r="AU337" s="34"/>
      <c r="AV337" s="34"/>
      <c r="AW337" s="34"/>
      <c r="AX337" s="34"/>
      <c r="AY337" s="34"/>
      <c r="AZ337" s="34"/>
      <c r="BA337" s="5"/>
      <c r="BB337" s="5"/>
      <c r="BC337" s="5"/>
      <c r="BD337" s="5"/>
      <c r="BE337" s="5"/>
      <c r="BF337" s="5"/>
      <c r="BG337" s="5"/>
      <c r="BH337" s="5"/>
      <c r="BI337" s="5"/>
      <c r="BJ337" s="5"/>
      <c r="BK337" s="5"/>
      <c r="BL337" s="5"/>
      <c r="BM337" s="4"/>
      <c r="BN337" s="5"/>
      <c r="BO337" s="5"/>
      <c r="BP337" s="5"/>
      <c r="BQ337" s="5"/>
      <c r="BR337" s="5"/>
      <c r="BS337" s="5"/>
      <c r="BT337" s="5"/>
      <c r="BU337" s="5"/>
    </row>
    <row r="338" spans="1:73" ht="13" x14ac:dyDescent="0.15">
      <c r="A338" s="34"/>
      <c r="B338" s="5"/>
      <c r="C338" s="5"/>
      <c r="D338" s="5"/>
      <c r="E338" s="5"/>
      <c r="F338" s="5"/>
      <c r="G338" s="5"/>
      <c r="H338" s="5"/>
      <c r="I338" s="5"/>
      <c r="J338" s="5"/>
      <c r="K338" s="5"/>
      <c r="L338" s="34"/>
      <c r="M338" s="34"/>
      <c r="N338" s="34"/>
      <c r="O338" s="34"/>
      <c r="P338" s="34"/>
      <c r="Q338" s="34"/>
      <c r="R338" s="5"/>
      <c r="S338" s="5"/>
      <c r="T338" s="5"/>
      <c r="U338" s="5"/>
      <c r="V338" s="5"/>
      <c r="W338" s="34"/>
      <c r="X338" s="34"/>
      <c r="Y338" s="34"/>
      <c r="Z338" s="34"/>
      <c r="AA338" s="34"/>
      <c r="AB338" s="5"/>
      <c r="AC338" s="5"/>
      <c r="AD338" s="34"/>
      <c r="AE338" s="5"/>
      <c r="AF338" s="5"/>
      <c r="AG338" s="5"/>
      <c r="AH338" s="5"/>
      <c r="AI338" s="5"/>
      <c r="AJ338" s="5"/>
      <c r="AK338" s="5"/>
      <c r="AL338" s="5"/>
      <c r="AM338" s="5"/>
      <c r="AN338" s="5"/>
      <c r="AO338" s="5"/>
      <c r="AP338" s="35"/>
      <c r="AQ338" s="34"/>
      <c r="AR338" s="34"/>
      <c r="AS338" s="34"/>
      <c r="AT338" s="34"/>
      <c r="AU338" s="34"/>
      <c r="AV338" s="34"/>
      <c r="AW338" s="34"/>
      <c r="AX338" s="34"/>
      <c r="AY338" s="34"/>
      <c r="AZ338" s="34"/>
      <c r="BA338" s="5"/>
      <c r="BB338" s="5"/>
      <c r="BC338" s="5"/>
      <c r="BD338" s="5"/>
      <c r="BE338" s="5"/>
      <c r="BF338" s="5"/>
      <c r="BG338" s="5"/>
      <c r="BH338" s="5"/>
      <c r="BI338" s="5"/>
      <c r="BJ338" s="5"/>
      <c r="BK338" s="5"/>
      <c r="BL338" s="5"/>
      <c r="BM338" s="4"/>
      <c r="BN338" s="5"/>
      <c r="BO338" s="5"/>
      <c r="BP338" s="5"/>
      <c r="BQ338" s="5"/>
      <c r="BR338" s="5"/>
      <c r="BS338" s="5"/>
      <c r="BT338" s="5"/>
      <c r="BU338" s="5"/>
    </row>
    <row r="339" spans="1:73" ht="13" x14ac:dyDescent="0.15">
      <c r="A339" s="34"/>
      <c r="B339" s="5"/>
      <c r="C339" s="5"/>
      <c r="D339" s="5"/>
      <c r="E339" s="5"/>
      <c r="F339" s="5"/>
      <c r="G339" s="5"/>
      <c r="H339" s="5"/>
      <c r="I339" s="5"/>
      <c r="J339" s="5"/>
      <c r="K339" s="5"/>
      <c r="L339" s="34"/>
      <c r="M339" s="34"/>
      <c r="N339" s="34"/>
      <c r="O339" s="34"/>
      <c r="P339" s="34"/>
      <c r="Q339" s="34"/>
      <c r="R339" s="5"/>
      <c r="S339" s="5"/>
      <c r="T339" s="5"/>
      <c r="U339" s="5"/>
      <c r="V339" s="5"/>
      <c r="W339" s="34"/>
      <c r="X339" s="34"/>
      <c r="Y339" s="34"/>
      <c r="Z339" s="34"/>
      <c r="AA339" s="34"/>
      <c r="AB339" s="5"/>
      <c r="AC339" s="5"/>
      <c r="AD339" s="34"/>
      <c r="AE339" s="5"/>
      <c r="AF339" s="5"/>
      <c r="AG339" s="5"/>
      <c r="AH339" s="5"/>
      <c r="AI339" s="5"/>
      <c r="AJ339" s="5"/>
      <c r="AK339" s="5"/>
      <c r="AL339" s="5"/>
      <c r="AM339" s="5"/>
      <c r="AN339" s="5"/>
      <c r="AO339" s="5"/>
      <c r="AP339" s="35"/>
      <c r="AQ339" s="34"/>
      <c r="AR339" s="34"/>
      <c r="AS339" s="34"/>
      <c r="AT339" s="34"/>
      <c r="AU339" s="34"/>
      <c r="AV339" s="34"/>
      <c r="AW339" s="34"/>
      <c r="AX339" s="34"/>
      <c r="AY339" s="34"/>
      <c r="AZ339" s="34"/>
      <c r="BA339" s="5"/>
      <c r="BB339" s="5"/>
      <c r="BC339" s="5"/>
      <c r="BD339" s="5"/>
      <c r="BE339" s="5"/>
      <c r="BF339" s="5"/>
      <c r="BG339" s="5"/>
      <c r="BH339" s="5"/>
      <c r="BI339" s="5"/>
      <c r="BJ339" s="5"/>
      <c r="BK339" s="5"/>
      <c r="BL339" s="5"/>
      <c r="BM339" s="4"/>
      <c r="BN339" s="5"/>
      <c r="BO339" s="5"/>
      <c r="BP339" s="5"/>
      <c r="BQ339" s="5"/>
      <c r="BR339" s="5"/>
      <c r="BS339" s="5"/>
      <c r="BT339" s="5"/>
      <c r="BU339" s="5"/>
    </row>
    <row r="340" spans="1:73" ht="13" x14ac:dyDescent="0.15">
      <c r="A340" s="34"/>
      <c r="B340" s="5"/>
      <c r="C340" s="5"/>
      <c r="D340" s="5"/>
      <c r="E340" s="5"/>
      <c r="F340" s="5"/>
      <c r="G340" s="5"/>
      <c r="H340" s="5"/>
      <c r="I340" s="5"/>
      <c r="J340" s="5"/>
      <c r="K340" s="5"/>
      <c r="L340" s="34"/>
      <c r="M340" s="34"/>
      <c r="N340" s="34"/>
      <c r="O340" s="34"/>
      <c r="P340" s="34"/>
      <c r="Q340" s="34"/>
      <c r="R340" s="5"/>
      <c r="S340" s="5"/>
      <c r="T340" s="5"/>
      <c r="U340" s="5"/>
      <c r="V340" s="5"/>
      <c r="W340" s="34"/>
      <c r="X340" s="34"/>
      <c r="Y340" s="34"/>
      <c r="Z340" s="34"/>
      <c r="AA340" s="34"/>
      <c r="AB340" s="5"/>
      <c r="AC340" s="5"/>
      <c r="AD340" s="34"/>
      <c r="AE340" s="5"/>
      <c r="AF340" s="5"/>
      <c r="AG340" s="5"/>
      <c r="AH340" s="5"/>
      <c r="AI340" s="5"/>
      <c r="AJ340" s="5"/>
      <c r="AK340" s="5"/>
      <c r="AL340" s="5"/>
      <c r="AM340" s="5"/>
      <c r="AN340" s="5"/>
      <c r="AO340" s="5"/>
      <c r="AP340" s="35"/>
      <c r="AQ340" s="34"/>
      <c r="AR340" s="34"/>
      <c r="AS340" s="34"/>
      <c r="AT340" s="34"/>
      <c r="AU340" s="34"/>
      <c r="AV340" s="34"/>
      <c r="AW340" s="34"/>
      <c r="AX340" s="34"/>
      <c r="AY340" s="34"/>
      <c r="AZ340" s="34"/>
      <c r="BA340" s="5"/>
      <c r="BB340" s="5"/>
      <c r="BC340" s="5"/>
      <c r="BD340" s="5"/>
      <c r="BE340" s="5"/>
      <c r="BF340" s="5"/>
      <c r="BG340" s="5"/>
      <c r="BH340" s="5"/>
      <c r="BI340" s="5"/>
      <c r="BJ340" s="5"/>
      <c r="BK340" s="5"/>
      <c r="BL340" s="5"/>
      <c r="BM340" s="4"/>
      <c r="BN340" s="5"/>
      <c r="BO340" s="5"/>
      <c r="BP340" s="5"/>
      <c r="BQ340" s="5"/>
      <c r="BR340" s="5"/>
      <c r="BS340" s="5"/>
      <c r="BT340" s="5"/>
      <c r="BU340" s="5"/>
    </row>
    <row r="341" spans="1:73" ht="13" x14ac:dyDescent="0.15">
      <c r="A341" s="34"/>
      <c r="B341" s="5"/>
      <c r="C341" s="5"/>
      <c r="D341" s="5"/>
      <c r="E341" s="5"/>
      <c r="F341" s="5"/>
      <c r="G341" s="5"/>
      <c r="H341" s="5"/>
      <c r="I341" s="5"/>
      <c r="J341" s="5"/>
      <c r="K341" s="5"/>
      <c r="L341" s="34"/>
      <c r="M341" s="34"/>
      <c r="N341" s="34"/>
      <c r="O341" s="34"/>
      <c r="P341" s="34"/>
      <c r="Q341" s="34"/>
      <c r="R341" s="5"/>
      <c r="S341" s="5"/>
      <c r="T341" s="5"/>
      <c r="U341" s="5"/>
      <c r="V341" s="5"/>
      <c r="W341" s="34"/>
      <c r="X341" s="34"/>
      <c r="Y341" s="34"/>
      <c r="Z341" s="34"/>
      <c r="AA341" s="34"/>
      <c r="AB341" s="5"/>
      <c r="AC341" s="5"/>
      <c r="AD341" s="34"/>
      <c r="AE341" s="5"/>
      <c r="AF341" s="5"/>
      <c r="AG341" s="5"/>
      <c r="AH341" s="5"/>
      <c r="AI341" s="5"/>
      <c r="AJ341" s="5"/>
      <c r="AK341" s="5"/>
      <c r="AL341" s="5"/>
      <c r="AM341" s="5"/>
      <c r="AN341" s="5"/>
      <c r="AO341" s="5"/>
      <c r="AP341" s="35"/>
      <c r="AQ341" s="34"/>
      <c r="AR341" s="34"/>
      <c r="AS341" s="34"/>
      <c r="AT341" s="34"/>
      <c r="AU341" s="34"/>
      <c r="AV341" s="34"/>
      <c r="AW341" s="34"/>
      <c r="AX341" s="34"/>
      <c r="AY341" s="34"/>
      <c r="AZ341" s="34"/>
      <c r="BA341" s="5"/>
      <c r="BB341" s="5"/>
      <c r="BC341" s="5"/>
      <c r="BD341" s="5"/>
      <c r="BE341" s="5"/>
      <c r="BF341" s="5"/>
      <c r="BG341" s="5"/>
      <c r="BH341" s="5"/>
      <c r="BI341" s="5"/>
      <c r="BJ341" s="5"/>
      <c r="BK341" s="5"/>
      <c r="BL341" s="5"/>
      <c r="BM341" s="4"/>
      <c r="BN341" s="5"/>
      <c r="BO341" s="5"/>
      <c r="BP341" s="5"/>
      <c r="BQ341" s="5"/>
      <c r="BR341" s="5"/>
      <c r="BS341" s="5"/>
      <c r="BT341" s="5"/>
      <c r="BU341" s="5"/>
    </row>
    <row r="342" spans="1:73" ht="13" x14ac:dyDescent="0.15">
      <c r="A342" s="34"/>
      <c r="B342" s="5"/>
      <c r="C342" s="5"/>
      <c r="D342" s="5"/>
      <c r="E342" s="5"/>
      <c r="F342" s="5"/>
      <c r="G342" s="5"/>
      <c r="H342" s="5"/>
      <c r="I342" s="5"/>
      <c r="J342" s="5"/>
      <c r="K342" s="5"/>
      <c r="L342" s="34"/>
      <c r="M342" s="34"/>
      <c r="N342" s="34"/>
      <c r="O342" s="34"/>
      <c r="P342" s="34"/>
      <c r="Q342" s="34"/>
      <c r="R342" s="5"/>
      <c r="S342" s="5"/>
      <c r="T342" s="5"/>
      <c r="U342" s="5"/>
      <c r="V342" s="5"/>
      <c r="W342" s="34"/>
      <c r="X342" s="34"/>
      <c r="Y342" s="34"/>
      <c r="Z342" s="34"/>
      <c r="AA342" s="34"/>
      <c r="AB342" s="5"/>
      <c r="AC342" s="5"/>
      <c r="AD342" s="34"/>
      <c r="AE342" s="5"/>
      <c r="AF342" s="5"/>
      <c r="AG342" s="5"/>
      <c r="AH342" s="5"/>
      <c r="AI342" s="5"/>
      <c r="AJ342" s="5"/>
      <c r="AK342" s="5"/>
      <c r="AL342" s="5"/>
      <c r="AM342" s="5"/>
      <c r="AN342" s="5"/>
      <c r="AO342" s="5"/>
      <c r="AP342" s="35"/>
      <c r="AQ342" s="34"/>
      <c r="AR342" s="34"/>
      <c r="AS342" s="34"/>
      <c r="AT342" s="34"/>
      <c r="AU342" s="34"/>
      <c r="AV342" s="34"/>
      <c r="AW342" s="34"/>
      <c r="AX342" s="34"/>
      <c r="AY342" s="34"/>
      <c r="AZ342" s="34"/>
      <c r="BA342" s="5"/>
      <c r="BB342" s="5"/>
      <c r="BC342" s="5"/>
      <c r="BD342" s="5"/>
      <c r="BE342" s="5"/>
      <c r="BF342" s="5"/>
      <c r="BG342" s="5"/>
      <c r="BH342" s="5"/>
      <c r="BI342" s="5"/>
      <c r="BJ342" s="5"/>
      <c r="BK342" s="5"/>
      <c r="BL342" s="5"/>
      <c r="BM342" s="4"/>
      <c r="BN342" s="5"/>
      <c r="BO342" s="5"/>
      <c r="BP342" s="5"/>
      <c r="BQ342" s="5"/>
      <c r="BR342" s="5"/>
      <c r="BS342" s="5"/>
      <c r="BT342" s="5"/>
      <c r="BU342" s="5"/>
    </row>
    <row r="343" spans="1:73" ht="13" x14ac:dyDescent="0.15">
      <c r="A343" s="34"/>
      <c r="B343" s="5"/>
      <c r="C343" s="5"/>
      <c r="D343" s="5"/>
      <c r="E343" s="5"/>
      <c r="F343" s="5"/>
      <c r="G343" s="5"/>
      <c r="H343" s="5"/>
      <c r="I343" s="5"/>
      <c r="J343" s="5"/>
      <c r="K343" s="5"/>
      <c r="L343" s="34"/>
      <c r="M343" s="34"/>
      <c r="N343" s="34"/>
      <c r="O343" s="34"/>
      <c r="P343" s="34"/>
      <c r="Q343" s="34"/>
      <c r="R343" s="5"/>
      <c r="S343" s="5"/>
      <c r="T343" s="5"/>
      <c r="U343" s="5"/>
      <c r="V343" s="5"/>
      <c r="W343" s="34"/>
      <c r="X343" s="34"/>
      <c r="Y343" s="34"/>
      <c r="Z343" s="34"/>
      <c r="AA343" s="34"/>
      <c r="AB343" s="5"/>
      <c r="AC343" s="5"/>
      <c r="AD343" s="34"/>
      <c r="AE343" s="5"/>
      <c r="AF343" s="5"/>
      <c r="AG343" s="5"/>
      <c r="AH343" s="5"/>
      <c r="AI343" s="5"/>
      <c r="AJ343" s="5"/>
      <c r="AK343" s="5"/>
      <c r="AL343" s="5"/>
      <c r="AM343" s="5"/>
      <c r="AN343" s="5"/>
      <c r="AO343" s="5"/>
      <c r="AP343" s="35"/>
      <c r="AQ343" s="34"/>
      <c r="AR343" s="34"/>
      <c r="AS343" s="34"/>
      <c r="AT343" s="34"/>
      <c r="AU343" s="34"/>
      <c r="AV343" s="34"/>
      <c r="AW343" s="34"/>
      <c r="AX343" s="34"/>
      <c r="AY343" s="34"/>
      <c r="AZ343" s="34"/>
      <c r="BA343" s="5"/>
      <c r="BB343" s="5"/>
      <c r="BC343" s="5"/>
      <c r="BD343" s="5"/>
      <c r="BE343" s="5"/>
      <c r="BF343" s="5"/>
      <c r="BG343" s="5"/>
      <c r="BH343" s="5"/>
      <c r="BI343" s="5"/>
      <c r="BJ343" s="5"/>
      <c r="BK343" s="5"/>
      <c r="BL343" s="5"/>
      <c r="BM343" s="4"/>
      <c r="BN343" s="5"/>
      <c r="BO343" s="5"/>
      <c r="BP343" s="5"/>
      <c r="BQ343" s="5"/>
      <c r="BR343" s="5"/>
      <c r="BS343" s="5"/>
      <c r="BT343" s="5"/>
      <c r="BU343" s="5"/>
    </row>
    <row r="344" spans="1:73" ht="13" x14ac:dyDescent="0.15">
      <c r="A344" s="34"/>
      <c r="B344" s="5"/>
      <c r="C344" s="5"/>
      <c r="D344" s="5"/>
      <c r="E344" s="5"/>
      <c r="F344" s="5"/>
      <c r="G344" s="5"/>
      <c r="H344" s="5"/>
      <c r="I344" s="5"/>
      <c r="J344" s="5"/>
      <c r="K344" s="5"/>
      <c r="L344" s="34"/>
      <c r="M344" s="34"/>
      <c r="N344" s="34"/>
      <c r="O344" s="34"/>
      <c r="P344" s="34"/>
      <c r="Q344" s="34"/>
      <c r="R344" s="5"/>
      <c r="S344" s="5"/>
      <c r="T344" s="5"/>
      <c r="U344" s="5"/>
      <c r="V344" s="5"/>
      <c r="W344" s="34"/>
      <c r="X344" s="34"/>
      <c r="Y344" s="34"/>
      <c r="Z344" s="34"/>
      <c r="AA344" s="34"/>
      <c r="AB344" s="5"/>
      <c r="AC344" s="5"/>
      <c r="AD344" s="34"/>
      <c r="AE344" s="5"/>
      <c r="AF344" s="5"/>
      <c r="AG344" s="5"/>
      <c r="AH344" s="5"/>
      <c r="AI344" s="5"/>
      <c r="AJ344" s="5"/>
      <c r="AK344" s="5"/>
      <c r="AL344" s="5"/>
      <c r="AM344" s="5"/>
      <c r="AN344" s="5"/>
      <c r="AO344" s="5"/>
      <c r="AP344" s="35"/>
      <c r="AQ344" s="34"/>
      <c r="AR344" s="34"/>
      <c r="AS344" s="34"/>
      <c r="AT344" s="34"/>
      <c r="AU344" s="34"/>
      <c r="AV344" s="34"/>
      <c r="AW344" s="34"/>
      <c r="AX344" s="34"/>
      <c r="AY344" s="34"/>
      <c r="AZ344" s="34"/>
      <c r="BA344" s="5"/>
      <c r="BB344" s="5"/>
      <c r="BC344" s="5"/>
      <c r="BD344" s="5"/>
      <c r="BE344" s="5"/>
      <c r="BF344" s="5"/>
      <c r="BG344" s="5"/>
      <c r="BH344" s="5"/>
      <c r="BI344" s="5"/>
      <c r="BJ344" s="5"/>
      <c r="BK344" s="5"/>
      <c r="BL344" s="5"/>
      <c r="BM344" s="4"/>
      <c r="BN344" s="5"/>
      <c r="BO344" s="5"/>
      <c r="BP344" s="5"/>
      <c r="BQ344" s="5"/>
      <c r="BR344" s="5"/>
      <c r="BS344" s="5"/>
      <c r="BT344" s="5"/>
      <c r="BU344" s="5"/>
    </row>
    <row r="345" spans="1:73" ht="13" x14ac:dyDescent="0.15">
      <c r="A345" s="34"/>
      <c r="B345" s="5"/>
      <c r="C345" s="5"/>
      <c r="D345" s="5"/>
      <c r="E345" s="5"/>
      <c r="F345" s="5"/>
      <c r="G345" s="5"/>
      <c r="H345" s="5"/>
      <c r="I345" s="5"/>
      <c r="J345" s="5"/>
      <c r="K345" s="5"/>
      <c r="L345" s="34"/>
      <c r="M345" s="34"/>
      <c r="N345" s="34"/>
      <c r="O345" s="34"/>
      <c r="P345" s="34"/>
      <c r="Q345" s="34"/>
      <c r="R345" s="5"/>
      <c r="S345" s="5"/>
      <c r="T345" s="5"/>
      <c r="U345" s="5"/>
      <c r="V345" s="5"/>
      <c r="W345" s="34"/>
      <c r="X345" s="34"/>
      <c r="Y345" s="34"/>
      <c r="Z345" s="34"/>
      <c r="AA345" s="34"/>
      <c r="AB345" s="5"/>
      <c r="AC345" s="5"/>
      <c r="AD345" s="34"/>
      <c r="AE345" s="5"/>
      <c r="AF345" s="5"/>
      <c r="AG345" s="5"/>
      <c r="AH345" s="5"/>
      <c r="AI345" s="5"/>
      <c r="AJ345" s="5"/>
      <c r="AK345" s="5"/>
      <c r="AL345" s="5"/>
      <c r="AM345" s="5"/>
      <c r="AN345" s="5"/>
      <c r="AO345" s="5"/>
      <c r="AP345" s="35"/>
      <c r="AQ345" s="34"/>
      <c r="AR345" s="34"/>
      <c r="AS345" s="34"/>
      <c r="AT345" s="34"/>
      <c r="AU345" s="34"/>
      <c r="AV345" s="34"/>
      <c r="AW345" s="34"/>
      <c r="AX345" s="34"/>
      <c r="AY345" s="34"/>
      <c r="AZ345" s="34"/>
      <c r="BA345" s="5"/>
      <c r="BB345" s="5"/>
      <c r="BC345" s="5"/>
      <c r="BD345" s="5"/>
      <c r="BE345" s="5"/>
      <c r="BF345" s="5"/>
      <c r="BG345" s="5"/>
      <c r="BH345" s="5"/>
      <c r="BI345" s="5"/>
      <c r="BJ345" s="5"/>
      <c r="BK345" s="5"/>
      <c r="BL345" s="5"/>
      <c r="BM345" s="4"/>
      <c r="BN345" s="5"/>
      <c r="BO345" s="5"/>
      <c r="BP345" s="5"/>
      <c r="BQ345" s="5"/>
      <c r="BR345" s="5"/>
      <c r="BS345" s="5"/>
      <c r="BT345" s="5"/>
      <c r="BU345" s="5"/>
    </row>
    <row r="346" spans="1:73" ht="13" x14ac:dyDescent="0.15">
      <c r="A346" s="34"/>
      <c r="B346" s="5"/>
      <c r="C346" s="5"/>
      <c r="D346" s="5"/>
      <c r="E346" s="5"/>
      <c r="F346" s="5"/>
      <c r="G346" s="5"/>
      <c r="H346" s="5"/>
      <c r="I346" s="5"/>
      <c r="J346" s="5"/>
      <c r="K346" s="5"/>
      <c r="L346" s="34"/>
      <c r="M346" s="34"/>
      <c r="N346" s="34"/>
      <c r="O346" s="34"/>
      <c r="P346" s="34"/>
      <c r="Q346" s="34"/>
      <c r="R346" s="5"/>
      <c r="S346" s="5"/>
      <c r="T346" s="5"/>
      <c r="U346" s="5"/>
      <c r="V346" s="5"/>
      <c r="W346" s="34"/>
      <c r="X346" s="34"/>
      <c r="Y346" s="34"/>
      <c r="Z346" s="34"/>
      <c r="AA346" s="34"/>
      <c r="AB346" s="5"/>
      <c r="AC346" s="5"/>
      <c r="AD346" s="34"/>
      <c r="AE346" s="5"/>
      <c r="AF346" s="5"/>
      <c r="AG346" s="5"/>
      <c r="AH346" s="5"/>
      <c r="AI346" s="5"/>
      <c r="AJ346" s="5"/>
      <c r="AK346" s="5"/>
      <c r="AL346" s="5"/>
      <c r="AM346" s="5"/>
      <c r="AN346" s="5"/>
      <c r="AO346" s="5"/>
      <c r="AP346" s="35"/>
      <c r="AQ346" s="34"/>
      <c r="AR346" s="34"/>
      <c r="AS346" s="34"/>
      <c r="AT346" s="34"/>
      <c r="AU346" s="34"/>
      <c r="AV346" s="34"/>
      <c r="AW346" s="34"/>
      <c r="AX346" s="34"/>
      <c r="AY346" s="34"/>
      <c r="AZ346" s="34"/>
      <c r="BA346" s="5"/>
      <c r="BB346" s="5"/>
      <c r="BC346" s="5"/>
      <c r="BD346" s="5"/>
      <c r="BE346" s="5"/>
      <c r="BF346" s="5"/>
      <c r="BG346" s="5"/>
      <c r="BH346" s="5"/>
      <c r="BI346" s="5"/>
      <c r="BJ346" s="5"/>
      <c r="BK346" s="5"/>
      <c r="BL346" s="5"/>
      <c r="BM346" s="4"/>
      <c r="BN346" s="5"/>
      <c r="BO346" s="5"/>
      <c r="BP346" s="5"/>
      <c r="BQ346" s="5"/>
      <c r="BR346" s="5"/>
      <c r="BS346" s="5"/>
      <c r="BT346" s="5"/>
      <c r="BU346" s="5"/>
    </row>
    <row r="347" spans="1:73" ht="13" x14ac:dyDescent="0.15">
      <c r="A347" s="34"/>
      <c r="B347" s="5"/>
      <c r="C347" s="5"/>
      <c r="D347" s="5"/>
      <c r="E347" s="5"/>
      <c r="F347" s="5"/>
      <c r="G347" s="5"/>
      <c r="H347" s="5"/>
      <c r="I347" s="5"/>
      <c r="J347" s="5"/>
      <c r="K347" s="5"/>
      <c r="L347" s="34"/>
      <c r="M347" s="34"/>
      <c r="N347" s="34"/>
      <c r="O347" s="34"/>
      <c r="P347" s="34"/>
      <c r="Q347" s="34"/>
      <c r="R347" s="5"/>
      <c r="S347" s="5"/>
      <c r="T347" s="5"/>
      <c r="U347" s="5"/>
      <c r="V347" s="5"/>
      <c r="W347" s="34"/>
      <c r="X347" s="34"/>
      <c r="Y347" s="34"/>
      <c r="Z347" s="34"/>
      <c r="AA347" s="34"/>
      <c r="AB347" s="5"/>
      <c r="AC347" s="5"/>
      <c r="AD347" s="34"/>
      <c r="AE347" s="5"/>
      <c r="AF347" s="5"/>
      <c r="AG347" s="5"/>
      <c r="AH347" s="5"/>
      <c r="AI347" s="5"/>
      <c r="AJ347" s="5"/>
      <c r="AK347" s="5"/>
      <c r="AL347" s="5"/>
      <c r="AM347" s="5"/>
      <c r="AN347" s="5"/>
      <c r="AO347" s="5"/>
      <c r="AP347" s="35"/>
      <c r="AQ347" s="34"/>
      <c r="AR347" s="34"/>
      <c r="AS347" s="34"/>
      <c r="AT347" s="34"/>
      <c r="AU347" s="34"/>
      <c r="AV347" s="34"/>
      <c r="AW347" s="34"/>
      <c r="AX347" s="34"/>
      <c r="AY347" s="34"/>
      <c r="AZ347" s="34"/>
      <c r="BA347" s="5"/>
      <c r="BB347" s="5"/>
      <c r="BC347" s="5"/>
      <c r="BD347" s="5"/>
      <c r="BE347" s="5"/>
      <c r="BF347" s="5"/>
      <c r="BG347" s="5"/>
      <c r="BH347" s="5"/>
      <c r="BI347" s="5"/>
      <c r="BJ347" s="5"/>
      <c r="BK347" s="5"/>
      <c r="BL347" s="5"/>
      <c r="BM347" s="4"/>
      <c r="BN347" s="5"/>
      <c r="BO347" s="5"/>
      <c r="BP347" s="5"/>
      <c r="BQ347" s="5"/>
      <c r="BR347" s="5"/>
      <c r="BS347" s="5"/>
      <c r="BT347" s="5"/>
      <c r="BU347" s="5"/>
    </row>
    <row r="348" spans="1:73" ht="13" x14ac:dyDescent="0.15">
      <c r="A348" s="34"/>
      <c r="B348" s="5"/>
      <c r="C348" s="5"/>
      <c r="D348" s="5"/>
      <c r="E348" s="5"/>
      <c r="F348" s="5"/>
      <c r="G348" s="5"/>
      <c r="H348" s="5"/>
      <c r="I348" s="5"/>
      <c r="J348" s="5"/>
      <c r="K348" s="5"/>
      <c r="L348" s="34"/>
      <c r="M348" s="34"/>
      <c r="N348" s="34"/>
      <c r="O348" s="34"/>
      <c r="P348" s="34"/>
      <c r="Q348" s="34"/>
      <c r="R348" s="5"/>
      <c r="S348" s="5"/>
      <c r="T348" s="5"/>
      <c r="U348" s="5"/>
      <c r="V348" s="5"/>
      <c r="W348" s="34"/>
      <c r="X348" s="34"/>
      <c r="Y348" s="34"/>
      <c r="Z348" s="34"/>
      <c r="AA348" s="34"/>
      <c r="AB348" s="5"/>
      <c r="AC348" s="5"/>
      <c r="AD348" s="34"/>
      <c r="AE348" s="5"/>
      <c r="AF348" s="5"/>
      <c r="AG348" s="5"/>
      <c r="AH348" s="5"/>
      <c r="AI348" s="5"/>
      <c r="AJ348" s="5"/>
      <c r="AK348" s="5"/>
      <c r="AL348" s="5"/>
      <c r="AM348" s="5"/>
      <c r="AN348" s="5"/>
      <c r="AO348" s="5"/>
      <c r="AP348" s="35"/>
      <c r="AQ348" s="34"/>
      <c r="AR348" s="34"/>
      <c r="AS348" s="34"/>
      <c r="AT348" s="34"/>
      <c r="AU348" s="34"/>
      <c r="AV348" s="34"/>
      <c r="AW348" s="34"/>
      <c r="AX348" s="34"/>
      <c r="AY348" s="34"/>
      <c r="AZ348" s="34"/>
      <c r="BA348" s="5"/>
      <c r="BB348" s="5"/>
      <c r="BC348" s="5"/>
      <c r="BD348" s="5"/>
      <c r="BE348" s="5"/>
      <c r="BF348" s="5"/>
      <c r="BG348" s="5"/>
      <c r="BH348" s="5"/>
      <c r="BI348" s="5"/>
      <c r="BJ348" s="5"/>
      <c r="BK348" s="5"/>
      <c r="BL348" s="5"/>
      <c r="BM348" s="4"/>
      <c r="BN348" s="5"/>
      <c r="BO348" s="5"/>
      <c r="BP348" s="5"/>
      <c r="BQ348" s="5"/>
      <c r="BR348" s="5"/>
      <c r="BS348" s="5"/>
      <c r="BT348" s="5"/>
      <c r="BU348" s="5"/>
    </row>
    <row r="349" spans="1:73" ht="13" x14ac:dyDescent="0.15">
      <c r="A349" s="34"/>
      <c r="B349" s="5"/>
      <c r="C349" s="5"/>
      <c r="D349" s="5"/>
      <c r="E349" s="5"/>
      <c r="F349" s="5"/>
      <c r="G349" s="5"/>
      <c r="H349" s="5"/>
      <c r="I349" s="5"/>
      <c r="J349" s="5"/>
      <c r="K349" s="5"/>
      <c r="L349" s="34"/>
      <c r="M349" s="34"/>
      <c r="N349" s="34"/>
      <c r="O349" s="34"/>
      <c r="P349" s="34"/>
      <c r="Q349" s="34"/>
      <c r="R349" s="5"/>
      <c r="S349" s="5"/>
      <c r="T349" s="5"/>
      <c r="U349" s="5"/>
      <c r="V349" s="5"/>
      <c r="W349" s="34"/>
      <c r="X349" s="34"/>
      <c r="Y349" s="34"/>
      <c r="Z349" s="34"/>
      <c r="AA349" s="34"/>
      <c r="AB349" s="5"/>
      <c r="AC349" s="5"/>
      <c r="AD349" s="34"/>
      <c r="AE349" s="5"/>
      <c r="AF349" s="5"/>
      <c r="AG349" s="5"/>
      <c r="AH349" s="5"/>
      <c r="AI349" s="5"/>
      <c r="AJ349" s="5"/>
      <c r="AK349" s="5"/>
      <c r="AL349" s="5"/>
      <c r="AM349" s="5"/>
      <c r="AN349" s="5"/>
      <c r="AO349" s="5"/>
      <c r="AP349" s="35"/>
      <c r="AQ349" s="34"/>
      <c r="AR349" s="34"/>
      <c r="AS349" s="34"/>
      <c r="AT349" s="34"/>
      <c r="AU349" s="34"/>
      <c r="AV349" s="34"/>
      <c r="AW349" s="34"/>
      <c r="AX349" s="34"/>
      <c r="AY349" s="34"/>
      <c r="AZ349" s="34"/>
      <c r="BA349" s="5"/>
      <c r="BB349" s="5"/>
      <c r="BC349" s="5"/>
      <c r="BD349" s="5"/>
      <c r="BE349" s="5"/>
      <c r="BF349" s="5"/>
      <c r="BG349" s="5"/>
      <c r="BH349" s="5"/>
      <c r="BI349" s="5"/>
      <c r="BJ349" s="5"/>
      <c r="BK349" s="5"/>
      <c r="BL349" s="5"/>
      <c r="BM349" s="4"/>
      <c r="BN349" s="5"/>
      <c r="BO349" s="5"/>
      <c r="BP349" s="5"/>
      <c r="BQ349" s="5"/>
      <c r="BR349" s="5"/>
      <c r="BS349" s="5"/>
      <c r="BT349" s="5"/>
      <c r="BU349" s="5"/>
    </row>
    <row r="350" spans="1:73" ht="13" x14ac:dyDescent="0.15">
      <c r="A350" s="34"/>
      <c r="B350" s="5"/>
      <c r="C350" s="5"/>
      <c r="D350" s="5"/>
      <c r="E350" s="5"/>
      <c r="F350" s="5"/>
      <c r="G350" s="5"/>
      <c r="H350" s="5"/>
      <c r="I350" s="5"/>
      <c r="J350" s="5"/>
      <c r="K350" s="5"/>
      <c r="L350" s="34"/>
      <c r="M350" s="34"/>
      <c r="N350" s="34"/>
      <c r="O350" s="34"/>
      <c r="P350" s="34"/>
      <c r="Q350" s="34"/>
      <c r="R350" s="5"/>
      <c r="S350" s="5"/>
      <c r="T350" s="5"/>
      <c r="U350" s="5"/>
      <c r="V350" s="5"/>
      <c r="W350" s="34"/>
      <c r="X350" s="34"/>
      <c r="Y350" s="34"/>
      <c r="Z350" s="34"/>
      <c r="AA350" s="34"/>
      <c r="AB350" s="5"/>
      <c r="AC350" s="5"/>
      <c r="AD350" s="34"/>
      <c r="AE350" s="5"/>
      <c r="AF350" s="5"/>
      <c r="AG350" s="5"/>
      <c r="AH350" s="5"/>
      <c r="AI350" s="5"/>
      <c r="AJ350" s="5"/>
      <c r="AK350" s="5"/>
      <c r="AL350" s="5"/>
      <c r="AM350" s="5"/>
      <c r="AN350" s="5"/>
      <c r="AO350" s="5"/>
      <c r="AP350" s="35"/>
      <c r="AQ350" s="34"/>
      <c r="AR350" s="34"/>
      <c r="AS350" s="34"/>
      <c r="AT350" s="34"/>
      <c r="AU350" s="34"/>
      <c r="AV350" s="34"/>
      <c r="AW350" s="34"/>
      <c r="AX350" s="34"/>
      <c r="AY350" s="34"/>
      <c r="AZ350" s="34"/>
      <c r="BA350" s="5"/>
      <c r="BB350" s="5"/>
      <c r="BC350" s="5"/>
      <c r="BD350" s="5"/>
      <c r="BE350" s="5"/>
      <c r="BF350" s="5"/>
      <c r="BG350" s="5"/>
      <c r="BH350" s="5"/>
      <c r="BI350" s="5"/>
      <c r="BJ350" s="5"/>
      <c r="BK350" s="5"/>
      <c r="BL350" s="5"/>
      <c r="BM350" s="4"/>
      <c r="BN350" s="5"/>
      <c r="BO350" s="5"/>
      <c r="BP350" s="5"/>
      <c r="BQ350" s="5"/>
      <c r="BR350" s="5"/>
      <c r="BS350" s="5"/>
      <c r="BT350" s="5"/>
      <c r="BU350" s="5"/>
    </row>
    <row r="351" spans="1:73" ht="13" x14ac:dyDescent="0.15">
      <c r="A351" s="34"/>
      <c r="B351" s="5"/>
      <c r="C351" s="5"/>
      <c r="D351" s="5"/>
      <c r="E351" s="5"/>
      <c r="F351" s="5"/>
      <c r="G351" s="5"/>
      <c r="H351" s="5"/>
      <c r="I351" s="5"/>
      <c r="J351" s="5"/>
      <c r="K351" s="5"/>
      <c r="L351" s="34"/>
      <c r="M351" s="34"/>
      <c r="N351" s="34"/>
      <c r="O351" s="34"/>
      <c r="P351" s="34"/>
      <c r="Q351" s="34"/>
      <c r="R351" s="5"/>
      <c r="S351" s="5"/>
      <c r="T351" s="5"/>
      <c r="U351" s="5"/>
      <c r="V351" s="5"/>
      <c r="W351" s="34"/>
      <c r="X351" s="34"/>
      <c r="Y351" s="34"/>
      <c r="Z351" s="34"/>
      <c r="AA351" s="34"/>
      <c r="AB351" s="5"/>
      <c r="AC351" s="5"/>
      <c r="AD351" s="34"/>
      <c r="AE351" s="5"/>
      <c r="AF351" s="5"/>
      <c r="AG351" s="5"/>
      <c r="AH351" s="5"/>
      <c r="AI351" s="5"/>
      <c r="AJ351" s="5"/>
      <c r="AK351" s="5"/>
      <c r="AL351" s="5"/>
      <c r="AM351" s="5"/>
      <c r="AN351" s="5"/>
      <c r="AO351" s="5"/>
      <c r="AP351" s="35"/>
      <c r="AQ351" s="34"/>
      <c r="AR351" s="34"/>
      <c r="AS351" s="34"/>
      <c r="AT351" s="34"/>
      <c r="AU351" s="34"/>
      <c r="AV351" s="34"/>
      <c r="AW351" s="34"/>
      <c r="AX351" s="34"/>
      <c r="AY351" s="34"/>
      <c r="AZ351" s="34"/>
      <c r="BA351" s="5"/>
      <c r="BB351" s="5"/>
      <c r="BC351" s="5"/>
      <c r="BD351" s="5"/>
      <c r="BE351" s="5"/>
      <c r="BF351" s="5"/>
      <c r="BG351" s="5"/>
      <c r="BH351" s="5"/>
      <c r="BI351" s="5"/>
      <c r="BJ351" s="5"/>
      <c r="BK351" s="5"/>
      <c r="BL351" s="5"/>
      <c r="BM351" s="4"/>
      <c r="BN351" s="5"/>
      <c r="BO351" s="5"/>
      <c r="BP351" s="5"/>
      <c r="BQ351" s="5"/>
      <c r="BR351" s="5"/>
      <c r="BS351" s="5"/>
      <c r="BT351" s="5"/>
      <c r="BU351" s="5"/>
    </row>
    <row r="352" spans="1:73" ht="13" x14ac:dyDescent="0.15">
      <c r="A352" s="34"/>
      <c r="B352" s="5"/>
      <c r="C352" s="5"/>
      <c r="D352" s="5"/>
      <c r="E352" s="5"/>
      <c r="F352" s="5"/>
      <c r="G352" s="5"/>
      <c r="H352" s="5"/>
      <c r="I352" s="5"/>
      <c r="J352" s="5"/>
      <c r="K352" s="5"/>
      <c r="L352" s="34"/>
      <c r="M352" s="34"/>
      <c r="N352" s="34"/>
      <c r="O352" s="34"/>
      <c r="P352" s="34"/>
      <c r="Q352" s="34"/>
      <c r="R352" s="5"/>
      <c r="S352" s="5"/>
      <c r="T352" s="5"/>
      <c r="U352" s="5"/>
      <c r="V352" s="5"/>
      <c r="W352" s="34"/>
      <c r="X352" s="34"/>
      <c r="Y352" s="34"/>
      <c r="Z352" s="34"/>
      <c r="AA352" s="34"/>
      <c r="AB352" s="5"/>
      <c r="AC352" s="5"/>
      <c r="AD352" s="34"/>
      <c r="AE352" s="5"/>
      <c r="AF352" s="5"/>
      <c r="AG352" s="5"/>
      <c r="AH352" s="5"/>
      <c r="AI352" s="5"/>
      <c r="AJ352" s="5"/>
      <c r="AK352" s="5"/>
      <c r="AL352" s="5"/>
      <c r="AM352" s="5"/>
      <c r="AN352" s="5"/>
      <c r="AO352" s="5"/>
      <c r="AP352" s="35"/>
      <c r="AQ352" s="34"/>
      <c r="AR352" s="34"/>
      <c r="AS352" s="34"/>
      <c r="AT352" s="34"/>
      <c r="AU352" s="34"/>
      <c r="AV352" s="34"/>
      <c r="AW352" s="34"/>
      <c r="AX352" s="34"/>
      <c r="AY352" s="34"/>
      <c r="AZ352" s="34"/>
      <c r="BA352" s="5"/>
      <c r="BB352" s="5"/>
      <c r="BC352" s="5"/>
      <c r="BD352" s="5"/>
      <c r="BE352" s="5"/>
      <c r="BF352" s="5"/>
      <c r="BG352" s="5"/>
      <c r="BH352" s="5"/>
      <c r="BI352" s="5"/>
      <c r="BJ352" s="5"/>
      <c r="BK352" s="5"/>
      <c r="BL352" s="5"/>
      <c r="BM352" s="4"/>
      <c r="BN352" s="5"/>
      <c r="BO352" s="5"/>
      <c r="BP352" s="5"/>
      <c r="BQ352" s="5"/>
      <c r="BR352" s="5"/>
      <c r="BS352" s="5"/>
      <c r="BT352" s="5"/>
      <c r="BU352" s="5"/>
    </row>
    <row r="353" spans="1:73" ht="13" x14ac:dyDescent="0.15">
      <c r="A353" s="34"/>
      <c r="B353" s="5"/>
      <c r="C353" s="5"/>
      <c r="D353" s="5"/>
      <c r="E353" s="5"/>
      <c r="F353" s="5"/>
      <c r="G353" s="5"/>
      <c r="H353" s="5"/>
      <c r="I353" s="5"/>
      <c r="J353" s="5"/>
      <c r="K353" s="5"/>
      <c r="L353" s="34"/>
      <c r="M353" s="34"/>
      <c r="N353" s="34"/>
      <c r="O353" s="34"/>
      <c r="P353" s="34"/>
      <c r="Q353" s="34"/>
      <c r="R353" s="5"/>
      <c r="S353" s="5"/>
      <c r="T353" s="5"/>
      <c r="U353" s="5"/>
      <c r="V353" s="5"/>
      <c r="W353" s="34"/>
      <c r="X353" s="34"/>
      <c r="Y353" s="34"/>
      <c r="Z353" s="34"/>
      <c r="AA353" s="34"/>
      <c r="AB353" s="5"/>
      <c r="AC353" s="5"/>
      <c r="AD353" s="34"/>
      <c r="AE353" s="5"/>
      <c r="AF353" s="5"/>
      <c r="AG353" s="5"/>
      <c r="AH353" s="5"/>
      <c r="AI353" s="5"/>
      <c r="AJ353" s="5"/>
      <c r="AK353" s="5"/>
      <c r="AL353" s="5"/>
      <c r="AM353" s="5"/>
      <c r="AN353" s="5"/>
      <c r="AO353" s="5"/>
      <c r="AP353" s="35"/>
      <c r="AQ353" s="34"/>
      <c r="AR353" s="34"/>
      <c r="AS353" s="34"/>
      <c r="AT353" s="34"/>
      <c r="AU353" s="34"/>
      <c r="AV353" s="34"/>
      <c r="AW353" s="34"/>
      <c r="AX353" s="34"/>
      <c r="AY353" s="34"/>
      <c r="AZ353" s="34"/>
      <c r="BA353" s="5"/>
      <c r="BB353" s="5"/>
      <c r="BC353" s="5"/>
      <c r="BD353" s="5"/>
      <c r="BE353" s="5"/>
      <c r="BF353" s="5"/>
      <c r="BG353" s="5"/>
      <c r="BH353" s="5"/>
      <c r="BI353" s="5"/>
      <c r="BJ353" s="5"/>
      <c r="BK353" s="5"/>
      <c r="BL353" s="5"/>
      <c r="BM353" s="4"/>
      <c r="BN353" s="5"/>
      <c r="BO353" s="5"/>
      <c r="BP353" s="5"/>
      <c r="BQ353" s="5"/>
      <c r="BR353" s="5"/>
      <c r="BS353" s="5"/>
      <c r="BT353" s="5"/>
      <c r="BU353" s="5"/>
    </row>
    <row r="354" spans="1:73" ht="13" x14ac:dyDescent="0.15">
      <c r="A354" s="34"/>
      <c r="B354" s="5"/>
      <c r="C354" s="5"/>
      <c r="D354" s="5"/>
      <c r="E354" s="5"/>
      <c r="F354" s="5"/>
      <c r="G354" s="5"/>
      <c r="H354" s="5"/>
      <c r="I354" s="5"/>
      <c r="J354" s="5"/>
      <c r="K354" s="5"/>
      <c r="L354" s="34"/>
      <c r="M354" s="34"/>
      <c r="N354" s="34"/>
      <c r="O354" s="34"/>
      <c r="P354" s="34"/>
      <c r="Q354" s="34"/>
      <c r="R354" s="5"/>
      <c r="S354" s="5"/>
      <c r="T354" s="5"/>
      <c r="U354" s="5"/>
      <c r="V354" s="5"/>
      <c r="W354" s="34"/>
      <c r="X354" s="34"/>
      <c r="Y354" s="34"/>
      <c r="Z354" s="34"/>
      <c r="AA354" s="34"/>
      <c r="AB354" s="5"/>
      <c r="AC354" s="5"/>
      <c r="AD354" s="34"/>
      <c r="AE354" s="5"/>
      <c r="AF354" s="5"/>
      <c r="AG354" s="5"/>
      <c r="AH354" s="5"/>
      <c r="AI354" s="5"/>
      <c r="AJ354" s="5"/>
      <c r="AK354" s="5"/>
      <c r="AL354" s="5"/>
      <c r="AM354" s="5"/>
      <c r="AN354" s="5"/>
      <c r="AO354" s="5"/>
      <c r="AP354" s="35"/>
      <c r="AQ354" s="34"/>
      <c r="AR354" s="34"/>
      <c r="AS354" s="34"/>
      <c r="AT354" s="34"/>
      <c r="AU354" s="34"/>
      <c r="AV354" s="34"/>
      <c r="AW354" s="34"/>
      <c r="AX354" s="34"/>
      <c r="AY354" s="34"/>
      <c r="AZ354" s="34"/>
      <c r="BA354" s="5"/>
      <c r="BB354" s="5"/>
      <c r="BC354" s="5"/>
      <c r="BD354" s="5"/>
      <c r="BE354" s="5"/>
      <c r="BF354" s="5"/>
      <c r="BG354" s="5"/>
      <c r="BH354" s="5"/>
      <c r="BI354" s="5"/>
      <c r="BJ354" s="5"/>
      <c r="BK354" s="5"/>
      <c r="BL354" s="5"/>
      <c r="BM354" s="4"/>
      <c r="BN354" s="5"/>
      <c r="BO354" s="5"/>
      <c r="BP354" s="5"/>
      <c r="BQ354" s="5"/>
      <c r="BR354" s="5"/>
      <c r="BS354" s="5"/>
      <c r="BT354" s="5"/>
      <c r="BU354" s="5"/>
    </row>
    <row r="355" spans="1:73" ht="13" x14ac:dyDescent="0.15">
      <c r="A355" s="34"/>
      <c r="B355" s="5"/>
      <c r="C355" s="5"/>
      <c r="D355" s="5"/>
      <c r="E355" s="5"/>
      <c r="F355" s="5"/>
      <c r="G355" s="5"/>
      <c r="H355" s="5"/>
      <c r="I355" s="5"/>
      <c r="J355" s="5"/>
      <c r="K355" s="5"/>
      <c r="L355" s="34"/>
      <c r="M355" s="34"/>
      <c r="N355" s="34"/>
      <c r="O355" s="34"/>
      <c r="P355" s="34"/>
      <c r="Q355" s="34"/>
      <c r="R355" s="5"/>
      <c r="S355" s="5"/>
      <c r="T355" s="5"/>
      <c r="U355" s="5"/>
      <c r="V355" s="5"/>
      <c r="W355" s="34"/>
      <c r="X355" s="34"/>
      <c r="Y355" s="34"/>
      <c r="Z355" s="34"/>
      <c r="AA355" s="34"/>
      <c r="AB355" s="5"/>
      <c r="AC355" s="5"/>
      <c r="AD355" s="34"/>
      <c r="AE355" s="5"/>
      <c r="AF355" s="5"/>
      <c r="AG355" s="5"/>
      <c r="AH355" s="5"/>
      <c r="AI355" s="5"/>
      <c r="AJ355" s="5"/>
      <c r="AK355" s="5"/>
      <c r="AL355" s="5"/>
      <c r="AM355" s="5"/>
      <c r="AN355" s="5"/>
      <c r="AO355" s="5"/>
      <c r="AP355" s="35"/>
      <c r="AQ355" s="34"/>
      <c r="AR355" s="34"/>
      <c r="AS355" s="34"/>
      <c r="AT355" s="34"/>
      <c r="AU355" s="34"/>
      <c r="AV355" s="34"/>
      <c r="AW355" s="34"/>
      <c r="AX355" s="34"/>
      <c r="AY355" s="34"/>
      <c r="AZ355" s="34"/>
      <c r="BA355" s="5"/>
      <c r="BB355" s="5"/>
      <c r="BC355" s="5"/>
      <c r="BD355" s="5"/>
      <c r="BE355" s="5"/>
      <c r="BF355" s="5"/>
      <c r="BG355" s="5"/>
      <c r="BH355" s="5"/>
      <c r="BI355" s="5"/>
      <c r="BJ355" s="5"/>
      <c r="BK355" s="5"/>
      <c r="BL355" s="5"/>
      <c r="BM355" s="4"/>
      <c r="BN355" s="5"/>
      <c r="BO355" s="5"/>
      <c r="BP355" s="5"/>
      <c r="BQ355" s="5"/>
      <c r="BR355" s="5"/>
      <c r="BS355" s="5"/>
      <c r="BT355" s="5"/>
      <c r="BU355" s="5"/>
    </row>
    <row r="356" spans="1:73" ht="13" x14ac:dyDescent="0.15">
      <c r="A356" s="34"/>
      <c r="B356" s="5"/>
      <c r="C356" s="5"/>
      <c r="D356" s="5"/>
      <c r="E356" s="5"/>
      <c r="F356" s="5"/>
      <c r="G356" s="5"/>
      <c r="H356" s="5"/>
      <c r="I356" s="5"/>
      <c r="J356" s="5"/>
      <c r="K356" s="5"/>
      <c r="L356" s="34"/>
      <c r="M356" s="34"/>
      <c r="N356" s="34"/>
      <c r="O356" s="34"/>
      <c r="P356" s="34"/>
      <c r="Q356" s="34"/>
      <c r="R356" s="5"/>
      <c r="S356" s="5"/>
      <c r="T356" s="5"/>
      <c r="U356" s="5"/>
      <c r="V356" s="5"/>
      <c r="W356" s="34"/>
      <c r="X356" s="34"/>
      <c r="Y356" s="34"/>
      <c r="Z356" s="34"/>
      <c r="AA356" s="34"/>
      <c r="AB356" s="5"/>
      <c r="AC356" s="5"/>
      <c r="AD356" s="34"/>
      <c r="AE356" s="5"/>
      <c r="AF356" s="5"/>
      <c r="AG356" s="5"/>
      <c r="AH356" s="5"/>
      <c r="AI356" s="5"/>
      <c r="AJ356" s="5"/>
      <c r="AK356" s="5"/>
      <c r="AL356" s="5"/>
      <c r="AM356" s="5"/>
      <c r="AN356" s="5"/>
      <c r="AO356" s="5"/>
      <c r="AP356" s="35"/>
      <c r="AQ356" s="34"/>
      <c r="AR356" s="34"/>
      <c r="AS356" s="34"/>
      <c r="AT356" s="34"/>
      <c r="AU356" s="34"/>
      <c r="AV356" s="34"/>
      <c r="AW356" s="34"/>
      <c r="AX356" s="34"/>
      <c r="AY356" s="34"/>
      <c r="AZ356" s="34"/>
      <c r="BA356" s="5"/>
      <c r="BB356" s="5"/>
      <c r="BC356" s="5"/>
      <c r="BD356" s="5"/>
      <c r="BE356" s="5"/>
      <c r="BF356" s="5"/>
      <c r="BG356" s="5"/>
      <c r="BH356" s="5"/>
      <c r="BI356" s="5"/>
      <c r="BJ356" s="5"/>
      <c r="BK356" s="5"/>
      <c r="BL356" s="5"/>
      <c r="BM356" s="4"/>
      <c r="BN356" s="5"/>
      <c r="BO356" s="5"/>
      <c r="BP356" s="5"/>
      <c r="BQ356" s="5"/>
      <c r="BR356" s="5"/>
      <c r="BS356" s="5"/>
      <c r="BT356" s="5"/>
      <c r="BU356" s="5"/>
    </row>
    <row r="357" spans="1:73" ht="13" x14ac:dyDescent="0.15">
      <c r="A357" s="34"/>
      <c r="B357" s="5"/>
      <c r="C357" s="5"/>
      <c r="D357" s="5"/>
      <c r="E357" s="5"/>
      <c r="F357" s="5"/>
      <c r="G357" s="5"/>
      <c r="H357" s="5"/>
      <c r="I357" s="5"/>
      <c r="J357" s="5"/>
      <c r="K357" s="5"/>
      <c r="L357" s="34"/>
      <c r="M357" s="34"/>
      <c r="N357" s="34"/>
      <c r="O357" s="34"/>
      <c r="P357" s="34"/>
      <c r="Q357" s="34"/>
      <c r="R357" s="5"/>
      <c r="S357" s="5"/>
      <c r="T357" s="5"/>
      <c r="U357" s="5"/>
      <c r="V357" s="5"/>
      <c r="W357" s="34"/>
      <c r="X357" s="34"/>
      <c r="Y357" s="34"/>
      <c r="Z357" s="34"/>
      <c r="AA357" s="34"/>
      <c r="AB357" s="5"/>
      <c r="AC357" s="5"/>
      <c r="AD357" s="34"/>
      <c r="AE357" s="5"/>
      <c r="AF357" s="5"/>
      <c r="AG357" s="5"/>
      <c r="AH357" s="5"/>
      <c r="AI357" s="5"/>
      <c r="AJ357" s="5"/>
      <c r="AK357" s="5"/>
      <c r="AL357" s="5"/>
      <c r="AM357" s="5"/>
      <c r="AN357" s="5"/>
      <c r="AO357" s="5"/>
      <c r="AP357" s="35"/>
      <c r="AQ357" s="34"/>
      <c r="AR357" s="34"/>
      <c r="AS357" s="34"/>
      <c r="AT357" s="34"/>
      <c r="AU357" s="34"/>
      <c r="AV357" s="34"/>
      <c r="AW357" s="34"/>
      <c r="AX357" s="34"/>
      <c r="AY357" s="34"/>
      <c r="AZ357" s="34"/>
      <c r="BA357" s="5"/>
      <c r="BB357" s="5"/>
      <c r="BC357" s="5"/>
      <c r="BD357" s="5"/>
      <c r="BE357" s="5"/>
      <c r="BF357" s="5"/>
      <c r="BG357" s="5"/>
      <c r="BH357" s="5"/>
      <c r="BI357" s="5"/>
      <c r="BJ357" s="5"/>
      <c r="BK357" s="5"/>
      <c r="BL357" s="5"/>
      <c r="BM357" s="4"/>
      <c r="BN357" s="5"/>
      <c r="BO357" s="5"/>
      <c r="BP357" s="5"/>
      <c r="BQ357" s="5"/>
      <c r="BR357" s="5"/>
      <c r="BS357" s="5"/>
      <c r="BT357" s="5"/>
      <c r="BU357" s="5"/>
    </row>
    <row r="358" spans="1:73" ht="13" x14ac:dyDescent="0.15">
      <c r="A358" s="34"/>
      <c r="B358" s="5"/>
      <c r="C358" s="5"/>
      <c r="D358" s="5"/>
      <c r="E358" s="5"/>
      <c r="F358" s="5"/>
      <c r="G358" s="5"/>
      <c r="H358" s="5"/>
      <c r="I358" s="5"/>
      <c r="J358" s="5"/>
      <c r="K358" s="5"/>
      <c r="L358" s="34"/>
      <c r="M358" s="34"/>
      <c r="N358" s="34"/>
      <c r="O358" s="34"/>
      <c r="P358" s="34"/>
      <c r="Q358" s="34"/>
      <c r="R358" s="5"/>
      <c r="S358" s="5"/>
      <c r="T358" s="5"/>
      <c r="U358" s="5"/>
      <c r="V358" s="5"/>
      <c r="W358" s="34"/>
      <c r="X358" s="34"/>
      <c r="Y358" s="34"/>
      <c r="Z358" s="34"/>
      <c r="AA358" s="34"/>
      <c r="AB358" s="5"/>
      <c r="AC358" s="5"/>
      <c r="AD358" s="34"/>
      <c r="AE358" s="5"/>
      <c r="AF358" s="5"/>
      <c r="AG358" s="5"/>
      <c r="AH358" s="5"/>
      <c r="AI358" s="5"/>
      <c r="AJ358" s="5"/>
      <c r="AK358" s="5"/>
      <c r="AL358" s="5"/>
      <c r="AM358" s="5"/>
      <c r="AN358" s="5"/>
      <c r="AO358" s="5"/>
      <c r="AP358" s="35"/>
      <c r="AQ358" s="34"/>
      <c r="AR358" s="34"/>
      <c r="AS358" s="34"/>
      <c r="AT358" s="34"/>
      <c r="AU358" s="34"/>
      <c r="AV358" s="34"/>
      <c r="AW358" s="34"/>
      <c r="AX358" s="34"/>
      <c r="AY358" s="34"/>
      <c r="AZ358" s="34"/>
      <c r="BA358" s="5"/>
      <c r="BB358" s="5"/>
      <c r="BC358" s="5"/>
      <c r="BD358" s="5"/>
      <c r="BE358" s="5"/>
      <c r="BF358" s="5"/>
      <c r="BG358" s="5"/>
      <c r="BH358" s="5"/>
      <c r="BI358" s="5"/>
      <c r="BJ358" s="5"/>
      <c r="BK358" s="5"/>
      <c r="BL358" s="5"/>
      <c r="BM358" s="4"/>
      <c r="BN358" s="5"/>
      <c r="BO358" s="5"/>
      <c r="BP358" s="5"/>
      <c r="BQ358" s="5"/>
      <c r="BR358" s="5"/>
      <c r="BS358" s="5"/>
      <c r="BT358" s="5"/>
      <c r="BU358" s="5"/>
    </row>
    <row r="359" spans="1:73" ht="13" x14ac:dyDescent="0.15">
      <c r="A359" s="34"/>
      <c r="B359" s="5"/>
      <c r="C359" s="5"/>
      <c r="D359" s="5"/>
      <c r="E359" s="5"/>
      <c r="F359" s="5"/>
      <c r="G359" s="5"/>
      <c r="H359" s="5"/>
      <c r="I359" s="5"/>
      <c r="J359" s="5"/>
      <c r="K359" s="5"/>
      <c r="L359" s="34"/>
      <c r="M359" s="34"/>
      <c r="N359" s="34"/>
      <c r="O359" s="34"/>
      <c r="P359" s="34"/>
      <c r="Q359" s="34"/>
      <c r="R359" s="5"/>
      <c r="S359" s="5"/>
      <c r="T359" s="5"/>
      <c r="U359" s="5"/>
      <c r="V359" s="5"/>
      <c r="W359" s="34"/>
      <c r="X359" s="34"/>
      <c r="Y359" s="34"/>
      <c r="Z359" s="34"/>
      <c r="AA359" s="34"/>
      <c r="AB359" s="5"/>
      <c r="AC359" s="5"/>
      <c r="AD359" s="34"/>
      <c r="AE359" s="5"/>
      <c r="AF359" s="5"/>
      <c r="AG359" s="5"/>
      <c r="AH359" s="5"/>
      <c r="AI359" s="5"/>
      <c r="AJ359" s="5"/>
      <c r="AK359" s="5"/>
      <c r="AL359" s="5"/>
      <c r="AM359" s="5"/>
      <c r="AN359" s="5"/>
      <c r="AO359" s="5"/>
      <c r="AP359" s="35"/>
      <c r="AQ359" s="34"/>
      <c r="AR359" s="34"/>
      <c r="AS359" s="34"/>
      <c r="AT359" s="34"/>
      <c r="AU359" s="34"/>
      <c r="AV359" s="34"/>
      <c r="AW359" s="34"/>
      <c r="AX359" s="34"/>
      <c r="AY359" s="34"/>
      <c r="AZ359" s="34"/>
      <c r="BA359" s="5"/>
      <c r="BB359" s="5"/>
      <c r="BC359" s="5"/>
      <c r="BD359" s="5"/>
      <c r="BE359" s="5"/>
      <c r="BF359" s="5"/>
      <c r="BG359" s="5"/>
      <c r="BH359" s="5"/>
      <c r="BI359" s="5"/>
      <c r="BJ359" s="5"/>
      <c r="BK359" s="5"/>
      <c r="BL359" s="5"/>
      <c r="BM359" s="4"/>
      <c r="BN359" s="5"/>
      <c r="BO359" s="5"/>
      <c r="BP359" s="5"/>
      <c r="BQ359" s="5"/>
      <c r="BR359" s="5"/>
      <c r="BS359" s="5"/>
      <c r="BT359" s="5"/>
      <c r="BU359" s="5"/>
    </row>
    <row r="360" spans="1:73" ht="13" x14ac:dyDescent="0.15">
      <c r="A360" s="34"/>
      <c r="B360" s="5"/>
      <c r="C360" s="5"/>
      <c r="D360" s="5"/>
      <c r="E360" s="5"/>
      <c r="F360" s="5"/>
      <c r="G360" s="5"/>
      <c r="H360" s="5"/>
      <c r="I360" s="5"/>
      <c r="J360" s="5"/>
      <c r="K360" s="5"/>
      <c r="L360" s="34"/>
      <c r="M360" s="34"/>
      <c r="N360" s="34"/>
      <c r="O360" s="34"/>
      <c r="P360" s="34"/>
      <c r="Q360" s="34"/>
      <c r="R360" s="5"/>
      <c r="S360" s="5"/>
      <c r="T360" s="5"/>
      <c r="U360" s="5"/>
      <c r="V360" s="5"/>
      <c r="W360" s="34"/>
      <c r="X360" s="34"/>
      <c r="Y360" s="34"/>
      <c r="Z360" s="34"/>
      <c r="AA360" s="34"/>
      <c r="AB360" s="5"/>
      <c r="AC360" s="5"/>
      <c r="AD360" s="34"/>
      <c r="AE360" s="5"/>
      <c r="AF360" s="5"/>
      <c r="AG360" s="5"/>
      <c r="AH360" s="5"/>
      <c r="AI360" s="5"/>
      <c r="AJ360" s="5"/>
      <c r="AK360" s="5"/>
      <c r="AL360" s="5"/>
      <c r="AM360" s="5"/>
      <c r="AN360" s="5"/>
      <c r="AO360" s="5"/>
      <c r="AP360" s="35"/>
      <c r="AQ360" s="34"/>
      <c r="AR360" s="34"/>
      <c r="AS360" s="34"/>
      <c r="AT360" s="34"/>
      <c r="AU360" s="34"/>
      <c r="AV360" s="34"/>
      <c r="AW360" s="34"/>
      <c r="AX360" s="34"/>
      <c r="AY360" s="34"/>
      <c r="AZ360" s="34"/>
      <c r="BA360" s="5"/>
      <c r="BB360" s="5"/>
      <c r="BC360" s="5"/>
      <c r="BD360" s="5"/>
      <c r="BE360" s="5"/>
      <c r="BF360" s="5"/>
      <c r="BG360" s="5"/>
      <c r="BH360" s="5"/>
      <c r="BI360" s="5"/>
      <c r="BJ360" s="5"/>
      <c r="BK360" s="5"/>
      <c r="BL360" s="5"/>
      <c r="BM360" s="4"/>
      <c r="BN360" s="5"/>
      <c r="BO360" s="5"/>
      <c r="BP360" s="5"/>
      <c r="BQ360" s="5"/>
      <c r="BR360" s="5"/>
      <c r="BS360" s="5"/>
      <c r="BT360" s="5"/>
      <c r="BU360" s="5"/>
    </row>
    <row r="361" spans="1:73" ht="13" x14ac:dyDescent="0.15">
      <c r="A361" s="34"/>
      <c r="B361" s="5"/>
      <c r="C361" s="5"/>
      <c r="D361" s="5"/>
      <c r="E361" s="5"/>
      <c r="F361" s="5"/>
      <c r="G361" s="5"/>
      <c r="H361" s="5"/>
      <c r="I361" s="5"/>
      <c r="J361" s="5"/>
      <c r="K361" s="5"/>
      <c r="L361" s="34"/>
      <c r="M361" s="34"/>
      <c r="N361" s="34"/>
      <c r="O361" s="34"/>
      <c r="P361" s="34"/>
      <c r="Q361" s="34"/>
      <c r="R361" s="5"/>
      <c r="S361" s="5"/>
      <c r="T361" s="5"/>
      <c r="U361" s="5"/>
      <c r="V361" s="5"/>
      <c r="W361" s="34"/>
      <c r="X361" s="34"/>
      <c r="Y361" s="34"/>
      <c r="Z361" s="34"/>
      <c r="AA361" s="34"/>
      <c r="AB361" s="5"/>
      <c r="AC361" s="5"/>
      <c r="AD361" s="34"/>
      <c r="AE361" s="5"/>
      <c r="AF361" s="5"/>
      <c r="AG361" s="5"/>
      <c r="AH361" s="5"/>
      <c r="AI361" s="5"/>
      <c r="AJ361" s="5"/>
      <c r="AK361" s="5"/>
      <c r="AL361" s="5"/>
      <c r="AM361" s="5"/>
      <c r="AN361" s="5"/>
      <c r="AO361" s="5"/>
      <c r="AP361" s="35"/>
      <c r="AQ361" s="34"/>
      <c r="AR361" s="34"/>
      <c r="AS361" s="34"/>
      <c r="AT361" s="34"/>
      <c r="AU361" s="34"/>
      <c r="AV361" s="34"/>
      <c r="AW361" s="34"/>
      <c r="AX361" s="34"/>
      <c r="AY361" s="34"/>
      <c r="AZ361" s="34"/>
      <c r="BA361" s="5"/>
      <c r="BB361" s="5"/>
      <c r="BC361" s="5"/>
      <c r="BD361" s="5"/>
      <c r="BE361" s="5"/>
      <c r="BF361" s="5"/>
      <c r="BG361" s="5"/>
      <c r="BH361" s="5"/>
      <c r="BI361" s="5"/>
      <c r="BJ361" s="5"/>
      <c r="BK361" s="5"/>
      <c r="BL361" s="5"/>
      <c r="BM361" s="4"/>
      <c r="BN361" s="5"/>
      <c r="BO361" s="5"/>
      <c r="BP361" s="5"/>
      <c r="BQ361" s="5"/>
      <c r="BR361" s="5"/>
      <c r="BS361" s="5"/>
      <c r="BT361" s="5"/>
      <c r="BU361" s="5"/>
    </row>
    <row r="362" spans="1:73" ht="13" x14ac:dyDescent="0.15">
      <c r="A362" s="34"/>
      <c r="B362" s="5"/>
      <c r="C362" s="5"/>
      <c r="D362" s="5"/>
      <c r="E362" s="5"/>
      <c r="F362" s="5"/>
      <c r="G362" s="5"/>
      <c r="H362" s="5"/>
      <c r="I362" s="5"/>
      <c r="J362" s="5"/>
      <c r="K362" s="5"/>
      <c r="L362" s="34"/>
      <c r="M362" s="34"/>
      <c r="N362" s="34"/>
      <c r="O362" s="34"/>
      <c r="P362" s="34"/>
      <c r="Q362" s="34"/>
      <c r="R362" s="5"/>
      <c r="S362" s="5"/>
      <c r="T362" s="5"/>
      <c r="U362" s="5"/>
      <c r="V362" s="5"/>
      <c r="W362" s="34"/>
      <c r="X362" s="34"/>
      <c r="Y362" s="34"/>
      <c r="Z362" s="34"/>
      <c r="AA362" s="34"/>
      <c r="AB362" s="5"/>
      <c r="AC362" s="5"/>
      <c r="AD362" s="34"/>
      <c r="AE362" s="5"/>
      <c r="AF362" s="5"/>
      <c r="AG362" s="5"/>
      <c r="AH362" s="5"/>
      <c r="AI362" s="5"/>
      <c r="AJ362" s="5"/>
      <c r="AK362" s="5"/>
      <c r="AL362" s="5"/>
      <c r="AM362" s="5"/>
      <c r="AN362" s="5"/>
      <c r="AO362" s="5"/>
      <c r="AP362" s="35"/>
      <c r="AQ362" s="34"/>
      <c r="AR362" s="34"/>
      <c r="AS362" s="34"/>
      <c r="AT362" s="34"/>
      <c r="AU362" s="34"/>
      <c r="AV362" s="34"/>
      <c r="AW362" s="34"/>
      <c r="AX362" s="34"/>
      <c r="AY362" s="34"/>
      <c r="AZ362" s="34"/>
      <c r="BA362" s="5"/>
      <c r="BB362" s="5"/>
      <c r="BC362" s="5"/>
      <c r="BD362" s="5"/>
      <c r="BE362" s="5"/>
      <c r="BF362" s="5"/>
      <c r="BG362" s="5"/>
      <c r="BH362" s="5"/>
      <c r="BI362" s="5"/>
      <c r="BJ362" s="5"/>
      <c r="BK362" s="5"/>
      <c r="BL362" s="5"/>
      <c r="BM362" s="4"/>
      <c r="BN362" s="5"/>
      <c r="BO362" s="5"/>
      <c r="BP362" s="5"/>
      <c r="BQ362" s="5"/>
      <c r="BR362" s="5"/>
      <c r="BS362" s="5"/>
      <c r="BT362" s="5"/>
      <c r="BU362" s="5"/>
    </row>
    <row r="363" spans="1:73" ht="13" x14ac:dyDescent="0.15">
      <c r="A363" s="34"/>
      <c r="B363" s="5"/>
      <c r="C363" s="5"/>
      <c r="D363" s="5"/>
      <c r="E363" s="5"/>
      <c r="F363" s="5"/>
      <c r="G363" s="5"/>
      <c r="H363" s="5"/>
      <c r="I363" s="5"/>
      <c r="J363" s="5"/>
      <c r="K363" s="5"/>
      <c r="L363" s="34"/>
      <c r="M363" s="34"/>
      <c r="N363" s="34"/>
      <c r="O363" s="34"/>
      <c r="P363" s="34"/>
      <c r="Q363" s="34"/>
      <c r="R363" s="5"/>
      <c r="S363" s="5"/>
      <c r="T363" s="5"/>
      <c r="U363" s="5"/>
      <c r="V363" s="5"/>
      <c r="W363" s="34"/>
      <c r="X363" s="34"/>
      <c r="Y363" s="34"/>
      <c r="Z363" s="34"/>
      <c r="AA363" s="34"/>
      <c r="AB363" s="5"/>
      <c r="AC363" s="5"/>
      <c r="AD363" s="34"/>
      <c r="AE363" s="5"/>
      <c r="AF363" s="5"/>
      <c r="AG363" s="5"/>
      <c r="AH363" s="5"/>
      <c r="AI363" s="5"/>
      <c r="AJ363" s="5"/>
      <c r="AK363" s="5"/>
      <c r="AL363" s="5"/>
      <c r="AM363" s="5"/>
      <c r="AN363" s="5"/>
      <c r="AO363" s="5"/>
      <c r="AP363" s="35"/>
      <c r="AQ363" s="34"/>
      <c r="AR363" s="34"/>
      <c r="AS363" s="34"/>
      <c r="AT363" s="34"/>
      <c r="AU363" s="34"/>
      <c r="AV363" s="34"/>
      <c r="AW363" s="34"/>
      <c r="AX363" s="34"/>
      <c r="AY363" s="34"/>
      <c r="AZ363" s="34"/>
      <c r="BA363" s="5"/>
      <c r="BB363" s="5"/>
      <c r="BC363" s="5"/>
      <c r="BD363" s="5"/>
      <c r="BE363" s="5"/>
      <c r="BF363" s="5"/>
      <c r="BG363" s="5"/>
      <c r="BH363" s="5"/>
      <c r="BI363" s="5"/>
      <c r="BJ363" s="5"/>
      <c r="BK363" s="5"/>
      <c r="BL363" s="5"/>
      <c r="BM363" s="4"/>
      <c r="BN363" s="5"/>
      <c r="BO363" s="5"/>
      <c r="BP363" s="5"/>
      <c r="BQ363" s="5"/>
      <c r="BR363" s="5"/>
      <c r="BS363" s="5"/>
      <c r="BT363" s="5"/>
      <c r="BU363" s="5"/>
    </row>
    <row r="364" spans="1:73" ht="13" x14ac:dyDescent="0.15">
      <c r="A364" s="34"/>
      <c r="B364" s="5"/>
      <c r="C364" s="5"/>
      <c r="D364" s="5"/>
      <c r="E364" s="5"/>
      <c r="F364" s="5"/>
      <c r="G364" s="5"/>
      <c r="H364" s="5"/>
      <c r="I364" s="5"/>
      <c r="J364" s="5"/>
      <c r="K364" s="5"/>
      <c r="L364" s="34"/>
      <c r="M364" s="34"/>
      <c r="N364" s="34"/>
      <c r="O364" s="34"/>
      <c r="P364" s="34"/>
      <c r="Q364" s="34"/>
      <c r="R364" s="5"/>
      <c r="S364" s="5"/>
      <c r="T364" s="5"/>
      <c r="U364" s="5"/>
      <c r="V364" s="5"/>
      <c r="W364" s="34"/>
      <c r="X364" s="34"/>
      <c r="Y364" s="34"/>
      <c r="Z364" s="34"/>
      <c r="AA364" s="34"/>
      <c r="AB364" s="5"/>
      <c r="AC364" s="5"/>
      <c r="AD364" s="34"/>
      <c r="AE364" s="5"/>
      <c r="AF364" s="5"/>
      <c r="AG364" s="5"/>
      <c r="AH364" s="5"/>
      <c r="AI364" s="5"/>
      <c r="AJ364" s="5"/>
      <c r="AK364" s="5"/>
      <c r="AL364" s="5"/>
      <c r="AM364" s="5"/>
      <c r="AN364" s="5"/>
      <c r="AO364" s="5"/>
      <c r="AP364" s="35"/>
      <c r="AQ364" s="34"/>
      <c r="AR364" s="34"/>
      <c r="AS364" s="34"/>
      <c r="AT364" s="34"/>
      <c r="AU364" s="34"/>
      <c r="AV364" s="34"/>
      <c r="AW364" s="34"/>
      <c r="AX364" s="34"/>
      <c r="AY364" s="34"/>
      <c r="AZ364" s="34"/>
      <c r="BA364" s="5"/>
      <c r="BB364" s="5"/>
      <c r="BC364" s="5"/>
      <c r="BD364" s="5"/>
      <c r="BE364" s="5"/>
      <c r="BF364" s="5"/>
      <c r="BG364" s="5"/>
      <c r="BH364" s="5"/>
      <c r="BI364" s="5"/>
      <c r="BJ364" s="5"/>
      <c r="BK364" s="5"/>
      <c r="BL364" s="5"/>
      <c r="BM364" s="4"/>
      <c r="BN364" s="5"/>
      <c r="BO364" s="5"/>
      <c r="BP364" s="5"/>
      <c r="BQ364" s="5"/>
      <c r="BR364" s="5"/>
      <c r="BS364" s="5"/>
      <c r="BT364" s="5"/>
      <c r="BU364" s="5"/>
    </row>
    <row r="365" spans="1:73" ht="13" x14ac:dyDescent="0.15">
      <c r="A365" s="34"/>
      <c r="B365" s="5"/>
      <c r="C365" s="5"/>
      <c r="D365" s="5"/>
      <c r="E365" s="5"/>
      <c r="F365" s="5"/>
      <c r="G365" s="5"/>
      <c r="H365" s="5"/>
      <c r="I365" s="5"/>
      <c r="J365" s="5"/>
      <c r="K365" s="5"/>
      <c r="L365" s="34"/>
      <c r="M365" s="34"/>
      <c r="N365" s="34"/>
      <c r="O365" s="34"/>
      <c r="P365" s="34"/>
      <c r="Q365" s="34"/>
      <c r="R365" s="5"/>
      <c r="S365" s="5"/>
      <c r="T365" s="5"/>
      <c r="U365" s="5"/>
      <c r="V365" s="5"/>
      <c r="W365" s="34"/>
      <c r="X365" s="34"/>
      <c r="Y365" s="34"/>
      <c r="Z365" s="34"/>
      <c r="AA365" s="34"/>
      <c r="AB365" s="5"/>
      <c r="AC365" s="5"/>
      <c r="AD365" s="34"/>
      <c r="AE365" s="5"/>
      <c r="AF365" s="5"/>
      <c r="AG365" s="5"/>
      <c r="AH365" s="5"/>
      <c r="AI365" s="5"/>
      <c r="AJ365" s="5"/>
      <c r="AK365" s="5"/>
      <c r="AL365" s="5"/>
      <c r="AM365" s="5"/>
      <c r="AN365" s="5"/>
      <c r="AO365" s="5"/>
      <c r="AP365" s="35"/>
      <c r="AQ365" s="34"/>
      <c r="AR365" s="34"/>
      <c r="AS365" s="34"/>
      <c r="AT365" s="34"/>
      <c r="AU365" s="34"/>
      <c r="AV365" s="34"/>
      <c r="AW365" s="34"/>
      <c r="AX365" s="34"/>
      <c r="AY365" s="34"/>
      <c r="AZ365" s="34"/>
      <c r="BA365" s="5"/>
      <c r="BB365" s="5"/>
      <c r="BC365" s="5"/>
      <c r="BD365" s="5"/>
      <c r="BE365" s="5"/>
      <c r="BF365" s="5"/>
      <c r="BG365" s="5"/>
      <c r="BH365" s="5"/>
      <c r="BI365" s="5"/>
      <c r="BJ365" s="5"/>
      <c r="BK365" s="5"/>
      <c r="BL365" s="5"/>
      <c r="BM365" s="4"/>
      <c r="BN365" s="5"/>
      <c r="BO365" s="5"/>
      <c r="BP365" s="5"/>
      <c r="BQ365" s="5"/>
      <c r="BR365" s="5"/>
      <c r="BS365" s="5"/>
      <c r="BT365" s="5"/>
      <c r="BU365" s="5"/>
    </row>
    <row r="366" spans="1:73" ht="13" x14ac:dyDescent="0.15">
      <c r="A366" s="34"/>
      <c r="B366" s="5"/>
      <c r="C366" s="5"/>
      <c r="D366" s="5"/>
      <c r="E366" s="5"/>
      <c r="F366" s="5"/>
      <c r="G366" s="5"/>
      <c r="H366" s="5"/>
      <c r="I366" s="5"/>
      <c r="J366" s="5"/>
      <c r="K366" s="5"/>
      <c r="L366" s="34"/>
      <c r="M366" s="34"/>
      <c r="N366" s="34"/>
      <c r="O366" s="34"/>
      <c r="P366" s="34"/>
      <c r="Q366" s="34"/>
      <c r="R366" s="5"/>
      <c r="S366" s="5"/>
      <c r="T366" s="5"/>
      <c r="U366" s="5"/>
      <c r="V366" s="5"/>
      <c r="W366" s="34"/>
      <c r="X366" s="34"/>
      <c r="Y366" s="34"/>
      <c r="Z366" s="34"/>
      <c r="AA366" s="34"/>
      <c r="AB366" s="5"/>
      <c r="AC366" s="5"/>
      <c r="AD366" s="34"/>
      <c r="AE366" s="5"/>
      <c r="AF366" s="5"/>
      <c r="AG366" s="5"/>
      <c r="AH366" s="5"/>
      <c r="AI366" s="5"/>
      <c r="AJ366" s="5"/>
      <c r="AK366" s="5"/>
      <c r="AL366" s="5"/>
      <c r="AM366" s="5"/>
      <c r="AN366" s="5"/>
      <c r="AO366" s="5"/>
      <c r="AP366" s="35"/>
      <c r="AQ366" s="34"/>
      <c r="AR366" s="34"/>
      <c r="AS366" s="34"/>
      <c r="AT366" s="34"/>
      <c r="AU366" s="34"/>
      <c r="AV366" s="34"/>
      <c r="AW366" s="34"/>
      <c r="AX366" s="34"/>
      <c r="AY366" s="34"/>
      <c r="AZ366" s="34"/>
      <c r="BA366" s="5"/>
      <c r="BB366" s="5"/>
      <c r="BC366" s="5"/>
      <c r="BD366" s="5"/>
      <c r="BE366" s="5"/>
      <c r="BF366" s="5"/>
      <c r="BG366" s="5"/>
      <c r="BH366" s="5"/>
      <c r="BI366" s="5"/>
      <c r="BJ366" s="5"/>
      <c r="BK366" s="5"/>
      <c r="BL366" s="5"/>
      <c r="BM366" s="4"/>
      <c r="BN366" s="5"/>
      <c r="BO366" s="5"/>
      <c r="BP366" s="5"/>
      <c r="BQ366" s="5"/>
      <c r="BR366" s="5"/>
      <c r="BS366" s="5"/>
      <c r="BT366" s="5"/>
      <c r="BU366" s="5"/>
    </row>
    <row r="367" spans="1:73" ht="13" x14ac:dyDescent="0.15">
      <c r="A367" s="34"/>
      <c r="B367" s="5"/>
      <c r="C367" s="5"/>
      <c r="D367" s="5"/>
      <c r="E367" s="5"/>
      <c r="F367" s="5"/>
      <c r="G367" s="5"/>
      <c r="H367" s="5"/>
      <c r="I367" s="5"/>
      <c r="J367" s="5"/>
      <c r="K367" s="5"/>
      <c r="L367" s="34"/>
      <c r="M367" s="34"/>
      <c r="N367" s="34"/>
      <c r="O367" s="34"/>
      <c r="P367" s="34"/>
      <c r="Q367" s="34"/>
      <c r="R367" s="5"/>
      <c r="S367" s="5"/>
      <c r="T367" s="5"/>
      <c r="U367" s="5"/>
      <c r="V367" s="5"/>
      <c r="W367" s="34"/>
      <c r="X367" s="34"/>
      <c r="Y367" s="34"/>
      <c r="Z367" s="34"/>
      <c r="AA367" s="34"/>
      <c r="AB367" s="5"/>
      <c r="AC367" s="5"/>
      <c r="AD367" s="34"/>
      <c r="AE367" s="5"/>
      <c r="AF367" s="5"/>
      <c r="AG367" s="5"/>
      <c r="AH367" s="5"/>
      <c r="AI367" s="5"/>
      <c r="AJ367" s="5"/>
      <c r="AK367" s="5"/>
      <c r="AL367" s="5"/>
      <c r="AM367" s="5"/>
      <c r="AN367" s="5"/>
      <c r="AO367" s="5"/>
      <c r="AP367" s="35"/>
      <c r="AQ367" s="34"/>
      <c r="AR367" s="34"/>
      <c r="AS367" s="34"/>
      <c r="AT367" s="34"/>
      <c r="AU367" s="34"/>
      <c r="AV367" s="34"/>
      <c r="AW367" s="34"/>
      <c r="AX367" s="34"/>
      <c r="AY367" s="34"/>
      <c r="AZ367" s="34"/>
      <c r="BA367" s="5"/>
      <c r="BB367" s="5"/>
      <c r="BC367" s="5"/>
      <c r="BD367" s="5"/>
      <c r="BE367" s="5"/>
      <c r="BF367" s="5"/>
      <c r="BG367" s="5"/>
      <c r="BH367" s="5"/>
      <c r="BI367" s="5"/>
      <c r="BJ367" s="5"/>
      <c r="BK367" s="5"/>
      <c r="BL367" s="5"/>
      <c r="BM367" s="4"/>
      <c r="BN367" s="5"/>
      <c r="BO367" s="5"/>
      <c r="BP367" s="5"/>
      <c r="BQ367" s="5"/>
      <c r="BR367" s="5"/>
      <c r="BS367" s="5"/>
      <c r="BT367" s="5"/>
      <c r="BU367" s="5"/>
    </row>
    <row r="368" spans="1:73" ht="13" x14ac:dyDescent="0.15">
      <c r="A368" s="34"/>
      <c r="B368" s="5"/>
      <c r="C368" s="5"/>
      <c r="D368" s="5"/>
      <c r="E368" s="5"/>
      <c r="F368" s="5"/>
      <c r="G368" s="5"/>
      <c r="H368" s="5"/>
      <c r="I368" s="5"/>
      <c r="J368" s="5"/>
      <c r="K368" s="5"/>
      <c r="L368" s="34"/>
      <c r="M368" s="34"/>
      <c r="N368" s="34"/>
      <c r="O368" s="34"/>
      <c r="P368" s="34"/>
      <c r="Q368" s="34"/>
      <c r="R368" s="5"/>
      <c r="S368" s="5"/>
      <c r="T368" s="5"/>
      <c r="U368" s="5"/>
      <c r="V368" s="5"/>
      <c r="W368" s="34"/>
      <c r="X368" s="34"/>
      <c r="Y368" s="34"/>
      <c r="Z368" s="34"/>
      <c r="AA368" s="34"/>
      <c r="AB368" s="5"/>
      <c r="AC368" s="5"/>
      <c r="AD368" s="34"/>
      <c r="AE368" s="5"/>
      <c r="AF368" s="5"/>
      <c r="AG368" s="5"/>
      <c r="AH368" s="5"/>
      <c r="AI368" s="5"/>
      <c r="AJ368" s="5"/>
      <c r="AK368" s="5"/>
      <c r="AL368" s="5"/>
      <c r="AM368" s="5"/>
      <c r="AN368" s="5"/>
      <c r="AO368" s="5"/>
      <c r="AP368" s="35"/>
      <c r="AQ368" s="34"/>
      <c r="AR368" s="34"/>
      <c r="AS368" s="34"/>
      <c r="AT368" s="34"/>
      <c r="AU368" s="34"/>
      <c r="AV368" s="34"/>
      <c r="AW368" s="34"/>
      <c r="AX368" s="34"/>
      <c r="AY368" s="34"/>
      <c r="AZ368" s="34"/>
      <c r="BA368" s="5"/>
      <c r="BB368" s="5"/>
      <c r="BC368" s="5"/>
      <c r="BD368" s="5"/>
      <c r="BE368" s="5"/>
      <c r="BF368" s="5"/>
      <c r="BG368" s="5"/>
      <c r="BH368" s="5"/>
      <c r="BI368" s="5"/>
      <c r="BJ368" s="5"/>
      <c r="BK368" s="5"/>
      <c r="BL368" s="5"/>
      <c r="BM368" s="4"/>
      <c r="BN368" s="5"/>
      <c r="BO368" s="5"/>
      <c r="BP368" s="5"/>
      <c r="BQ368" s="5"/>
      <c r="BR368" s="5"/>
      <c r="BS368" s="5"/>
      <c r="BT368" s="5"/>
      <c r="BU368" s="5"/>
    </row>
    <row r="369" spans="1:73" ht="13" x14ac:dyDescent="0.15">
      <c r="A369" s="34"/>
      <c r="B369" s="5"/>
      <c r="C369" s="5"/>
      <c r="D369" s="5"/>
      <c r="E369" s="5"/>
      <c r="F369" s="5"/>
      <c r="G369" s="5"/>
      <c r="H369" s="5"/>
      <c r="I369" s="5"/>
      <c r="J369" s="5"/>
      <c r="K369" s="5"/>
      <c r="L369" s="34"/>
      <c r="M369" s="34"/>
      <c r="N369" s="34"/>
      <c r="O369" s="34"/>
      <c r="P369" s="34"/>
      <c r="Q369" s="34"/>
      <c r="R369" s="5"/>
      <c r="S369" s="5"/>
      <c r="T369" s="5"/>
      <c r="U369" s="5"/>
      <c r="V369" s="5"/>
      <c r="W369" s="34"/>
      <c r="X369" s="34"/>
      <c r="Y369" s="34"/>
      <c r="Z369" s="34"/>
      <c r="AA369" s="34"/>
      <c r="AB369" s="5"/>
      <c r="AC369" s="5"/>
      <c r="AD369" s="34"/>
      <c r="AE369" s="5"/>
      <c r="AF369" s="5"/>
      <c r="AG369" s="5"/>
      <c r="AH369" s="5"/>
      <c r="AI369" s="5"/>
      <c r="AJ369" s="5"/>
      <c r="AK369" s="5"/>
      <c r="AL369" s="5"/>
      <c r="AM369" s="5"/>
      <c r="AN369" s="5"/>
      <c r="AO369" s="5"/>
      <c r="AP369" s="35"/>
      <c r="AQ369" s="34"/>
      <c r="AR369" s="34"/>
      <c r="AS369" s="34"/>
      <c r="AT369" s="34"/>
      <c r="AU369" s="34"/>
      <c r="AV369" s="34"/>
      <c r="AW369" s="34"/>
      <c r="AX369" s="34"/>
      <c r="AY369" s="34"/>
      <c r="AZ369" s="34"/>
      <c r="BA369" s="5"/>
      <c r="BB369" s="5"/>
      <c r="BC369" s="5"/>
      <c r="BD369" s="5"/>
      <c r="BE369" s="5"/>
      <c r="BF369" s="5"/>
      <c r="BG369" s="5"/>
      <c r="BH369" s="5"/>
      <c r="BI369" s="5"/>
      <c r="BJ369" s="5"/>
      <c r="BK369" s="5"/>
      <c r="BL369" s="5"/>
      <c r="BM369" s="4"/>
      <c r="BN369" s="5"/>
      <c r="BO369" s="5"/>
      <c r="BP369" s="5"/>
      <c r="BQ369" s="5"/>
      <c r="BR369" s="5"/>
      <c r="BS369" s="5"/>
      <c r="BT369" s="5"/>
      <c r="BU369" s="5"/>
    </row>
    <row r="370" spans="1:73" ht="13" x14ac:dyDescent="0.15">
      <c r="A370" s="34"/>
      <c r="B370" s="5"/>
      <c r="C370" s="5"/>
      <c r="D370" s="5"/>
      <c r="E370" s="5"/>
      <c r="F370" s="5"/>
      <c r="G370" s="5"/>
      <c r="H370" s="5"/>
      <c r="I370" s="5"/>
      <c r="J370" s="5"/>
      <c r="K370" s="5"/>
      <c r="L370" s="34"/>
      <c r="M370" s="34"/>
      <c r="N370" s="34"/>
      <c r="O370" s="34"/>
      <c r="P370" s="34"/>
      <c r="Q370" s="34"/>
      <c r="R370" s="5"/>
      <c r="S370" s="5"/>
      <c r="T370" s="5"/>
      <c r="U370" s="5"/>
      <c r="V370" s="5"/>
      <c r="W370" s="34"/>
      <c r="X370" s="34"/>
      <c r="Y370" s="34"/>
      <c r="Z370" s="34"/>
      <c r="AA370" s="34"/>
      <c r="AB370" s="5"/>
      <c r="AC370" s="5"/>
      <c r="AD370" s="34"/>
      <c r="AE370" s="5"/>
      <c r="AF370" s="5"/>
      <c r="AG370" s="5"/>
      <c r="AH370" s="5"/>
      <c r="AI370" s="5"/>
      <c r="AJ370" s="5"/>
      <c r="AK370" s="5"/>
      <c r="AL370" s="5"/>
      <c r="AM370" s="5"/>
      <c r="AN370" s="5"/>
      <c r="AO370" s="5"/>
      <c r="AP370" s="35"/>
      <c r="AQ370" s="34"/>
      <c r="AR370" s="34"/>
      <c r="AS370" s="34"/>
      <c r="AT370" s="34"/>
      <c r="AU370" s="34"/>
      <c r="AV370" s="34"/>
      <c r="AW370" s="34"/>
      <c r="AX370" s="34"/>
      <c r="AY370" s="34"/>
      <c r="AZ370" s="34"/>
      <c r="BA370" s="5"/>
      <c r="BB370" s="5"/>
      <c r="BC370" s="5"/>
      <c r="BD370" s="5"/>
      <c r="BE370" s="5"/>
      <c r="BF370" s="5"/>
      <c r="BG370" s="5"/>
      <c r="BH370" s="5"/>
      <c r="BI370" s="5"/>
      <c r="BJ370" s="5"/>
      <c r="BK370" s="5"/>
      <c r="BL370" s="5"/>
      <c r="BM370" s="4"/>
      <c r="BN370" s="5"/>
      <c r="BO370" s="5"/>
      <c r="BP370" s="5"/>
      <c r="BQ370" s="5"/>
      <c r="BR370" s="5"/>
      <c r="BS370" s="5"/>
      <c r="BT370" s="5"/>
      <c r="BU370" s="5"/>
    </row>
    <row r="371" spans="1:73" ht="13" x14ac:dyDescent="0.15">
      <c r="A371" s="34"/>
      <c r="B371" s="5"/>
      <c r="C371" s="5"/>
      <c r="D371" s="5"/>
      <c r="E371" s="5"/>
      <c r="F371" s="5"/>
      <c r="G371" s="5"/>
      <c r="H371" s="5"/>
      <c r="I371" s="5"/>
      <c r="J371" s="5"/>
      <c r="K371" s="5"/>
      <c r="L371" s="34"/>
      <c r="M371" s="34"/>
      <c r="N371" s="34"/>
      <c r="O371" s="34"/>
      <c r="P371" s="34"/>
      <c r="Q371" s="34"/>
      <c r="R371" s="5"/>
      <c r="S371" s="5"/>
      <c r="T371" s="5"/>
      <c r="U371" s="5"/>
      <c r="V371" s="5"/>
      <c r="W371" s="34"/>
      <c r="X371" s="34"/>
      <c r="Y371" s="34"/>
      <c r="Z371" s="34"/>
      <c r="AA371" s="34"/>
      <c r="AB371" s="5"/>
      <c r="AC371" s="5"/>
      <c r="AD371" s="34"/>
      <c r="AE371" s="5"/>
      <c r="AF371" s="5"/>
      <c r="AG371" s="5"/>
      <c r="AH371" s="5"/>
      <c r="AI371" s="5"/>
      <c r="AJ371" s="5"/>
      <c r="AK371" s="5"/>
      <c r="AL371" s="5"/>
      <c r="AM371" s="5"/>
      <c r="AN371" s="5"/>
      <c r="AO371" s="5"/>
      <c r="AP371" s="35"/>
      <c r="AQ371" s="34"/>
      <c r="AR371" s="34"/>
      <c r="AS371" s="34"/>
      <c r="AT371" s="34"/>
      <c r="AU371" s="34"/>
      <c r="AV371" s="34"/>
      <c r="AW371" s="34"/>
      <c r="AX371" s="34"/>
      <c r="AY371" s="34"/>
      <c r="AZ371" s="34"/>
      <c r="BA371" s="5"/>
      <c r="BB371" s="5"/>
      <c r="BC371" s="5"/>
      <c r="BD371" s="5"/>
      <c r="BE371" s="5"/>
      <c r="BF371" s="5"/>
      <c r="BG371" s="5"/>
      <c r="BH371" s="5"/>
      <c r="BI371" s="5"/>
      <c r="BJ371" s="5"/>
      <c r="BK371" s="5"/>
      <c r="BL371" s="5"/>
      <c r="BM371" s="4"/>
      <c r="BN371" s="5"/>
      <c r="BO371" s="5"/>
      <c r="BP371" s="5"/>
      <c r="BQ371" s="5"/>
      <c r="BR371" s="5"/>
      <c r="BS371" s="5"/>
      <c r="BT371" s="5"/>
      <c r="BU371" s="5"/>
    </row>
    <row r="372" spans="1:73" ht="13" x14ac:dyDescent="0.15">
      <c r="A372" s="34"/>
      <c r="B372" s="5"/>
      <c r="C372" s="5"/>
      <c r="D372" s="5"/>
      <c r="E372" s="5"/>
      <c r="F372" s="5"/>
      <c r="G372" s="5"/>
      <c r="H372" s="5"/>
      <c r="I372" s="5"/>
      <c r="J372" s="5"/>
      <c r="K372" s="5"/>
      <c r="L372" s="34"/>
      <c r="M372" s="34"/>
      <c r="N372" s="34"/>
      <c r="O372" s="34"/>
      <c r="P372" s="34"/>
      <c r="Q372" s="34"/>
      <c r="R372" s="5"/>
      <c r="S372" s="5"/>
      <c r="T372" s="5"/>
      <c r="U372" s="5"/>
      <c r="V372" s="5"/>
      <c r="W372" s="34"/>
      <c r="X372" s="34"/>
      <c r="Y372" s="34"/>
      <c r="Z372" s="34"/>
      <c r="AA372" s="34"/>
      <c r="AB372" s="5"/>
      <c r="AC372" s="5"/>
      <c r="AD372" s="34"/>
      <c r="AE372" s="5"/>
      <c r="AF372" s="5"/>
      <c r="AG372" s="5"/>
      <c r="AH372" s="5"/>
      <c r="AI372" s="5"/>
      <c r="AJ372" s="5"/>
      <c r="AK372" s="5"/>
      <c r="AL372" s="5"/>
      <c r="AM372" s="5"/>
      <c r="AN372" s="5"/>
      <c r="AO372" s="5"/>
      <c r="AP372" s="35"/>
      <c r="AQ372" s="34"/>
      <c r="AR372" s="34"/>
      <c r="AS372" s="34"/>
      <c r="AT372" s="34"/>
      <c r="AU372" s="34"/>
      <c r="AV372" s="34"/>
      <c r="AW372" s="34"/>
      <c r="AX372" s="34"/>
      <c r="AY372" s="34"/>
      <c r="AZ372" s="34"/>
      <c r="BA372" s="5"/>
      <c r="BB372" s="5"/>
      <c r="BC372" s="5"/>
      <c r="BD372" s="5"/>
      <c r="BE372" s="5"/>
      <c r="BF372" s="5"/>
      <c r="BG372" s="5"/>
      <c r="BH372" s="5"/>
      <c r="BI372" s="5"/>
      <c r="BJ372" s="5"/>
      <c r="BK372" s="5"/>
      <c r="BL372" s="5"/>
      <c r="BM372" s="4"/>
      <c r="BN372" s="5"/>
      <c r="BO372" s="5"/>
      <c r="BP372" s="5"/>
      <c r="BQ372" s="5"/>
      <c r="BR372" s="5"/>
      <c r="BS372" s="5"/>
      <c r="BT372" s="5"/>
      <c r="BU372" s="5"/>
    </row>
    <row r="373" spans="1:73" ht="13" x14ac:dyDescent="0.15">
      <c r="A373" s="34"/>
      <c r="B373" s="5"/>
      <c r="C373" s="5"/>
      <c r="D373" s="5"/>
      <c r="E373" s="5"/>
      <c r="F373" s="5"/>
      <c r="G373" s="5"/>
      <c r="H373" s="5"/>
      <c r="I373" s="5"/>
      <c r="J373" s="5"/>
      <c r="K373" s="5"/>
      <c r="L373" s="34"/>
      <c r="M373" s="34"/>
      <c r="N373" s="34"/>
      <c r="O373" s="34"/>
      <c r="P373" s="34"/>
      <c r="Q373" s="34"/>
      <c r="R373" s="5"/>
      <c r="S373" s="5"/>
      <c r="T373" s="5"/>
      <c r="U373" s="5"/>
      <c r="V373" s="5"/>
      <c r="W373" s="34"/>
      <c r="X373" s="34"/>
      <c r="Y373" s="34"/>
      <c r="Z373" s="34"/>
      <c r="AA373" s="34"/>
      <c r="AB373" s="5"/>
      <c r="AC373" s="5"/>
      <c r="AD373" s="34"/>
      <c r="AE373" s="5"/>
      <c r="AF373" s="5"/>
      <c r="AG373" s="5"/>
      <c r="AH373" s="5"/>
      <c r="AI373" s="5"/>
      <c r="AJ373" s="5"/>
      <c r="AK373" s="5"/>
      <c r="AL373" s="5"/>
      <c r="AM373" s="5"/>
      <c r="AN373" s="5"/>
      <c r="AO373" s="5"/>
      <c r="AP373" s="35"/>
      <c r="AQ373" s="34"/>
      <c r="AR373" s="34"/>
      <c r="AS373" s="34"/>
      <c r="AT373" s="34"/>
      <c r="AU373" s="34"/>
      <c r="AV373" s="34"/>
      <c r="AW373" s="34"/>
      <c r="AX373" s="34"/>
      <c r="AY373" s="34"/>
      <c r="AZ373" s="34"/>
      <c r="BA373" s="5"/>
      <c r="BB373" s="5"/>
      <c r="BC373" s="5"/>
      <c r="BD373" s="5"/>
      <c r="BE373" s="5"/>
      <c r="BF373" s="5"/>
      <c r="BG373" s="5"/>
      <c r="BH373" s="5"/>
      <c r="BI373" s="5"/>
      <c r="BJ373" s="5"/>
      <c r="BK373" s="5"/>
      <c r="BL373" s="5"/>
      <c r="BM373" s="4"/>
      <c r="BN373" s="5"/>
      <c r="BO373" s="5"/>
      <c r="BP373" s="5"/>
      <c r="BQ373" s="5"/>
      <c r="BR373" s="5"/>
      <c r="BS373" s="5"/>
      <c r="BT373" s="5"/>
      <c r="BU373" s="5"/>
    </row>
    <row r="374" spans="1:73" ht="13" x14ac:dyDescent="0.15">
      <c r="A374" s="34"/>
      <c r="B374" s="5"/>
      <c r="C374" s="5"/>
      <c r="D374" s="5"/>
      <c r="E374" s="5"/>
      <c r="F374" s="5"/>
      <c r="G374" s="5"/>
      <c r="H374" s="5"/>
      <c r="I374" s="5"/>
      <c r="J374" s="5"/>
      <c r="K374" s="5"/>
      <c r="L374" s="34"/>
      <c r="M374" s="34"/>
      <c r="N374" s="34"/>
      <c r="O374" s="34"/>
      <c r="P374" s="34"/>
      <c r="Q374" s="34"/>
      <c r="R374" s="5"/>
      <c r="S374" s="5"/>
      <c r="T374" s="5"/>
      <c r="U374" s="5"/>
      <c r="V374" s="5"/>
      <c r="W374" s="34"/>
      <c r="X374" s="34"/>
      <c r="Y374" s="34"/>
      <c r="Z374" s="34"/>
      <c r="AA374" s="34"/>
      <c r="AB374" s="5"/>
      <c r="AC374" s="5"/>
      <c r="AD374" s="34"/>
      <c r="AE374" s="5"/>
      <c r="AF374" s="5"/>
      <c r="AG374" s="5"/>
      <c r="AH374" s="5"/>
      <c r="AI374" s="5"/>
      <c r="AJ374" s="5"/>
      <c r="AK374" s="5"/>
      <c r="AL374" s="5"/>
      <c r="AM374" s="5"/>
      <c r="AN374" s="5"/>
      <c r="AO374" s="5"/>
      <c r="AP374" s="35"/>
      <c r="AQ374" s="34"/>
      <c r="AR374" s="34"/>
      <c r="AS374" s="34"/>
      <c r="AT374" s="34"/>
      <c r="AU374" s="34"/>
      <c r="AV374" s="34"/>
      <c r="AW374" s="34"/>
      <c r="AX374" s="34"/>
      <c r="AY374" s="34"/>
      <c r="AZ374" s="34"/>
      <c r="BA374" s="5"/>
      <c r="BB374" s="5"/>
      <c r="BC374" s="5"/>
      <c r="BD374" s="5"/>
      <c r="BE374" s="5"/>
      <c r="BF374" s="5"/>
      <c r="BG374" s="5"/>
      <c r="BH374" s="5"/>
      <c r="BI374" s="5"/>
      <c r="BJ374" s="5"/>
      <c r="BK374" s="5"/>
      <c r="BL374" s="5"/>
      <c r="BM374" s="4"/>
      <c r="BN374" s="5"/>
      <c r="BO374" s="5"/>
      <c r="BP374" s="5"/>
      <c r="BQ374" s="5"/>
      <c r="BR374" s="5"/>
      <c r="BS374" s="5"/>
      <c r="BT374" s="5"/>
      <c r="BU374" s="5"/>
    </row>
    <row r="375" spans="1:73" ht="13" x14ac:dyDescent="0.15">
      <c r="A375" s="34"/>
      <c r="B375" s="5"/>
      <c r="C375" s="5"/>
      <c r="D375" s="5"/>
      <c r="E375" s="5"/>
      <c r="F375" s="5"/>
      <c r="G375" s="5"/>
      <c r="H375" s="5"/>
      <c r="I375" s="5"/>
      <c r="J375" s="5"/>
      <c r="K375" s="5"/>
      <c r="L375" s="34"/>
      <c r="M375" s="34"/>
      <c r="N375" s="34"/>
      <c r="O375" s="34"/>
      <c r="P375" s="34"/>
      <c r="Q375" s="34"/>
      <c r="R375" s="5"/>
      <c r="S375" s="5"/>
      <c r="T375" s="5"/>
      <c r="U375" s="5"/>
      <c r="V375" s="5"/>
      <c r="W375" s="34"/>
      <c r="X375" s="34"/>
      <c r="Y375" s="34"/>
      <c r="Z375" s="34"/>
      <c r="AA375" s="34"/>
      <c r="AB375" s="5"/>
      <c r="AC375" s="5"/>
      <c r="AD375" s="34"/>
      <c r="AE375" s="5"/>
      <c r="AF375" s="5"/>
      <c r="AG375" s="5"/>
      <c r="AH375" s="5"/>
      <c r="AI375" s="5"/>
      <c r="AJ375" s="5"/>
      <c r="AK375" s="5"/>
      <c r="AL375" s="5"/>
      <c r="AM375" s="5"/>
      <c r="AN375" s="5"/>
      <c r="AO375" s="5"/>
      <c r="AP375" s="35"/>
      <c r="AQ375" s="34"/>
      <c r="AR375" s="34"/>
      <c r="AS375" s="34"/>
      <c r="AT375" s="34"/>
      <c r="AU375" s="34"/>
      <c r="AV375" s="34"/>
      <c r="AW375" s="34"/>
      <c r="AX375" s="34"/>
      <c r="AY375" s="34"/>
      <c r="AZ375" s="34"/>
      <c r="BA375" s="5"/>
      <c r="BB375" s="5"/>
      <c r="BC375" s="5"/>
      <c r="BD375" s="5"/>
      <c r="BE375" s="5"/>
      <c r="BF375" s="5"/>
      <c r="BG375" s="5"/>
      <c r="BH375" s="5"/>
      <c r="BI375" s="5"/>
      <c r="BJ375" s="5"/>
      <c r="BK375" s="5"/>
      <c r="BL375" s="5"/>
      <c r="BM375" s="4"/>
      <c r="BN375" s="5"/>
      <c r="BO375" s="5"/>
      <c r="BP375" s="5"/>
      <c r="BQ375" s="5"/>
      <c r="BR375" s="5"/>
      <c r="BS375" s="5"/>
      <c r="BT375" s="5"/>
      <c r="BU375" s="5"/>
    </row>
    <row r="376" spans="1:73" ht="13" x14ac:dyDescent="0.15">
      <c r="A376" s="34"/>
      <c r="B376" s="5"/>
      <c r="C376" s="5"/>
      <c r="D376" s="5"/>
      <c r="E376" s="5"/>
      <c r="F376" s="5"/>
      <c r="G376" s="5"/>
      <c r="H376" s="5"/>
      <c r="I376" s="5"/>
      <c r="J376" s="5"/>
      <c r="K376" s="5"/>
      <c r="L376" s="34"/>
      <c r="M376" s="34"/>
      <c r="N376" s="34"/>
      <c r="O376" s="34"/>
      <c r="P376" s="34"/>
      <c r="Q376" s="34"/>
      <c r="R376" s="5"/>
      <c r="S376" s="5"/>
      <c r="T376" s="5"/>
      <c r="U376" s="5"/>
      <c r="V376" s="5"/>
      <c r="W376" s="34"/>
      <c r="X376" s="34"/>
      <c r="Y376" s="34"/>
      <c r="Z376" s="34"/>
      <c r="AA376" s="34"/>
      <c r="AB376" s="5"/>
      <c r="AC376" s="5"/>
      <c r="AD376" s="34"/>
      <c r="AE376" s="5"/>
      <c r="AF376" s="5"/>
      <c r="AG376" s="5"/>
      <c r="AH376" s="5"/>
      <c r="AI376" s="5"/>
      <c r="AJ376" s="5"/>
      <c r="AK376" s="5"/>
      <c r="AL376" s="5"/>
      <c r="AM376" s="5"/>
      <c r="AN376" s="5"/>
      <c r="AO376" s="5"/>
      <c r="AP376" s="35"/>
      <c r="AQ376" s="34"/>
      <c r="AR376" s="34"/>
      <c r="AS376" s="34"/>
      <c r="AT376" s="34"/>
      <c r="AU376" s="34"/>
      <c r="AV376" s="34"/>
      <c r="AW376" s="34"/>
      <c r="AX376" s="34"/>
      <c r="AY376" s="34"/>
      <c r="AZ376" s="34"/>
      <c r="BA376" s="5"/>
      <c r="BB376" s="5"/>
      <c r="BC376" s="5"/>
      <c r="BD376" s="5"/>
      <c r="BE376" s="5"/>
      <c r="BF376" s="5"/>
      <c r="BG376" s="5"/>
      <c r="BH376" s="5"/>
      <c r="BI376" s="5"/>
      <c r="BJ376" s="5"/>
      <c r="BK376" s="5"/>
      <c r="BL376" s="5"/>
      <c r="BM376" s="4"/>
      <c r="BN376" s="5"/>
      <c r="BO376" s="5"/>
      <c r="BP376" s="5"/>
      <c r="BQ376" s="5"/>
      <c r="BR376" s="5"/>
      <c r="BS376" s="5"/>
      <c r="BT376" s="5"/>
      <c r="BU376" s="5"/>
    </row>
    <row r="377" spans="1:73" ht="13" x14ac:dyDescent="0.15">
      <c r="A377" s="34"/>
      <c r="B377" s="5"/>
      <c r="C377" s="5"/>
      <c r="D377" s="5"/>
      <c r="E377" s="5"/>
      <c r="F377" s="5"/>
      <c r="G377" s="5"/>
      <c r="H377" s="5"/>
      <c r="I377" s="5"/>
      <c r="J377" s="5"/>
      <c r="K377" s="5"/>
      <c r="L377" s="34"/>
      <c r="M377" s="34"/>
      <c r="N377" s="34"/>
      <c r="O377" s="34"/>
      <c r="P377" s="34"/>
      <c r="Q377" s="34"/>
      <c r="R377" s="5"/>
      <c r="S377" s="5"/>
      <c r="T377" s="5"/>
      <c r="U377" s="5"/>
      <c r="V377" s="5"/>
      <c r="W377" s="34"/>
      <c r="X377" s="34"/>
      <c r="Y377" s="34"/>
      <c r="Z377" s="34"/>
      <c r="AA377" s="34"/>
      <c r="AB377" s="5"/>
      <c r="AC377" s="5"/>
      <c r="AD377" s="34"/>
      <c r="AE377" s="5"/>
      <c r="AF377" s="5"/>
      <c r="AG377" s="5"/>
      <c r="AH377" s="5"/>
      <c r="AI377" s="5"/>
      <c r="AJ377" s="5"/>
      <c r="AK377" s="5"/>
      <c r="AL377" s="5"/>
      <c r="AM377" s="5"/>
      <c r="AN377" s="5"/>
      <c r="AO377" s="5"/>
      <c r="AP377" s="35"/>
      <c r="AQ377" s="34"/>
      <c r="AR377" s="34"/>
      <c r="AS377" s="34"/>
      <c r="AT377" s="34"/>
      <c r="AU377" s="34"/>
      <c r="AV377" s="34"/>
      <c r="AW377" s="34"/>
      <c r="AX377" s="34"/>
      <c r="AY377" s="34"/>
      <c r="AZ377" s="34"/>
      <c r="BA377" s="5"/>
      <c r="BB377" s="5"/>
      <c r="BC377" s="5"/>
      <c r="BD377" s="5"/>
      <c r="BE377" s="5"/>
      <c r="BF377" s="5"/>
      <c r="BG377" s="5"/>
      <c r="BH377" s="5"/>
      <c r="BI377" s="5"/>
      <c r="BJ377" s="5"/>
      <c r="BK377" s="5"/>
      <c r="BL377" s="5"/>
      <c r="BM377" s="4"/>
      <c r="BN377" s="5"/>
      <c r="BO377" s="5"/>
      <c r="BP377" s="5"/>
      <c r="BQ377" s="5"/>
      <c r="BR377" s="5"/>
      <c r="BS377" s="5"/>
      <c r="BT377" s="5"/>
      <c r="BU377" s="5"/>
    </row>
    <row r="378" spans="1:73" ht="13" x14ac:dyDescent="0.15">
      <c r="A378" s="34"/>
      <c r="B378" s="5"/>
      <c r="C378" s="5"/>
      <c r="D378" s="5"/>
      <c r="E378" s="5"/>
      <c r="F378" s="5"/>
      <c r="G378" s="5"/>
      <c r="H378" s="5"/>
      <c r="I378" s="5"/>
      <c r="J378" s="5"/>
      <c r="K378" s="5"/>
      <c r="L378" s="34"/>
      <c r="M378" s="34"/>
      <c r="N378" s="34"/>
      <c r="O378" s="34"/>
      <c r="P378" s="34"/>
      <c r="Q378" s="34"/>
      <c r="R378" s="5"/>
      <c r="S378" s="5"/>
      <c r="T378" s="5"/>
      <c r="U378" s="5"/>
      <c r="V378" s="5"/>
      <c r="W378" s="34"/>
      <c r="X378" s="34"/>
      <c r="Y378" s="34"/>
      <c r="Z378" s="34"/>
      <c r="AA378" s="34"/>
      <c r="AB378" s="5"/>
      <c r="AC378" s="5"/>
      <c r="AD378" s="34"/>
      <c r="AE378" s="5"/>
      <c r="AF378" s="5"/>
      <c r="AG378" s="5"/>
      <c r="AH378" s="5"/>
      <c r="AI378" s="5"/>
      <c r="AJ378" s="5"/>
      <c r="AK378" s="5"/>
      <c r="AL378" s="5"/>
      <c r="AM378" s="5"/>
      <c r="AN378" s="5"/>
      <c r="AO378" s="5"/>
      <c r="AP378" s="35"/>
      <c r="AQ378" s="34"/>
      <c r="AR378" s="34"/>
      <c r="AS378" s="34"/>
      <c r="AT378" s="34"/>
      <c r="AU378" s="34"/>
      <c r="AV378" s="34"/>
      <c r="AW378" s="34"/>
      <c r="AX378" s="34"/>
      <c r="AY378" s="34"/>
      <c r="AZ378" s="34"/>
      <c r="BA378" s="5"/>
      <c r="BB378" s="5"/>
      <c r="BC378" s="5"/>
      <c r="BD378" s="5"/>
      <c r="BE378" s="5"/>
      <c r="BF378" s="5"/>
      <c r="BG378" s="5"/>
      <c r="BH378" s="5"/>
      <c r="BI378" s="5"/>
      <c r="BJ378" s="5"/>
      <c r="BK378" s="5"/>
      <c r="BL378" s="5"/>
      <c r="BM378" s="4"/>
      <c r="BN378" s="5"/>
      <c r="BO378" s="5"/>
      <c r="BP378" s="5"/>
      <c r="BQ378" s="5"/>
      <c r="BR378" s="5"/>
      <c r="BS378" s="5"/>
      <c r="BT378" s="5"/>
      <c r="BU378" s="5"/>
    </row>
    <row r="379" spans="1:73" ht="13" x14ac:dyDescent="0.15">
      <c r="A379" s="34"/>
      <c r="B379" s="5"/>
      <c r="C379" s="5"/>
      <c r="D379" s="5"/>
      <c r="E379" s="5"/>
      <c r="F379" s="5"/>
      <c r="G379" s="5"/>
      <c r="H379" s="5"/>
      <c r="I379" s="5"/>
      <c r="J379" s="5"/>
      <c r="K379" s="5"/>
      <c r="L379" s="34"/>
      <c r="M379" s="34"/>
      <c r="N379" s="34"/>
      <c r="O379" s="34"/>
      <c r="P379" s="34"/>
      <c r="Q379" s="34"/>
      <c r="R379" s="5"/>
      <c r="S379" s="5"/>
      <c r="T379" s="5"/>
      <c r="U379" s="5"/>
      <c r="V379" s="5"/>
      <c r="W379" s="34"/>
      <c r="X379" s="34"/>
      <c r="Y379" s="34"/>
      <c r="Z379" s="34"/>
      <c r="AA379" s="34"/>
      <c r="AB379" s="5"/>
      <c r="AC379" s="5"/>
      <c r="AD379" s="34"/>
      <c r="AE379" s="5"/>
      <c r="AF379" s="5"/>
      <c r="AG379" s="5"/>
      <c r="AH379" s="5"/>
      <c r="AI379" s="5"/>
      <c r="AJ379" s="5"/>
      <c r="AK379" s="5"/>
      <c r="AL379" s="5"/>
      <c r="AM379" s="5"/>
      <c r="AN379" s="5"/>
      <c r="AO379" s="5"/>
      <c r="AP379" s="35"/>
      <c r="AQ379" s="34"/>
      <c r="AR379" s="34"/>
      <c r="AS379" s="34"/>
      <c r="AT379" s="34"/>
      <c r="AU379" s="34"/>
      <c r="AV379" s="34"/>
      <c r="AW379" s="34"/>
      <c r="AX379" s="34"/>
      <c r="AY379" s="34"/>
      <c r="AZ379" s="34"/>
      <c r="BA379" s="5"/>
      <c r="BB379" s="5"/>
      <c r="BC379" s="5"/>
      <c r="BD379" s="5"/>
      <c r="BE379" s="5"/>
      <c r="BF379" s="5"/>
      <c r="BG379" s="5"/>
      <c r="BH379" s="5"/>
      <c r="BI379" s="5"/>
      <c r="BJ379" s="5"/>
      <c r="BK379" s="5"/>
      <c r="BL379" s="5"/>
      <c r="BM379" s="4"/>
      <c r="BN379" s="5"/>
      <c r="BO379" s="5"/>
      <c r="BP379" s="5"/>
      <c r="BQ379" s="5"/>
      <c r="BR379" s="5"/>
      <c r="BS379" s="5"/>
      <c r="BT379" s="5"/>
      <c r="BU379" s="5"/>
    </row>
    <row r="380" spans="1:73" ht="13" x14ac:dyDescent="0.15">
      <c r="A380" s="34"/>
      <c r="B380" s="5"/>
      <c r="C380" s="5"/>
      <c r="D380" s="5"/>
      <c r="E380" s="5"/>
      <c r="F380" s="5"/>
      <c r="G380" s="5"/>
      <c r="H380" s="5"/>
      <c r="I380" s="5"/>
      <c r="J380" s="5"/>
      <c r="K380" s="5"/>
      <c r="L380" s="34"/>
      <c r="M380" s="34"/>
      <c r="N380" s="34"/>
      <c r="O380" s="34"/>
      <c r="P380" s="34"/>
      <c r="Q380" s="34"/>
      <c r="R380" s="5"/>
      <c r="S380" s="5"/>
      <c r="T380" s="5"/>
      <c r="U380" s="5"/>
      <c r="V380" s="5"/>
      <c r="W380" s="34"/>
      <c r="X380" s="34"/>
      <c r="Y380" s="34"/>
      <c r="Z380" s="34"/>
      <c r="AA380" s="34"/>
      <c r="AB380" s="5"/>
      <c r="AC380" s="5"/>
      <c r="AD380" s="34"/>
      <c r="AE380" s="5"/>
      <c r="AF380" s="5"/>
      <c r="AG380" s="5"/>
      <c r="AH380" s="5"/>
      <c r="AI380" s="5"/>
      <c r="AJ380" s="5"/>
      <c r="AK380" s="5"/>
      <c r="AL380" s="5"/>
      <c r="AM380" s="5"/>
      <c r="AN380" s="5"/>
      <c r="AO380" s="5"/>
      <c r="AP380" s="35"/>
      <c r="AQ380" s="34"/>
      <c r="AR380" s="34"/>
      <c r="AS380" s="34"/>
      <c r="AT380" s="34"/>
      <c r="AU380" s="34"/>
      <c r="AV380" s="34"/>
      <c r="AW380" s="34"/>
      <c r="AX380" s="34"/>
      <c r="AY380" s="34"/>
      <c r="AZ380" s="34"/>
      <c r="BA380" s="5"/>
      <c r="BB380" s="5"/>
      <c r="BC380" s="5"/>
      <c r="BD380" s="5"/>
      <c r="BE380" s="5"/>
      <c r="BF380" s="5"/>
      <c r="BG380" s="5"/>
      <c r="BH380" s="5"/>
      <c r="BI380" s="5"/>
      <c r="BJ380" s="5"/>
      <c r="BK380" s="5"/>
      <c r="BL380" s="5"/>
      <c r="BM380" s="4"/>
      <c r="BN380" s="5"/>
      <c r="BO380" s="5"/>
      <c r="BP380" s="5"/>
      <c r="BQ380" s="5"/>
      <c r="BR380" s="5"/>
      <c r="BS380" s="5"/>
      <c r="BT380" s="5"/>
      <c r="BU380" s="5"/>
    </row>
    <row r="381" spans="1:73" ht="13" x14ac:dyDescent="0.15">
      <c r="A381" s="34"/>
      <c r="B381" s="5"/>
      <c r="C381" s="5"/>
      <c r="D381" s="5"/>
      <c r="E381" s="5"/>
      <c r="F381" s="5"/>
      <c r="G381" s="5"/>
      <c r="H381" s="5"/>
      <c r="I381" s="5"/>
      <c r="J381" s="5"/>
      <c r="K381" s="5"/>
      <c r="L381" s="34"/>
      <c r="M381" s="34"/>
      <c r="N381" s="34"/>
      <c r="O381" s="34"/>
      <c r="P381" s="34"/>
      <c r="Q381" s="34"/>
      <c r="R381" s="5"/>
      <c r="S381" s="5"/>
      <c r="T381" s="5"/>
      <c r="U381" s="5"/>
      <c r="V381" s="5"/>
      <c r="W381" s="34"/>
      <c r="X381" s="34"/>
      <c r="Y381" s="34"/>
      <c r="Z381" s="34"/>
      <c r="AA381" s="34"/>
      <c r="AB381" s="5"/>
      <c r="AC381" s="5"/>
      <c r="AD381" s="34"/>
      <c r="AE381" s="5"/>
      <c r="AF381" s="5"/>
      <c r="AG381" s="5"/>
      <c r="AH381" s="5"/>
      <c r="AI381" s="5"/>
      <c r="AJ381" s="5"/>
      <c r="AK381" s="5"/>
      <c r="AL381" s="5"/>
      <c r="AM381" s="5"/>
      <c r="AN381" s="5"/>
      <c r="AO381" s="5"/>
      <c r="AP381" s="35"/>
      <c r="AQ381" s="34"/>
      <c r="AR381" s="34"/>
      <c r="AS381" s="34"/>
      <c r="AT381" s="34"/>
      <c r="AU381" s="34"/>
      <c r="AV381" s="34"/>
      <c r="AW381" s="34"/>
      <c r="AX381" s="34"/>
      <c r="AY381" s="34"/>
      <c r="AZ381" s="34"/>
      <c r="BA381" s="5"/>
      <c r="BB381" s="5"/>
      <c r="BC381" s="5"/>
      <c r="BD381" s="5"/>
      <c r="BE381" s="5"/>
      <c r="BF381" s="5"/>
      <c r="BG381" s="5"/>
      <c r="BH381" s="5"/>
      <c r="BI381" s="5"/>
      <c r="BJ381" s="5"/>
      <c r="BK381" s="5"/>
      <c r="BL381" s="5"/>
      <c r="BM381" s="4"/>
      <c r="BN381" s="5"/>
      <c r="BO381" s="5"/>
      <c r="BP381" s="5"/>
      <c r="BQ381" s="5"/>
      <c r="BR381" s="5"/>
      <c r="BS381" s="5"/>
      <c r="BT381" s="5"/>
      <c r="BU381" s="5"/>
    </row>
    <row r="382" spans="1:73" ht="13" x14ac:dyDescent="0.15">
      <c r="A382" s="34"/>
      <c r="B382" s="5"/>
      <c r="C382" s="5"/>
      <c r="D382" s="5"/>
      <c r="E382" s="5"/>
      <c r="F382" s="5"/>
      <c r="G382" s="5"/>
      <c r="H382" s="5"/>
      <c r="I382" s="5"/>
      <c r="J382" s="5"/>
      <c r="K382" s="5"/>
      <c r="L382" s="34"/>
      <c r="M382" s="34"/>
      <c r="N382" s="34"/>
      <c r="O382" s="34"/>
      <c r="P382" s="34"/>
      <c r="Q382" s="34"/>
      <c r="R382" s="5"/>
      <c r="S382" s="5"/>
      <c r="T382" s="5"/>
      <c r="U382" s="5"/>
      <c r="V382" s="5"/>
      <c r="W382" s="34"/>
      <c r="X382" s="34"/>
      <c r="Y382" s="34"/>
      <c r="Z382" s="34"/>
      <c r="AA382" s="34"/>
      <c r="AB382" s="5"/>
      <c r="AC382" s="5"/>
      <c r="AD382" s="34"/>
      <c r="AE382" s="5"/>
      <c r="AF382" s="5"/>
      <c r="AG382" s="5"/>
      <c r="AH382" s="5"/>
      <c r="AI382" s="5"/>
      <c r="AJ382" s="5"/>
      <c r="AK382" s="5"/>
      <c r="AL382" s="5"/>
      <c r="AM382" s="5"/>
      <c r="AN382" s="5"/>
      <c r="AO382" s="5"/>
      <c r="AP382" s="35"/>
      <c r="AQ382" s="34"/>
      <c r="AR382" s="34"/>
      <c r="AS382" s="34"/>
      <c r="AT382" s="34"/>
      <c r="AU382" s="34"/>
      <c r="AV382" s="34"/>
      <c r="AW382" s="34"/>
      <c r="AX382" s="34"/>
      <c r="AY382" s="34"/>
      <c r="AZ382" s="34"/>
      <c r="BA382" s="5"/>
      <c r="BB382" s="5"/>
      <c r="BC382" s="5"/>
      <c r="BD382" s="5"/>
      <c r="BE382" s="5"/>
      <c r="BF382" s="5"/>
      <c r="BG382" s="5"/>
      <c r="BH382" s="5"/>
      <c r="BI382" s="5"/>
      <c r="BJ382" s="5"/>
      <c r="BK382" s="5"/>
      <c r="BL382" s="5"/>
      <c r="BM382" s="4"/>
      <c r="BN382" s="5"/>
      <c r="BO382" s="5"/>
      <c r="BP382" s="5"/>
      <c r="BQ382" s="5"/>
      <c r="BR382" s="5"/>
      <c r="BS382" s="5"/>
      <c r="BT382" s="5"/>
      <c r="BU382" s="5"/>
    </row>
    <row r="383" spans="1:73" ht="13" x14ac:dyDescent="0.15">
      <c r="A383" s="34"/>
      <c r="B383" s="5"/>
      <c r="C383" s="5"/>
      <c r="D383" s="5"/>
      <c r="E383" s="5"/>
      <c r="F383" s="5"/>
      <c r="G383" s="5"/>
      <c r="H383" s="5"/>
      <c r="I383" s="5"/>
      <c r="J383" s="5"/>
      <c r="K383" s="5"/>
      <c r="L383" s="34"/>
      <c r="M383" s="34"/>
      <c r="N383" s="34"/>
      <c r="O383" s="34"/>
      <c r="P383" s="34"/>
      <c r="Q383" s="34"/>
      <c r="R383" s="5"/>
      <c r="S383" s="5"/>
      <c r="T383" s="5"/>
      <c r="U383" s="5"/>
      <c r="V383" s="5"/>
      <c r="W383" s="34"/>
      <c r="X383" s="34"/>
      <c r="Y383" s="34"/>
      <c r="Z383" s="34"/>
      <c r="AA383" s="34"/>
      <c r="AB383" s="5"/>
      <c r="AC383" s="5"/>
      <c r="AD383" s="34"/>
      <c r="AE383" s="5"/>
      <c r="AF383" s="5"/>
      <c r="AG383" s="5"/>
      <c r="AH383" s="5"/>
      <c r="AI383" s="5"/>
      <c r="AJ383" s="5"/>
      <c r="AK383" s="5"/>
      <c r="AL383" s="5"/>
      <c r="AM383" s="5"/>
      <c r="AN383" s="5"/>
      <c r="AO383" s="5"/>
      <c r="AP383" s="35"/>
      <c r="AQ383" s="34"/>
      <c r="AR383" s="34"/>
      <c r="AS383" s="34"/>
      <c r="AT383" s="34"/>
      <c r="AU383" s="34"/>
      <c r="AV383" s="34"/>
      <c r="AW383" s="34"/>
      <c r="AX383" s="34"/>
      <c r="AY383" s="34"/>
      <c r="AZ383" s="34"/>
      <c r="BA383" s="5"/>
      <c r="BB383" s="5"/>
      <c r="BC383" s="5"/>
      <c r="BD383" s="5"/>
      <c r="BE383" s="5"/>
      <c r="BF383" s="5"/>
      <c r="BG383" s="5"/>
      <c r="BH383" s="5"/>
      <c r="BI383" s="5"/>
      <c r="BJ383" s="5"/>
      <c r="BK383" s="5"/>
      <c r="BL383" s="5"/>
      <c r="BM383" s="4"/>
      <c r="BN383" s="5"/>
      <c r="BO383" s="5"/>
      <c r="BP383" s="5"/>
      <c r="BQ383" s="5"/>
      <c r="BR383" s="5"/>
      <c r="BS383" s="5"/>
      <c r="BT383" s="5"/>
      <c r="BU383" s="5"/>
    </row>
    <row r="384" spans="1:73" ht="13" x14ac:dyDescent="0.15">
      <c r="A384" s="34"/>
      <c r="B384" s="5"/>
      <c r="C384" s="5"/>
      <c r="D384" s="5"/>
      <c r="E384" s="5"/>
      <c r="F384" s="5"/>
      <c r="G384" s="5"/>
      <c r="H384" s="5"/>
      <c r="I384" s="5"/>
      <c r="J384" s="5"/>
      <c r="K384" s="5"/>
      <c r="L384" s="34"/>
      <c r="M384" s="34"/>
      <c r="N384" s="34"/>
      <c r="O384" s="34"/>
      <c r="P384" s="34"/>
      <c r="Q384" s="34"/>
      <c r="R384" s="5"/>
      <c r="S384" s="5"/>
      <c r="T384" s="5"/>
      <c r="U384" s="5"/>
      <c r="V384" s="5"/>
      <c r="W384" s="34"/>
      <c r="X384" s="34"/>
      <c r="Y384" s="34"/>
      <c r="Z384" s="34"/>
      <c r="AA384" s="34"/>
      <c r="AB384" s="5"/>
      <c r="AC384" s="5"/>
      <c r="AD384" s="34"/>
      <c r="AE384" s="5"/>
      <c r="AF384" s="5"/>
      <c r="AG384" s="5"/>
      <c r="AH384" s="5"/>
      <c r="AI384" s="5"/>
      <c r="AJ384" s="5"/>
      <c r="AK384" s="5"/>
      <c r="AL384" s="5"/>
      <c r="AM384" s="5"/>
      <c r="AN384" s="5"/>
      <c r="AO384" s="5"/>
      <c r="AP384" s="35"/>
      <c r="AQ384" s="34"/>
      <c r="AR384" s="34"/>
      <c r="AS384" s="34"/>
      <c r="AT384" s="34"/>
      <c r="AU384" s="34"/>
      <c r="AV384" s="34"/>
      <c r="AW384" s="34"/>
      <c r="AX384" s="34"/>
      <c r="AY384" s="34"/>
      <c r="AZ384" s="34"/>
      <c r="BA384" s="5"/>
      <c r="BB384" s="5"/>
      <c r="BC384" s="5"/>
      <c r="BD384" s="5"/>
      <c r="BE384" s="5"/>
      <c r="BF384" s="5"/>
      <c r="BG384" s="5"/>
      <c r="BH384" s="5"/>
      <c r="BI384" s="5"/>
      <c r="BJ384" s="5"/>
      <c r="BK384" s="5"/>
      <c r="BL384" s="5"/>
      <c r="BM384" s="4"/>
      <c r="BN384" s="5"/>
      <c r="BO384" s="5"/>
      <c r="BP384" s="5"/>
      <c r="BQ384" s="5"/>
      <c r="BR384" s="5"/>
      <c r="BS384" s="5"/>
      <c r="BT384" s="5"/>
      <c r="BU384" s="5"/>
    </row>
    <row r="385" spans="1:73" ht="13" x14ac:dyDescent="0.15">
      <c r="A385" s="34"/>
      <c r="B385" s="5"/>
      <c r="C385" s="5"/>
      <c r="D385" s="5"/>
      <c r="E385" s="5"/>
      <c r="F385" s="5"/>
      <c r="G385" s="5"/>
      <c r="H385" s="5"/>
      <c r="I385" s="5"/>
      <c r="J385" s="5"/>
      <c r="K385" s="5"/>
      <c r="L385" s="34"/>
      <c r="M385" s="34"/>
      <c r="N385" s="34"/>
      <c r="O385" s="34"/>
      <c r="P385" s="34"/>
      <c r="Q385" s="34"/>
      <c r="R385" s="5"/>
      <c r="S385" s="5"/>
      <c r="T385" s="5"/>
      <c r="U385" s="5"/>
      <c r="V385" s="5"/>
      <c r="W385" s="34"/>
      <c r="X385" s="34"/>
      <c r="Y385" s="34"/>
      <c r="Z385" s="34"/>
      <c r="AA385" s="34"/>
      <c r="AB385" s="5"/>
      <c r="AC385" s="5"/>
      <c r="AD385" s="34"/>
      <c r="AE385" s="5"/>
      <c r="AF385" s="5"/>
      <c r="AG385" s="5"/>
      <c r="AH385" s="5"/>
      <c r="AI385" s="5"/>
      <c r="AJ385" s="5"/>
      <c r="AK385" s="5"/>
      <c r="AL385" s="5"/>
      <c r="AM385" s="5"/>
      <c r="AN385" s="5"/>
      <c r="AO385" s="5"/>
      <c r="AP385" s="35"/>
      <c r="AQ385" s="34"/>
      <c r="AR385" s="34"/>
      <c r="AS385" s="34"/>
      <c r="AT385" s="34"/>
      <c r="AU385" s="34"/>
      <c r="AV385" s="34"/>
      <c r="AW385" s="34"/>
      <c r="AX385" s="34"/>
      <c r="AY385" s="34"/>
      <c r="AZ385" s="34"/>
      <c r="BA385" s="5"/>
      <c r="BB385" s="5"/>
      <c r="BC385" s="5"/>
      <c r="BD385" s="5"/>
      <c r="BE385" s="5"/>
      <c r="BF385" s="5"/>
      <c r="BG385" s="5"/>
      <c r="BH385" s="5"/>
      <c r="BI385" s="5"/>
      <c r="BJ385" s="5"/>
      <c r="BK385" s="5"/>
      <c r="BL385" s="5"/>
      <c r="BM385" s="4"/>
      <c r="BN385" s="5"/>
      <c r="BO385" s="5"/>
      <c r="BP385" s="5"/>
      <c r="BQ385" s="5"/>
      <c r="BR385" s="5"/>
      <c r="BS385" s="5"/>
      <c r="BT385" s="5"/>
      <c r="BU385" s="5"/>
    </row>
    <row r="386" spans="1:73" ht="13" x14ac:dyDescent="0.15">
      <c r="A386" s="34"/>
      <c r="B386" s="5"/>
      <c r="C386" s="5"/>
      <c r="D386" s="5"/>
      <c r="E386" s="5"/>
      <c r="F386" s="5"/>
      <c r="G386" s="5"/>
      <c r="H386" s="5"/>
      <c r="I386" s="5"/>
      <c r="J386" s="5"/>
      <c r="K386" s="5"/>
      <c r="L386" s="34"/>
      <c r="M386" s="34"/>
      <c r="N386" s="34"/>
      <c r="O386" s="34"/>
      <c r="P386" s="34"/>
      <c r="Q386" s="34"/>
      <c r="R386" s="5"/>
      <c r="S386" s="5"/>
      <c r="T386" s="5"/>
      <c r="U386" s="5"/>
      <c r="V386" s="5"/>
      <c r="W386" s="34"/>
      <c r="X386" s="34"/>
      <c r="Y386" s="34"/>
      <c r="Z386" s="34"/>
      <c r="AA386" s="34"/>
      <c r="AB386" s="5"/>
      <c r="AC386" s="5"/>
      <c r="AD386" s="34"/>
      <c r="AE386" s="5"/>
      <c r="AF386" s="5"/>
      <c r="AG386" s="5"/>
      <c r="AH386" s="5"/>
      <c r="AI386" s="5"/>
      <c r="AJ386" s="5"/>
      <c r="AK386" s="5"/>
      <c r="AL386" s="5"/>
      <c r="AM386" s="5"/>
      <c r="AN386" s="5"/>
      <c r="AO386" s="5"/>
      <c r="AP386" s="35"/>
      <c r="AQ386" s="34"/>
      <c r="AR386" s="34"/>
      <c r="AS386" s="34"/>
      <c r="AT386" s="34"/>
      <c r="AU386" s="34"/>
      <c r="AV386" s="34"/>
      <c r="AW386" s="34"/>
      <c r="AX386" s="34"/>
      <c r="AY386" s="34"/>
      <c r="AZ386" s="34"/>
      <c r="BA386" s="5"/>
      <c r="BB386" s="5"/>
      <c r="BC386" s="5"/>
      <c r="BD386" s="5"/>
      <c r="BE386" s="5"/>
      <c r="BF386" s="5"/>
      <c r="BG386" s="5"/>
      <c r="BH386" s="5"/>
      <c r="BI386" s="5"/>
      <c r="BJ386" s="5"/>
      <c r="BK386" s="5"/>
      <c r="BL386" s="5"/>
      <c r="BM386" s="4"/>
      <c r="BN386" s="5"/>
      <c r="BO386" s="5"/>
      <c r="BP386" s="5"/>
      <c r="BQ386" s="5"/>
      <c r="BR386" s="5"/>
      <c r="BS386" s="5"/>
      <c r="BT386" s="5"/>
      <c r="BU386" s="5"/>
    </row>
    <row r="387" spans="1:73" ht="13" x14ac:dyDescent="0.15">
      <c r="A387" s="34"/>
      <c r="B387" s="5"/>
      <c r="C387" s="5"/>
      <c r="D387" s="5"/>
      <c r="E387" s="5"/>
      <c r="F387" s="5"/>
      <c r="G387" s="5"/>
      <c r="H387" s="5"/>
      <c r="I387" s="5"/>
      <c r="J387" s="5"/>
      <c r="K387" s="5"/>
      <c r="L387" s="34"/>
      <c r="M387" s="34"/>
      <c r="N387" s="34"/>
      <c r="O387" s="34"/>
      <c r="P387" s="34"/>
      <c r="Q387" s="34"/>
      <c r="R387" s="5"/>
      <c r="S387" s="5"/>
      <c r="T387" s="5"/>
      <c r="U387" s="5"/>
      <c r="V387" s="5"/>
      <c r="W387" s="34"/>
      <c r="X387" s="34"/>
      <c r="Y387" s="34"/>
      <c r="Z387" s="34"/>
      <c r="AA387" s="34"/>
      <c r="AB387" s="5"/>
      <c r="AC387" s="5"/>
      <c r="AD387" s="34"/>
      <c r="AE387" s="5"/>
      <c r="AF387" s="5"/>
      <c r="AG387" s="5"/>
      <c r="AH387" s="5"/>
      <c r="AI387" s="5"/>
      <c r="AJ387" s="5"/>
      <c r="AK387" s="5"/>
      <c r="AL387" s="5"/>
      <c r="AM387" s="5"/>
      <c r="AN387" s="5"/>
      <c r="AO387" s="5"/>
      <c r="AP387" s="35"/>
      <c r="AQ387" s="34"/>
      <c r="AR387" s="34"/>
      <c r="AS387" s="34"/>
      <c r="AT387" s="34"/>
      <c r="AU387" s="34"/>
      <c r="AV387" s="34"/>
      <c r="AW387" s="34"/>
      <c r="AX387" s="34"/>
      <c r="AY387" s="34"/>
      <c r="AZ387" s="34"/>
      <c r="BA387" s="5"/>
      <c r="BB387" s="5"/>
      <c r="BC387" s="5"/>
      <c r="BD387" s="5"/>
      <c r="BE387" s="5"/>
      <c r="BF387" s="5"/>
      <c r="BG387" s="5"/>
      <c r="BH387" s="5"/>
      <c r="BI387" s="5"/>
      <c r="BJ387" s="5"/>
      <c r="BK387" s="5"/>
      <c r="BL387" s="5"/>
      <c r="BM387" s="4"/>
      <c r="BN387" s="5"/>
      <c r="BO387" s="5"/>
      <c r="BP387" s="5"/>
      <c r="BQ387" s="5"/>
      <c r="BR387" s="5"/>
      <c r="BS387" s="5"/>
      <c r="BT387" s="5"/>
      <c r="BU387" s="5"/>
    </row>
    <row r="388" spans="1:73" ht="13" x14ac:dyDescent="0.15">
      <c r="A388" s="34"/>
      <c r="B388" s="5"/>
      <c r="C388" s="5"/>
      <c r="D388" s="5"/>
      <c r="E388" s="5"/>
      <c r="F388" s="5"/>
      <c r="G388" s="5"/>
      <c r="H388" s="5"/>
      <c r="I388" s="5"/>
      <c r="J388" s="5"/>
      <c r="K388" s="5"/>
      <c r="L388" s="34"/>
      <c r="M388" s="34"/>
      <c r="N388" s="34"/>
      <c r="O388" s="34"/>
      <c r="P388" s="34"/>
      <c r="Q388" s="34"/>
      <c r="R388" s="5"/>
      <c r="S388" s="5"/>
      <c r="T388" s="5"/>
      <c r="U388" s="5"/>
      <c r="V388" s="5"/>
      <c r="W388" s="34"/>
      <c r="X388" s="34"/>
      <c r="Y388" s="34"/>
      <c r="Z388" s="34"/>
      <c r="AA388" s="34"/>
      <c r="AB388" s="5"/>
      <c r="AC388" s="5"/>
      <c r="AD388" s="34"/>
      <c r="AE388" s="5"/>
      <c r="AF388" s="5"/>
      <c r="AG388" s="5"/>
      <c r="AH388" s="5"/>
      <c r="AI388" s="5"/>
      <c r="AJ388" s="5"/>
      <c r="AK388" s="5"/>
      <c r="AL388" s="5"/>
      <c r="AM388" s="5"/>
      <c r="AN388" s="5"/>
      <c r="AO388" s="5"/>
      <c r="AP388" s="35"/>
      <c r="AQ388" s="34"/>
      <c r="AR388" s="34"/>
      <c r="AS388" s="34"/>
      <c r="AT388" s="34"/>
      <c r="AU388" s="34"/>
      <c r="AV388" s="34"/>
      <c r="AW388" s="34"/>
      <c r="AX388" s="34"/>
      <c r="AY388" s="34"/>
      <c r="AZ388" s="34"/>
      <c r="BA388" s="5"/>
      <c r="BB388" s="5"/>
      <c r="BC388" s="5"/>
      <c r="BD388" s="5"/>
      <c r="BE388" s="5"/>
      <c r="BF388" s="5"/>
      <c r="BG388" s="5"/>
      <c r="BH388" s="5"/>
      <c r="BI388" s="5"/>
      <c r="BJ388" s="5"/>
      <c r="BK388" s="5"/>
      <c r="BL388" s="5"/>
      <c r="BM388" s="4"/>
      <c r="BN388" s="5"/>
      <c r="BO388" s="5"/>
      <c r="BP388" s="5"/>
      <c r="BQ388" s="5"/>
      <c r="BR388" s="5"/>
      <c r="BS388" s="5"/>
      <c r="BT388" s="5"/>
      <c r="BU388" s="5"/>
    </row>
    <row r="389" spans="1:73" ht="13" x14ac:dyDescent="0.15">
      <c r="A389" s="34"/>
      <c r="B389" s="5"/>
      <c r="C389" s="5"/>
      <c r="D389" s="5"/>
      <c r="E389" s="5"/>
      <c r="F389" s="5"/>
      <c r="G389" s="5"/>
      <c r="H389" s="5"/>
      <c r="I389" s="5"/>
      <c r="J389" s="5"/>
      <c r="K389" s="5"/>
      <c r="L389" s="34"/>
      <c r="M389" s="34"/>
      <c r="N389" s="34"/>
      <c r="O389" s="34"/>
      <c r="P389" s="34"/>
      <c r="Q389" s="34"/>
      <c r="R389" s="5"/>
      <c r="S389" s="5"/>
      <c r="T389" s="5"/>
      <c r="U389" s="5"/>
      <c r="V389" s="5"/>
      <c r="W389" s="34"/>
      <c r="X389" s="34"/>
      <c r="Y389" s="34"/>
      <c r="Z389" s="34"/>
      <c r="AA389" s="34"/>
      <c r="AB389" s="5"/>
      <c r="AC389" s="5"/>
      <c r="AD389" s="34"/>
      <c r="AE389" s="5"/>
      <c r="AF389" s="5"/>
      <c r="AG389" s="5"/>
      <c r="AH389" s="5"/>
      <c r="AI389" s="5"/>
      <c r="AJ389" s="5"/>
      <c r="AK389" s="5"/>
      <c r="AL389" s="5"/>
      <c r="AM389" s="5"/>
      <c r="AN389" s="5"/>
      <c r="AO389" s="5"/>
      <c r="AP389" s="35"/>
      <c r="AQ389" s="34"/>
      <c r="AR389" s="34"/>
      <c r="AS389" s="34"/>
      <c r="AT389" s="34"/>
      <c r="AU389" s="34"/>
      <c r="AV389" s="34"/>
      <c r="AW389" s="34"/>
      <c r="AX389" s="34"/>
      <c r="AY389" s="34"/>
      <c r="AZ389" s="34"/>
      <c r="BA389" s="5"/>
      <c r="BB389" s="5"/>
      <c r="BC389" s="5"/>
      <c r="BD389" s="5"/>
      <c r="BE389" s="5"/>
      <c r="BF389" s="5"/>
      <c r="BG389" s="5"/>
      <c r="BH389" s="5"/>
      <c r="BI389" s="5"/>
      <c r="BJ389" s="5"/>
      <c r="BK389" s="5"/>
      <c r="BL389" s="5"/>
      <c r="BM389" s="4"/>
      <c r="BN389" s="5"/>
      <c r="BO389" s="5"/>
      <c r="BP389" s="5"/>
      <c r="BQ389" s="5"/>
      <c r="BR389" s="5"/>
      <c r="BS389" s="5"/>
      <c r="BT389" s="5"/>
      <c r="BU389" s="5"/>
    </row>
    <row r="390" spans="1:73" ht="13" x14ac:dyDescent="0.15">
      <c r="A390" s="34"/>
      <c r="B390" s="5"/>
      <c r="C390" s="5"/>
      <c r="D390" s="5"/>
      <c r="E390" s="5"/>
      <c r="F390" s="5"/>
      <c r="G390" s="5"/>
      <c r="H390" s="5"/>
      <c r="I390" s="5"/>
      <c r="J390" s="5"/>
      <c r="K390" s="5"/>
      <c r="L390" s="34"/>
      <c r="M390" s="34"/>
      <c r="N390" s="34"/>
      <c r="O390" s="34"/>
      <c r="P390" s="34"/>
      <c r="Q390" s="34"/>
      <c r="R390" s="5"/>
      <c r="S390" s="5"/>
      <c r="T390" s="5"/>
      <c r="U390" s="5"/>
      <c r="V390" s="5"/>
      <c r="W390" s="34"/>
      <c r="X390" s="34"/>
      <c r="Y390" s="34"/>
      <c r="Z390" s="34"/>
      <c r="AA390" s="34"/>
      <c r="AB390" s="5"/>
      <c r="AC390" s="5"/>
      <c r="AD390" s="34"/>
      <c r="AE390" s="5"/>
      <c r="AF390" s="5"/>
      <c r="AG390" s="5"/>
      <c r="AH390" s="5"/>
      <c r="AI390" s="5"/>
      <c r="AJ390" s="5"/>
      <c r="AK390" s="5"/>
      <c r="AL390" s="5"/>
      <c r="AM390" s="5"/>
      <c r="AN390" s="5"/>
      <c r="AO390" s="5"/>
      <c r="AP390" s="35"/>
      <c r="AQ390" s="34"/>
      <c r="AR390" s="34"/>
      <c r="AS390" s="34"/>
      <c r="AT390" s="34"/>
      <c r="AU390" s="34"/>
      <c r="AV390" s="34"/>
      <c r="AW390" s="34"/>
      <c r="AX390" s="34"/>
      <c r="AY390" s="34"/>
      <c r="AZ390" s="34"/>
      <c r="BA390" s="5"/>
      <c r="BB390" s="5"/>
      <c r="BC390" s="5"/>
      <c r="BD390" s="5"/>
      <c r="BE390" s="5"/>
      <c r="BF390" s="5"/>
      <c r="BG390" s="5"/>
      <c r="BH390" s="5"/>
      <c r="BI390" s="5"/>
      <c r="BJ390" s="5"/>
      <c r="BK390" s="5"/>
      <c r="BL390" s="5"/>
      <c r="BM390" s="4"/>
      <c r="BN390" s="5"/>
      <c r="BO390" s="5"/>
      <c r="BP390" s="5"/>
      <c r="BQ390" s="5"/>
      <c r="BR390" s="5"/>
      <c r="BS390" s="5"/>
      <c r="BT390" s="5"/>
      <c r="BU390" s="5"/>
    </row>
    <row r="391" spans="1:73" ht="13" x14ac:dyDescent="0.15">
      <c r="A391" s="34"/>
      <c r="B391" s="5"/>
      <c r="C391" s="5"/>
      <c r="D391" s="5"/>
      <c r="E391" s="5"/>
      <c r="F391" s="5"/>
      <c r="G391" s="5"/>
      <c r="H391" s="5"/>
      <c r="I391" s="5"/>
      <c r="J391" s="5"/>
      <c r="K391" s="5"/>
      <c r="L391" s="34"/>
      <c r="M391" s="34"/>
      <c r="N391" s="34"/>
      <c r="O391" s="34"/>
      <c r="P391" s="34"/>
      <c r="Q391" s="34"/>
      <c r="R391" s="5"/>
      <c r="S391" s="5"/>
      <c r="T391" s="5"/>
      <c r="U391" s="5"/>
      <c r="V391" s="5"/>
      <c r="W391" s="34"/>
      <c r="X391" s="34"/>
      <c r="Y391" s="34"/>
      <c r="Z391" s="34"/>
      <c r="AA391" s="34"/>
      <c r="AB391" s="5"/>
      <c r="AC391" s="5"/>
      <c r="AD391" s="34"/>
      <c r="AE391" s="5"/>
      <c r="AF391" s="5"/>
      <c r="AG391" s="5"/>
      <c r="AH391" s="5"/>
      <c r="AI391" s="5"/>
      <c r="AJ391" s="5"/>
      <c r="AK391" s="5"/>
      <c r="AL391" s="5"/>
      <c r="AM391" s="5"/>
      <c r="AN391" s="5"/>
      <c r="AO391" s="5"/>
      <c r="AP391" s="35"/>
      <c r="AQ391" s="34"/>
      <c r="AR391" s="34"/>
      <c r="AS391" s="34"/>
      <c r="AT391" s="34"/>
      <c r="AU391" s="34"/>
      <c r="AV391" s="34"/>
      <c r="AW391" s="34"/>
      <c r="AX391" s="34"/>
      <c r="AY391" s="34"/>
      <c r="AZ391" s="34"/>
      <c r="BA391" s="5"/>
      <c r="BB391" s="5"/>
      <c r="BC391" s="5"/>
      <c r="BD391" s="5"/>
      <c r="BE391" s="5"/>
      <c r="BF391" s="5"/>
      <c r="BG391" s="5"/>
      <c r="BH391" s="5"/>
      <c r="BI391" s="5"/>
      <c r="BJ391" s="5"/>
      <c r="BK391" s="5"/>
      <c r="BL391" s="5"/>
      <c r="BM391" s="4"/>
      <c r="BN391" s="5"/>
      <c r="BO391" s="5"/>
      <c r="BP391" s="5"/>
      <c r="BQ391" s="5"/>
      <c r="BR391" s="5"/>
      <c r="BS391" s="5"/>
      <c r="BT391" s="5"/>
      <c r="BU391" s="5"/>
    </row>
    <row r="392" spans="1:73" ht="13" x14ac:dyDescent="0.15">
      <c r="A392" s="34"/>
      <c r="B392" s="5"/>
      <c r="C392" s="5"/>
      <c r="D392" s="5"/>
      <c r="E392" s="5"/>
      <c r="F392" s="5"/>
      <c r="G392" s="5"/>
      <c r="H392" s="5"/>
      <c r="I392" s="5"/>
      <c r="J392" s="5"/>
      <c r="K392" s="5"/>
      <c r="L392" s="34"/>
      <c r="M392" s="34"/>
      <c r="N392" s="34"/>
      <c r="O392" s="34"/>
      <c r="P392" s="34"/>
      <c r="Q392" s="34"/>
      <c r="R392" s="5"/>
      <c r="S392" s="5"/>
      <c r="T392" s="5"/>
      <c r="U392" s="5"/>
      <c r="V392" s="5"/>
      <c r="W392" s="34"/>
      <c r="X392" s="34"/>
      <c r="Y392" s="34"/>
      <c r="Z392" s="34"/>
      <c r="AA392" s="34"/>
      <c r="AB392" s="5"/>
      <c r="AC392" s="5"/>
      <c r="AD392" s="34"/>
      <c r="AE392" s="5"/>
      <c r="AF392" s="5"/>
      <c r="AG392" s="5"/>
      <c r="AH392" s="5"/>
      <c r="AI392" s="5"/>
      <c r="AJ392" s="5"/>
      <c r="AK392" s="5"/>
      <c r="AL392" s="5"/>
      <c r="AM392" s="5"/>
      <c r="AN392" s="5"/>
      <c r="AO392" s="5"/>
      <c r="AP392" s="35"/>
      <c r="AQ392" s="34"/>
      <c r="AR392" s="34"/>
      <c r="AS392" s="34"/>
      <c r="AT392" s="34"/>
      <c r="AU392" s="34"/>
      <c r="AV392" s="34"/>
      <c r="AW392" s="34"/>
      <c r="AX392" s="34"/>
      <c r="AY392" s="34"/>
      <c r="AZ392" s="34"/>
      <c r="BA392" s="5"/>
      <c r="BB392" s="5"/>
      <c r="BC392" s="5"/>
      <c r="BD392" s="5"/>
      <c r="BE392" s="5"/>
      <c r="BF392" s="5"/>
      <c r="BG392" s="5"/>
      <c r="BH392" s="5"/>
      <c r="BI392" s="5"/>
      <c r="BJ392" s="5"/>
      <c r="BK392" s="5"/>
      <c r="BL392" s="5"/>
      <c r="BM392" s="4"/>
      <c r="BN392" s="5"/>
      <c r="BO392" s="5"/>
      <c r="BP392" s="5"/>
      <c r="BQ392" s="5"/>
      <c r="BR392" s="5"/>
      <c r="BS392" s="5"/>
      <c r="BT392" s="5"/>
      <c r="BU392" s="5"/>
    </row>
    <row r="393" spans="1:73" ht="13" x14ac:dyDescent="0.15">
      <c r="A393" s="34"/>
      <c r="B393" s="5"/>
      <c r="C393" s="5"/>
      <c r="D393" s="5"/>
      <c r="E393" s="5"/>
      <c r="F393" s="5"/>
      <c r="G393" s="5"/>
      <c r="H393" s="5"/>
      <c r="I393" s="5"/>
      <c r="J393" s="5"/>
      <c r="K393" s="5"/>
      <c r="L393" s="34"/>
      <c r="M393" s="34"/>
      <c r="N393" s="34"/>
      <c r="O393" s="34"/>
      <c r="P393" s="34"/>
      <c r="Q393" s="34"/>
      <c r="R393" s="5"/>
      <c r="S393" s="5"/>
      <c r="T393" s="5"/>
      <c r="U393" s="5"/>
      <c r="V393" s="5"/>
      <c r="W393" s="34"/>
      <c r="X393" s="34"/>
      <c r="Y393" s="34"/>
      <c r="Z393" s="34"/>
      <c r="AA393" s="34"/>
      <c r="AB393" s="5"/>
      <c r="AC393" s="5"/>
      <c r="AD393" s="34"/>
      <c r="AE393" s="5"/>
      <c r="AF393" s="5"/>
      <c r="AG393" s="5"/>
      <c r="AH393" s="5"/>
      <c r="AI393" s="5"/>
      <c r="AJ393" s="5"/>
      <c r="AK393" s="5"/>
      <c r="AL393" s="5"/>
      <c r="AM393" s="5"/>
      <c r="AN393" s="5"/>
      <c r="AO393" s="5"/>
      <c r="AP393" s="35"/>
      <c r="AQ393" s="34"/>
      <c r="AR393" s="34"/>
      <c r="AS393" s="34"/>
      <c r="AT393" s="34"/>
      <c r="AU393" s="34"/>
      <c r="AV393" s="34"/>
      <c r="AW393" s="34"/>
      <c r="AX393" s="34"/>
      <c r="AY393" s="34"/>
      <c r="AZ393" s="34"/>
      <c r="BA393" s="5"/>
      <c r="BB393" s="5"/>
      <c r="BC393" s="5"/>
      <c r="BD393" s="5"/>
      <c r="BE393" s="5"/>
      <c r="BF393" s="5"/>
      <c r="BG393" s="5"/>
      <c r="BH393" s="5"/>
      <c r="BI393" s="5"/>
      <c r="BJ393" s="5"/>
      <c r="BK393" s="5"/>
      <c r="BL393" s="5"/>
      <c r="BM393" s="4"/>
      <c r="BN393" s="5"/>
      <c r="BO393" s="5"/>
      <c r="BP393" s="5"/>
      <c r="BQ393" s="5"/>
      <c r="BR393" s="5"/>
      <c r="BS393" s="5"/>
      <c r="BT393" s="5"/>
      <c r="BU393" s="5"/>
    </row>
    <row r="394" spans="1:73" ht="13" x14ac:dyDescent="0.15">
      <c r="A394" s="34"/>
      <c r="B394" s="5"/>
      <c r="C394" s="5"/>
      <c r="D394" s="5"/>
      <c r="E394" s="5"/>
      <c r="F394" s="5"/>
      <c r="G394" s="5"/>
      <c r="H394" s="5"/>
      <c r="I394" s="5"/>
      <c r="J394" s="5"/>
      <c r="K394" s="5"/>
      <c r="L394" s="34"/>
      <c r="M394" s="34"/>
      <c r="N394" s="34"/>
      <c r="O394" s="34"/>
      <c r="P394" s="34"/>
      <c r="Q394" s="34"/>
      <c r="R394" s="5"/>
      <c r="S394" s="5"/>
      <c r="T394" s="5"/>
      <c r="U394" s="5"/>
      <c r="V394" s="5"/>
      <c r="W394" s="34"/>
      <c r="X394" s="34"/>
      <c r="Y394" s="34"/>
      <c r="Z394" s="34"/>
      <c r="AA394" s="34"/>
      <c r="AB394" s="5"/>
      <c r="AC394" s="5"/>
      <c r="AD394" s="34"/>
      <c r="AE394" s="5"/>
      <c r="AF394" s="5"/>
      <c r="AG394" s="5"/>
      <c r="AH394" s="5"/>
      <c r="AI394" s="5"/>
      <c r="AJ394" s="5"/>
      <c r="AK394" s="5"/>
      <c r="AL394" s="5"/>
      <c r="AM394" s="5"/>
      <c r="AN394" s="5"/>
      <c r="AO394" s="5"/>
      <c r="AP394" s="35"/>
      <c r="AQ394" s="34"/>
      <c r="AR394" s="34"/>
      <c r="AS394" s="34"/>
      <c r="AT394" s="34"/>
      <c r="AU394" s="34"/>
      <c r="AV394" s="34"/>
      <c r="AW394" s="34"/>
      <c r="AX394" s="34"/>
      <c r="AY394" s="34"/>
      <c r="AZ394" s="34"/>
      <c r="BA394" s="5"/>
      <c r="BB394" s="5"/>
      <c r="BC394" s="5"/>
      <c r="BD394" s="5"/>
      <c r="BE394" s="5"/>
      <c r="BF394" s="5"/>
      <c r="BG394" s="5"/>
      <c r="BH394" s="5"/>
      <c r="BI394" s="5"/>
      <c r="BJ394" s="5"/>
      <c r="BK394" s="5"/>
      <c r="BL394" s="5"/>
      <c r="BM394" s="4"/>
      <c r="BN394" s="5"/>
      <c r="BO394" s="5"/>
      <c r="BP394" s="5"/>
      <c r="BQ394" s="5"/>
      <c r="BR394" s="5"/>
      <c r="BS394" s="5"/>
      <c r="BT394" s="5"/>
      <c r="BU394" s="5"/>
    </row>
    <row r="395" spans="1:73" ht="13" x14ac:dyDescent="0.15">
      <c r="A395" s="34"/>
      <c r="B395" s="5"/>
      <c r="C395" s="5"/>
      <c r="D395" s="5"/>
      <c r="E395" s="5"/>
      <c r="F395" s="5"/>
      <c r="G395" s="5"/>
      <c r="H395" s="5"/>
      <c r="I395" s="5"/>
      <c r="J395" s="5"/>
      <c r="K395" s="5"/>
      <c r="L395" s="34"/>
      <c r="M395" s="34"/>
      <c r="N395" s="34"/>
      <c r="O395" s="34"/>
      <c r="P395" s="34"/>
      <c r="Q395" s="34"/>
      <c r="R395" s="5"/>
      <c r="S395" s="5"/>
      <c r="T395" s="5"/>
      <c r="U395" s="5"/>
      <c r="V395" s="5"/>
      <c r="W395" s="34"/>
      <c r="X395" s="34"/>
      <c r="Y395" s="34"/>
      <c r="Z395" s="34"/>
      <c r="AA395" s="34"/>
      <c r="AB395" s="5"/>
      <c r="AC395" s="5"/>
      <c r="AD395" s="34"/>
      <c r="AE395" s="5"/>
      <c r="AF395" s="5"/>
      <c r="AG395" s="5"/>
      <c r="AH395" s="5"/>
      <c r="AI395" s="5"/>
      <c r="AJ395" s="5"/>
      <c r="AK395" s="5"/>
      <c r="AL395" s="5"/>
      <c r="AM395" s="5"/>
      <c r="AN395" s="5"/>
      <c r="AO395" s="5"/>
      <c r="AP395" s="35"/>
      <c r="AQ395" s="34"/>
      <c r="AR395" s="34"/>
      <c r="AS395" s="34"/>
      <c r="AT395" s="34"/>
      <c r="AU395" s="34"/>
      <c r="AV395" s="34"/>
      <c r="AW395" s="34"/>
      <c r="AX395" s="34"/>
      <c r="AY395" s="34"/>
      <c r="AZ395" s="34"/>
      <c r="BA395" s="5"/>
      <c r="BB395" s="5"/>
      <c r="BC395" s="5"/>
      <c r="BD395" s="5"/>
      <c r="BE395" s="5"/>
      <c r="BF395" s="5"/>
      <c r="BG395" s="5"/>
      <c r="BH395" s="5"/>
      <c r="BI395" s="5"/>
      <c r="BJ395" s="5"/>
      <c r="BK395" s="5"/>
      <c r="BL395" s="5"/>
      <c r="BM395" s="4"/>
      <c r="BN395" s="5"/>
      <c r="BO395" s="5"/>
      <c r="BP395" s="5"/>
      <c r="BQ395" s="5"/>
      <c r="BR395" s="5"/>
      <c r="BS395" s="5"/>
      <c r="BT395" s="5"/>
      <c r="BU395" s="5"/>
    </row>
    <row r="396" spans="1:73" ht="13" x14ac:dyDescent="0.15">
      <c r="A396" s="34"/>
      <c r="B396" s="5"/>
      <c r="C396" s="5"/>
      <c r="D396" s="5"/>
      <c r="E396" s="5"/>
      <c r="F396" s="5"/>
      <c r="G396" s="5"/>
      <c r="H396" s="5"/>
      <c r="I396" s="5"/>
      <c r="J396" s="5"/>
      <c r="K396" s="5"/>
      <c r="L396" s="34"/>
      <c r="M396" s="34"/>
      <c r="N396" s="34"/>
      <c r="O396" s="34"/>
      <c r="P396" s="34"/>
      <c r="Q396" s="34"/>
      <c r="R396" s="5"/>
      <c r="S396" s="5"/>
      <c r="T396" s="5"/>
      <c r="U396" s="5"/>
      <c r="V396" s="5"/>
      <c r="W396" s="34"/>
      <c r="X396" s="34"/>
      <c r="Y396" s="34"/>
      <c r="Z396" s="34"/>
      <c r="AA396" s="34"/>
      <c r="AB396" s="5"/>
      <c r="AC396" s="5"/>
      <c r="AD396" s="34"/>
      <c r="AE396" s="5"/>
      <c r="AF396" s="5"/>
      <c r="AG396" s="5"/>
      <c r="AH396" s="5"/>
      <c r="AI396" s="5"/>
      <c r="AJ396" s="5"/>
      <c r="AK396" s="5"/>
      <c r="AL396" s="5"/>
      <c r="AM396" s="5"/>
      <c r="AN396" s="5"/>
      <c r="AO396" s="5"/>
      <c r="AP396" s="35"/>
      <c r="AQ396" s="34"/>
      <c r="AR396" s="34"/>
      <c r="AS396" s="34"/>
      <c r="AT396" s="34"/>
      <c r="AU396" s="34"/>
      <c r="AV396" s="34"/>
      <c r="AW396" s="34"/>
      <c r="AX396" s="34"/>
      <c r="AY396" s="34"/>
      <c r="AZ396" s="34"/>
      <c r="BA396" s="5"/>
      <c r="BB396" s="5"/>
      <c r="BC396" s="5"/>
      <c r="BD396" s="5"/>
      <c r="BE396" s="5"/>
      <c r="BF396" s="5"/>
      <c r="BG396" s="5"/>
      <c r="BH396" s="5"/>
      <c r="BI396" s="5"/>
      <c r="BJ396" s="5"/>
      <c r="BK396" s="5"/>
      <c r="BL396" s="5"/>
      <c r="BM396" s="4"/>
      <c r="BN396" s="5"/>
      <c r="BO396" s="5"/>
      <c r="BP396" s="5"/>
      <c r="BQ396" s="5"/>
      <c r="BR396" s="5"/>
      <c r="BS396" s="5"/>
      <c r="BT396" s="5"/>
      <c r="BU396" s="5"/>
    </row>
    <row r="397" spans="1:73" ht="13" x14ac:dyDescent="0.15">
      <c r="A397" s="34"/>
      <c r="B397" s="5"/>
      <c r="C397" s="5"/>
      <c r="D397" s="5"/>
      <c r="E397" s="5"/>
      <c r="F397" s="5"/>
      <c r="G397" s="5"/>
      <c r="H397" s="5"/>
      <c r="I397" s="5"/>
      <c r="J397" s="5"/>
      <c r="K397" s="5"/>
      <c r="L397" s="34"/>
      <c r="M397" s="34"/>
      <c r="N397" s="34"/>
      <c r="O397" s="34"/>
      <c r="P397" s="34"/>
      <c r="Q397" s="34"/>
      <c r="R397" s="5"/>
      <c r="S397" s="5"/>
      <c r="T397" s="5"/>
      <c r="U397" s="5"/>
      <c r="V397" s="5"/>
      <c r="W397" s="34"/>
      <c r="X397" s="34"/>
      <c r="Y397" s="34"/>
      <c r="Z397" s="34"/>
      <c r="AA397" s="34"/>
      <c r="AB397" s="5"/>
      <c r="AC397" s="5"/>
      <c r="AD397" s="34"/>
      <c r="AE397" s="5"/>
      <c r="AF397" s="5"/>
      <c r="AG397" s="5"/>
      <c r="AH397" s="5"/>
      <c r="AI397" s="5"/>
      <c r="AJ397" s="5"/>
      <c r="AK397" s="5"/>
      <c r="AL397" s="5"/>
      <c r="AM397" s="5"/>
      <c r="AN397" s="5"/>
      <c r="AO397" s="5"/>
      <c r="AP397" s="35"/>
      <c r="AQ397" s="34"/>
      <c r="AR397" s="34"/>
      <c r="AS397" s="34"/>
      <c r="AT397" s="34"/>
      <c r="AU397" s="34"/>
      <c r="AV397" s="34"/>
      <c r="AW397" s="34"/>
      <c r="AX397" s="34"/>
      <c r="AY397" s="34"/>
      <c r="AZ397" s="34"/>
      <c r="BA397" s="5"/>
      <c r="BB397" s="5"/>
      <c r="BC397" s="5"/>
      <c r="BD397" s="5"/>
      <c r="BE397" s="5"/>
      <c r="BF397" s="5"/>
      <c r="BG397" s="5"/>
      <c r="BH397" s="5"/>
      <c r="BI397" s="5"/>
      <c r="BJ397" s="5"/>
      <c r="BK397" s="5"/>
      <c r="BL397" s="5"/>
      <c r="BM397" s="4"/>
      <c r="BN397" s="5"/>
      <c r="BO397" s="5"/>
      <c r="BP397" s="5"/>
      <c r="BQ397" s="5"/>
      <c r="BR397" s="5"/>
      <c r="BS397" s="5"/>
      <c r="BT397" s="5"/>
      <c r="BU397" s="5"/>
    </row>
    <row r="398" spans="1:73" ht="13" x14ac:dyDescent="0.15">
      <c r="A398" s="34"/>
      <c r="B398" s="5"/>
      <c r="C398" s="5"/>
      <c r="D398" s="5"/>
      <c r="E398" s="5"/>
      <c r="F398" s="5"/>
      <c r="G398" s="5"/>
      <c r="H398" s="5"/>
      <c r="I398" s="5"/>
      <c r="J398" s="5"/>
      <c r="K398" s="5"/>
      <c r="L398" s="34"/>
      <c r="M398" s="34"/>
      <c r="N398" s="34"/>
      <c r="O398" s="34"/>
      <c r="P398" s="34"/>
      <c r="Q398" s="34"/>
      <c r="R398" s="5"/>
      <c r="S398" s="5"/>
      <c r="T398" s="5"/>
      <c r="U398" s="5"/>
      <c r="V398" s="5"/>
      <c r="W398" s="34"/>
      <c r="X398" s="34"/>
      <c r="Y398" s="34"/>
      <c r="Z398" s="34"/>
      <c r="AA398" s="34"/>
      <c r="AB398" s="5"/>
      <c r="AC398" s="5"/>
      <c r="AD398" s="34"/>
      <c r="AE398" s="5"/>
      <c r="AF398" s="5"/>
      <c r="AG398" s="5"/>
      <c r="AH398" s="5"/>
      <c r="AI398" s="5"/>
      <c r="AJ398" s="5"/>
      <c r="AK398" s="5"/>
      <c r="AL398" s="5"/>
      <c r="AM398" s="5"/>
      <c r="AN398" s="5"/>
      <c r="AO398" s="5"/>
      <c r="AP398" s="35"/>
      <c r="AQ398" s="34"/>
      <c r="AR398" s="34"/>
      <c r="AS398" s="34"/>
      <c r="AT398" s="34"/>
      <c r="AU398" s="34"/>
      <c r="AV398" s="34"/>
      <c r="AW398" s="34"/>
      <c r="AX398" s="34"/>
      <c r="AY398" s="34"/>
      <c r="AZ398" s="34"/>
      <c r="BA398" s="5"/>
      <c r="BB398" s="5"/>
      <c r="BC398" s="5"/>
      <c r="BD398" s="5"/>
      <c r="BE398" s="5"/>
      <c r="BF398" s="5"/>
      <c r="BG398" s="5"/>
      <c r="BH398" s="5"/>
      <c r="BI398" s="5"/>
      <c r="BJ398" s="5"/>
      <c r="BK398" s="5"/>
      <c r="BL398" s="5"/>
      <c r="BM398" s="4"/>
      <c r="BN398" s="5"/>
      <c r="BO398" s="5"/>
      <c r="BP398" s="5"/>
      <c r="BQ398" s="5"/>
      <c r="BR398" s="5"/>
      <c r="BS398" s="5"/>
      <c r="BT398" s="5"/>
      <c r="BU398" s="5"/>
    </row>
    <row r="399" spans="1:73" ht="13" x14ac:dyDescent="0.15">
      <c r="A399" s="34"/>
      <c r="B399" s="5"/>
      <c r="C399" s="5"/>
      <c r="D399" s="5"/>
      <c r="E399" s="5"/>
      <c r="F399" s="5"/>
      <c r="G399" s="5"/>
      <c r="H399" s="5"/>
      <c r="I399" s="5"/>
      <c r="J399" s="5"/>
      <c r="K399" s="5"/>
      <c r="L399" s="34"/>
      <c r="M399" s="34"/>
      <c r="N399" s="34"/>
      <c r="O399" s="34"/>
      <c r="P399" s="34"/>
      <c r="Q399" s="34"/>
      <c r="R399" s="5"/>
      <c r="S399" s="5"/>
      <c r="T399" s="5"/>
      <c r="U399" s="5"/>
      <c r="V399" s="5"/>
      <c r="W399" s="34"/>
      <c r="X399" s="34"/>
      <c r="Y399" s="34"/>
      <c r="Z399" s="34"/>
      <c r="AA399" s="34"/>
      <c r="AB399" s="5"/>
      <c r="AC399" s="5"/>
      <c r="AD399" s="34"/>
      <c r="AE399" s="5"/>
      <c r="AF399" s="5"/>
      <c r="AG399" s="5"/>
      <c r="AH399" s="5"/>
      <c r="AI399" s="5"/>
      <c r="AJ399" s="5"/>
      <c r="AK399" s="5"/>
      <c r="AL399" s="5"/>
      <c r="AM399" s="5"/>
      <c r="AN399" s="5"/>
      <c r="AO399" s="5"/>
      <c r="AP399" s="35"/>
      <c r="AQ399" s="34"/>
      <c r="AR399" s="34"/>
      <c r="AS399" s="34"/>
      <c r="AT399" s="34"/>
      <c r="AU399" s="34"/>
      <c r="AV399" s="34"/>
      <c r="AW399" s="34"/>
      <c r="AX399" s="34"/>
      <c r="AY399" s="34"/>
      <c r="AZ399" s="34"/>
      <c r="BA399" s="5"/>
      <c r="BB399" s="5"/>
      <c r="BC399" s="5"/>
      <c r="BD399" s="5"/>
      <c r="BE399" s="5"/>
      <c r="BF399" s="5"/>
      <c r="BG399" s="5"/>
      <c r="BH399" s="5"/>
      <c r="BI399" s="5"/>
      <c r="BJ399" s="5"/>
      <c r="BK399" s="5"/>
      <c r="BL399" s="5"/>
      <c r="BM399" s="4"/>
      <c r="BN399" s="5"/>
      <c r="BO399" s="5"/>
      <c r="BP399" s="5"/>
      <c r="BQ399" s="5"/>
      <c r="BR399" s="5"/>
      <c r="BS399" s="5"/>
      <c r="BT399" s="5"/>
      <c r="BU399" s="5"/>
    </row>
    <row r="400" spans="1:73" ht="13" x14ac:dyDescent="0.15">
      <c r="A400" s="34"/>
      <c r="B400" s="5"/>
      <c r="C400" s="5"/>
      <c r="D400" s="5"/>
      <c r="E400" s="5"/>
      <c r="F400" s="5"/>
      <c r="G400" s="5"/>
      <c r="H400" s="5"/>
      <c r="I400" s="5"/>
      <c r="J400" s="5"/>
      <c r="K400" s="5"/>
      <c r="L400" s="34"/>
      <c r="M400" s="34"/>
      <c r="N400" s="34"/>
      <c r="O400" s="34"/>
      <c r="P400" s="34"/>
      <c r="Q400" s="34"/>
      <c r="R400" s="5"/>
      <c r="S400" s="5"/>
      <c r="T400" s="5"/>
      <c r="U400" s="5"/>
      <c r="V400" s="5"/>
      <c r="W400" s="34"/>
      <c r="X400" s="34"/>
      <c r="Y400" s="34"/>
      <c r="Z400" s="34"/>
      <c r="AA400" s="34"/>
      <c r="AB400" s="5"/>
      <c r="AC400" s="5"/>
      <c r="AD400" s="34"/>
      <c r="AE400" s="5"/>
      <c r="AF400" s="5"/>
      <c r="AG400" s="5"/>
      <c r="AH400" s="5"/>
      <c r="AI400" s="5"/>
      <c r="AJ400" s="5"/>
      <c r="AK400" s="5"/>
      <c r="AL400" s="5"/>
      <c r="AM400" s="5"/>
      <c r="AN400" s="5"/>
      <c r="AO400" s="5"/>
      <c r="AP400" s="35"/>
      <c r="AQ400" s="34"/>
      <c r="AR400" s="34"/>
      <c r="AS400" s="34"/>
      <c r="AT400" s="34"/>
      <c r="AU400" s="34"/>
      <c r="AV400" s="34"/>
      <c r="AW400" s="34"/>
      <c r="AX400" s="34"/>
      <c r="AY400" s="34"/>
      <c r="AZ400" s="34"/>
      <c r="BA400" s="5"/>
      <c r="BB400" s="5"/>
      <c r="BC400" s="5"/>
      <c r="BD400" s="5"/>
      <c r="BE400" s="5"/>
      <c r="BF400" s="5"/>
      <c r="BG400" s="5"/>
      <c r="BH400" s="5"/>
      <c r="BI400" s="5"/>
      <c r="BJ400" s="5"/>
      <c r="BK400" s="5"/>
      <c r="BL400" s="5"/>
      <c r="BM400" s="4"/>
      <c r="BN400" s="5"/>
      <c r="BO400" s="5"/>
      <c r="BP400" s="5"/>
      <c r="BQ400" s="5"/>
      <c r="BR400" s="5"/>
      <c r="BS400" s="5"/>
      <c r="BT400" s="5"/>
      <c r="BU400" s="5"/>
    </row>
    <row r="401" spans="1:73" ht="13" x14ac:dyDescent="0.15">
      <c r="A401" s="34"/>
      <c r="B401" s="5"/>
      <c r="C401" s="5"/>
      <c r="D401" s="5"/>
      <c r="E401" s="5"/>
      <c r="F401" s="5"/>
      <c r="G401" s="5"/>
      <c r="H401" s="5"/>
      <c r="I401" s="5"/>
      <c r="J401" s="5"/>
      <c r="K401" s="5"/>
      <c r="L401" s="34"/>
      <c r="M401" s="34"/>
      <c r="N401" s="34"/>
      <c r="O401" s="34"/>
      <c r="P401" s="34"/>
      <c r="Q401" s="34"/>
      <c r="R401" s="5"/>
      <c r="S401" s="5"/>
      <c r="T401" s="5"/>
      <c r="U401" s="5"/>
      <c r="V401" s="5"/>
      <c r="W401" s="34"/>
      <c r="X401" s="34"/>
      <c r="Y401" s="34"/>
      <c r="Z401" s="34"/>
      <c r="AA401" s="34"/>
      <c r="AB401" s="5"/>
      <c r="AC401" s="5"/>
      <c r="AD401" s="34"/>
      <c r="AE401" s="5"/>
      <c r="AF401" s="5"/>
      <c r="AG401" s="5"/>
      <c r="AH401" s="5"/>
      <c r="AI401" s="5"/>
      <c r="AJ401" s="5"/>
      <c r="AK401" s="5"/>
      <c r="AL401" s="5"/>
      <c r="AM401" s="5"/>
      <c r="AN401" s="5"/>
      <c r="AO401" s="5"/>
      <c r="AP401" s="35"/>
      <c r="AQ401" s="34"/>
      <c r="AR401" s="34"/>
      <c r="AS401" s="34"/>
      <c r="AT401" s="34"/>
      <c r="AU401" s="34"/>
      <c r="AV401" s="34"/>
      <c r="AW401" s="34"/>
      <c r="AX401" s="34"/>
      <c r="AY401" s="34"/>
      <c r="AZ401" s="34"/>
      <c r="BA401" s="5"/>
      <c r="BB401" s="5"/>
      <c r="BC401" s="5"/>
      <c r="BD401" s="5"/>
      <c r="BE401" s="5"/>
      <c r="BF401" s="5"/>
      <c r="BG401" s="5"/>
      <c r="BH401" s="5"/>
      <c r="BI401" s="5"/>
      <c r="BJ401" s="5"/>
      <c r="BK401" s="5"/>
      <c r="BL401" s="5"/>
      <c r="BM401" s="4"/>
      <c r="BN401" s="5"/>
      <c r="BO401" s="5"/>
      <c r="BP401" s="5"/>
      <c r="BQ401" s="5"/>
      <c r="BR401" s="5"/>
      <c r="BS401" s="5"/>
      <c r="BT401" s="5"/>
      <c r="BU401" s="5"/>
    </row>
    <row r="402" spans="1:73" ht="13" x14ac:dyDescent="0.15">
      <c r="A402" s="34"/>
      <c r="B402" s="5"/>
      <c r="C402" s="5"/>
      <c r="D402" s="5"/>
      <c r="E402" s="5"/>
      <c r="F402" s="5"/>
      <c r="G402" s="5"/>
      <c r="H402" s="5"/>
      <c r="I402" s="5"/>
      <c r="J402" s="5"/>
      <c r="K402" s="5"/>
      <c r="L402" s="34"/>
      <c r="M402" s="34"/>
      <c r="N402" s="34"/>
      <c r="O402" s="34"/>
      <c r="P402" s="34"/>
      <c r="Q402" s="34"/>
      <c r="R402" s="5"/>
      <c r="S402" s="5"/>
      <c r="T402" s="5"/>
      <c r="U402" s="5"/>
      <c r="V402" s="5"/>
      <c r="W402" s="34"/>
      <c r="X402" s="34"/>
      <c r="Y402" s="34"/>
      <c r="Z402" s="34"/>
      <c r="AA402" s="34"/>
      <c r="AB402" s="5"/>
      <c r="AC402" s="5"/>
      <c r="AD402" s="34"/>
      <c r="AE402" s="5"/>
      <c r="AF402" s="5"/>
      <c r="AG402" s="5"/>
      <c r="AH402" s="5"/>
      <c r="AI402" s="5"/>
      <c r="AJ402" s="5"/>
      <c r="AK402" s="5"/>
      <c r="AL402" s="5"/>
      <c r="AM402" s="5"/>
      <c r="AN402" s="5"/>
      <c r="AO402" s="5"/>
      <c r="AP402" s="35"/>
      <c r="AQ402" s="34"/>
      <c r="AR402" s="34"/>
      <c r="AS402" s="34"/>
      <c r="AT402" s="34"/>
      <c r="AU402" s="34"/>
      <c r="AV402" s="34"/>
      <c r="AW402" s="34"/>
      <c r="AX402" s="34"/>
      <c r="AY402" s="34"/>
      <c r="AZ402" s="34"/>
      <c r="BA402" s="5"/>
      <c r="BB402" s="5"/>
      <c r="BC402" s="5"/>
      <c r="BD402" s="5"/>
      <c r="BE402" s="5"/>
      <c r="BF402" s="5"/>
      <c r="BG402" s="5"/>
      <c r="BH402" s="5"/>
      <c r="BI402" s="5"/>
      <c r="BJ402" s="5"/>
      <c r="BK402" s="5"/>
      <c r="BL402" s="5"/>
      <c r="BM402" s="4"/>
      <c r="BN402" s="5"/>
      <c r="BO402" s="5"/>
      <c r="BP402" s="5"/>
      <c r="BQ402" s="5"/>
      <c r="BR402" s="5"/>
      <c r="BS402" s="5"/>
      <c r="BT402" s="5"/>
      <c r="BU402" s="5"/>
    </row>
    <row r="403" spans="1:73" ht="13" x14ac:dyDescent="0.15">
      <c r="A403" s="34"/>
      <c r="B403" s="5"/>
      <c r="C403" s="5"/>
      <c r="D403" s="5"/>
      <c r="E403" s="5"/>
      <c r="F403" s="5"/>
      <c r="G403" s="5"/>
      <c r="H403" s="5"/>
      <c r="I403" s="5"/>
      <c r="J403" s="5"/>
      <c r="K403" s="5"/>
      <c r="L403" s="34"/>
      <c r="M403" s="34"/>
      <c r="N403" s="34"/>
      <c r="O403" s="34"/>
      <c r="P403" s="34"/>
      <c r="Q403" s="34"/>
      <c r="R403" s="5"/>
      <c r="S403" s="5"/>
      <c r="T403" s="5"/>
      <c r="U403" s="5"/>
      <c r="V403" s="5"/>
      <c r="W403" s="34"/>
      <c r="X403" s="34"/>
      <c r="Y403" s="34"/>
      <c r="Z403" s="34"/>
      <c r="AA403" s="34"/>
      <c r="AB403" s="5"/>
      <c r="AC403" s="5"/>
      <c r="AD403" s="34"/>
      <c r="AE403" s="5"/>
      <c r="AF403" s="5"/>
      <c r="AG403" s="5"/>
      <c r="AH403" s="5"/>
      <c r="AI403" s="5"/>
      <c r="AJ403" s="5"/>
      <c r="AK403" s="5"/>
      <c r="AL403" s="5"/>
      <c r="AM403" s="5"/>
      <c r="AN403" s="5"/>
      <c r="AO403" s="5"/>
      <c r="AP403" s="35"/>
      <c r="AQ403" s="34"/>
      <c r="AR403" s="34"/>
      <c r="AS403" s="34"/>
      <c r="AT403" s="34"/>
      <c r="AU403" s="34"/>
      <c r="AV403" s="34"/>
      <c r="AW403" s="34"/>
      <c r="AX403" s="34"/>
      <c r="AY403" s="34"/>
      <c r="AZ403" s="34"/>
      <c r="BA403" s="5"/>
      <c r="BB403" s="5"/>
      <c r="BC403" s="5"/>
      <c r="BD403" s="5"/>
      <c r="BE403" s="5"/>
      <c r="BF403" s="5"/>
      <c r="BG403" s="5"/>
      <c r="BH403" s="5"/>
      <c r="BI403" s="5"/>
      <c r="BJ403" s="5"/>
      <c r="BK403" s="5"/>
      <c r="BL403" s="5"/>
      <c r="BM403" s="4"/>
      <c r="BN403" s="5"/>
      <c r="BO403" s="5"/>
      <c r="BP403" s="5"/>
      <c r="BQ403" s="5"/>
      <c r="BR403" s="5"/>
      <c r="BS403" s="5"/>
      <c r="BT403" s="5"/>
      <c r="BU403" s="5"/>
    </row>
    <row r="404" spans="1:73" ht="13" x14ac:dyDescent="0.15">
      <c r="A404" s="34"/>
      <c r="B404" s="5"/>
      <c r="C404" s="5"/>
      <c r="D404" s="5"/>
      <c r="E404" s="5"/>
      <c r="F404" s="5"/>
      <c r="G404" s="5"/>
      <c r="H404" s="5"/>
      <c r="I404" s="5"/>
      <c r="J404" s="5"/>
      <c r="K404" s="5"/>
      <c r="L404" s="34"/>
      <c r="M404" s="34"/>
      <c r="N404" s="34"/>
      <c r="O404" s="34"/>
      <c r="P404" s="34"/>
      <c r="Q404" s="34"/>
      <c r="R404" s="5"/>
      <c r="S404" s="5"/>
      <c r="T404" s="5"/>
      <c r="U404" s="5"/>
      <c r="V404" s="5"/>
      <c r="W404" s="34"/>
      <c r="X404" s="34"/>
      <c r="Y404" s="34"/>
      <c r="Z404" s="34"/>
      <c r="AA404" s="34"/>
      <c r="AB404" s="5"/>
      <c r="AC404" s="5"/>
      <c r="AD404" s="34"/>
      <c r="AE404" s="5"/>
      <c r="AF404" s="5"/>
      <c r="AG404" s="5"/>
      <c r="AH404" s="5"/>
      <c r="AI404" s="5"/>
      <c r="AJ404" s="5"/>
      <c r="AK404" s="5"/>
      <c r="AL404" s="5"/>
      <c r="AM404" s="5"/>
      <c r="AN404" s="5"/>
      <c r="AO404" s="5"/>
      <c r="AP404" s="35"/>
      <c r="AQ404" s="34"/>
      <c r="AR404" s="34"/>
      <c r="AS404" s="34"/>
      <c r="AT404" s="34"/>
      <c r="AU404" s="34"/>
      <c r="AV404" s="34"/>
      <c r="AW404" s="34"/>
      <c r="AX404" s="34"/>
      <c r="AY404" s="34"/>
      <c r="AZ404" s="34"/>
      <c r="BA404" s="5"/>
      <c r="BB404" s="5"/>
      <c r="BC404" s="5"/>
      <c r="BD404" s="5"/>
      <c r="BE404" s="5"/>
      <c r="BF404" s="5"/>
      <c r="BG404" s="5"/>
      <c r="BH404" s="5"/>
      <c r="BI404" s="5"/>
      <c r="BJ404" s="5"/>
      <c r="BK404" s="5"/>
      <c r="BL404" s="5"/>
      <c r="BM404" s="4"/>
      <c r="BN404" s="5"/>
      <c r="BO404" s="5"/>
      <c r="BP404" s="5"/>
      <c r="BQ404" s="5"/>
      <c r="BR404" s="5"/>
      <c r="BS404" s="5"/>
      <c r="BT404" s="5"/>
      <c r="BU404" s="5"/>
    </row>
    <row r="405" spans="1:73" ht="13" x14ac:dyDescent="0.15">
      <c r="A405" s="34"/>
      <c r="B405" s="5"/>
      <c r="C405" s="5"/>
      <c r="D405" s="5"/>
      <c r="E405" s="5"/>
      <c r="F405" s="5"/>
      <c r="G405" s="5"/>
      <c r="H405" s="5"/>
      <c r="I405" s="5"/>
      <c r="J405" s="5"/>
      <c r="K405" s="5"/>
      <c r="L405" s="34"/>
      <c r="M405" s="34"/>
      <c r="N405" s="34"/>
      <c r="O405" s="34"/>
      <c r="P405" s="34"/>
      <c r="Q405" s="34"/>
      <c r="R405" s="5"/>
      <c r="S405" s="5"/>
      <c r="T405" s="5"/>
      <c r="U405" s="5"/>
      <c r="V405" s="5"/>
      <c r="W405" s="34"/>
      <c r="X405" s="34"/>
      <c r="Y405" s="34"/>
      <c r="Z405" s="34"/>
      <c r="AA405" s="34"/>
      <c r="AB405" s="5"/>
      <c r="AC405" s="5"/>
      <c r="AD405" s="34"/>
      <c r="AE405" s="5"/>
      <c r="AF405" s="5"/>
      <c r="AG405" s="5"/>
      <c r="AH405" s="5"/>
      <c r="AI405" s="5"/>
      <c r="AJ405" s="5"/>
      <c r="AK405" s="5"/>
      <c r="AL405" s="5"/>
      <c r="AM405" s="5"/>
      <c r="AN405" s="5"/>
      <c r="AO405" s="5"/>
      <c r="AP405" s="35"/>
      <c r="AQ405" s="34"/>
      <c r="AR405" s="34"/>
      <c r="AS405" s="34"/>
      <c r="AT405" s="34"/>
      <c r="AU405" s="34"/>
      <c r="AV405" s="34"/>
      <c r="AW405" s="34"/>
      <c r="AX405" s="34"/>
      <c r="AY405" s="34"/>
      <c r="AZ405" s="34"/>
      <c r="BA405" s="5"/>
      <c r="BB405" s="5"/>
      <c r="BC405" s="5"/>
      <c r="BD405" s="5"/>
      <c r="BE405" s="5"/>
      <c r="BF405" s="5"/>
      <c r="BG405" s="5"/>
      <c r="BH405" s="5"/>
      <c r="BI405" s="5"/>
      <c r="BJ405" s="5"/>
      <c r="BK405" s="5"/>
      <c r="BL405" s="5"/>
      <c r="BM405" s="4"/>
      <c r="BN405" s="5"/>
      <c r="BO405" s="5"/>
      <c r="BP405" s="5"/>
      <c r="BQ405" s="5"/>
      <c r="BR405" s="5"/>
      <c r="BS405" s="5"/>
      <c r="BT405" s="5"/>
      <c r="BU405" s="5"/>
    </row>
    <row r="406" spans="1:73" ht="13" x14ac:dyDescent="0.15">
      <c r="A406" s="34"/>
      <c r="B406" s="5"/>
      <c r="C406" s="5"/>
      <c r="D406" s="5"/>
      <c r="E406" s="5"/>
      <c r="F406" s="5"/>
      <c r="G406" s="5"/>
      <c r="H406" s="5"/>
      <c r="I406" s="5"/>
      <c r="J406" s="5"/>
      <c r="K406" s="5"/>
      <c r="L406" s="34"/>
      <c r="M406" s="34"/>
      <c r="N406" s="34"/>
      <c r="O406" s="34"/>
      <c r="P406" s="34"/>
      <c r="Q406" s="34"/>
      <c r="R406" s="5"/>
      <c r="S406" s="5"/>
      <c r="T406" s="5"/>
      <c r="U406" s="5"/>
      <c r="V406" s="5"/>
      <c r="W406" s="34"/>
      <c r="X406" s="34"/>
      <c r="Y406" s="34"/>
      <c r="Z406" s="34"/>
      <c r="AA406" s="34"/>
      <c r="AB406" s="5"/>
      <c r="AC406" s="5"/>
      <c r="AD406" s="34"/>
      <c r="AE406" s="5"/>
      <c r="AF406" s="5"/>
      <c r="AG406" s="5"/>
      <c r="AH406" s="5"/>
      <c r="AI406" s="5"/>
      <c r="AJ406" s="5"/>
      <c r="AK406" s="5"/>
      <c r="AL406" s="5"/>
      <c r="AM406" s="5"/>
      <c r="AN406" s="5"/>
      <c r="AO406" s="5"/>
      <c r="AP406" s="35"/>
      <c r="AQ406" s="34"/>
      <c r="AR406" s="34"/>
      <c r="AS406" s="34"/>
      <c r="AT406" s="34"/>
      <c r="AU406" s="34"/>
      <c r="AV406" s="34"/>
      <c r="AW406" s="34"/>
      <c r="AX406" s="34"/>
      <c r="AY406" s="34"/>
      <c r="AZ406" s="34"/>
      <c r="BA406" s="5"/>
      <c r="BB406" s="5"/>
      <c r="BC406" s="5"/>
      <c r="BD406" s="5"/>
      <c r="BE406" s="5"/>
      <c r="BF406" s="5"/>
      <c r="BG406" s="5"/>
      <c r="BH406" s="5"/>
      <c r="BI406" s="5"/>
      <c r="BJ406" s="5"/>
      <c r="BK406" s="5"/>
      <c r="BL406" s="5"/>
      <c r="BM406" s="4"/>
      <c r="BN406" s="5"/>
      <c r="BO406" s="5"/>
      <c r="BP406" s="5"/>
      <c r="BQ406" s="5"/>
      <c r="BR406" s="5"/>
      <c r="BS406" s="5"/>
      <c r="BT406" s="5"/>
      <c r="BU406" s="5"/>
    </row>
    <row r="407" spans="1:73" ht="13" x14ac:dyDescent="0.15">
      <c r="A407" s="34"/>
      <c r="B407" s="5"/>
      <c r="C407" s="5"/>
      <c r="D407" s="5"/>
      <c r="E407" s="5"/>
      <c r="F407" s="5"/>
      <c r="G407" s="5"/>
      <c r="H407" s="5"/>
      <c r="I407" s="5"/>
      <c r="J407" s="5"/>
      <c r="K407" s="5"/>
      <c r="L407" s="34"/>
      <c r="M407" s="34"/>
      <c r="N407" s="34"/>
      <c r="O407" s="34"/>
      <c r="P407" s="34"/>
      <c r="Q407" s="34"/>
      <c r="R407" s="5"/>
      <c r="S407" s="5"/>
      <c r="T407" s="5"/>
      <c r="U407" s="5"/>
      <c r="V407" s="5"/>
      <c r="W407" s="34"/>
      <c r="X407" s="34"/>
      <c r="Y407" s="34"/>
      <c r="Z407" s="34"/>
      <c r="AA407" s="34"/>
      <c r="AB407" s="5"/>
      <c r="AC407" s="5"/>
      <c r="AD407" s="34"/>
      <c r="AE407" s="5"/>
      <c r="AF407" s="5"/>
      <c r="AG407" s="5"/>
      <c r="AH407" s="5"/>
      <c r="AI407" s="5"/>
      <c r="AJ407" s="5"/>
      <c r="AK407" s="5"/>
      <c r="AL407" s="5"/>
      <c r="AM407" s="5"/>
      <c r="AN407" s="5"/>
      <c r="AO407" s="5"/>
      <c r="AP407" s="35"/>
      <c r="AQ407" s="34"/>
      <c r="AR407" s="34"/>
      <c r="AS407" s="34"/>
      <c r="AT407" s="34"/>
      <c r="AU407" s="34"/>
      <c r="AV407" s="34"/>
      <c r="AW407" s="34"/>
      <c r="AX407" s="34"/>
      <c r="AY407" s="34"/>
      <c r="AZ407" s="34"/>
      <c r="BA407" s="5"/>
      <c r="BB407" s="5"/>
      <c r="BC407" s="5"/>
      <c r="BD407" s="5"/>
      <c r="BE407" s="5"/>
      <c r="BF407" s="5"/>
      <c r="BG407" s="5"/>
      <c r="BH407" s="5"/>
      <c r="BI407" s="5"/>
      <c r="BJ407" s="5"/>
      <c r="BK407" s="5"/>
      <c r="BL407" s="5"/>
      <c r="BM407" s="4"/>
      <c r="BN407" s="5"/>
      <c r="BO407" s="5"/>
      <c r="BP407" s="5"/>
      <c r="BQ407" s="5"/>
      <c r="BR407" s="5"/>
      <c r="BS407" s="5"/>
      <c r="BT407" s="5"/>
      <c r="BU407" s="5"/>
    </row>
    <row r="408" spans="1:73" ht="13" x14ac:dyDescent="0.15">
      <c r="A408" s="34"/>
      <c r="B408" s="5"/>
      <c r="C408" s="5"/>
      <c r="D408" s="5"/>
      <c r="E408" s="5"/>
      <c r="F408" s="5"/>
      <c r="G408" s="5"/>
      <c r="H408" s="5"/>
      <c r="I408" s="5"/>
      <c r="J408" s="5"/>
      <c r="K408" s="5"/>
      <c r="L408" s="34"/>
      <c r="M408" s="34"/>
      <c r="N408" s="34"/>
      <c r="O408" s="34"/>
      <c r="P408" s="34"/>
      <c r="Q408" s="34"/>
      <c r="R408" s="5"/>
      <c r="S408" s="5"/>
      <c r="T408" s="5"/>
      <c r="U408" s="5"/>
      <c r="V408" s="5"/>
      <c r="W408" s="34"/>
      <c r="X408" s="34"/>
      <c r="Y408" s="34"/>
      <c r="Z408" s="34"/>
      <c r="AA408" s="34"/>
      <c r="AB408" s="5"/>
      <c r="AC408" s="5"/>
      <c r="AD408" s="34"/>
      <c r="AE408" s="5"/>
      <c r="AF408" s="5"/>
      <c r="AG408" s="5"/>
      <c r="AH408" s="5"/>
      <c r="AI408" s="5"/>
      <c r="AJ408" s="5"/>
      <c r="AK408" s="5"/>
      <c r="AL408" s="5"/>
      <c r="AM408" s="5"/>
      <c r="AN408" s="5"/>
      <c r="AO408" s="5"/>
      <c r="AP408" s="35"/>
      <c r="AQ408" s="34"/>
      <c r="AR408" s="34"/>
      <c r="AS408" s="34"/>
      <c r="AT408" s="34"/>
      <c r="AU408" s="34"/>
      <c r="AV408" s="34"/>
      <c r="AW408" s="34"/>
      <c r="AX408" s="34"/>
      <c r="AY408" s="34"/>
      <c r="AZ408" s="34"/>
      <c r="BA408" s="5"/>
      <c r="BB408" s="5"/>
      <c r="BC408" s="5"/>
      <c r="BD408" s="5"/>
      <c r="BE408" s="5"/>
      <c r="BF408" s="5"/>
      <c r="BG408" s="5"/>
      <c r="BH408" s="5"/>
      <c r="BI408" s="5"/>
      <c r="BJ408" s="5"/>
      <c r="BK408" s="5"/>
      <c r="BL408" s="5"/>
      <c r="BM408" s="4"/>
      <c r="BN408" s="5"/>
      <c r="BO408" s="5"/>
      <c r="BP408" s="5"/>
      <c r="BQ408" s="5"/>
      <c r="BR408" s="5"/>
      <c r="BS408" s="5"/>
      <c r="BT408" s="5"/>
      <c r="BU408" s="5"/>
    </row>
    <row r="409" spans="1:73" ht="13" x14ac:dyDescent="0.15">
      <c r="A409" s="34"/>
      <c r="B409" s="5"/>
      <c r="C409" s="5"/>
      <c r="D409" s="5"/>
      <c r="E409" s="5"/>
      <c r="F409" s="5"/>
      <c r="G409" s="5"/>
      <c r="H409" s="5"/>
      <c r="I409" s="5"/>
      <c r="J409" s="5"/>
      <c r="K409" s="5"/>
      <c r="L409" s="34"/>
      <c r="M409" s="34"/>
      <c r="N409" s="34"/>
      <c r="O409" s="34"/>
      <c r="P409" s="34"/>
      <c r="Q409" s="34"/>
      <c r="R409" s="5"/>
      <c r="S409" s="5"/>
      <c r="T409" s="5"/>
      <c r="U409" s="5"/>
      <c r="V409" s="5"/>
      <c r="W409" s="34"/>
      <c r="X409" s="34"/>
      <c r="Y409" s="34"/>
      <c r="Z409" s="34"/>
      <c r="AA409" s="34"/>
      <c r="AB409" s="5"/>
      <c r="AC409" s="5"/>
      <c r="AD409" s="34"/>
      <c r="AE409" s="5"/>
      <c r="AF409" s="5"/>
      <c r="AG409" s="5"/>
      <c r="AH409" s="5"/>
      <c r="AI409" s="5"/>
      <c r="AJ409" s="5"/>
      <c r="AK409" s="5"/>
      <c r="AL409" s="5"/>
      <c r="AM409" s="5"/>
      <c r="AN409" s="5"/>
      <c r="AO409" s="5"/>
      <c r="AP409" s="35"/>
      <c r="AQ409" s="34"/>
      <c r="AR409" s="34"/>
      <c r="AS409" s="34"/>
      <c r="AT409" s="34"/>
      <c r="AU409" s="34"/>
      <c r="AV409" s="34"/>
      <c r="AW409" s="34"/>
      <c r="AX409" s="34"/>
      <c r="AY409" s="34"/>
      <c r="AZ409" s="34"/>
      <c r="BA409" s="5"/>
      <c r="BB409" s="5"/>
      <c r="BC409" s="5"/>
      <c r="BD409" s="5"/>
      <c r="BE409" s="5"/>
      <c r="BF409" s="5"/>
      <c r="BG409" s="5"/>
      <c r="BH409" s="5"/>
      <c r="BI409" s="5"/>
      <c r="BJ409" s="5"/>
      <c r="BK409" s="5"/>
      <c r="BL409" s="5"/>
      <c r="BM409" s="4"/>
      <c r="BN409" s="5"/>
      <c r="BO409" s="5"/>
      <c r="BP409" s="5"/>
      <c r="BQ409" s="5"/>
      <c r="BR409" s="5"/>
      <c r="BS409" s="5"/>
      <c r="BT409" s="5"/>
      <c r="BU409" s="5"/>
    </row>
    <row r="410" spans="1:73" ht="13" x14ac:dyDescent="0.15">
      <c r="A410" s="34"/>
      <c r="B410" s="5"/>
      <c r="C410" s="5"/>
      <c r="D410" s="5"/>
      <c r="E410" s="5"/>
      <c r="F410" s="5"/>
      <c r="G410" s="5"/>
      <c r="H410" s="5"/>
      <c r="I410" s="5"/>
      <c r="J410" s="5"/>
      <c r="K410" s="5"/>
      <c r="L410" s="34"/>
      <c r="M410" s="34"/>
      <c r="N410" s="34"/>
      <c r="O410" s="34"/>
      <c r="P410" s="34"/>
      <c r="Q410" s="34"/>
      <c r="R410" s="5"/>
      <c r="S410" s="5"/>
      <c r="T410" s="5"/>
      <c r="U410" s="5"/>
      <c r="V410" s="5"/>
      <c r="W410" s="34"/>
      <c r="X410" s="34"/>
      <c r="Y410" s="34"/>
      <c r="Z410" s="34"/>
      <c r="AA410" s="34"/>
      <c r="AB410" s="5"/>
      <c r="AC410" s="5"/>
      <c r="AD410" s="34"/>
      <c r="AE410" s="5"/>
      <c r="AF410" s="5"/>
      <c r="AG410" s="5"/>
      <c r="AH410" s="5"/>
      <c r="AI410" s="5"/>
      <c r="AJ410" s="5"/>
      <c r="AK410" s="5"/>
      <c r="AL410" s="5"/>
      <c r="AM410" s="5"/>
      <c r="AN410" s="5"/>
      <c r="AO410" s="5"/>
      <c r="AP410" s="35"/>
      <c r="AQ410" s="34"/>
      <c r="AR410" s="34"/>
      <c r="AS410" s="34"/>
      <c r="AT410" s="34"/>
      <c r="AU410" s="34"/>
      <c r="AV410" s="34"/>
      <c r="AW410" s="34"/>
      <c r="AX410" s="34"/>
      <c r="AY410" s="34"/>
      <c r="AZ410" s="34"/>
      <c r="BA410" s="5"/>
      <c r="BB410" s="5"/>
      <c r="BC410" s="5"/>
      <c r="BD410" s="5"/>
      <c r="BE410" s="5"/>
      <c r="BF410" s="5"/>
      <c r="BG410" s="5"/>
      <c r="BH410" s="5"/>
      <c r="BI410" s="5"/>
      <c r="BJ410" s="5"/>
      <c r="BK410" s="5"/>
      <c r="BL410" s="5"/>
      <c r="BM410" s="4"/>
      <c r="BN410" s="5"/>
      <c r="BO410" s="5"/>
      <c r="BP410" s="5"/>
      <c r="BQ410" s="5"/>
      <c r="BR410" s="5"/>
      <c r="BS410" s="5"/>
      <c r="BT410" s="5"/>
      <c r="BU410" s="5"/>
    </row>
    <row r="411" spans="1:73" ht="13" x14ac:dyDescent="0.15">
      <c r="A411" s="34"/>
      <c r="B411" s="5"/>
      <c r="C411" s="5"/>
      <c r="D411" s="5"/>
      <c r="E411" s="5"/>
      <c r="F411" s="5"/>
      <c r="G411" s="5"/>
      <c r="H411" s="5"/>
      <c r="I411" s="5"/>
      <c r="J411" s="5"/>
      <c r="K411" s="5"/>
      <c r="L411" s="34"/>
      <c r="M411" s="34"/>
      <c r="N411" s="34"/>
      <c r="O411" s="34"/>
      <c r="P411" s="34"/>
      <c r="Q411" s="34"/>
      <c r="R411" s="5"/>
      <c r="S411" s="5"/>
      <c r="T411" s="5"/>
      <c r="U411" s="5"/>
      <c r="V411" s="5"/>
      <c r="W411" s="34"/>
      <c r="X411" s="34"/>
      <c r="Y411" s="34"/>
      <c r="Z411" s="34"/>
      <c r="AA411" s="34"/>
      <c r="AB411" s="5"/>
      <c r="AC411" s="5"/>
      <c r="AD411" s="34"/>
      <c r="AE411" s="5"/>
      <c r="AF411" s="5"/>
      <c r="AG411" s="5"/>
      <c r="AH411" s="5"/>
      <c r="AI411" s="5"/>
      <c r="AJ411" s="5"/>
      <c r="AK411" s="5"/>
      <c r="AL411" s="5"/>
      <c r="AM411" s="5"/>
      <c r="AN411" s="5"/>
      <c r="AO411" s="5"/>
      <c r="AP411" s="35"/>
      <c r="AQ411" s="34"/>
      <c r="AR411" s="34"/>
      <c r="AS411" s="34"/>
      <c r="AT411" s="34"/>
      <c r="AU411" s="34"/>
      <c r="AV411" s="34"/>
      <c r="AW411" s="34"/>
      <c r="AX411" s="34"/>
      <c r="AY411" s="34"/>
      <c r="AZ411" s="34"/>
      <c r="BA411" s="5"/>
      <c r="BB411" s="5"/>
      <c r="BC411" s="5"/>
      <c r="BD411" s="5"/>
      <c r="BE411" s="5"/>
      <c r="BF411" s="5"/>
      <c r="BG411" s="5"/>
      <c r="BH411" s="5"/>
      <c r="BI411" s="5"/>
      <c r="BJ411" s="5"/>
      <c r="BK411" s="5"/>
      <c r="BL411" s="5"/>
      <c r="BM411" s="4"/>
      <c r="BN411" s="5"/>
      <c r="BO411" s="5"/>
      <c r="BP411" s="5"/>
      <c r="BQ411" s="5"/>
      <c r="BR411" s="5"/>
      <c r="BS411" s="5"/>
      <c r="BT411" s="5"/>
      <c r="BU411" s="5"/>
    </row>
    <row r="412" spans="1:73" ht="13" x14ac:dyDescent="0.15">
      <c r="A412" s="34"/>
      <c r="B412" s="5"/>
      <c r="C412" s="5"/>
      <c r="D412" s="5"/>
      <c r="E412" s="5"/>
      <c r="F412" s="5"/>
      <c r="G412" s="5"/>
      <c r="H412" s="5"/>
      <c r="I412" s="5"/>
      <c r="J412" s="5"/>
      <c r="K412" s="5"/>
      <c r="L412" s="34"/>
      <c r="M412" s="34"/>
      <c r="N412" s="34"/>
      <c r="O412" s="34"/>
      <c r="P412" s="34"/>
      <c r="Q412" s="34"/>
      <c r="R412" s="5"/>
      <c r="S412" s="5"/>
      <c r="T412" s="5"/>
      <c r="U412" s="5"/>
      <c r="V412" s="5"/>
      <c r="W412" s="34"/>
      <c r="X412" s="34"/>
      <c r="Y412" s="34"/>
      <c r="Z412" s="34"/>
      <c r="AA412" s="34"/>
      <c r="AB412" s="5"/>
      <c r="AC412" s="5"/>
      <c r="AD412" s="34"/>
      <c r="AE412" s="5"/>
      <c r="AF412" s="5"/>
      <c r="AG412" s="5"/>
      <c r="AH412" s="5"/>
      <c r="AI412" s="5"/>
      <c r="AJ412" s="5"/>
      <c r="AK412" s="5"/>
      <c r="AL412" s="5"/>
      <c r="AM412" s="5"/>
      <c r="AN412" s="5"/>
      <c r="AO412" s="5"/>
      <c r="AP412" s="35"/>
      <c r="AQ412" s="34"/>
      <c r="AR412" s="34"/>
      <c r="AS412" s="34"/>
      <c r="AT412" s="34"/>
      <c r="AU412" s="34"/>
      <c r="AV412" s="34"/>
      <c r="AW412" s="34"/>
      <c r="AX412" s="34"/>
      <c r="AY412" s="34"/>
      <c r="AZ412" s="34"/>
      <c r="BA412" s="5"/>
      <c r="BB412" s="5"/>
      <c r="BC412" s="5"/>
      <c r="BD412" s="5"/>
      <c r="BE412" s="5"/>
      <c r="BF412" s="5"/>
      <c r="BG412" s="5"/>
      <c r="BH412" s="5"/>
      <c r="BI412" s="5"/>
      <c r="BJ412" s="5"/>
      <c r="BK412" s="5"/>
      <c r="BL412" s="5"/>
      <c r="BM412" s="4"/>
      <c r="BN412" s="5"/>
      <c r="BO412" s="5"/>
      <c r="BP412" s="5"/>
      <c r="BQ412" s="5"/>
      <c r="BR412" s="5"/>
      <c r="BS412" s="5"/>
      <c r="BT412" s="5"/>
      <c r="BU412" s="5"/>
    </row>
    <row r="413" spans="1:73" ht="13" x14ac:dyDescent="0.15">
      <c r="A413" s="34"/>
      <c r="B413" s="5"/>
      <c r="C413" s="5"/>
      <c r="D413" s="5"/>
      <c r="E413" s="5"/>
      <c r="F413" s="5"/>
      <c r="G413" s="5"/>
      <c r="H413" s="5"/>
      <c r="I413" s="5"/>
      <c r="J413" s="5"/>
      <c r="K413" s="5"/>
      <c r="L413" s="34"/>
      <c r="M413" s="34"/>
      <c r="N413" s="34"/>
      <c r="O413" s="34"/>
      <c r="P413" s="34"/>
      <c r="Q413" s="34"/>
      <c r="R413" s="5"/>
      <c r="S413" s="5"/>
      <c r="T413" s="5"/>
      <c r="U413" s="5"/>
      <c r="V413" s="5"/>
      <c r="W413" s="34"/>
      <c r="X413" s="34"/>
      <c r="Y413" s="34"/>
      <c r="Z413" s="34"/>
      <c r="AA413" s="34"/>
      <c r="AB413" s="5"/>
      <c r="AC413" s="5"/>
      <c r="AD413" s="34"/>
      <c r="AE413" s="5"/>
      <c r="AF413" s="5"/>
      <c r="AG413" s="5"/>
      <c r="AH413" s="5"/>
      <c r="AI413" s="5"/>
      <c r="AJ413" s="5"/>
      <c r="AK413" s="5"/>
      <c r="AL413" s="5"/>
      <c r="AM413" s="5"/>
      <c r="AN413" s="5"/>
      <c r="AO413" s="5"/>
      <c r="AP413" s="35"/>
      <c r="AQ413" s="34"/>
      <c r="AR413" s="34"/>
      <c r="AS413" s="34"/>
      <c r="AT413" s="34"/>
      <c r="AU413" s="34"/>
      <c r="AV413" s="34"/>
      <c r="AW413" s="34"/>
      <c r="AX413" s="34"/>
      <c r="AY413" s="34"/>
      <c r="AZ413" s="34"/>
      <c r="BA413" s="5"/>
      <c r="BB413" s="5"/>
      <c r="BC413" s="5"/>
      <c r="BD413" s="5"/>
      <c r="BE413" s="5"/>
      <c r="BF413" s="5"/>
      <c r="BG413" s="5"/>
      <c r="BH413" s="5"/>
      <c r="BI413" s="5"/>
      <c r="BJ413" s="5"/>
      <c r="BK413" s="5"/>
      <c r="BL413" s="5"/>
      <c r="BM413" s="4"/>
      <c r="BN413" s="5"/>
      <c r="BO413" s="5"/>
      <c r="BP413" s="5"/>
      <c r="BQ413" s="5"/>
      <c r="BR413" s="5"/>
      <c r="BS413" s="5"/>
      <c r="BT413" s="5"/>
      <c r="BU413" s="5"/>
    </row>
    <row r="414" spans="1:73" ht="13" x14ac:dyDescent="0.15">
      <c r="A414" s="34"/>
      <c r="B414" s="5"/>
      <c r="C414" s="5"/>
      <c r="D414" s="5"/>
      <c r="E414" s="5"/>
      <c r="F414" s="5"/>
      <c r="G414" s="5"/>
      <c r="H414" s="5"/>
      <c r="I414" s="5"/>
      <c r="J414" s="5"/>
      <c r="K414" s="5"/>
      <c r="L414" s="34"/>
      <c r="M414" s="34"/>
      <c r="N414" s="34"/>
      <c r="O414" s="34"/>
      <c r="P414" s="34"/>
      <c r="Q414" s="34"/>
      <c r="R414" s="5"/>
      <c r="S414" s="5"/>
      <c r="T414" s="5"/>
      <c r="U414" s="5"/>
      <c r="V414" s="5"/>
      <c r="W414" s="34"/>
      <c r="X414" s="34"/>
      <c r="Y414" s="34"/>
      <c r="Z414" s="34"/>
      <c r="AA414" s="34"/>
      <c r="AB414" s="5"/>
      <c r="AC414" s="5"/>
      <c r="AD414" s="34"/>
      <c r="AE414" s="5"/>
      <c r="AF414" s="5"/>
      <c r="AG414" s="5"/>
      <c r="AH414" s="5"/>
      <c r="AI414" s="5"/>
      <c r="AJ414" s="5"/>
      <c r="AK414" s="5"/>
      <c r="AL414" s="5"/>
      <c r="AM414" s="5"/>
      <c r="AN414" s="5"/>
      <c r="AO414" s="5"/>
      <c r="AP414" s="35"/>
      <c r="AQ414" s="34"/>
      <c r="AR414" s="34"/>
      <c r="AS414" s="34"/>
      <c r="AT414" s="34"/>
      <c r="AU414" s="34"/>
      <c r="AV414" s="34"/>
      <c r="AW414" s="34"/>
      <c r="AX414" s="34"/>
      <c r="AY414" s="34"/>
      <c r="AZ414" s="34"/>
      <c r="BA414" s="5"/>
      <c r="BB414" s="5"/>
      <c r="BC414" s="5"/>
      <c r="BD414" s="5"/>
      <c r="BE414" s="5"/>
      <c r="BF414" s="5"/>
      <c r="BG414" s="5"/>
      <c r="BH414" s="5"/>
      <c r="BI414" s="5"/>
      <c r="BJ414" s="5"/>
      <c r="BK414" s="5"/>
      <c r="BL414" s="5"/>
      <c r="BM414" s="4"/>
      <c r="BN414" s="5"/>
      <c r="BO414" s="5"/>
      <c r="BP414" s="5"/>
      <c r="BQ414" s="5"/>
      <c r="BR414" s="5"/>
      <c r="BS414" s="5"/>
      <c r="BT414" s="5"/>
      <c r="BU414" s="5"/>
    </row>
    <row r="415" spans="1:73" ht="13" x14ac:dyDescent="0.15">
      <c r="A415" s="34"/>
      <c r="B415" s="5"/>
      <c r="C415" s="5"/>
      <c r="D415" s="5"/>
      <c r="E415" s="5"/>
      <c r="F415" s="5"/>
      <c r="G415" s="5"/>
      <c r="H415" s="5"/>
      <c r="I415" s="5"/>
      <c r="J415" s="5"/>
      <c r="K415" s="5"/>
      <c r="L415" s="34"/>
      <c r="M415" s="34"/>
      <c r="N415" s="34"/>
      <c r="O415" s="34"/>
      <c r="P415" s="34"/>
      <c r="Q415" s="34"/>
      <c r="R415" s="5"/>
      <c r="S415" s="5"/>
      <c r="T415" s="5"/>
      <c r="U415" s="5"/>
      <c r="V415" s="5"/>
      <c r="W415" s="34"/>
      <c r="X415" s="34"/>
      <c r="Y415" s="34"/>
      <c r="Z415" s="34"/>
      <c r="AA415" s="34"/>
      <c r="AB415" s="5"/>
      <c r="AC415" s="5"/>
      <c r="AD415" s="34"/>
      <c r="AE415" s="5"/>
      <c r="AF415" s="5"/>
      <c r="AG415" s="5"/>
      <c r="AH415" s="5"/>
      <c r="AI415" s="5"/>
      <c r="AJ415" s="5"/>
      <c r="AK415" s="5"/>
      <c r="AL415" s="5"/>
      <c r="AM415" s="5"/>
      <c r="AN415" s="5"/>
      <c r="AO415" s="5"/>
      <c r="AP415" s="35"/>
      <c r="AQ415" s="34"/>
      <c r="AR415" s="34"/>
      <c r="AS415" s="34"/>
      <c r="AT415" s="34"/>
      <c r="AU415" s="34"/>
      <c r="AV415" s="34"/>
      <c r="AW415" s="34"/>
      <c r="AX415" s="34"/>
      <c r="AY415" s="34"/>
      <c r="AZ415" s="34"/>
      <c r="BA415" s="5"/>
      <c r="BB415" s="5"/>
      <c r="BC415" s="5"/>
      <c r="BD415" s="5"/>
      <c r="BE415" s="5"/>
      <c r="BF415" s="5"/>
      <c r="BG415" s="5"/>
      <c r="BH415" s="5"/>
      <c r="BI415" s="5"/>
      <c r="BJ415" s="5"/>
      <c r="BK415" s="5"/>
      <c r="BL415" s="5"/>
      <c r="BM415" s="4"/>
      <c r="BN415" s="5"/>
      <c r="BO415" s="5"/>
      <c r="BP415" s="5"/>
      <c r="BQ415" s="5"/>
      <c r="BR415" s="5"/>
      <c r="BS415" s="5"/>
      <c r="BT415" s="5"/>
      <c r="BU415" s="5"/>
    </row>
    <row r="416" spans="1:73" ht="13" x14ac:dyDescent="0.15">
      <c r="A416" s="34"/>
      <c r="B416" s="5"/>
      <c r="C416" s="5"/>
      <c r="D416" s="5"/>
      <c r="E416" s="5"/>
      <c r="F416" s="5"/>
      <c r="G416" s="5"/>
      <c r="H416" s="5"/>
      <c r="I416" s="5"/>
      <c r="J416" s="5"/>
      <c r="K416" s="5"/>
      <c r="L416" s="34"/>
      <c r="M416" s="34"/>
      <c r="N416" s="34"/>
      <c r="O416" s="34"/>
      <c r="P416" s="34"/>
      <c r="Q416" s="34"/>
      <c r="R416" s="5"/>
      <c r="S416" s="5"/>
      <c r="T416" s="5"/>
      <c r="U416" s="5"/>
      <c r="V416" s="5"/>
      <c r="W416" s="34"/>
      <c r="X416" s="34"/>
      <c r="Y416" s="34"/>
      <c r="Z416" s="34"/>
      <c r="AA416" s="34"/>
      <c r="AB416" s="5"/>
      <c r="AC416" s="5"/>
      <c r="AD416" s="34"/>
      <c r="AE416" s="5"/>
      <c r="AF416" s="5"/>
      <c r="AG416" s="5"/>
      <c r="AH416" s="5"/>
      <c r="AI416" s="5"/>
      <c r="AJ416" s="5"/>
      <c r="AK416" s="5"/>
      <c r="AL416" s="5"/>
      <c r="AM416" s="5"/>
      <c r="AN416" s="5"/>
      <c r="AO416" s="5"/>
      <c r="AP416" s="35"/>
      <c r="AQ416" s="34"/>
      <c r="AR416" s="34"/>
      <c r="AS416" s="34"/>
      <c r="AT416" s="34"/>
      <c r="AU416" s="34"/>
      <c r="AV416" s="34"/>
      <c r="AW416" s="34"/>
      <c r="AX416" s="34"/>
      <c r="AY416" s="34"/>
      <c r="AZ416" s="34"/>
      <c r="BA416" s="5"/>
      <c r="BB416" s="5"/>
      <c r="BC416" s="5"/>
      <c r="BD416" s="5"/>
      <c r="BE416" s="5"/>
      <c r="BF416" s="5"/>
      <c r="BG416" s="5"/>
      <c r="BH416" s="5"/>
      <c r="BI416" s="5"/>
      <c r="BJ416" s="5"/>
      <c r="BK416" s="5"/>
      <c r="BL416" s="5"/>
      <c r="BM416" s="4"/>
      <c r="BN416" s="5"/>
      <c r="BO416" s="5"/>
      <c r="BP416" s="5"/>
      <c r="BQ416" s="5"/>
      <c r="BR416" s="5"/>
      <c r="BS416" s="5"/>
      <c r="BT416" s="5"/>
      <c r="BU416" s="5"/>
    </row>
    <row r="417" spans="1:73" ht="13" x14ac:dyDescent="0.15">
      <c r="A417" s="34"/>
      <c r="B417" s="5"/>
      <c r="C417" s="5"/>
      <c r="D417" s="5"/>
      <c r="E417" s="5"/>
      <c r="F417" s="5"/>
      <c r="G417" s="5"/>
      <c r="H417" s="5"/>
      <c r="I417" s="5"/>
      <c r="J417" s="5"/>
      <c r="K417" s="5"/>
      <c r="L417" s="34"/>
      <c r="M417" s="34"/>
      <c r="N417" s="34"/>
      <c r="O417" s="34"/>
      <c r="P417" s="34"/>
      <c r="Q417" s="34"/>
      <c r="R417" s="5"/>
      <c r="S417" s="5"/>
      <c r="T417" s="5"/>
      <c r="U417" s="5"/>
      <c r="V417" s="5"/>
      <c r="W417" s="34"/>
      <c r="X417" s="34"/>
      <c r="Y417" s="34"/>
      <c r="Z417" s="34"/>
      <c r="AA417" s="34"/>
      <c r="AB417" s="5"/>
      <c r="AC417" s="5"/>
      <c r="AD417" s="34"/>
      <c r="AE417" s="5"/>
      <c r="AF417" s="5"/>
      <c r="AG417" s="5"/>
      <c r="AH417" s="5"/>
      <c r="AI417" s="5"/>
      <c r="AJ417" s="5"/>
      <c r="AK417" s="5"/>
      <c r="AL417" s="5"/>
      <c r="AM417" s="5"/>
      <c r="AN417" s="5"/>
      <c r="AO417" s="5"/>
      <c r="AP417" s="35"/>
      <c r="AQ417" s="34"/>
      <c r="AR417" s="34"/>
      <c r="AS417" s="34"/>
      <c r="AT417" s="34"/>
      <c r="AU417" s="34"/>
      <c r="AV417" s="34"/>
      <c r="AW417" s="34"/>
      <c r="AX417" s="34"/>
      <c r="AY417" s="34"/>
      <c r="AZ417" s="34"/>
      <c r="BA417" s="5"/>
      <c r="BB417" s="5"/>
      <c r="BC417" s="5"/>
      <c r="BD417" s="5"/>
      <c r="BE417" s="5"/>
      <c r="BF417" s="5"/>
      <c r="BG417" s="5"/>
      <c r="BH417" s="5"/>
      <c r="BI417" s="5"/>
      <c r="BJ417" s="5"/>
      <c r="BK417" s="5"/>
      <c r="BL417" s="5"/>
      <c r="BM417" s="4"/>
      <c r="BN417" s="5"/>
      <c r="BO417" s="5"/>
      <c r="BP417" s="5"/>
      <c r="BQ417" s="5"/>
      <c r="BR417" s="5"/>
      <c r="BS417" s="5"/>
      <c r="BT417" s="5"/>
      <c r="BU417" s="5"/>
    </row>
    <row r="418" spans="1:73" ht="13" x14ac:dyDescent="0.15">
      <c r="A418" s="34"/>
      <c r="B418" s="5"/>
      <c r="C418" s="5"/>
      <c r="D418" s="5"/>
      <c r="E418" s="5"/>
      <c r="F418" s="5"/>
      <c r="G418" s="5"/>
      <c r="H418" s="5"/>
      <c r="I418" s="5"/>
      <c r="J418" s="5"/>
      <c r="K418" s="5"/>
      <c r="L418" s="34"/>
      <c r="M418" s="34"/>
      <c r="N418" s="34"/>
      <c r="O418" s="34"/>
      <c r="P418" s="34"/>
      <c r="Q418" s="34"/>
      <c r="R418" s="5"/>
      <c r="S418" s="5"/>
      <c r="T418" s="5"/>
      <c r="U418" s="5"/>
      <c r="V418" s="5"/>
      <c r="W418" s="34"/>
      <c r="X418" s="34"/>
      <c r="Y418" s="34"/>
      <c r="Z418" s="34"/>
      <c r="AA418" s="34"/>
      <c r="AB418" s="5"/>
      <c r="AC418" s="5"/>
      <c r="AD418" s="34"/>
      <c r="AE418" s="5"/>
      <c r="AF418" s="5"/>
      <c r="AG418" s="5"/>
      <c r="AH418" s="5"/>
      <c r="AI418" s="5"/>
      <c r="AJ418" s="5"/>
      <c r="AK418" s="5"/>
      <c r="AL418" s="5"/>
      <c r="AM418" s="5"/>
      <c r="AN418" s="5"/>
      <c r="AO418" s="5"/>
      <c r="AP418" s="35"/>
      <c r="AQ418" s="34"/>
      <c r="AR418" s="34"/>
      <c r="AS418" s="34"/>
      <c r="AT418" s="34"/>
      <c r="AU418" s="34"/>
      <c r="AV418" s="34"/>
      <c r="AW418" s="34"/>
      <c r="AX418" s="34"/>
      <c r="AY418" s="34"/>
      <c r="AZ418" s="34"/>
      <c r="BA418" s="5"/>
      <c r="BB418" s="5"/>
      <c r="BC418" s="5"/>
      <c r="BD418" s="5"/>
      <c r="BE418" s="5"/>
      <c r="BF418" s="5"/>
      <c r="BG418" s="5"/>
      <c r="BH418" s="5"/>
      <c r="BI418" s="5"/>
      <c r="BJ418" s="5"/>
      <c r="BK418" s="5"/>
      <c r="BL418" s="5"/>
      <c r="BM418" s="4"/>
      <c r="BN418" s="5"/>
      <c r="BO418" s="5"/>
      <c r="BP418" s="5"/>
      <c r="BQ418" s="5"/>
      <c r="BR418" s="5"/>
      <c r="BS418" s="5"/>
      <c r="BT418" s="5"/>
      <c r="BU418" s="5"/>
    </row>
    <row r="419" spans="1:73" ht="13" x14ac:dyDescent="0.15">
      <c r="A419" s="34"/>
      <c r="B419" s="5"/>
      <c r="C419" s="5"/>
      <c r="D419" s="5"/>
      <c r="E419" s="5"/>
      <c r="F419" s="5"/>
      <c r="G419" s="5"/>
      <c r="H419" s="5"/>
      <c r="I419" s="5"/>
      <c r="J419" s="5"/>
      <c r="K419" s="5"/>
      <c r="L419" s="34"/>
      <c r="M419" s="34"/>
      <c r="N419" s="34"/>
      <c r="O419" s="34"/>
      <c r="P419" s="34"/>
      <c r="Q419" s="34"/>
      <c r="R419" s="5"/>
      <c r="S419" s="5"/>
      <c r="T419" s="5"/>
      <c r="U419" s="5"/>
      <c r="V419" s="5"/>
      <c r="W419" s="34"/>
      <c r="X419" s="34"/>
      <c r="Y419" s="34"/>
      <c r="Z419" s="34"/>
      <c r="AA419" s="34"/>
      <c r="AB419" s="5"/>
      <c r="AC419" s="5"/>
      <c r="AD419" s="34"/>
      <c r="AE419" s="5"/>
      <c r="AF419" s="5"/>
      <c r="AG419" s="5"/>
      <c r="AH419" s="5"/>
      <c r="AI419" s="5"/>
      <c r="AJ419" s="5"/>
      <c r="AK419" s="5"/>
      <c r="AL419" s="5"/>
      <c r="AM419" s="5"/>
      <c r="AN419" s="5"/>
      <c r="AO419" s="5"/>
      <c r="AP419" s="35"/>
      <c r="AQ419" s="34"/>
      <c r="AR419" s="34"/>
      <c r="AS419" s="34"/>
      <c r="AT419" s="34"/>
      <c r="AU419" s="34"/>
      <c r="AV419" s="34"/>
      <c r="AW419" s="34"/>
      <c r="AX419" s="34"/>
      <c r="AY419" s="34"/>
      <c r="AZ419" s="34"/>
      <c r="BA419" s="5"/>
      <c r="BB419" s="5"/>
      <c r="BC419" s="5"/>
      <c r="BD419" s="5"/>
      <c r="BE419" s="5"/>
      <c r="BF419" s="5"/>
      <c r="BG419" s="5"/>
      <c r="BH419" s="5"/>
      <c r="BI419" s="5"/>
      <c r="BJ419" s="5"/>
      <c r="BK419" s="5"/>
      <c r="BL419" s="5"/>
      <c r="BM419" s="4"/>
      <c r="BN419" s="5"/>
      <c r="BO419" s="5"/>
      <c r="BP419" s="5"/>
      <c r="BQ419" s="5"/>
      <c r="BR419" s="5"/>
      <c r="BS419" s="5"/>
      <c r="BT419" s="5"/>
      <c r="BU419" s="5"/>
    </row>
    <row r="420" spans="1:73" ht="13" x14ac:dyDescent="0.15">
      <c r="A420" s="34"/>
      <c r="B420" s="5"/>
      <c r="C420" s="5"/>
      <c r="D420" s="5"/>
      <c r="E420" s="5"/>
      <c r="F420" s="5"/>
      <c r="G420" s="5"/>
      <c r="H420" s="5"/>
      <c r="I420" s="5"/>
      <c r="J420" s="5"/>
      <c r="K420" s="5"/>
      <c r="L420" s="34"/>
      <c r="M420" s="34"/>
      <c r="N420" s="34"/>
      <c r="O420" s="34"/>
      <c r="P420" s="34"/>
      <c r="Q420" s="34"/>
      <c r="R420" s="5"/>
      <c r="S420" s="5"/>
      <c r="T420" s="5"/>
      <c r="U420" s="5"/>
      <c r="V420" s="5"/>
      <c r="W420" s="34"/>
      <c r="X420" s="34"/>
      <c r="Y420" s="34"/>
      <c r="Z420" s="34"/>
      <c r="AA420" s="34"/>
      <c r="AB420" s="5"/>
      <c r="AC420" s="5"/>
      <c r="AD420" s="34"/>
      <c r="AE420" s="5"/>
      <c r="AF420" s="5"/>
      <c r="AG420" s="5"/>
      <c r="AH420" s="5"/>
      <c r="AI420" s="5"/>
      <c r="AJ420" s="5"/>
      <c r="AK420" s="5"/>
      <c r="AL420" s="5"/>
      <c r="AM420" s="5"/>
      <c r="AN420" s="5"/>
      <c r="AO420" s="5"/>
      <c r="AP420" s="35"/>
      <c r="AQ420" s="34"/>
      <c r="AR420" s="34"/>
      <c r="AS420" s="34"/>
      <c r="AT420" s="34"/>
      <c r="AU420" s="34"/>
      <c r="AV420" s="34"/>
      <c r="AW420" s="34"/>
      <c r="AX420" s="34"/>
      <c r="AY420" s="34"/>
      <c r="AZ420" s="34"/>
      <c r="BA420" s="5"/>
      <c r="BB420" s="5"/>
      <c r="BC420" s="5"/>
      <c r="BD420" s="5"/>
      <c r="BE420" s="5"/>
      <c r="BF420" s="5"/>
      <c r="BG420" s="5"/>
      <c r="BH420" s="5"/>
      <c r="BI420" s="5"/>
      <c r="BJ420" s="5"/>
      <c r="BK420" s="5"/>
      <c r="BL420" s="5"/>
      <c r="BM420" s="4"/>
      <c r="BN420" s="5"/>
      <c r="BO420" s="5"/>
      <c r="BP420" s="5"/>
      <c r="BQ420" s="5"/>
      <c r="BR420" s="5"/>
      <c r="BS420" s="5"/>
      <c r="BT420" s="5"/>
      <c r="BU420" s="5"/>
    </row>
    <row r="421" spans="1:73" ht="13" x14ac:dyDescent="0.15">
      <c r="A421" s="34"/>
      <c r="B421" s="5"/>
      <c r="C421" s="5"/>
      <c r="D421" s="5"/>
      <c r="E421" s="5"/>
      <c r="F421" s="5"/>
      <c r="G421" s="5"/>
      <c r="H421" s="5"/>
      <c r="I421" s="5"/>
      <c r="J421" s="5"/>
      <c r="K421" s="5"/>
      <c r="L421" s="34"/>
      <c r="M421" s="34"/>
      <c r="N421" s="34"/>
      <c r="O421" s="34"/>
      <c r="P421" s="34"/>
      <c r="Q421" s="34"/>
      <c r="R421" s="5"/>
      <c r="S421" s="5"/>
      <c r="T421" s="5"/>
      <c r="U421" s="5"/>
      <c r="V421" s="5"/>
      <c r="W421" s="34"/>
      <c r="X421" s="34"/>
      <c r="Y421" s="34"/>
      <c r="Z421" s="34"/>
      <c r="AA421" s="34"/>
      <c r="AB421" s="5"/>
      <c r="AC421" s="5"/>
      <c r="AD421" s="34"/>
      <c r="AE421" s="5"/>
      <c r="AF421" s="5"/>
      <c r="AG421" s="5"/>
      <c r="AH421" s="5"/>
      <c r="AI421" s="5"/>
      <c r="AJ421" s="5"/>
      <c r="AK421" s="5"/>
      <c r="AL421" s="5"/>
      <c r="AM421" s="5"/>
      <c r="AN421" s="5"/>
      <c r="AO421" s="5"/>
      <c r="AP421" s="35"/>
      <c r="AQ421" s="34"/>
      <c r="AR421" s="34"/>
      <c r="AS421" s="34"/>
      <c r="AT421" s="34"/>
      <c r="AU421" s="34"/>
      <c r="AV421" s="34"/>
      <c r="AW421" s="34"/>
      <c r="AX421" s="34"/>
      <c r="AY421" s="34"/>
      <c r="AZ421" s="34"/>
      <c r="BA421" s="5"/>
      <c r="BB421" s="5"/>
      <c r="BC421" s="5"/>
      <c r="BD421" s="5"/>
      <c r="BE421" s="5"/>
      <c r="BF421" s="5"/>
      <c r="BG421" s="5"/>
      <c r="BH421" s="5"/>
      <c r="BI421" s="5"/>
      <c r="BJ421" s="5"/>
      <c r="BK421" s="5"/>
      <c r="BL421" s="5"/>
      <c r="BM421" s="4"/>
      <c r="BN421" s="5"/>
      <c r="BO421" s="5"/>
      <c r="BP421" s="5"/>
      <c r="BQ421" s="5"/>
      <c r="BR421" s="5"/>
      <c r="BS421" s="5"/>
      <c r="BT421" s="5"/>
      <c r="BU421" s="5"/>
    </row>
    <row r="422" spans="1:73" ht="13" x14ac:dyDescent="0.15">
      <c r="A422" s="34"/>
      <c r="B422" s="5"/>
      <c r="C422" s="5"/>
      <c r="D422" s="5"/>
      <c r="E422" s="5"/>
      <c r="F422" s="5"/>
      <c r="G422" s="5"/>
      <c r="H422" s="5"/>
      <c r="I422" s="5"/>
      <c r="J422" s="5"/>
      <c r="K422" s="5"/>
      <c r="L422" s="34"/>
      <c r="M422" s="34"/>
      <c r="N422" s="34"/>
      <c r="O422" s="34"/>
      <c r="P422" s="34"/>
      <c r="Q422" s="34"/>
      <c r="R422" s="5"/>
      <c r="S422" s="5"/>
      <c r="T422" s="5"/>
      <c r="U422" s="5"/>
      <c r="V422" s="5"/>
      <c r="W422" s="34"/>
      <c r="X422" s="34"/>
      <c r="Y422" s="34"/>
      <c r="Z422" s="34"/>
      <c r="AA422" s="34"/>
      <c r="AB422" s="5"/>
      <c r="AC422" s="5"/>
      <c r="AD422" s="34"/>
      <c r="AE422" s="5"/>
      <c r="AF422" s="5"/>
      <c r="AG422" s="5"/>
      <c r="AH422" s="5"/>
      <c r="AI422" s="5"/>
      <c r="AJ422" s="5"/>
      <c r="AK422" s="5"/>
      <c r="AL422" s="5"/>
      <c r="AM422" s="5"/>
      <c r="AN422" s="5"/>
      <c r="AO422" s="5"/>
      <c r="AP422" s="35"/>
      <c r="AQ422" s="34"/>
      <c r="AR422" s="34"/>
      <c r="AS422" s="34"/>
      <c r="AT422" s="34"/>
      <c r="AU422" s="34"/>
      <c r="AV422" s="34"/>
      <c r="AW422" s="34"/>
      <c r="AX422" s="34"/>
      <c r="AY422" s="34"/>
      <c r="AZ422" s="34"/>
      <c r="BA422" s="5"/>
      <c r="BB422" s="5"/>
      <c r="BC422" s="5"/>
      <c r="BD422" s="5"/>
      <c r="BE422" s="5"/>
      <c r="BF422" s="5"/>
      <c r="BG422" s="5"/>
      <c r="BH422" s="5"/>
      <c r="BI422" s="5"/>
      <c r="BJ422" s="5"/>
      <c r="BK422" s="5"/>
      <c r="BL422" s="5"/>
      <c r="BM422" s="4"/>
      <c r="BN422" s="5"/>
      <c r="BO422" s="5"/>
      <c r="BP422" s="5"/>
      <c r="BQ422" s="5"/>
      <c r="BR422" s="5"/>
      <c r="BS422" s="5"/>
      <c r="BT422" s="5"/>
      <c r="BU422" s="5"/>
    </row>
    <row r="423" spans="1:73" ht="13" x14ac:dyDescent="0.15">
      <c r="A423" s="34"/>
      <c r="B423" s="5"/>
      <c r="C423" s="5"/>
      <c r="D423" s="5"/>
      <c r="E423" s="5"/>
      <c r="F423" s="5"/>
      <c r="G423" s="5"/>
      <c r="H423" s="5"/>
      <c r="I423" s="5"/>
      <c r="J423" s="5"/>
      <c r="K423" s="5"/>
      <c r="L423" s="34"/>
      <c r="M423" s="34"/>
      <c r="N423" s="34"/>
      <c r="O423" s="34"/>
      <c r="P423" s="34"/>
      <c r="Q423" s="34"/>
      <c r="R423" s="5"/>
      <c r="S423" s="5"/>
      <c r="T423" s="5"/>
      <c r="U423" s="5"/>
      <c r="V423" s="5"/>
      <c r="W423" s="34"/>
      <c r="X423" s="34"/>
      <c r="Y423" s="34"/>
      <c r="Z423" s="34"/>
      <c r="AA423" s="34"/>
      <c r="AB423" s="5"/>
      <c r="AC423" s="5"/>
      <c r="AD423" s="34"/>
      <c r="AE423" s="5"/>
      <c r="AF423" s="5"/>
      <c r="AG423" s="5"/>
      <c r="AH423" s="5"/>
      <c r="AI423" s="5"/>
      <c r="AJ423" s="5"/>
      <c r="AK423" s="5"/>
      <c r="AL423" s="5"/>
      <c r="AM423" s="5"/>
      <c r="AN423" s="5"/>
      <c r="AO423" s="5"/>
      <c r="AP423" s="35"/>
      <c r="AQ423" s="34"/>
      <c r="AR423" s="34"/>
      <c r="AS423" s="34"/>
      <c r="AT423" s="34"/>
      <c r="AU423" s="34"/>
      <c r="AV423" s="34"/>
      <c r="AW423" s="34"/>
      <c r="AX423" s="34"/>
      <c r="AY423" s="34"/>
      <c r="AZ423" s="34"/>
      <c r="BA423" s="5"/>
      <c r="BB423" s="5"/>
      <c r="BC423" s="5"/>
      <c r="BD423" s="5"/>
      <c r="BE423" s="5"/>
      <c r="BF423" s="5"/>
      <c r="BG423" s="5"/>
      <c r="BH423" s="5"/>
      <c r="BI423" s="5"/>
      <c r="BJ423" s="5"/>
      <c r="BK423" s="5"/>
      <c r="BL423" s="5"/>
      <c r="BM423" s="4"/>
      <c r="BN423" s="5"/>
      <c r="BO423" s="5"/>
      <c r="BP423" s="5"/>
      <c r="BQ423" s="5"/>
      <c r="BR423" s="5"/>
      <c r="BS423" s="5"/>
      <c r="BT423" s="5"/>
      <c r="BU423" s="5"/>
    </row>
    <row r="424" spans="1:73" ht="13" x14ac:dyDescent="0.15">
      <c r="A424" s="34"/>
      <c r="B424" s="5"/>
      <c r="C424" s="5"/>
      <c r="D424" s="5"/>
      <c r="E424" s="5"/>
      <c r="F424" s="5"/>
      <c r="G424" s="5"/>
      <c r="H424" s="5"/>
      <c r="I424" s="5"/>
      <c r="J424" s="5"/>
      <c r="K424" s="5"/>
      <c r="L424" s="34"/>
      <c r="M424" s="34"/>
      <c r="N424" s="34"/>
      <c r="O424" s="34"/>
      <c r="P424" s="34"/>
      <c r="Q424" s="34"/>
      <c r="R424" s="5"/>
      <c r="S424" s="5"/>
      <c r="T424" s="5"/>
      <c r="U424" s="5"/>
      <c r="V424" s="5"/>
      <c r="W424" s="34"/>
      <c r="X424" s="34"/>
      <c r="Y424" s="34"/>
      <c r="Z424" s="34"/>
      <c r="AA424" s="34"/>
      <c r="AB424" s="5"/>
      <c r="AC424" s="5"/>
      <c r="AD424" s="34"/>
      <c r="AE424" s="5"/>
      <c r="AF424" s="5"/>
      <c r="AG424" s="5"/>
      <c r="AH424" s="5"/>
      <c r="AI424" s="5"/>
      <c r="AJ424" s="5"/>
      <c r="AK424" s="5"/>
      <c r="AL424" s="5"/>
      <c r="AM424" s="5"/>
      <c r="AN424" s="5"/>
      <c r="AO424" s="5"/>
      <c r="AP424" s="35"/>
      <c r="AQ424" s="34"/>
      <c r="AR424" s="34"/>
      <c r="AS424" s="34"/>
      <c r="AT424" s="34"/>
      <c r="AU424" s="34"/>
      <c r="AV424" s="34"/>
      <c r="AW424" s="34"/>
      <c r="AX424" s="34"/>
      <c r="AY424" s="34"/>
      <c r="AZ424" s="34"/>
      <c r="BA424" s="5"/>
      <c r="BB424" s="5"/>
      <c r="BC424" s="5"/>
      <c r="BD424" s="5"/>
      <c r="BE424" s="5"/>
      <c r="BF424" s="5"/>
      <c r="BG424" s="5"/>
      <c r="BH424" s="5"/>
      <c r="BI424" s="5"/>
      <c r="BJ424" s="5"/>
      <c r="BK424" s="5"/>
      <c r="BL424" s="5"/>
      <c r="BM424" s="4"/>
      <c r="BN424" s="5"/>
      <c r="BO424" s="5"/>
      <c r="BP424" s="5"/>
      <c r="BQ424" s="5"/>
      <c r="BR424" s="5"/>
      <c r="BS424" s="5"/>
      <c r="BT424" s="5"/>
      <c r="BU424" s="5"/>
    </row>
    <row r="425" spans="1:73" ht="13" x14ac:dyDescent="0.15">
      <c r="A425" s="34"/>
      <c r="B425" s="5"/>
      <c r="C425" s="5"/>
      <c r="D425" s="5"/>
      <c r="E425" s="5"/>
      <c r="F425" s="5"/>
      <c r="G425" s="5"/>
      <c r="H425" s="5"/>
      <c r="I425" s="5"/>
      <c r="J425" s="5"/>
      <c r="K425" s="5"/>
      <c r="L425" s="34"/>
      <c r="M425" s="34"/>
      <c r="N425" s="34"/>
      <c r="O425" s="34"/>
      <c r="P425" s="34"/>
      <c r="Q425" s="34"/>
      <c r="R425" s="5"/>
      <c r="S425" s="5"/>
      <c r="T425" s="5"/>
      <c r="U425" s="5"/>
      <c r="V425" s="5"/>
      <c r="W425" s="34"/>
      <c r="X425" s="34"/>
      <c r="Y425" s="34"/>
      <c r="Z425" s="34"/>
      <c r="AA425" s="34"/>
      <c r="AB425" s="5"/>
      <c r="AC425" s="5"/>
      <c r="AD425" s="34"/>
      <c r="AE425" s="5"/>
      <c r="AF425" s="5"/>
      <c r="AG425" s="5"/>
      <c r="AH425" s="5"/>
      <c r="AI425" s="5"/>
      <c r="AJ425" s="5"/>
      <c r="AK425" s="5"/>
      <c r="AL425" s="5"/>
      <c r="AM425" s="5"/>
      <c r="AN425" s="5"/>
      <c r="AO425" s="5"/>
      <c r="AP425" s="35"/>
      <c r="AQ425" s="34"/>
      <c r="AR425" s="34"/>
      <c r="AS425" s="34"/>
      <c r="AT425" s="34"/>
      <c r="AU425" s="34"/>
      <c r="AV425" s="34"/>
      <c r="AW425" s="34"/>
      <c r="AX425" s="34"/>
      <c r="AY425" s="34"/>
      <c r="AZ425" s="34"/>
      <c r="BA425" s="5"/>
      <c r="BB425" s="5"/>
      <c r="BC425" s="5"/>
      <c r="BD425" s="5"/>
      <c r="BE425" s="5"/>
      <c r="BF425" s="5"/>
      <c r="BG425" s="5"/>
      <c r="BH425" s="5"/>
      <c r="BI425" s="5"/>
      <c r="BJ425" s="5"/>
      <c r="BK425" s="5"/>
      <c r="BL425" s="5"/>
      <c r="BM425" s="4"/>
      <c r="BN425" s="5"/>
      <c r="BO425" s="5"/>
      <c r="BP425" s="5"/>
      <c r="BQ425" s="5"/>
      <c r="BR425" s="5"/>
      <c r="BS425" s="5"/>
      <c r="BT425" s="5"/>
      <c r="BU425" s="5"/>
    </row>
    <row r="426" spans="1:73" ht="13" x14ac:dyDescent="0.15">
      <c r="A426" s="34"/>
      <c r="B426" s="5"/>
      <c r="C426" s="5"/>
      <c r="D426" s="5"/>
      <c r="E426" s="5"/>
      <c r="F426" s="5"/>
      <c r="G426" s="5"/>
      <c r="H426" s="5"/>
      <c r="I426" s="5"/>
      <c r="J426" s="5"/>
      <c r="K426" s="5"/>
      <c r="L426" s="34"/>
      <c r="M426" s="34"/>
      <c r="N426" s="34"/>
      <c r="O426" s="34"/>
      <c r="P426" s="34"/>
      <c r="Q426" s="34"/>
      <c r="R426" s="5"/>
      <c r="S426" s="5"/>
      <c r="T426" s="5"/>
      <c r="U426" s="5"/>
      <c r="V426" s="5"/>
      <c r="W426" s="34"/>
      <c r="X426" s="34"/>
      <c r="Y426" s="34"/>
      <c r="Z426" s="34"/>
      <c r="AA426" s="34"/>
      <c r="AB426" s="5"/>
      <c r="AC426" s="5"/>
      <c r="AD426" s="34"/>
      <c r="AE426" s="5"/>
      <c r="AF426" s="5"/>
      <c r="AG426" s="5"/>
      <c r="AH426" s="5"/>
      <c r="AI426" s="5"/>
      <c r="AJ426" s="5"/>
      <c r="AK426" s="5"/>
      <c r="AL426" s="5"/>
      <c r="AM426" s="5"/>
      <c r="AN426" s="5"/>
      <c r="AO426" s="5"/>
      <c r="AP426" s="35"/>
      <c r="AQ426" s="34"/>
      <c r="AR426" s="34"/>
      <c r="AS426" s="34"/>
      <c r="AT426" s="34"/>
      <c r="AU426" s="34"/>
      <c r="AV426" s="34"/>
      <c r="AW426" s="34"/>
      <c r="AX426" s="34"/>
      <c r="AY426" s="34"/>
      <c r="AZ426" s="34"/>
      <c r="BA426" s="5"/>
      <c r="BB426" s="5"/>
      <c r="BC426" s="5"/>
      <c r="BD426" s="5"/>
      <c r="BE426" s="5"/>
      <c r="BF426" s="5"/>
      <c r="BG426" s="5"/>
      <c r="BH426" s="5"/>
      <c r="BI426" s="5"/>
      <c r="BJ426" s="5"/>
      <c r="BK426" s="5"/>
      <c r="BL426" s="5"/>
      <c r="BM426" s="4"/>
      <c r="BN426" s="5"/>
      <c r="BO426" s="5"/>
      <c r="BP426" s="5"/>
      <c r="BQ426" s="5"/>
      <c r="BR426" s="5"/>
      <c r="BS426" s="5"/>
      <c r="BT426" s="5"/>
      <c r="BU426" s="5"/>
    </row>
    <row r="427" spans="1:73" ht="13" x14ac:dyDescent="0.15">
      <c r="A427" s="34"/>
      <c r="B427" s="5"/>
      <c r="C427" s="5"/>
      <c r="D427" s="5"/>
      <c r="E427" s="5"/>
      <c r="F427" s="5"/>
      <c r="G427" s="5"/>
      <c r="H427" s="5"/>
      <c r="I427" s="5"/>
      <c r="J427" s="5"/>
      <c r="K427" s="5"/>
      <c r="L427" s="34"/>
      <c r="M427" s="34"/>
      <c r="N427" s="34"/>
      <c r="O427" s="34"/>
      <c r="P427" s="34"/>
      <c r="Q427" s="34"/>
      <c r="R427" s="5"/>
      <c r="S427" s="5"/>
      <c r="T427" s="5"/>
      <c r="U427" s="5"/>
      <c r="V427" s="5"/>
      <c r="W427" s="34"/>
      <c r="X427" s="34"/>
      <c r="Y427" s="34"/>
      <c r="Z427" s="34"/>
      <c r="AA427" s="34"/>
      <c r="AB427" s="5"/>
      <c r="AC427" s="5"/>
      <c r="AD427" s="34"/>
      <c r="AE427" s="5"/>
      <c r="AF427" s="5"/>
      <c r="AG427" s="5"/>
      <c r="AH427" s="5"/>
      <c r="AI427" s="5"/>
      <c r="AJ427" s="5"/>
      <c r="AK427" s="5"/>
      <c r="AL427" s="5"/>
      <c r="AM427" s="5"/>
      <c r="AN427" s="5"/>
      <c r="AO427" s="5"/>
      <c r="AP427" s="35"/>
      <c r="AQ427" s="34"/>
      <c r="AR427" s="34"/>
      <c r="AS427" s="34"/>
      <c r="AT427" s="34"/>
      <c r="AU427" s="34"/>
      <c r="AV427" s="34"/>
      <c r="AW427" s="34"/>
      <c r="AX427" s="34"/>
      <c r="AY427" s="34"/>
      <c r="AZ427" s="34"/>
      <c r="BA427" s="5"/>
      <c r="BB427" s="5"/>
      <c r="BC427" s="5"/>
      <c r="BD427" s="5"/>
      <c r="BE427" s="5"/>
      <c r="BF427" s="5"/>
      <c r="BG427" s="5"/>
      <c r="BH427" s="5"/>
      <c r="BI427" s="5"/>
      <c r="BJ427" s="5"/>
      <c r="BK427" s="5"/>
      <c r="BL427" s="5"/>
      <c r="BM427" s="4"/>
      <c r="BN427" s="5"/>
      <c r="BO427" s="5"/>
      <c r="BP427" s="5"/>
      <c r="BQ427" s="5"/>
      <c r="BR427" s="5"/>
      <c r="BS427" s="5"/>
      <c r="BT427" s="5"/>
      <c r="BU427" s="5"/>
    </row>
    <row r="428" spans="1:73" ht="13" x14ac:dyDescent="0.15">
      <c r="A428" s="34"/>
      <c r="B428" s="5"/>
      <c r="C428" s="5"/>
      <c r="D428" s="5"/>
      <c r="E428" s="5"/>
      <c r="F428" s="5"/>
      <c r="G428" s="5"/>
      <c r="H428" s="5"/>
      <c r="I428" s="5"/>
      <c r="J428" s="5"/>
      <c r="K428" s="5"/>
      <c r="L428" s="34"/>
      <c r="M428" s="34"/>
      <c r="N428" s="34"/>
      <c r="O428" s="34"/>
      <c r="P428" s="34"/>
      <c r="Q428" s="34"/>
      <c r="R428" s="5"/>
      <c r="S428" s="5"/>
      <c r="T428" s="5"/>
      <c r="U428" s="5"/>
      <c r="V428" s="5"/>
      <c r="W428" s="34"/>
      <c r="X428" s="34"/>
      <c r="Y428" s="34"/>
      <c r="Z428" s="34"/>
      <c r="AA428" s="34"/>
      <c r="AB428" s="5"/>
      <c r="AC428" s="5"/>
      <c r="AD428" s="34"/>
      <c r="AE428" s="5"/>
      <c r="AF428" s="5"/>
      <c r="AG428" s="5"/>
      <c r="AH428" s="5"/>
      <c r="AI428" s="5"/>
      <c r="AJ428" s="5"/>
      <c r="AK428" s="5"/>
      <c r="AL428" s="5"/>
      <c r="AM428" s="5"/>
      <c r="AN428" s="5"/>
      <c r="AO428" s="5"/>
      <c r="AP428" s="35"/>
      <c r="AQ428" s="34"/>
      <c r="AR428" s="34"/>
      <c r="AS428" s="34"/>
      <c r="AT428" s="34"/>
      <c r="AU428" s="34"/>
      <c r="AV428" s="34"/>
      <c r="AW428" s="34"/>
      <c r="AX428" s="34"/>
      <c r="AY428" s="34"/>
      <c r="AZ428" s="34"/>
      <c r="BA428" s="5"/>
      <c r="BB428" s="5"/>
      <c r="BC428" s="5"/>
      <c r="BD428" s="5"/>
      <c r="BE428" s="5"/>
      <c r="BF428" s="5"/>
      <c r="BG428" s="5"/>
      <c r="BH428" s="5"/>
      <c r="BI428" s="5"/>
      <c r="BJ428" s="5"/>
      <c r="BK428" s="5"/>
      <c r="BL428" s="5"/>
      <c r="BM428" s="4"/>
      <c r="BN428" s="5"/>
      <c r="BO428" s="5"/>
      <c r="BP428" s="5"/>
      <c r="BQ428" s="5"/>
      <c r="BR428" s="5"/>
      <c r="BS428" s="5"/>
      <c r="BT428" s="5"/>
      <c r="BU428" s="5"/>
    </row>
    <row r="429" spans="1:73" ht="13" x14ac:dyDescent="0.15">
      <c r="A429" s="34"/>
      <c r="B429" s="5"/>
      <c r="C429" s="5"/>
      <c r="D429" s="5"/>
      <c r="E429" s="5"/>
      <c r="F429" s="5"/>
      <c r="G429" s="5"/>
      <c r="H429" s="5"/>
      <c r="I429" s="5"/>
      <c r="J429" s="5"/>
      <c r="K429" s="5"/>
      <c r="L429" s="34"/>
      <c r="M429" s="34"/>
      <c r="N429" s="34"/>
      <c r="O429" s="34"/>
      <c r="P429" s="34"/>
      <c r="Q429" s="34"/>
      <c r="R429" s="5"/>
      <c r="S429" s="5"/>
      <c r="T429" s="5"/>
      <c r="U429" s="5"/>
      <c r="V429" s="5"/>
      <c r="W429" s="34"/>
      <c r="X429" s="34"/>
      <c r="Y429" s="34"/>
      <c r="Z429" s="34"/>
      <c r="AA429" s="34"/>
      <c r="AB429" s="5"/>
      <c r="AC429" s="5"/>
      <c r="AD429" s="34"/>
      <c r="AE429" s="5"/>
      <c r="AF429" s="5"/>
      <c r="AG429" s="5"/>
      <c r="AH429" s="5"/>
      <c r="AI429" s="5"/>
      <c r="AJ429" s="5"/>
      <c r="AK429" s="5"/>
      <c r="AL429" s="5"/>
      <c r="AM429" s="5"/>
      <c r="AN429" s="5"/>
      <c r="AO429" s="5"/>
      <c r="AP429" s="35"/>
      <c r="AQ429" s="34"/>
      <c r="AR429" s="34"/>
      <c r="AS429" s="34"/>
      <c r="AT429" s="34"/>
      <c r="AU429" s="34"/>
      <c r="AV429" s="34"/>
      <c r="AW429" s="34"/>
      <c r="AX429" s="34"/>
      <c r="AY429" s="34"/>
      <c r="AZ429" s="34"/>
      <c r="BA429" s="5"/>
      <c r="BB429" s="5"/>
      <c r="BC429" s="5"/>
      <c r="BD429" s="5"/>
      <c r="BE429" s="5"/>
      <c r="BF429" s="5"/>
      <c r="BG429" s="5"/>
      <c r="BH429" s="5"/>
      <c r="BI429" s="5"/>
      <c r="BJ429" s="5"/>
      <c r="BK429" s="5"/>
      <c r="BL429" s="5"/>
      <c r="BM429" s="4"/>
      <c r="BN429" s="5"/>
      <c r="BO429" s="5"/>
      <c r="BP429" s="5"/>
      <c r="BQ429" s="5"/>
      <c r="BR429" s="5"/>
      <c r="BS429" s="5"/>
      <c r="BT429" s="5"/>
      <c r="BU429" s="5"/>
    </row>
    <row r="430" spans="1:73" ht="13" x14ac:dyDescent="0.15">
      <c r="A430" s="34"/>
      <c r="B430" s="5"/>
      <c r="C430" s="5"/>
      <c r="D430" s="5"/>
      <c r="E430" s="5"/>
      <c r="F430" s="5"/>
      <c r="G430" s="5"/>
      <c r="H430" s="5"/>
      <c r="I430" s="5"/>
      <c r="J430" s="5"/>
      <c r="K430" s="5"/>
      <c r="L430" s="34"/>
      <c r="M430" s="34"/>
      <c r="N430" s="34"/>
      <c r="O430" s="34"/>
      <c r="P430" s="34"/>
      <c r="Q430" s="34"/>
      <c r="R430" s="5"/>
      <c r="S430" s="5"/>
      <c r="T430" s="5"/>
      <c r="U430" s="5"/>
      <c r="V430" s="5"/>
      <c r="W430" s="34"/>
      <c r="X430" s="34"/>
      <c r="Y430" s="34"/>
      <c r="Z430" s="34"/>
      <c r="AA430" s="34"/>
      <c r="AB430" s="5"/>
      <c r="AC430" s="5"/>
      <c r="AD430" s="34"/>
      <c r="AE430" s="5"/>
      <c r="AF430" s="5"/>
      <c r="AG430" s="5"/>
      <c r="AH430" s="5"/>
      <c r="AI430" s="5"/>
      <c r="AJ430" s="5"/>
      <c r="AK430" s="5"/>
      <c r="AL430" s="5"/>
      <c r="AM430" s="5"/>
      <c r="AN430" s="5"/>
      <c r="AO430" s="5"/>
      <c r="AP430" s="35"/>
      <c r="AQ430" s="34"/>
      <c r="AR430" s="34"/>
      <c r="AS430" s="34"/>
      <c r="AT430" s="34"/>
      <c r="AU430" s="34"/>
      <c r="AV430" s="34"/>
      <c r="AW430" s="34"/>
      <c r="AX430" s="34"/>
      <c r="AY430" s="34"/>
      <c r="AZ430" s="34"/>
      <c r="BA430" s="5"/>
      <c r="BB430" s="5"/>
      <c r="BC430" s="5"/>
      <c r="BD430" s="5"/>
      <c r="BE430" s="5"/>
      <c r="BF430" s="5"/>
      <c r="BG430" s="5"/>
      <c r="BH430" s="5"/>
      <c r="BI430" s="5"/>
      <c r="BJ430" s="5"/>
      <c r="BK430" s="5"/>
      <c r="BL430" s="5"/>
      <c r="BM430" s="4"/>
      <c r="BN430" s="5"/>
      <c r="BO430" s="5"/>
      <c r="BP430" s="5"/>
      <c r="BQ430" s="5"/>
      <c r="BR430" s="5"/>
      <c r="BS430" s="5"/>
      <c r="BT430" s="5"/>
      <c r="BU430" s="5"/>
    </row>
    <row r="431" spans="1:73" ht="13" x14ac:dyDescent="0.15">
      <c r="A431" s="34"/>
      <c r="B431" s="5"/>
      <c r="C431" s="5"/>
      <c r="D431" s="5"/>
      <c r="E431" s="5"/>
      <c r="F431" s="5"/>
      <c r="G431" s="5"/>
      <c r="H431" s="5"/>
      <c r="I431" s="5"/>
      <c r="J431" s="5"/>
      <c r="K431" s="5"/>
      <c r="L431" s="34"/>
      <c r="M431" s="34"/>
      <c r="N431" s="34"/>
      <c r="O431" s="34"/>
      <c r="P431" s="34"/>
      <c r="Q431" s="34"/>
      <c r="R431" s="5"/>
      <c r="S431" s="5"/>
      <c r="T431" s="5"/>
      <c r="U431" s="5"/>
      <c r="V431" s="5"/>
      <c r="W431" s="34"/>
      <c r="X431" s="34"/>
      <c r="Y431" s="34"/>
      <c r="Z431" s="34"/>
      <c r="AA431" s="34"/>
      <c r="AB431" s="5"/>
      <c r="AC431" s="5"/>
      <c r="AD431" s="34"/>
      <c r="AE431" s="5"/>
      <c r="AF431" s="5"/>
      <c r="AG431" s="5"/>
      <c r="AH431" s="5"/>
      <c r="AI431" s="5"/>
      <c r="AJ431" s="5"/>
      <c r="AK431" s="5"/>
      <c r="AL431" s="5"/>
      <c r="AM431" s="5"/>
      <c r="AN431" s="5"/>
      <c r="AO431" s="5"/>
      <c r="AP431" s="35"/>
      <c r="AQ431" s="34"/>
      <c r="AR431" s="34"/>
      <c r="AS431" s="34"/>
      <c r="AT431" s="34"/>
      <c r="AU431" s="34"/>
      <c r="AV431" s="34"/>
      <c r="AW431" s="34"/>
      <c r="AX431" s="34"/>
      <c r="AY431" s="34"/>
      <c r="AZ431" s="34"/>
      <c r="BA431" s="5"/>
      <c r="BB431" s="5"/>
      <c r="BC431" s="5"/>
      <c r="BD431" s="5"/>
      <c r="BE431" s="5"/>
      <c r="BF431" s="5"/>
      <c r="BG431" s="5"/>
      <c r="BH431" s="5"/>
      <c r="BI431" s="5"/>
      <c r="BJ431" s="5"/>
      <c r="BK431" s="5"/>
      <c r="BL431" s="5"/>
      <c r="BM431" s="4"/>
      <c r="BN431" s="5"/>
      <c r="BO431" s="5"/>
      <c r="BP431" s="5"/>
      <c r="BQ431" s="5"/>
      <c r="BR431" s="5"/>
      <c r="BS431" s="5"/>
      <c r="BT431" s="5"/>
      <c r="BU431" s="5"/>
    </row>
    <row r="432" spans="1:73" ht="13" x14ac:dyDescent="0.15">
      <c r="A432" s="34"/>
      <c r="B432" s="5"/>
      <c r="C432" s="5"/>
      <c r="D432" s="5"/>
      <c r="E432" s="5"/>
      <c r="F432" s="5"/>
      <c r="G432" s="5"/>
      <c r="H432" s="5"/>
      <c r="I432" s="5"/>
      <c r="J432" s="5"/>
      <c r="K432" s="5"/>
      <c r="L432" s="34"/>
      <c r="M432" s="34"/>
      <c r="N432" s="34"/>
      <c r="O432" s="34"/>
      <c r="P432" s="34"/>
      <c r="Q432" s="34"/>
      <c r="R432" s="5"/>
      <c r="S432" s="5"/>
      <c r="T432" s="5"/>
      <c r="U432" s="5"/>
      <c r="V432" s="5"/>
      <c r="W432" s="34"/>
      <c r="X432" s="34"/>
      <c r="Y432" s="34"/>
      <c r="Z432" s="34"/>
      <c r="AA432" s="34"/>
      <c r="AB432" s="5"/>
      <c r="AC432" s="5"/>
      <c r="AD432" s="34"/>
      <c r="AE432" s="5"/>
      <c r="AF432" s="5"/>
      <c r="AG432" s="5"/>
      <c r="AH432" s="5"/>
      <c r="AI432" s="5"/>
      <c r="AJ432" s="5"/>
      <c r="AK432" s="5"/>
      <c r="AL432" s="5"/>
      <c r="AM432" s="5"/>
      <c r="AN432" s="5"/>
      <c r="AO432" s="5"/>
      <c r="AP432" s="35"/>
      <c r="AQ432" s="34"/>
      <c r="AR432" s="34"/>
      <c r="AS432" s="34"/>
      <c r="AT432" s="34"/>
      <c r="AU432" s="34"/>
      <c r="AV432" s="34"/>
      <c r="AW432" s="34"/>
      <c r="AX432" s="34"/>
      <c r="AY432" s="34"/>
      <c r="AZ432" s="34"/>
      <c r="BA432" s="5"/>
      <c r="BB432" s="5"/>
      <c r="BC432" s="5"/>
      <c r="BD432" s="5"/>
      <c r="BE432" s="5"/>
      <c r="BF432" s="5"/>
      <c r="BG432" s="5"/>
      <c r="BH432" s="5"/>
      <c r="BI432" s="5"/>
      <c r="BJ432" s="5"/>
      <c r="BK432" s="5"/>
      <c r="BL432" s="5"/>
      <c r="BM432" s="4"/>
      <c r="BN432" s="5"/>
      <c r="BO432" s="5"/>
      <c r="BP432" s="5"/>
      <c r="BQ432" s="5"/>
      <c r="BR432" s="5"/>
      <c r="BS432" s="5"/>
      <c r="BT432" s="5"/>
      <c r="BU432" s="5"/>
    </row>
    <row r="433" spans="1:73" ht="13" x14ac:dyDescent="0.15">
      <c r="A433" s="34"/>
      <c r="B433" s="5"/>
      <c r="C433" s="5"/>
      <c r="D433" s="5"/>
      <c r="E433" s="5"/>
      <c r="F433" s="5"/>
      <c r="G433" s="5"/>
      <c r="H433" s="5"/>
      <c r="I433" s="5"/>
      <c r="J433" s="5"/>
      <c r="K433" s="5"/>
      <c r="L433" s="34"/>
      <c r="M433" s="34"/>
      <c r="N433" s="34"/>
      <c r="O433" s="34"/>
      <c r="P433" s="34"/>
      <c r="Q433" s="34"/>
      <c r="R433" s="5"/>
      <c r="S433" s="5"/>
      <c r="T433" s="5"/>
      <c r="U433" s="5"/>
      <c r="V433" s="5"/>
      <c r="W433" s="34"/>
      <c r="X433" s="34"/>
      <c r="Y433" s="34"/>
      <c r="Z433" s="34"/>
      <c r="AA433" s="34"/>
      <c r="AB433" s="5"/>
      <c r="AC433" s="5"/>
      <c r="AD433" s="34"/>
      <c r="AE433" s="5"/>
      <c r="AF433" s="5"/>
      <c r="AG433" s="5"/>
      <c r="AH433" s="5"/>
      <c r="AI433" s="5"/>
      <c r="AJ433" s="5"/>
      <c r="AK433" s="5"/>
      <c r="AL433" s="5"/>
      <c r="AM433" s="5"/>
      <c r="AN433" s="5"/>
      <c r="AO433" s="5"/>
      <c r="AP433" s="35"/>
      <c r="AQ433" s="34"/>
      <c r="AR433" s="34"/>
      <c r="AS433" s="34"/>
      <c r="AT433" s="34"/>
      <c r="AU433" s="34"/>
      <c r="AV433" s="34"/>
      <c r="AW433" s="34"/>
      <c r="AX433" s="34"/>
      <c r="AY433" s="34"/>
      <c r="AZ433" s="34"/>
      <c r="BA433" s="5"/>
      <c r="BB433" s="5"/>
      <c r="BC433" s="5"/>
      <c r="BD433" s="5"/>
      <c r="BE433" s="5"/>
      <c r="BF433" s="5"/>
      <c r="BG433" s="5"/>
      <c r="BH433" s="5"/>
      <c r="BI433" s="5"/>
      <c r="BJ433" s="5"/>
      <c r="BK433" s="5"/>
      <c r="BL433" s="5"/>
      <c r="BM433" s="4"/>
      <c r="BN433" s="5"/>
      <c r="BO433" s="5"/>
      <c r="BP433" s="5"/>
      <c r="BQ433" s="5"/>
      <c r="BR433" s="5"/>
      <c r="BS433" s="5"/>
      <c r="BT433" s="5"/>
      <c r="BU433" s="5"/>
    </row>
    <row r="434" spans="1:73" ht="13" x14ac:dyDescent="0.15">
      <c r="A434" s="34"/>
      <c r="B434" s="5"/>
      <c r="C434" s="5"/>
      <c r="D434" s="5"/>
      <c r="E434" s="5"/>
      <c r="F434" s="5"/>
      <c r="G434" s="5"/>
      <c r="H434" s="5"/>
      <c r="I434" s="5"/>
      <c r="J434" s="5"/>
      <c r="K434" s="5"/>
      <c r="L434" s="34"/>
      <c r="M434" s="34"/>
      <c r="N434" s="34"/>
      <c r="O434" s="34"/>
      <c r="P434" s="34"/>
      <c r="Q434" s="34"/>
      <c r="R434" s="5"/>
      <c r="S434" s="5"/>
      <c r="T434" s="5"/>
      <c r="U434" s="5"/>
      <c r="V434" s="5"/>
      <c r="W434" s="34"/>
      <c r="X434" s="34"/>
      <c r="Y434" s="34"/>
      <c r="Z434" s="34"/>
      <c r="AA434" s="34"/>
      <c r="AB434" s="5"/>
      <c r="AC434" s="5"/>
      <c r="AD434" s="34"/>
      <c r="AE434" s="5"/>
      <c r="AF434" s="5"/>
      <c r="AG434" s="5"/>
      <c r="AH434" s="5"/>
      <c r="AI434" s="5"/>
      <c r="AJ434" s="5"/>
      <c r="AK434" s="5"/>
      <c r="AL434" s="5"/>
      <c r="AM434" s="5"/>
      <c r="AN434" s="5"/>
      <c r="AO434" s="5"/>
      <c r="AP434" s="35"/>
      <c r="AQ434" s="34"/>
      <c r="AR434" s="34"/>
      <c r="AS434" s="34"/>
      <c r="AT434" s="34"/>
      <c r="AU434" s="34"/>
      <c r="AV434" s="34"/>
      <c r="AW434" s="34"/>
      <c r="AX434" s="34"/>
      <c r="AY434" s="34"/>
      <c r="AZ434" s="34"/>
      <c r="BA434" s="5"/>
      <c r="BB434" s="5"/>
      <c r="BC434" s="5"/>
      <c r="BD434" s="5"/>
      <c r="BE434" s="5"/>
      <c r="BF434" s="5"/>
      <c r="BG434" s="5"/>
      <c r="BH434" s="5"/>
      <c r="BI434" s="5"/>
      <c r="BJ434" s="5"/>
      <c r="BK434" s="5"/>
      <c r="BL434" s="5"/>
      <c r="BM434" s="4"/>
      <c r="BN434" s="5"/>
      <c r="BO434" s="5"/>
      <c r="BP434" s="5"/>
      <c r="BQ434" s="5"/>
      <c r="BR434" s="5"/>
      <c r="BS434" s="5"/>
      <c r="BT434" s="5"/>
      <c r="BU434" s="5"/>
    </row>
    <row r="435" spans="1:73" ht="13" x14ac:dyDescent="0.15">
      <c r="A435" s="34"/>
      <c r="B435" s="5"/>
      <c r="C435" s="5"/>
      <c r="D435" s="5"/>
      <c r="E435" s="5"/>
      <c r="F435" s="5"/>
      <c r="G435" s="5"/>
      <c r="H435" s="5"/>
      <c r="I435" s="5"/>
      <c r="J435" s="5"/>
      <c r="K435" s="5"/>
      <c r="L435" s="34"/>
      <c r="M435" s="34"/>
      <c r="N435" s="34"/>
      <c r="O435" s="34"/>
      <c r="P435" s="34"/>
      <c r="Q435" s="34"/>
      <c r="R435" s="5"/>
      <c r="S435" s="5"/>
      <c r="T435" s="5"/>
      <c r="U435" s="5"/>
      <c r="V435" s="5"/>
      <c r="W435" s="34"/>
      <c r="X435" s="34"/>
      <c r="Y435" s="34"/>
      <c r="Z435" s="34"/>
      <c r="AA435" s="34"/>
      <c r="AB435" s="5"/>
      <c r="AC435" s="5"/>
      <c r="AD435" s="34"/>
      <c r="AE435" s="5"/>
      <c r="AF435" s="5"/>
      <c r="AG435" s="5"/>
      <c r="AH435" s="5"/>
      <c r="AI435" s="5"/>
      <c r="AJ435" s="5"/>
      <c r="AK435" s="5"/>
      <c r="AL435" s="5"/>
      <c r="AM435" s="5"/>
      <c r="AN435" s="5"/>
      <c r="AO435" s="5"/>
      <c r="AP435" s="35"/>
      <c r="AQ435" s="34"/>
      <c r="AR435" s="34"/>
      <c r="AS435" s="34"/>
      <c r="AT435" s="34"/>
      <c r="AU435" s="34"/>
      <c r="AV435" s="34"/>
      <c r="AW435" s="34"/>
      <c r="AX435" s="34"/>
      <c r="AY435" s="34"/>
      <c r="AZ435" s="34"/>
      <c r="BA435" s="5"/>
      <c r="BB435" s="5"/>
      <c r="BC435" s="5"/>
      <c r="BD435" s="5"/>
      <c r="BE435" s="5"/>
      <c r="BF435" s="5"/>
      <c r="BG435" s="5"/>
      <c r="BH435" s="5"/>
      <c r="BI435" s="5"/>
      <c r="BJ435" s="5"/>
      <c r="BK435" s="5"/>
      <c r="BL435" s="5"/>
      <c r="BM435" s="4"/>
      <c r="BN435" s="5"/>
      <c r="BO435" s="5"/>
      <c r="BP435" s="5"/>
      <c r="BQ435" s="5"/>
      <c r="BR435" s="5"/>
      <c r="BS435" s="5"/>
      <c r="BT435" s="5"/>
      <c r="BU435" s="5"/>
    </row>
    <row r="436" spans="1:73" ht="13" x14ac:dyDescent="0.15">
      <c r="A436" s="34"/>
      <c r="B436" s="5"/>
      <c r="C436" s="5"/>
      <c r="D436" s="5"/>
      <c r="E436" s="5"/>
      <c r="F436" s="5"/>
      <c r="G436" s="5"/>
      <c r="H436" s="5"/>
      <c r="I436" s="5"/>
      <c r="J436" s="5"/>
      <c r="K436" s="5"/>
      <c r="L436" s="34"/>
      <c r="M436" s="34"/>
      <c r="N436" s="34"/>
      <c r="O436" s="34"/>
      <c r="P436" s="34"/>
      <c r="Q436" s="34"/>
      <c r="R436" s="5"/>
      <c r="S436" s="5"/>
      <c r="T436" s="5"/>
      <c r="U436" s="5"/>
      <c r="V436" s="5"/>
      <c r="W436" s="34"/>
      <c r="X436" s="34"/>
      <c r="Y436" s="34"/>
      <c r="Z436" s="34"/>
      <c r="AA436" s="34"/>
      <c r="AB436" s="5"/>
      <c r="AC436" s="5"/>
      <c r="AD436" s="34"/>
      <c r="AE436" s="5"/>
      <c r="AF436" s="5"/>
      <c r="AG436" s="5"/>
      <c r="AH436" s="5"/>
      <c r="AI436" s="5"/>
      <c r="AJ436" s="5"/>
      <c r="AK436" s="5"/>
      <c r="AL436" s="5"/>
      <c r="AM436" s="5"/>
      <c r="AN436" s="5"/>
      <c r="AO436" s="5"/>
      <c r="AP436" s="35"/>
      <c r="AQ436" s="34"/>
      <c r="AR436" s="34"/>
      <c r="AS436" s="34"/>
      <c r="AT436" s="34"/>
      <c r="AU436" s="34"/>
      <c r="AV436" s="34"/>
      <c r="AW436" s="34"/>
      <c r="AX436" s="34"/>
      <c r="AY436" s="34"/>
      <c r="AZ436" s="34"/>
      <c r="BA436" s="5"/>
      <c r="BB436" s="5"/>
      <c r="BC436" s="5"/>
      <c r="BD436" s="5"/>
      <c r="BE436" s="5"/>
      <c r="BF436" s="5"/>
      <c r="BG436" s="5"/>
      <c r="BH436" s="5"/>
      <c r="BI436" s="5"/>
      <c r="BJ436" s="5"/>
      <c r="BK436" s="5"/>
      <c r="BL436" s="5"/>
      <c r="BM436" s="4"/>
      <c r="BN436" s="5"/>
      <c r="BO436" s="5"/>
      <c r="BP436" s="5"/>
      <c r="BQ436" s="5"/>
      <c r="BR436" s="5"/>
      <c r="BS436" s="5"/>
      <c r="BT436" s="5"/>
      <c r="BU436" s="5"/>
    </row>
    <row r="437" spans="1:73" ht="13" x14ac:dyDescent="0.15">
      <c r="A437" s="34"/>
      <c r="B437" s="5"/>
      <c r="C437" s="5"/>
      <c r="D437" s="5"/>
      <c r="E437" s="5"/>
      <c r="F437" s="5"/>
      <c r="G437" s="5"/>
      <c r="H437" s="5"/>
      <c r="I437" s="5"/>
      <c r="J437" s="5"/>
      <c r="K437" s="5"/>
      <c r="L437" s="34"/>
      <c r="M437" s="34"/>
      <c r="N437" s="34"/>
      <c r="O437" s="34"/>
      <c r="P437" s="34"/>
      <c r="Q437" s="34"/>
      <c r="R437" s="5"/>
      <c r="S437" s="5"/>
      <c r="T437" s="5"/>
      <c r="U437" s="5"/>
      <c r="V437" s="5"/>
      <c r="W437" s="34"/>
      <c r="X437" s="34"/>
      <c r="Y437" s="34"/>
      <c r="Z437" s="34"/>
      <c r="AA437" s="34"/>
      <c r="AB437" s="5"/>
      <c r="AC437" s="5"/>
      <c r="AD437" s="34"/>
      <c r="AE437" s="5"/>
      <c r="AF437" s="5"/>
      <c r="AG437" s="5"/>
      <c r="AH437" s="5"/>
      <c r="AI437" s="5"/>
      <c r="AJ437" s="5"/>
      <c r="AK437" s="5"/>
      <c r="AL437" s="5"/>
      <c r="AM437" s="5"/>
      <c r="AN437" s="5"/>
      <c r="AO437" s="5"/>
      <c r="AP437" s="35"/>
      <c r="AQ437" s="34"/>
      <c r="AR437" s="34"/>
      <c r="AS437" s="34"/>
      <c r="AT437" s="34"/>
      <c r="AU437" s="34"/>
      <c r="AV437" s="34"/>
      <c r="AW437" s="34"/>
      <c r="AX437" s="34"/>
      <c r="AY437" s="34"/>
      <c r="AZ437" s="34"/>
      <c r="BA437" s="5"/>
      <c r="BB437" s="5"/>
      <c r="BC437" s="5"/>
      <c r="BD437" s="5"/>
      <c r="BE437" s="5"/>
      <c r="BF437" s="5"/>
      <c r="BG437" s="5"/>
      <c r="BH437" s="5"/>
      <c r="BI437" s="5"/>
      <c r="BJ437" s="5"/>
      <c r="BK437" s="5"/>
      <c r="BL437" s="5"/>
      <c r="BM437" s="4"/>
      <c r="BN437" s="5"/>
      <c r="BO437" s="5"/>
      <c r="BP437" s="5"/>
      <c r="BQ437" s="5"/>
      <c r="BR437" s="5"/>
      <c r="BS437" s="5"/>
      <c r="BT437" s="5"/>
      <c r="BU437" s="5"/>
    </row>
    <row r="438" spans="1:73" ht="13" x14ac:dyDescent="0.15">
      <c r="A438" s="34"/>
      <c r="B438" s="5"/>
      <c r="C438" s="5"/>
      <c r="D438" s="5"/>
      <c r="E438" s="5"/>
      <c r="F438" s="5"/>
      <c r="G438" s="5"/>
      <c r="H438" s="5"/>
      <c r="I438" s="5"/>
      <c r="J438" s="5"/>
      <c r="K438" s="5"/>
      <c r="L438" s="34"/>
      <c r="M438" s="34"/>
      <c r="N438" s="34"/>
      <c r="O438" s="34"/>
      <c r="P438" s="34"/>
      <c r="Q438" s="34"/>
      <c r="R438" s="5"/>
      <c r="S438" s="5"/>
      <c r="T438" s="5"/>
      <c r="U438" s="5"/>
      <c r="V438" s="5"/>
      <c r="W438" s="34"/>
      <c r="X438" s="34"/>
      <c r="Y438" s="34"/>
      <c r="Z438" s="34"/>
      <c r="AA438" s="34"/>
      <c r="AB438" s="5"/>
      <c r="AC438" s="5"/>
      <c r="AD438" s="34"/>
      <c r="AE438" s="5"/>
      <c r="AF438" s="5"/>
      <c r="AG438" s="5"/>
      <c r="AH438" s="5"/>
      <c r="AI438" s="5"/>
      <c r="AJ438" s="5"/>
      <c r="AK438" s="5"/>
      <c r="AL438" s="5"/>
      <c r="AM438" s="5"/>
      <c r="AN438" s="5"/>
      <c r="AO438" s="5"/>
      <c r="AP438" s="35"/>
      <c r="AQ438" s="34"/>
      <c r="AR438" s="34"/>
      <c r="AS438" s="34"/>
      <c r="AT438" s="34"/>
      <c r="AU438" s="34"/>
      <c r="AV438" s="34"/>
      <c r="AW438" s="34"/>
      <c r="AX438" s="34"/>
      <c r="AY438" s="34"/>
      <c r="AZ438" s="34"/>
      <c r="BA438" s="5"/>
      <c r="BB438" s="5"/>
      <c r="BC438" s="5"/>
      <c r="BD438" s="5"/>
      <c r="BE438" s="5"/>
      <c r="BF438" s="5"/>
      <c r="BG438" s="5"/>
      <c r="BH438" s="5"/>
      <c r="BI438" s="5"/>
      <c r="BJ438" s="5"/>
      <c r="BK438" s="5"/>
      <c r="BL438" s="5"/>
      <c r="BM438" s="4"/>
      <c r="BN438" s="5"/>
      <c r="BO438" s="5"/>
      <c r="BP438" s="5"/>
      <c r="BQ438" s="5"/>
      <c r="BR438" s="5"/>
      <c r="BS438" s="5"/>
      <c r="BT438" s="5"/>
      <c r="BU438" s="5"/>
    </row>
    <row r="439" spans="1:73" ht="13" x14ac:dyDescent="0.15">
      <c r="A439" s="34"/>
      <c r="B439" s="5"/>
      <c r="C439" s="5"/>
      <c r="D439" s="5"/>
      <c r="E439" s="5"/>
      <c r="F439" s="5"/>
      <c r="G439" s="5"/>
      <c r="H439" s="5"/>
      <c r="I439" s="5"/>
      <c r="J439" s="5"/>
      <c r="K439" s="5"/>
      <c r="L439" s="34"/>
      <c r="M439" s="34"/>
      <c r="N439" s="34"/>
      <c r="O439" s="34"/>
      <c r="P439" s="34"/>
      <c r="Q439" s="34"/>
      <c r="R439" s="5"/>
      <c r="S439" s="5"/>
      <c r="T439" s="5"/>
      <c r="U439" s="5"/>
      <c r="V439" s="5"/>
      <c r="W439" s="34"/>
      <c r="X439" s="34"/>
      <c r="Y439" s="34"/>
      <c r="Z439" s="34"/>
      <c r="AA439" s="34"/>
      <c r="AB439" s="5"/>
      <c r="AC439" s="5"/>
      <c r="AD439" s="34"/>
      <c r="AE439" s="5"/>
      <c r="AF439" s="5"/>
      <c r="AG439" s="5"/>
      <c r="AH439" s="5"/>
      <c r="AI439" s="5"/>
      <c r="AJ439" s="5"/>
      <c r="AK439" s="5"/>
      <c r="AL439" s="5"/>
      <c r="AM439" s="5"/>
      <c r="AN439" s="5"/>
      <c r="AO439" s="5"/>
      <c r="AP439" s="35"/>
      <c r="AQ439" s="34"/>
      <c r="AR439" s="34"/>
      <c r="AS439" s="34"/>
      <c r="AT439" s="34"/>
      <c r="AU439" s="34"/>
      <c r="AV439" s="34"/>
      <c r="AW439" s="34"/>
      <c r="AX439" s="34"/>
      <c r="AY439" s="34"/>
      <c r="AZ439" s="34"/>
      <c r="BA439" s="5"/>
      <c r="BB439" s="5"/>
      <c r="BC439" s="5"/>
      <c r="BD439" s="5"/>
      <c r="BE439" s="5"/>
      <c r="BF439" s="5"/>
      <c r="BG439" s="5"/>
      <c r="BH439" s="5"/>
      <c r="BI439" s="5"/>
      <c r="BJ439" s="5"/>
      <c r="BK439" s="5"/>
      <c r="BL439" s="5"/>
      <c r="BM439" s="4"/>
      <c r="BN439" s="5"/>
      <c r="BO439" s="5"/>
      <c r="BP439" s="5"/>
      <c r="BQ439" s="5"/>
      <c r="BR439" s="5"/>
      <c r="BS439" s="5"/>
      <c r="BT439" s="5"/>
      <c r="BU439" s="5"/>
    </row>
    <row r="440" spans="1:73" ht="13" x14ac:dyDescent="0.15">
      <c r="A440" s="34"/>
      <c r="B440" s="5"/>
      <c r="C440" s="5"/>
      <c r="D440" s="5"/>
      <c r="E440" s="5"/>
      <c r="F440" s="5"/>
      <c r="G440" s="5"/>
      <c r="H440" s="5"/>
      <c r="I440" s="5"/>
      <c r="J440" s="5"/>
      <c r="K440" s="5"/>
      <c r="L440" s="34"/>
      <c r="M440" s="34"/>
      <c r="N440" s="34"/>
      <c r="O440" s="34"/>
      <c r="P440" s="34"/>
      <c r="Q440" s="34"/>
      <c r="R440" s="5"/>
      <c r="S440" s="5"/>
      <c r="T440" s="5"/>
      <c r="U440" s="5"/>
      <c r="V440" s="5"/>
      <c r="W440" s="34"/>
      <c r="X440" s="34"/>
      <c r="Y440" s="34"/>
      <c r="Z440" s="34"/>
      <c r="AA440" s="34"/>
      <c r="AB440" s="5"/>
      <c r="AC440" s="5"/>
      <c r="AD440" s="34"/>
      <c r="AE440" s="5"/>
      <c r="AF440" s="5"/>
      <c r="AG440" s="5"/>
      <c r="AH440" s="5"/>
      <c r="AI440" s="5"/>
      <c r="AJ440" s="5"/>
      <c r="AK440" s="5"/>
      <c r="AL440" s="5"/>
      <c r="AM440" s="5"/>
      <c r="AN440" s="5"/>
      <c r="AO440" s="5"/>
      <c r="AP440" s="35"/>
      <c r="AQ440" s="34"/>
      <c r="AR440" s="34"/>
      <c r="AS440" s="34"/>
      <c r="AT440" s="34"/>
      <c r="AU440" s="34"/>
      <c r="AV440" s="34"/>
      <c r="AW440" s="34"/>
      <c r="AX440" s="34"/>
      <c r="AY440" s="34"/>
      <c r="AZ440" s="34"/>
      <c r="BA440" s="5"/>
      <c r="BB440" s="5"/>
      <c r="BC440" s="5"/>
      <c r="BD440" s="5"/>
      <c r="BE440" s="5"/>
      <c r="BF440" s="5"/>
      <c r="BG440" s="5"/>
      <c r="BH440" s="5"/>
      <c r="BI440" s="5"/>
      <c r="BJ440" s="5"/>
      <c r="BK440" s="5"/>
      <c r="BL440" s="5"/>
      <c r="BM440" s="4"/>
      <c r="BN440" s="5"/>
      <c r="BO440" s="5"/>
      <c r="BP440" s="5"/>
      <c r="BQ440" s="5"/>
      <c r="BR440" s="5"/>
      <c r="BS440" s="5"/>
      <c r="BT440" s="5"/>
      <c r="BU440" s="5"/>
    </row>
    <row r="441" spans="1:73" ht="13" x14ac:dyDescent="0.15">
      <c r="A441" s="34"/>
      <c r="B441" s="5"/>
      <c r="C441" s="5"/>
      <c r="D441" s="5"/>
      <c r="E441" s="5"/>
      <c r="F441" s="5"/>
      <c r="G441" s="5"/>
      <c r="H441" s="5"/>
      <c r="I441" s="5"/>
      <c r="J441" s="5"/>
      <c r="K441" s="5"/>
      <c r="L441" s="34"/>
      <c r="M441" s="34"/>
      <c r="N441" s="34"/>
      <c r="O441" s="34"/>
      <c r="P441" s="34"/>
      <c r="Q441" s="34"/>
      <c r="R441" s="5"/>
      <c r="S441" s="5"/>
      <c r="T441" s="5"/>
      <c r="U441" s="5"/>
      <c r="V441" s="5"/>
      <c r="W441" s="34"/>
      <c r="X441" s="34"/>
      <c r="Y441" s="34"/>
      <c r="Z441" s="34"/>
      <c r="AA441" s="34"/>
      <c r="AB441" s="5"/>
      <c r="AC441" s="5"/>
      <c r="AD441" s="34"/>
      <c r="AE441" s="5"/>
      <c r="AF441" s="5"/>
      <c r="AG441" s="5"/>
      <c r="AH441" s="5"/>
      <c r="AI441" s="5"/>
      <c r="AJ441" s="5"/>
      <c r="AK441" s="5"/>
      <c r="AL441" s="5"/>
      <c r="AM441" s="5"/>
      <c r="AN441" s="5"/>
      <c r="AO441" s="5"/>
      <c r="AP441" s="35"/>
      <c r="AQ441" s="34"/>
      <c r="AR441" s="34"/>
      <c r="AS441" s="34"/>
      <c r="AT441" s="34"/>
      <c r="AU441" s="34"/>
      <c r="AV441" s="34"/>
      <c r="AW441" s="34"/>
      <c r="AX441" s="34"/>
      <c r="AY441" s="34"/>
      <c r="AZ441" s="34"/>
      <c r="BA441" s="5"/>
      <c r="BB441" s="5"/>
      <c r="BC441" s="5"/>
      <c r="BD441" s="5"/>
      <c r="BE441" s="5"/>
      <c r="BF441" s="5"/>
      <c r="BG441" s="5"/>
      <c r="BH441" s="5"/>
      <c r="BI441" s="5"/>
      <c r="BJ441" s="5"/>
      <c r="BK441" s="5"/>
      <c r="BL441" s="5"/>
      <c r="BM441" s="4"/>
      <c r="BN441" s="5"/>
      <c r="BO441" s="5"/>
      <c r="BP441" s="5"/>
      <c r="BQ441" s="5"/>
      <c r="BR441" s="5"/>
      <c r="BS441" s="5"/>
      <c r="BT441" s="5"/>
      <c r="BU441" s="5"/>
    </row>
    <row r="442" spans="1:73" ht="13" x14ac:dyDescent="0.15">
      <c r="A442" s="34"/>
      <c r="B442" s="5"/>
      <c r="C442" s="5"/>
      <c r="D442" s="5"/>
      <c r="E442" s="5"/>
      <c r="F442" s="5"/>
      <c r="G442" s="5"/>
      <c r="H442" s="5"/>
      <c r="I442" s="5"/>
      <c r="J442" s="5"/>
      <c r="K442" s="5"/>
      <c r="L442" s="34"/>
      <c r="M442" s="34"/>
      <c r="N442" s="34"/>
      <c r="O442" s="34"/>
      <c r="P442" s="34"/>
      <c r="Q442" s="34"/>
      <c r="R442" s="5"/>
      <c r="S442" s="5"/>
      <c r="T442" s="5"/>
      <c r="U442" s="5"/>
      <c r="V442" s="5"/>
      <c r="W442" s="34"/>
      <c r="X442" s="34"/>
      <c r="Y442" s="34"/>
      <c r="Z442" s="34"/>
      <c r="AA442" s="34"/>
      <c r="AB442" s="5"/>
      <c r="AC442" s="5"/>
      <c r="AD442" s="34"/>
      <c r="AE442" s="5"/>
      <c r="AF442" s="5"/>
      <c r="AG442" s="5"/>
      <c r="AH442" s="5"/>
      <c r="AI442" s="5"/>
      <c r="AJ442" s="5"/>
      <c r="AK442" s="5"/>
      <c r="AL442" s="5"/>
      <c r="AM442" s="5"/>
      <c r="AN442" s="5"/>
      <c r="AO442" s="5"/>
      <c r="AP442" s="35"/>
      <c r="AQ442" s="34"/>
      <c r="AR442" s="34"/>
      <c r="AS442" s="34"/>
      <c r="AT442" s="34"/>
      <c r="AU442" s="34"/>
      <c r="AV442" s="34"/>
      <c r="AW442" s="34"/>
      <c r="AX442" s="34"/>
      <c r="AY442" s="34"/>
      <c r="AZ442" s="34"/>
      <c r="BA442" s="5"/>
      <c r="BB442" s="5"/>
      <c r="BC442" s="5"/>
      <c r="BD442" s="5"/>
      <c r="BE442" s="5"/>
      <c r="BF442" s="5"/>
      <c r="BG442" s="5"/>
      <c r="BH442" s="5"/>
      <c r="BI442" s="5"/>
      <c r="BJ442" s="5"/>
      <c r="BK442" s="5"/>
      <c r="BL442" s="5"/>
      <c r="BM442" s="4"/>
      <c r="BN442" s="5"/>
      <c r="BO442" s="5"/>
      <c r="BP442" s="5"/>
      <c r="BQ442" s="5"/>
      <c r="BR442" s="5"/>
      <c r="BS442" s="5"/>
      <c r="BT442" s="5"/>
      <c r="BU442" s="5"/>
    </row>
    <row r="443" spans="1:73" ht="13" x14ac:dyDescent="0.15">
      <c r="A443" s="34"/>
      <c r="B443" s="5"/>
      <c r="C443" s="5"/>
      <c r="D443" s="5"/>
      <c r="E443" s="5"/>
      <c r="F443" s="5"/>
      <c r="G443" s="5"/>
      <c r="H443" s="5"/>
      <c r="I443" s="5"/>
      <c r="J443" s="5"/>
      <c r="K443" s="5"/>
      <c r="L443" s="34"/>
      <c r="M443" s="34"/>
      <c r="N443" s="34"/>
      <c r="O443" s="34"/>
      <c r="P443" s="34"/>
      <c r="Q443" s="34"/>
      <c r="R443" s="5"/>
      <c r="S443" s="5"/>
      <c r="T443" s="5"/>
      <c r="U443" s="5"/>
      <c r="V443" s="5"/>
      <c r="W443" s="34"/>
      <c r="X443" s="34"/>
      <c r="Y443" s="34"/>
      <c r="Z443" s="34"/>
      <c r="AA443" s="34"/>
      <c r="AB443" s="5"/>
      <c r="AC443" s="5"/>
      <c r="AD443" s="34"/>
      <c r="AE443" s="5"/>
      <c r="AF443" s="5"/>
      <c r="AG443" s="5"/>
      <c r="AH443" s="5"/>
      <c r="AI443" s="5"/>
      <c r="AJ443" s="5"/>
      <c r="AK443" s="5"/>
      <c r="AL443" s="5"/>
      <c r="AM443" s="5"/>
      <c r="AN443" s="5"/>
      <c r="AO443" s="5"/>
      <c r="AP443" s="35"/>
      <c r="AQ443" s="34"/>
      <c r="AR443" s="34"/>
      <c r="AS443" s="34"/>
      <c r="AT443" s="34"/>
      <c r="AU443" s="34"/>
      <c r="AV443" s="34"/>
      <c r="AW443" s="34"/>
      <c r="AX443" s="34"/>
      <c r="AY443" s="34"/>
      <c r="AZ443" s="34"/>
      <c r="BA443" s="5"/>
      <c r="BB443" s="5"/>
      <c r="BC443" s="5"/>
      <c r="BD443" s="5"/>
      <c r="BE443" s="5"/>
      <c r="BF443" s="5"/>
      <c r="BG443" s="5"/>
      <c r="BH443" s="5"/>
      <c r="BI443" s="5"/>
      <c r="BJ443" s="5"/>
      <c r="BK443" s="5"/>
      <c r="BL443" s="5"/>
      <c r="BM443" s="4"/>
      <c r="BN443" s="5"/>
      <c r="BO443" s="5"/>
      <c r="BP443" s="5"/>
      <c r="BQ443" s="5"/>
      <c r="BR443" s="5"/>
      <c r="BS443" s="5"/>
      <c r="BT443" s="5"/>
      <c r="BU443" s="5"/>
    </row>
    <row r="444" spans="1:73" ht="13" x14ac:dyDescent="0.15">
      <c r="A444" s="34"/>
      <c r="B444" s="5"/>
      <c r="C444" s="5"/>
      <c r="D444" s="5"/>
      <c r="E444" s="5"/>
      <c r="F444" s="5"/>
      <c r="G444" s="5"/>
      <c r="H444" s="5"/>
      <c r="I444" s="5"/>
      <c r="J444" s="5"/>
      <c r="K444" s="5"/>
      <c r="L444" s="34"/>
      <c r="M444" s="34"/>
      <c r="N444" s="34"/>
      <c r="O444" s="34"/>
      <c r="P444" s="34"/>
      <c r="Q444" s="34"/>
      <c r="R444" s="5"/>
      <c r="S444" s="5"/>
      <c r="T444" s="5"/>
      <c r="U444" s="5"/>
      <c r="V444" s="5"/>
      <c r="W444" s="34"/>
      <c r="X444" s="34"/>
      <c r="Y444" s="34"/>
      <c r="Z444" s="34"/>
      <c r="AA444" s="34"/>
      <c r="AB444" s="5"/>
      <c r="AC444" s="5"/>
      <c r="AD444" s="34"/>
      <c r="AE444" s="5"/>
      <c r="AF444" s="5"/>
      <c r="AG444" s="5"/>
      <c r="AH444" s="5"/>
      <c r="AI444" s="5"/>
      <c r="AJ444" s="5"/>
      <c r="AK444" s="5"/>
      <c r="AL444" s="5"/>
      <c r="AM444" s="5"/>
      <c r="AN444" s="5"/>
      <c r="AO444" s="5"/>
      <c r="AP444" s="35"/>
      <c r="AQ444" s="34"/>
      <c r="AR444" s="34"/>
      <c r="AS444" s="34"/>
      <c r="AT444" s="34"/>
      <c r="AU444" s="34"/>
      <c r="AV444" s="34"/>
      <c r="AW444" s="34"/>
      <c r="AX444" s="34"/>
      <c r="AY444" s="34"/>
      <c r="AZ444" s="34"/>
      <c r="BA444" s="5"/>
      <c r="BB444" s="5"/>
      <c r="BC444" s="5"/>
      <c r="BD444" s="5"/>
      <c r="BE444" s="5"/>
      <c r="BF444" s="5"/>
      <c r="BG444" s="5"/>
      <c r="BH444" s="5"/>
      <c r="BI444" s="5"/>
      <c r="BJ444" s="5"/>
      <c r="BK444" s="5"/>
      <c r="BL444" s="5"/>
      <c r="BM444" s="4"/>
      <c r="BN444" s="5"/>
      <c r="BO444" s="5"/>
      <c r="BP444" s="5"/>
      <c r="BQ444" s="5"/>
      <c r="BR444" s="5"/>
      <c r="BS444" s="5"/>
      <c r="BT444" s="5"/>
      <c r="BU444" s="5"/>
    </row>
    <row r="445" spans="1:73" ht="13" x14ac:dyDescent="0.15">
      <c r="A445" s="34"/>
      <c r="B445" s="5"/>
      <c r="C445" s="5"/>
      <c r="D445" s="5"/>
      <c r="E445" s="5"/>
      <c r="F445" s="5"/>
      <c r="G445" s="5"/>
      <c r="H445" s="5"/>
      <c r="I445" s="5"/>
      <c r="J445" s="5"/>
      <c r="K445" s="5"/>
      <c r="L445" s="34"/>
      <c r="M445" s="34"/>
      <c r="N445" s="34"/>
      <c r="O445" s="34"/>
      <c r="P445" s="34"/>
      <c r="Q445" s="34"/>
      <c r="R445" s="5"/>
      <c r="S445" s="5"/>
      <c r="T445" s="5"/>
      <c r="U445" s="5"/>
      <c r="V445" s="5"/>
      <c r="W445" s="34"/>
      <c r="X445" s="34"/>
      <c r="Y445" s="34"/>
      <c r="Z445" s="34"/>
      <c r="AA445" s="34"/>
      <c r="AB445" s="5"/>
      <c r="AC445" s="5"/>
      <c r="AD445" s="34"/>
      <c r="AE445" s="5"/>
      <c r="AF445" s="5"/>
      <c r="AG445" s="5"/>
      <c r="AH445" s="5"/>
      <c r="AI445" s="5"/>
      <c r="AJ445" s="5"/>
      <c r="AK445" s="5"/>
      <c r="AL445" s="5"/>
      <c r="AM445" s="5"/>
      <c r="AN445" s="5"/>
      <c r="AO445" s="5"/>
      <c r="AP445" s="35"/>
      <c r="AQ445" s="34"/>
      <c r="AR445" s="34"/>
      <c r="AS445" s="34"/>
      <c r="AT445" s="34"/>
      <c r="AU445" s="34"/>
      <c r="AV445" s="34"/>
      <c r="AW445" s="34"/>
      <c r="AX445" s="34"/>
      <c r="AY445" s="34"/>
      <c r="AZ445" s="34"/>
      <c r="BA445" s="5"/>
      <c r="BB445" s="5"/>
      <c r="BC445" s="5"/>
      <c r="BD445" s="5"/>
      <c r="BE445" s="5"/>
      <c r="BF445" s="5"/>
      <c r="BG445" s="5"/>
      <c r="BH445" s="5"/>
      <c r="BI445" s="5"/>
      <c r="BJ445" s="5"/>
      <c r="BK445" s="5"/>
      <c r="BL445" s="5"/>
      <c r="BM445" s="4"/>
      <c r="BN445" s="5"/>
      <c r="BO445" s="5"/>
      <c r="BP445" s="5"/>
      <c r="BQ445" s="5"/>
      <c r="BR445" s="5"/>
      <c r="BS445" s="5"/>
      <c r="BT445" s="5"/>
      <c r="BU445" s="5"/>
    </row>
    <row r="446" spans="1:73" ht="13" x14ac:dyDescent="0.15">
      <c r="A446" s="34"/>
      <c r="B446" s="5"/>
      <c r="C446" s="5"/>
      <c r="D446" s="5"/>
      <c r="E446" s="5"/>
      <c r="F446" s="5"/>
      <c r="G446" s="5"/>
      <c r="H446" s="5"/>
      <c r="I446" s="5"/>
      <c r="J446" s="5"/>
      <c r="K446" s="5"/>
      <c r="L446" s="34"/>
      <c r="M446" s="34"/>
      <c r="N446" s="34"/>
      <c r="O446" s="34"/>
      <c r="P446" s="34"/>
      <c r="Q446" s="34"/>
      <c r="R446" s="5"/>
      <c r="S446" s="5"/>
      <c r="T446" s="5"/>
      <c r="U446" s="5"/>
      <c r="V446" s="5"/>
      <c r="W446" s="34"/>
      <c r="X446" s="34"/>
      <c r="Y446" s="34"/>
      <c r="Z446" s="34"/>
      <c r="AA446" s="34"/>
      <c r="AB446" s="5"/>
      <c r="AC446" s="5"/>
      <c r="AD446" s="34"/>
      <c r="AE446" s="5"/>
      <c r="AF446" s="5"/>
      <c r="AG446" s="5"/>
      <c r="AH446" s="5"/>
      <c r="AI446" s="5"/>
      <c r="AJ446" s="5"/>
      <c r="AK446" s="5"/>
      <c r="AL446" s="5"/>
      <c r="AM446" s="5"/>
      <c r="AN446" s="5"/>
      <c r="AO446" s="5"/>
      <c r="AP446" s="35"/>
      <c r="AQ446" s="34"/>
      <c r="AR446" s="34"/>
      <c r="AS446" s="34"/>
      <c r="AT446" s="34"/>
      <c r="AU446" s="34"/>
      <c r="AV446" s="34"/>
      <c r="AW446" s="34"/>
      <c r="AX446" s="34"/>
      <c r="AY446" s="34"/>
      <c r="AZ446" s="34"/>
      <c r="BA446" s="5"/>
      <c r="BB446" s="5"/>
      <c r="BC446" s="5"/>
      <c r="BD446" s="5"/>
      <c r="BE446" s="5"/>
      <c r="BF446" s="5"/>
      <c r="BG446" s="5"/>
      <c r="BH446" s="5"/>
      <c r="BI446" s="5"/>
      <c r="BJ446" s="5"/>
      <c r="BK446" s="5"/>
      <c r="BL446" s="5"/>
      <c r="BM446" s="4"/>
      <c r="BN446" s="5"/>
      <c r="BO446" s="5"/>
      <c r="BP446" s="5"/>
      <c r="BQ446" s="5"/>
      <c r="BR446" s="5"/>
      <c r="BS446" s="5"/>
      <c r="BT446" s="5"/>
      <c r="BU446" s="5"/>
    </row>
    <row r="447" spans="1:73" ht="13" x14ac:dyDescent="0.15">
      <c r="A447" s="34"/>
      <c r="B447" s="5"/>
      <c r="C447" s="5"/>
      <c r="D447" s="5"/>
      <c r="E447" s="5"/>
      <c r="F447" s="5"/>
      <c r="G447" s="5"/>
      <c r="H447" s="5"/>
      <c r="I447" s="5"/>
      <c r="J447" s="5"/>
      <c r="K447" s="5"/>
      <c r="L447" s="34"/>
      <c r="M447" s="34"/>
      <c r="N447" s="34"/>
      <c r="O447" s="34"/>
      <c r="P447" s="34"/>
      <c r="Q447" s="34"/>
      <c r="R447" s="5"/>
      <c r="S447" s="5"/>
      <c r="T447" s="5"/>
      <c r="U447" s="5"/>
      <c r="V447" s="5"/>
      <c r="W447" s="34"/>
      <c r="X447" s="34"/>
      <c r="Y447" s="34"/>
      <c r="Z447" s="34"/>
      <c r="AA447" s="34"/>
      <c r="AB447" s="5"/>
      <c r="AC447" s="5"/>
      <c r="AD447" s="34"/>
      <c r="AE447" s="5"/>
      <c r="AF447" s="5"/>
      <c r="AG447" s="5"/>
      <c r="AH447" s="5"/>
      <c r="AI447" s="5"/>
      <c r="AJ447" s="5"/>
      <c r="AK447" s="5"/>
      <c r="AL447" s="5"/>
      <c r="AM447" s="5"/>
      <c r="AN447" s="5"/>
      <c r="AO447" s="5"/>
      <c r="AP447" s="35"/>
      <c r="AQ447" s="34"/>
      <c r="AR447" s="34"/>
      <c r="AS447" s="34"/>
      <c r="AT447" s="34"/>
      <c r="AU447" s="34"/>
      <c r="AV447" s="34"/>
      <c r="AW447" s="34"/>
      <c r="AX447" s="34"/>
      <c r="AY447" s="34"/>
      <c r="AZ447" s="34"/>
      <c r="BA447" s="5"/>
      <c r="BB447" s="5"/>
      <c r="BC447" s="5"/>
      <c r="BD447" s="5"/>
      <c r="BE447" s="5"/>
      <c r="BF447" s="5"/>
      <c r="BG447" s="5"/>
      <c r="BH447" s="5"/>
      <c r="BI447" s="5"/>
      <c r="BJ447" s="5"/>
      <c r="BK447" s="5"/>
      <c r="BL447" s="5"/>
      <c r="BM447" s="4"/>
      <c r="BN447" s="5"/>
      <c r="BO447" s="5"/>
      <c r="BP447" s="5"/>
      <c r="BQ447" s="5"/>
      <c r="BR447" s="5"/>
      <c r="BS447" s="5"/>
      <c r="BT447" s="5"/>
      <c r="BU447" s="5"/>
    </row>
    <row r="448" spans="1:73" ht="13" x14ac:dyDescent="0.15">
      <c r="A448" s="34"/>
      <c r="B448" s="5"/>
      <c r="C448" s="5"/>
      <c r="D448" s="5"/>
      <c r="E448" s="5"/>
      <c r="F448" s="5"/>
      <c r="G448" s="5"/>
      <c r="H448" s="5"/>
      <c r="I448" s="5"/>
      <c r="J448" s="5"/>
      <c r="K448" s="5"/>
      <c r="L448" s="34"/>
      <c r="M448" s="34"/>
      <c r="N448" s="34"/>
      <c r="O448" s="34"/>
      <c r="P448" s="34"/>
      <c r="Q448" s="34"/>
      <c r="R448" s="5"/>
      <c r="S448" s="5"/>
      <c r="T448" s="5"/>
      <c r="U448" s="5"/>
      <c r="V448" s="5"/>
      <c r="W448" s="34"/>
      <c r="X448" s="34"/>
      <c r="Y448" s="34"/>
      <c r="Z448" s="34"/>
      <c r="AA448" s="34"/>
      <c r="AB448" s="5"/>
      <c r="AC448" s="5"/>
      <c r="AD448" s="34"/>
      <c r="AE448" s="5"/>
      <c r="AF448" s="5"/>
      <c r="AG448" s="5"/>
      <c r="AH448" s="5"/>
      <c r="AI448" s="5"/>
      <c r="AJ448" s="5"/>
      <c r="AK448" s="5"/>
      <c r="AL448" s="5"/>
      <c r="AM448" s="5"/>
      <c r="AN448" s="5"/>
      <c r="AO448" s="5"/>
      <c r="AP448" s="35"/>
      <c r="AQ448" s="34"/>
      <c r="AR448" s="34"/>
      <c r="AS448" s="34"/>
      <c r="AT448" s="34"/>
      <c r="AU448" s="34"/>
      <c r="AV448" s="34"/>
      <c r="AW448" s="34"/>
      <c r="AX448" s="34"/>
      <c r="AY448" s="34"/>
      <c r="AZ448" s="34"/>
      <c r="BA448" s="5"/>
      <c r="BB448" s="5"/>
      <c r="BC448" s="5"/>
      <c r="BD448" s="5"/>
      <c r="BE448" s="5"/>
      <c r="BF448" s="5"/>
      <c r="BG448" s="5"/>
      <c r="BH448" s="5"/>
      <c r="BI448" s="5"/>
      <c r="BJ448" s="5"/>
      <c r="BK448" s="5"/>
      <c r="BL448" s="5"/>
      <c r="BM448" s="4"/>
      <c r="BN448" s="5"/>
      <c r="BO448" s="5"/>
      <c r="BP448" s="5"/>
      <c r="BQ448" s="5"/>
      <c r="BR448" s="5"/>
      <c r="BS448" s="5"/>
      <c r="BT448" s="5"/>
      <c r="BU448" s="5"/>
    </row>
    <row r="449" spans="1:73" ht="13" x14ac:dyDescent="0.15">
      <c r="A449" s="34"/>
      <c r="B449" s="5"/>
      <c r="C449" s="5"/>
      <c r="D449" s="5"/>
      <c r="E449" s="5"/>
      <c r="F449" s="5"/>
      <c r="G449" s="5"/>
      <c r="H449" s="5"/>
      <c r="I449" s="5"/>
      <c r="J449" s="5"/>
      <c r="K449" s="5"/>
      <c r="L449" s="34"/>
      <c r="M449" s="34"/>
      <c r="N449" s="34"/>
      <c r="O449" s="34"/>
      <c r="P449" s="34"/>
      <c r="Q449" s="34"/>
      <c r="R449" s="5"/>
      <c r="S449" s="5"/>
      <c r="T449" s="5"/>
      <c r="U449" s="5"/>
      <c r="V449" s="5"/>
      <c r="W449" s="34"/>
      <c r="X449" s="34"/>
      <c r="Y449" s="34"/>
      <c r="Z449" s="34"/>
      <c r="AA449" s="34"/>
      <c r="AB449" s="5"/>
      <c r="AC449" s="5"/>
      <c r="AD449" s="34"/>
      <c r="AE449" s="5"/>
      <c r="AF449" s="5"/>
      <c r="AG449" s="5"/>
      <c r="AH449" s="5"/>
      <c r="AI449" s="5"/>
      <c r="AJ449" s="5"/>
      <c r="AK449" s="5"/>
      <c r="AL449" s="5"/>
      <c r="AM449" s="5"/>
      <c r="AN449" s="5"/>
      <c r="AO449" s="5"/>
      <c r="AP449" s="35"/>
      <c r="AQ449" s="34"/>
      <c r="AR449" s="34"/>
      <c r="AS449" s="34"/>
      <c r="AT449" s="34"/>
      <c r="AU449" s="34"/>
      <c r="AV449" s="34"/>
      <c r="AW449" s="34"/>
      <c r="AX449" s="34"/>
      <c r="AY449" s="34"/>
      <c r="AZ449" s="34"/>
      <c r="BA449" s="5"/>
      <c r="BB449" s="5"/>
      <c r="BC449" s="5"/>
      <c r="BD449" s="5"/>
      <c r="BE449" s="5"/>
      <c r="BF449" s="5"/>
      <c r="BG449" s="5"/>
      <c r="BH449" s="5"/>
      <c r="BI449" s="5"/>
      <c r="BJ449" s="5"/>
      <c r="BK449" s="5"/>
      <c r="BL449" s="5"/>
      <c r="BM449" s="4"/>
      <c r="BN449" s="5"/>
      <c r="BO449" s="5"/>
      <c r="BP449" s="5"/>
      <c r="BQ449" s="5"/>
      <c r="BR449" s="5"/>
      <c r="BS449" s="5"/>
      <c r="BT449" s="5"/>
      <c r="BU449" s="5"/>
    </row>
    <row r="450" spans="1:73" ht="13" x14ac:dyDescent="0.15">
      <c r="A450" s="34"/>
      <c r="B450" s="5"/>
      <c r="C450" s="5"/>
      <c r="D450" s="5"/>
      <c r="E450" s="5"/>
      <c r="F450" s="5"/>
      <c r="G450" s="5"/>
      <c r="H450" s="5"/>
      <c r="I450" s="5"/>
      <c r="J450" s="5"/>
      <c r="K450" s="5"/>
      <c r="L450" s="34"/>
      <c r="M450" s="34"/>
      <c r="N450" s="34"/>
      <c r="O450" s="34"/>
      <c r="P450" s="34"/>
      <c r="Q450" s="34"/>
      <c r="R450" s="5"/>
      <c r="S450" s="5"/>
      <c r="T450" s="5"/>
      <c r="U450" s="5"/>
      <c r="V450" s="5"/>
      <c r="W450" s="34"/>
      <c r="X450" s="34"/>
      <c r="Y450" s="34"/>
      <c r="Z450" s="34"/>
      <c r="AA450" s="34"/>
      <c r="AB450" s="5"/>
      <c r="AC450" s="5"/>
      <c r="AD450" s="34"/>
      <c r="AE450" s="5"/>
      <c r="AF450" s="5"/>
      <c r="AG450" s="5"/>
      <c r="AH450" s="5"/>
      <c r="AI450" s="5"/>
      <c r="AJ450" s="5"/>
      <c r="AK450" s="5"/>
      <c r="AL450" s="5"/>
      <c r="AM450" s="5"/>
      <c r="AN450" s="5"/>
      <c r="AO450" s="5"/>
      <c r="AP450" s="35"/>
      <c r="AQ450" s="34"/>
      <c r="AR450" s="34"/>
      <c r="AS450" s="34"/>
      <c r="AT450" s="34"/>
      <c r="AU450" s="34"/>
      <c r="AV450" s="34"/>
      <c r="AW450" s="34"/>
      <c r="AX450" s="34"/>
      <c r="AY450" s="34"/>
      <c r="AZ450" s="34"/>
      <c r="BA450" s="5"/>
      <c r="BB450" s="5"/>
      <c r="BC450" s="5"/>
      <c r="BD450" s="5"/>
      <c r="BE450" s="5"/>
      <c r="BF450" s="5"/>
      <c r="BG450" s="5"/>
      <c r="BH450" s="5"/>
      <c r="BI450" s="5"/>
      <c r="BJ450" s="5"/>
      <c r="BK450" s="5"/>
      <c r="BL450" s="5"/>
      <c r="BM450" s="4"/>
      <c r="BN450" s="5"/>
      <c r="BO450" s="5"/>
      <c r="BP450" s="5"/>
      <c r="BQ450" s="5"/>
      <c r="BR450" s="5"/>
      <c r="BS450" s="5"/>
      <c r="BT450" s="5"/>
      <c r="BU450" s="5"/>
    </row>
    <row r="451" spans="1:73" ht="13" x14ac:dyDescent="0.15">
      <c r="A451" s="34"/>
      <c r="B451" s="5"/>
      <c r="C451" s="5"/>
      <c r="D451" s="5"/>
      <c r="E451" s="5"/>
      <c r="F451" s="5"/>
      <c r="G451" s="5"/>
      <c r="H451" s="5"/>
      <c r="I451" s="5"/>
      <c r="J451" s="5"/>
      <c r="K451" s="5"/>
      <c r="L451" s="34"/>
      <c r="M451" s="34"/>
      <c r="N451" s="34"/>
      <c r="O451" s="34"/>
      <c r="P451" s="34"/>
      <c r="Q451" s="34"/>
      <c r="R451" s="5"/>
      <c r="S451" s="5"/>
      <c r="T451" s="5"/>
      <c r="U451" s="5"/>
      <c r="V451" s="5"/>
      <c r="W451" s="34"/>
      <c r="X451" s="34"/>
      <c r="Y451" s="34"/>
      <c r="Z451" s="34"/>
      <c r="AA451" s="34"/>
      <c r="AB451" s="5"/>
      <c r="AC451" s="5"/>
      <c r="AD451" s="34"/>
      <c r="AE451" s="5"/>
      <c r="AF451" s="5"/>
      <c r="AG451" s="5"/>
      <c r="AH451" s="5"/>
      <c r="AI451" s="5"/>
      <c r="AJ451" s="5"/>
      <c r="AK451" s="5"/>
      <c r="AL451" s="5"/>
      <c r="AM451" s="5"/>
      <c r="AN451" s="5"/>
      <c r="AO451" s="5"/>
      <c r="AP451" s="35"/>
      <c r="AQ451" s="34"/>
      <c r="AR451" s="34"/>
      <c r="AS451" s="34"/>
      <c r="AT451" s="34"/>
      <c r="AU451" s="34"/>
      <c r="AV451" s="34"/>
      <c r="AW451" s="34"/>
      <c r="AX451" s="34"/>
      <c r="AY451" s="34"/>
      <c r="AZ451" s="34"/>
      <c r="BA451" s="5"/>
      <c r="BB451" s="5"/>
      <c r="BC451" s="5"/>
      <c r="BD451" s="5"/>
      <c r="BE451" s="5"/>
      <c r="BF451" s="5"/>
      <c r="BG451" s="5"/>
      <c r="BH451" s="5"/>
      <c r="BI451" s="5"/>
      <c r="BJ451" s="5"/>
      <c r="BK451" s="5"/>
      <c r="BL451" s="5"/>
      <c r="BM451" s="4"/>
      <c r="BN451" s="5"/>
      <c r="BO451" s="5"/>
      <c r="BP451" s="5"/>
      <c r="BQ451" s="5"/>
      <c r="BR451" s="5"/>
      <c r="BS451" s="5"/>
      <c r="BT451" s="5"/>
      <c r="BU451" s="5"/>
    </row>
    <row r="452" spans="1:73" ht="13" x14ac:dyDescent="0.15">
      <c r="A452" s="34"/>
      <c r="B452" s="5"/>
      <c r="C452" s="5"/>
      <c r="D452" s="5"/>
      <c r="E452" s="5"/>
      <c r="F452" s="5"/>
      <c r="G452" s="5"/>
      <c r="H452" s="5"/>
      <c r="I452" s="5"/>
      <c r="J452" s="5"/>
      <c r="K452" s="5"/>
      <c r="L452" s="34"/>
      <c r="M452" s="34"/>
      <c r="N452" s="34"/>
      <c r="O452" s="34"/>
      <c r="P452" s="34"/>
      <c r="Q452" s="34"/>
      <c r="R452" s="5"/>
      <c r="S452" s="5"/>
      <c r="T452" s="5"/>
      <c r="U452" s="5"/>
      <c r="V452" s="5"/>
      <c r="W452" s="34"/>
      <c r="X452" s="34"/>
      <c r="Y452" s="34"/>
      <c r="Z452" s="34"/>
      <c r="AA452" s="34"/>
      <c r="AB452" s="5"/>
      <c r="AC452" s="5"/>
      <c r="AD452" s="34"/>
      <c r="AE452" s="5"/>
      <c r="AF452" s="5"/>
      <c r="AG452" s="5"/>
      <c r="AH452" s="5"/>
      <c r="AI452" s="5"/>
      <c r="AJ452" s="5"/>
      <c r="AK452" s="5"/>
      <c r="AL452" s="5"/>
      <c r="AM452" s="5"/>
      <c r="AN452" s="5"/>
      <c r="AO452" s="5"/>
      <c r="AP452" s="35"/>
      <c r="AQ452" s="34"/>
      <c r="AR452" s="34"/>
      <c r="AS452" s="34"/>
      <c r="AT452" s="34"/>
      <c r="AU452" s="34"/>
      <c r="AV452" s="34"/>
      <c r="AW452" s="34"/>
      <c r="AX452" s="34"/>
      <c r="AY452" s="34"/>
      <c r="AZ452" s="34"/>
      <c r="BA452" s="5"/>
      <c r="BB452" s="5"/>
      <c r="BC452" s="5"/>
      <c r="BD452" s="5"/>
      <c r="BE452" s="5"/>
      <c r="BF452" s="5"/>
      <c r="BG452" s="5"/>
      <c r="BH452" s="5"/>
      <c r="BI452" s="5"/>
      <c r="BJ452" s="5"/>
      <c r="BK452" s="5"/>
      <c r="BL452" s="5"/>
      <c r="BM452" s="4"/>
      <c r="BN452" s="5"/>
      <c r="BO452" s="5"/>
      <c r="BP452" s="5"/>
      <c r="BQ452" s="5"/>
      <c r="BR452" s="5"/>
      <c r="BS452" s="5"/>
      <c r="BT452" s="5"/>
      <c r="BU452" s="5"/>
    </row>
    <row r="453" spans="1:73" ht="13" x14ac:dyDescent="0.15">
      <c r="A453" s="34"/>
      <c r="B453" s="5"/>
      <c r="C453" s="5"/>
      <c r="D453" s="5"/>
      <c r="E453" s="5"/>
      <c r="F453" s="5"/>
      <c r="G453" s="5"/>
      <c r="H453" s="5"/>
      <c r="I453" s="5"/>
      <c r="J453" s="5"/>
      <c r="K453" s="5"/>
      <c r="L453" s="34"/>
      <c r="M453" s="34"/>
      <c r="N453" s="34"/>
      <c r="O453" s="34"/>
      <c r="P453" s="34"/>
      <c r="Q453" s="34"/>
      <c r="R453" s="5"/>
      <c r="S453" s="5"/>
      <c r="T453" s="5"/>
      <c r="U453" s="5"/>
      <c r="V453" s="5"/>
      <c r="W453" s="34"/>
      <c r="X453" s="34"/>
      <c r="Y453" s="34"/>
      <c r="Z453" s="34"/>
      <c r="AA453" s="34"/>
      <c r="AB453" s="5"/>
      <c r="AC453" s="5"/>
      <c r="AD453" s="34"/>
      <c r="AE453" s="5"/>
      <c r="AF453" s="5"/>
      <c r="AG453" s="5"/>
      <c r="AH453" s="5"/>
      <c r="AI453" s="5"/>
      <c r="AJ453" s="5"/>
      <c r="AK453" s="5"/>
      <c r="AL453" s="5"/>
      <c r="AM453" s="5"/>
      <c r="AN453" s="5"/>
      <c r="AO453" s="5"/>
      <c r="AP453" s="35"/>
      <c r="AQ453" s="34"/>
      <c r="AR453" s="34"/>
      <c r="AS453" s="34"/>
      <c r="AT453" s="34"/>
      <c r="AU453" s="34"/>
      <c r="AV453" s="34"/>
      <c r="AW453" s="34"/>
      <c r="AX453" s="34"/>
      <c r="AY453" s="34"/>
      <c r="AZ453" s="34"/>
      <c r="BA453" s="5"/>
      <c r="BB453" s="5"/>
      <c r="BC453" s="5"/>
      <c r="BD453" s="5"/>
      <c r="BE453" s="5"/>
      <c r="BF453" s="5"/>
      <c r="BG453" s="5"/>
      <c r="BH453" s="5"/>
      <c r="BI453" s="5"/>
      <c r="BJ453" s="5"/>
      <c r="BK453" s="5"/>
      <c r="BL453" s="5"/>
      <c r="BM453" s="4"/>
      <c r="BN453" s="5"/>
      <c r="BO453" s="5"/>
      <c r="BP453" s="5"/>
      <c r="BQ453" s="5"/>
      <c r="BR453" s="5"/>
      <c r="BS453" s="5"/>
      <c r="BT453" s="5"/>
      <c r="BU453" s="5"/>
    </row>
    <row r="454" spans="1:73" ht="13" x14ac:dyDescent="0.15">
      <c r="A454" s="34"/>
      <c r="B454" s="5"/>
      <c r="C454" s="5"/>
      <c r="D454" s="5"/>
      <c r="E454" s="5"/>
      <c r="F454" s="5"/>
      <c r="G454" s="5"/>
      <c r="H454" s="5"/>
      <c r="I454" s="5"/>
      <c r="J454" s="5"/>
      <c r="K454" s="5"/>
      <c r="L454" s="34"/>
      <c r="M454" s="34"/>
      <c r="N454" s="34"/>
      <c r="O454" s="34"/>
      <c r="P454" s="34"/>
      <c r="Q454" s="34"/>
      <c r="R454" s="5"/>
      <c r="S454" s="5"/>
      <c r="T454" s="5"/>
      <c r="U454" s="5"/>
      <c r="V454" s="5"/>
      <c r="W454" s="34"/>
      <c r="X454" s="34"/>
      <c r="Y454" s="34"/>
      <c r="Z454" s="34"/>
      <c r="AA454" s="34"/>
      <c r="AB454" s="5"/>
      <c r="AC454" s="5"/>
      <c r="AD454" s="34"/>
      <c r="AE454" s="5"/>
      <c r="AF454" s="5"/>
      <c r="AG454" s="5"/>
      <c r="AH454" s="5"/>
      <c r="AI454" s="5"/>
      <c r="AJ454" s="5"/>
      <c r="AK454" s="5"/>
      <c r="AL454" s="5"/>
      <c r="AM454" s="5"/>
      <c r="AN454" s="5"/>
      <c r="AO454" s="5"/>
      <c r="AP454" s="35"/>
      <c r="AQ454" s="34"/>
      <c r="AR454" s="34"/>
      <c r="AS454" s="34"/>
      <c r="AT454" s="34"/>
      <c r="AU454" s="34"/>
      <c r="AV454" s="34"/>
      <c r="AW454" s="34"/>
      <c r="AX454" s="34"/>
      <c r="AY454" s="34"/>
      <c r="AZ454" s="34"/>
      <c r="BA454" s="5"/>
      <c r="BB454" s="5"/>
      <c r="BC454" s="5"/>
      <c r="BD454" s="5"/>
      <c r="BE454" s="5"/>
      <c r="BF454" s="5"/>
      <c r="BG454" s="5"/>
      <c r="BH454" s="5"/>
      <c r="BI454" s="5"/>
      <c r="BJ454" s="5"/>
      <c r="BK454" s="5"/>
      <c r="BL454" s="5"/>
      <c r="BM454" s="4"/>
      <c r="BN454" s="5"/>
      <c r="BO454" s="5"/>
      <c r="BP454" s="5"/>
      <c r="BQ454" s="5"/>
      <c r="BR454" s="5"/>
      <c r="BS454" s="5"/>
      <c r="BT454" s="5"/>
      <c r="BU454" s="5"/>
    </row>
    <row r="455" spans="1:73" ht="13" x14ac:dyDescent="0.15">
      <c r="A455" s="34"/>
      <c r="B455" s="5"/>
      <c r="C455" s="5"/>
      <c r="D455" s="5"/>
      <c r="E455" s="5"/>
      <c r="F455" s="5"/>
      <c r="G455" s="5"/>
      <c r="H455" s="5"/>
      <c r="I455" s="5"/>
      <c r="J455" s="5"/>
      <c r="K455" s="5"/>
      <c r="L455" s="34"/>
      <c r="M455" s="34"/>
      <c r="N455" s="34"/>
      <c r="O455" s="34"/>
      <c r="P455" s="34"/>
      <c r="Q455" s="34"/>
      <c r="R455" s="5"/>
      <c r="S455" s="5"/>
      <c r="T455" s="5"/>
      <c r="U455" s="5"/>
      <c r="V455" s="5"/>
      <c r="W455" s="34"/>
      <c r="X455" s="34"/>
      <c r="Y455" s="34"/>
      <c r="Z455" s="34"/>
      <c r="AA455" s="34"/>
      <c r="AB455" s="5"/>
      <c r="AC455" s="5"/>
      <c r="AD455" s="34"/>
      <c r="AE455" s="5"/>
      <c r="AF455" s="5"/>
      <c r="AG455" s="5"/>
      <c r="AH455" s="5"/>
      <c r="AI455" s="5"/>
      <c r="AJ455" s="5"/>
      <c r="AK455" s="5"/>
      <c r="AL455" s="5"/>
      <c r="AM455" s="5"/>
      <c r="AN455" s="5"/>
      <c r="AO455" s="5"/>
      <c r="AP455" s="35"/>
      <c r="AQ455" s="34"/>
      <c r="AR455" s="34"/>
      <c r="AS455" s="34"/>
      <c r="AT455" s="34"/>
      <c r="AU455" s="34"/>
      <c r="AV455" s="34"/>
      <c r="AW455" s="34"/>
      <c r="AX455" s="34"/>
      <c r="AY455" s="34"/>
      <c r="AZ455" s="34"/>
      <c r="BA455" s="5"/>
      <c r="BB455" s="5"/>
      <c r="BC455" s="5"/>
      <c r="BD455" s="5"/>
      <c r="BE455" s="5"/>
      <c r="BF455" s="5"/>
      <c r="BG455" s="5"/>
      <c r="BH455" s="5"/>
      <c r="BI455" s="5"/>
      <c r="BJ455" s="5"/>
      <c r="BK455" s="5"/>
      <c r="BL455" s="5"/>
      <c r="BM455" s="4"/>
      <c r="BN455" s="5"/>
      <c r="BO455" s="5"/>
      <c r="BP455" s="5"/>
      <c r="BQ455" s="5"/>
      <c r="BR455" s="5"/>
      <c r="BS455" s="5"/>
      <c r="BT455" s="5"/>
      <c r="BU455" s="5"/>
    </row>
    <row r="456" spans="1:73" ht="13" x14ac:dyDescent="0.15">
      <c r="A456" s="34"/>
      <c r="B456" s="5"/>
      <c r="C456" s="5"/>
      <c r="D456" s="5"/>
      <c r="E456" s="5"/>
      <c r="F456" s="5"/>
      <c r="G456" s="5"/>
      <c r="H456" s="5"/>
      <c r="I456" s="5"/>
      <c r="J456" s="5"/>
      <c r="K456" s="5"/>
      <c r="L456" s="34"/>
      <c r="M456" s="34"/>
      <c r="N456" s="34"/>
      <c r="O456" s="34"/>
      <c r="P456" s="34"/>
      <c r="Q456" s="34"/>
      <c r="R456" s="5"/>
      <c r="S456" s="5"/>
      <c r="T456" s="5"/>
      <c r="U456" s="5"/>
      <c r="V456" s="5"/>
      <c r="W456" s="34"/>
      <c r="X456" s="34"/>
      <c r="Y456" s="34"/>
      <c r="Z456" s="34"/>
      <c r="AA456" s="34"/>
      <c r="AB456" s="5"/>
      <c r="AC456" s="5"/>
      <c r="AD456" s="34"/>
      <c r="AE456" s="5"/>
      <c r="AF456" s="5"/>
      <c r="AG456" s="5"/>
      <c r="AH456" s="5"/>
      <c r="AI456" s="5"/>
      <c r="AJ456" s="5"/>
      <c r="AK456" s="5"/>
      <c r="AL456" s="5"/>
      <c r="AM456" s="5"/>
      <c r="AN456" s="5"/>
      <c r="AO456" s="5"/>
      <c r="AP456" s="35"/>
      <c r="AQ456" s="34"/>
      <c r="AR456" s="34"/>
      <c r="AS456" s="34"/>
      <c r="AT456" s="34"/>
      <c r="AU456" s="34"/>
      <c r="AV456" s="34"/>
      <c r="AW456" s="34"/>
      <c r="AX456" s="34"/>
      <c r="AY456" s="34"/>
      <c r="AZ456" s="34"/>
      <c r="BA456" s="5"/>
      <c r="BB456" s="5"/>
      <c r="BC456" s="5"/>
      <c r="BD456" s="5"/>
      <c r="BE456" s="5"/>
      <c r="BF456" s="5"/>
      <c r="BG456" s="5"/>
      <c r="BH456" s="5"/>
      <c r="BI456" s="5"/>
      <c r="BJ456" s="5"/>
      <c r="BK456" s="5"/>
      <c r="BL456" s="5"/>
      <c r="BM456" s="4"/>
      <c r="BN456" s="5"/>
      <c r="BO456" s="5"/>
      <c r="BP456" s="5"/>
      <c r="BQ456" s="5"/>
      <c r="BR456" s="5"/>
      <c r="BS456" s="5"/>
      <c r="BT456" s="5"/>
      <c r="BU456" s="5"/>
    </row>
    <row r="457" spans="1:73" ht="13" x14ac:dyDescent="0.15">
      <c r="A457" s="34"/>
      <c r="B457" s="5"/>
      <c r="C457" s="5"/>
      <c r="D457" s="5"/>
      <c r="E457" s="5"/>
      <c r="F457" s="5"/>
      <c r="G457" s="5"/>
      <c r="H457" s="5"/>
      <c r="I457" s="5"/>
      <c r="J457" s="5"/>
      <c r="K457" s="5"/>
      <c r="L457" s="34"/>
      <c r="M457" s="34"/>
      <c r="N457" s="34"/>
      <c r="O457" s="34"/>
      <c r="P457" s="34"/>
      <c r="Q457" s="34"/>
      <c r="R457" s="5"/>
      <c r="S457" s="5"/>
      <c r="T457" s="5"/>
      <c r="U457" s="5"/>
      <c r="V457" s="5"/>
      <c r="W457" s="34"/>
      <c r="X457" s="34"/>
      <c r="Y457" s="34"/>
      <c r="Z457" s="34"/>
      <c r="AA457" s="34"/>
      <c r="AB457" s="5"/>
      <c r="AC457" s="5"/>
      <c r="AD457" s="34"/>
      <c r="AE457" s="5"/>
      <c r="AF457" s="5"/>
      <c r="AG457" s="5"/>
      <c r="AH457" s="5"/>
      <c r="AI457" s="5"/>
      <c r="AJ457" s="5"/>
      <c r="AK457" s="5"/>
      <c r="AL457" s="5"/>
      <c r="AM457" s="5"/>
      <c r="AN457" s="5"/>
      <c r="AO457" s="5"/>
      <c r="AP457" s="35"/>
      <c r="AQ457" s="34"/>
      <c r="AR457" s="34"/>
      <c r="AS457" s="34"/>
      <c r="AT457" s="34"/>
      <c r="AU457" s="34"/>
      <c r="AV457" s="34"/>
      <c r="AW457" s="34"/>
      <c r="AX457" s="34"/>
      <c r="AY457" s="34"/>
      <c r="AZ457" s="34"/>
      <c r="BA457" s="5"/>
      <c r="BB457" s="5"/>
      <c r="BC457" s="5"/>
      <c r="BD457" s="5"/>
      <c r="BE457" s="5"/>
      <c r="BF457" s="5"/>
      <c r="BG457" s="5"/>
      <c r="BH457" s="5"/>
      <c r="BI457" s="5"/>
      <c r="BJ457" s="5"/>
      <c r="BK457" s="5"/>
      <c r="BL457" s="5"/>
      <c r="BM457" s="4"/>
      <c r="BN457" s="5"/>
      <c r="BO457" s="5"/>
      <c r="BP457" s="5"/>
      <c r="BQ457" s="5"/>
      <c r="BR457" s="5"/>
      <c r="BS457" s="5"/>
      <c r="BT457" s="5"/>
      <c r="BU457" s="5"/>
    </row>
    <row r="458" spans="1:73" ht="13" x14ac:dyDescent="0.15">
      <c r="A458" s="34"/>
      <c r="B458" s="5"/>
      <c r="C458" s="5"/>
      <c r="D458" s="5"/>
      <c r="E458" s="5"/>
      <c r="F458" s="5"/>
      <c r="G458" s="5"/>
      <c r="H458" s="5"/>
      <c r="I458" s="5"/>
      <c r="J458" s="5"/>
      <c r="K458" s="5"/>
      <c r="L458" s="34"/>
      <c r="M458" s="34"/>
      <c r="N458" s="34"/>
      <c r="O458" s="34"/>
      <c r="P458" s="34"/>
      <c r="Q458" s="34"/>
      <c r="R458" s="5"/>
      <c r="S458" s="5"/>
      <c r="T458" s="5"/>
      <c r="U458" s="5"/>
      <c r="V458" s="5"/>
      <c r="W458" s="34"/>
      <c r="X458" s="34"/>
      <c r="Y458" s="34"/>
      <c r="Z458" s="34"/>
      <c r="AA458" s="34"/>
      <c r="AB458" s="5"/>
      <c r="AC458" s="5"/>
      <c r="AD458" s="34"/>
      <c r="AE458" s="5"/>
      <c r="AF458" s="5"/>
      <c r="AG458" s="5"/>
      <c r="AH458" s="5"/>
      <c r="AI458" s="5"/>
      <c r="AJ458" s="5"/>
      <c r="AK458" s="5"/>
      <c r="AL458" s="5"/>
      <c r="AM458" s="5"/>
      <c r="AN458" s="5"/>
      <c r="AO458" s="5"/>
      <c r="AP458" s="35"/>
      <c r="AQ458" s="34"/>
      <c r="AR458" s="34"/>
      <c r="AS458" s="34"/>
      <c r="AT458" s="34"/>
      <c r="AU458" s="34"/>
      <c r="AV458" s="34"/>
      <c r="AW458" s="34"/>
      <c r="AX458" s="34"/>
      <c r="AY458" s="34"/>
      <c r="AZ458" s="34"/>
      <c r="BA458" s="5"/>
      <c r="BB458" s="5"/>
      <c r="BC458" s="5"/>
      <c r="BD458" s="5"/>
      <c r="BE458" s="5"/>
      <c r="BF458" s="5"/>
      <c r="BG458" s="5"/>
      <c r="BH458" s="5"/>
      <c r="BI458" s="5"/>
      <c r="BJ458" s="5"/>
      <c r="BK458" s="5"/>
      <c r="BL458" s="5"/>
      <c r="BM458" s="4"/>
      <c r="BN458" s="5"/>
      <c r="BO458" s="5"/>
      <c r="BP458" s="5"/>
      <c r="BQ458" s="5"/>
      <c r="BR458" s="5"/>
      <c r="BS458" s="5"/>
      <c r="BT458" s="5"/>
      <c r="BU458" s="5"/>
    </row>
    <row r="459" spans="1:73" ht="13" x14ac:dyDescent="0.15">
      <c r="A459" s="34"/>
      <c r="B459" s="5"/>
      <c r="C459" s="5"/>
      <c r="D459" s="5"/>
      <c r="E459" s="5"/>
      <c r="F459" s="5"/>
      <c r="G459" s="5"/>
      <c r="H459" s="5"/>
      <c r="I459" s="5"/>
      <c r="J459" s="5"/>
      <c r="K459" s="5"/>
      <c r="L459" s="34"/>
      <c r="M459" s="34"/>
      <c r="N459" s="34"/>
      <c r="O459" s="34"/>
      <c r="P459" s="34"/>
      <c r="Q459" s="34"/>
      <c r="R459" s="5"/>
      <c r="S459" s="5"/>
      <c r="T459" s="5"/>
      <c r="U459" s="5"/>
      <c r="V459" s="5"/>
      <c r="W459" s="34"/>
      <c r="X459" s="34"/>
      <c r="Y459" s="34"/>
      <c r="Z459" s="34"/>
      <c r="AA459" s="34"/>
      <c r="AB459" s="5"/>
      <c r="AC459" s="5"/>
      <c r="AD459" s="34"/>
      <c r="AE459" s="5"/>
      <c r="AF459" s="5"/>
      <c r="AG459" s="5"/>
      <c r="AH459" s="5"/>
      <c r="AI459" s="5"/>
      <c r="AJ459" s="5"/>
      <c r="AK459" s="5"/>
      <c r="AL459" s="5"/>
      <c r="AM459" s="5"/>
      <c r="AN459" s="5"/>
      <c r="AO459" s="5"/>
      <c r="AP459" s="35"/>
      <c r="AQ459" s="34"/>
      <c r="AR459" s="34"/>
      <c r="AS459" s="34"/>
      <c r="AT459" s="34"/>
      <c r="AU459" s="34"/>
      <c r="AV459" s="34"/>
      <c r="AW459" s="34"/>
      <c r="AX459" s="34"/>
      <c r="AY459" s="34"/>
      <c r="AZ459" s="34"/>
      <c r="BA459" s="5"/>
      <c r="BB459" s="5"/>
      <c r="BC459" s="5"/>
      <c r="BD459" s="5"/>
      <c r="BE459" s="5"/>
      <c r="BF459" s="5"/>
      <c r="BG459" s="5"/>
      <c r="BH459" s="5"/>
      <c r="BI459" s="5"/>
      <c r="BJ459" s="5"/>
      <c r="BK459" s="5"/>
      <c r="BL459" s="5"/>
      <c r="BM459" s="4"/>
      <c r="BN459" s="5"/>
      <c r="BO459" s="5"/>
      <c r="BP459" s="5"/>
      <c r="BQ459" s="5"/>
      <c r="BR459" s="5"/>
      <c r="BS459" s="5"/>
      <c r="BT459" s="5"/>
      <c r="BU459" s="5"/>
    </row>
    <row r="460" spans="1:73" ht="13" x14ac:dyDescent="0.15">
      <c r="A460" s="34"/>
      <c r="B460" s="5"/>
      <c r="C460" s="5"/>
      <c r="D460" s="5"/>
      <c r="E460" s="5"/>
      <c r="F460" s="5"/>
      <c r="G460" s="5"/>
      <c r="H460" s="5"/>
      <c r="I460" s="5"/>
      <c r="J460" s="5"/>
      <c r="K460" s="5"/>
      <c r="L460" s="34"/>
      <c r="M460" s="34"/>
      <c r="N460" s="34"/>
      <c r="O460" s="34"/>
      <c r="P460" s="34"/>
      <c r="Q460" s="34"/>
      <c r="R460" s="5"/>
      <c r="S460" s="5"/>
      <c r="T460" s="5"/>
      <c r="U460" s="5"/>
      <c r="V460" s="5"/>
      <c r="W460" s="34"/>
      <c r="X460" s="34"/>
      <c r="Y460" s="34"/>
      <c r="Z460" s="34"/>
      <c r="AA460" s="34"/>
      <c r="AB460" s="5"/>
      <c r="AC460" s="5"/>
      <c r="AD460" s="34"/>
      <c r="AE460" s="5"/>
      <c r="AF460" s="5"/>
      <c r="AG460" s="5"/>
      <c r="AH460" s="5"/>
      <c r="AI460" s="5"/>
      <c r="AJ460" s="5"/>
      <c r="AK460" s="5"/>
      <c r="AL460" s="5"/>
      <c r="AM460" s="5"/>
      <c r="AN460" s="5"/>
      <c r="AO460" s="5"/>
      <c r="AP460" s="35"/>
      <c r="AQ460" s="34"/>
      <c r="AR460" s="34"/>
      <c r="AS460" s="34"/>
      <c r="AT460" s="34"/>
      <c r="AU460" s="34"/>
      <c r="AV460" s="34"/>
      <c r="AW460" s="34"/>
      <c r="AX460" s="34"/>
      <c r="AY460" s="34"/>
      <c r="AZ460" s="34"/>
      <c r="BA460" s="5"/>
      <c r="BB460" s="5"/>
      <c r="BC460" s="5"/>
      <c r="BD460" s="5"/>
      <c r="BE460" s="5"/>
      <c r="BF460" s="5"/>
      <c r="BG460" s="5"/>
      <c r="BH460" s="5"/>
      <c r="BI460" s="5"/>
      <c r="BJ460" s="5"/>
      <c r="BK460" s="5"/>
      <c r="BL460" s="5"/>
      <c r="BM460" s="4"/>
      <c r="BN460" s="5"/>
      <c r="BO460" s="5"/>
      <c r="BP460" s="5"/>
      <c r="BQ460" s="5"/>
      <c r="BR460" s="5"/>
      <c r="BS460" s="5"/>
      <c r="BT460" s="5"/>
      <c r="BU460" s="5"/>
    </row>
    <row r="461" spans="1:73" ht="13" x14ac:dyDescent="0.15">
      <c r="A461" s="34"/>
      <c r="B461" s="5"/>
      <c r="C461" s="5"/>
      <c r="D461" s="5"/>
      <c r="E461" s="5"/>
      <c r="F461" s="5"/>
      <c r="G461" s="5"/>
      <c r="H461" s="5"/>
      <c r="I461" s="5"/>
      <c r="J461" s="5"/>
      <c r="K461" s="5"/>
      <c r="L461" s="34"/>
      <c r="M461" s="34"/>
      <c r="N461" s="34"/>
      <c r="O461" s="34"/>
      <c r="P461" s="34"/>
      <c r="Q461" s="34"/>
      <c r="R461" s="5"/>
      <c r="S461" s="5"/>
      <c r="T461" s="5"/>
      <c r="U461" s="5"/>
      <c r="V461" s="5"/>
      <c r="W461" s="34"/>
      <c r="X461" s="34"/>
      <c r="Y461" s="34"/>
      <c r="Z461" s="34"/>
      <c r="AA461" s="34"/>
      <c r="AB461" s="5"/>
      <c r="AC461" s="5"/>
      <c r="AD461" s="34"/>
      <c r="AE461" s="5"/>
      <c r="AF461" s="5"/>
      <c r="AG461" s="5"/>
      <c r="AH461" s="5"/>
      <c r="AI461" s="5"/>
      <c r="AJ461" s="5"/>
      <c r="AK461" s="5"/>
      <c r="AL461" s="5"/>
      <c r="AM461" s="5"/>
      <c r="AN461" s="5"/>
      <c r="AO461" s="5"/>
      <c r="AP461" s="35"/>
      <c r="AQ461" s="34"/>
      <c r="AR461" s="34"/>
      <c r="AS461" s="34"/>
      <c r="AT461" s="34"/>
      <c r="AU461" s="34"/>
      <c r="AV461" s="34"/>
      <c r="AW461" s="34"/>
      <c r="AX461" s="34"/>
      <c r="AY461" s="34"/>
      <c r="AZ461" s="34"/>
      <c r="BA461" s="5"/>
      <c r="BB461" s="5"/>
      <c r="BC461" s="5"/>
      <c r="BD461" s="5"/>
      <c r="BE461" s="5"/>
      <c r="BF461" s="5"/>
      <c r="BG461" s="5"/>
      <c r="BH461" s="5"/>
      <c r="BI461" s="5"/>
      <c r="BJ461" s="5"/>
      <c r="BK461" s="5"/>
      <c r="BL461" s="5"/>
      <c r="BM461" s="4"/>
      <c r="BN461" s="5"/>
      <c r="BO461" s="5"/>
      <c r="BP461" s="5"/>
      <c r="BQ461" s="5"/>
      <c r="BR461" s="5"/>
      <c r="BS461" s="5"/>
      <c r="BT461" s="5"/>
      <c r="BU461" s="5"/>
    </row>
    <row r="462" spans="1:73" ht="13" x14ac:dyDescent="0.15">
      <c r="A462" s="34"/>
      <c r="B462" s="5"/>
      <c r="C462" s="5"/>
      <c r="D462" s="5"/>
      <c r="E462" s="5"/>
      <c r="F462" s="5"/>
      <c r="G462" s="5"/>
      <c r="H462" s="5"/>
      <c r="I462" s="5"/>
      <c r="J462" s="5"/>
      <c r="K462" s="5"/>
      <c r="L462" s="34"/>
      <c r="M462" s="34"/>
      <c r="N462" s="34"/>
      <c r="O462" s="34"/>
      <c r="P462" s="34"/>
      <c r="Q462" s="34"/>
      <c r="R462" s="5"/>
      <c r="S462" s="5"/>
      <c r="T462" s="5"/>
      <c r="U462" s="5"/>
      <c r="V462" s="5"/>
      <c r="W462" s="34"/>
      <c r="X462" s="34"/>
      <c r="Y462" s="34"/>
      <c r="Z462" s="34"/>
      <c r="AA462" s="34"/>
      <c r="AB462" s="5"/>
      <c r="AC462" s="5"/>
      <c r="AD462" s="34"/>
      <c r="AE462" s="5"/>
      <c r="AF462" s="5"/>
      <c r="AG462" s="5"/>
      <c r="AH462" s="5"/>
      <c r="AI462" s="5"/>
      <c r="AJ462" s="5"/>
      <c r="AK462" s="5"/>
      <c r="AL462" s="5"/>
      <c r="AM462" s="5"/>
      <c r="AN462" s="5"/>
      <c r="AO462" s="5"/>
      <c r="AP462" s="35"/>
      <c r="AQ462" s="34"/>
      <c r="AR462" s="34"/>
      <c r="AS462" s="34"/>
      <c r="AT462" s="34"/>
      <c r="AU462" s="34"/>
      <c r="AV462" s="34"/>
      <c r="AW462" s="34"/>
      <c r="AX462" s="34"/>
      <c r="AY462" s="34"/>
      <c r="AZ462" s="34"/>
      <c r="BA462" s="5"/>
      <c r="BB462" s="5"/>
      <c r="BC462" s="5"/>
      <c r="BD462" s="5"/>
      <c r="BE462" s="5"/>
      <c r="BF462" s="5"/>
      <c r="BG462" s="5"/>
      <c r="BH462" s="5"/>
      <c r="BI462" s="5"/>
      <c r="BJ462" s="5"/>
      <c r="BK462" s="5"/>
      <c r="BL462" s="5"/>
      <c r="BM462" s="4"/>
      <c r="BN462" s="5"/>
      <c r="BO462" s="5"/>
      <c r="BP462" s="5"/>
      <c r="BQ462" s="5"/>
      <c r="BR462" s="5"/>
      <c r="BS462" s="5"/>
      <c r="BT462" s="5"/>
      <c r="BU462" s="5"/>
    </row>
    <row r="463" spans="1:73" ht="13" x14ac:dyDescent="0.15">
      <c r="A463" s="34"/>
      <c r="B463" s="5"/>
      <c r="C463" s="5"/>
      <c r="D463" s="5"/>
      <c r="E463" s="5"/>
      <c r="F463" s="5"/>
      <c r="G463" s="5"/>
      <c r="H463" s="5"/>
      <c r="I463" s="5"/>
      <c r="J463" s="5"/>
      <c r="K463" s="5"/>
      <c r="L463" s="34"/>
      <c r="M463" s="34"/>
      <c r="N463" s="34"/>
      <c r="O463" s="34"/>
      <c r="P463" s="34"/>
      <c r="Q463" s="34"/>
      <c r="R463" s="5"/>
      <c r="S463" s="5"/>
      <c r="T463" s="5"/>
      <c r="U463" s="5"/>
      <c r="V463" s="5"/>
      <c r="W463" s="34"/>
      <c r="X463" s="34"/>
      <c r="Y463" s="34"/>
      <c r="Z463" s="34"/>
      <c r="AA463" s="34"/>
      <c r="AB463" s="5"/>
      <c r="AC463" s="5"/>
      <c r="AD463" s="34"/>
      <c r="AE463" s="5"/>
      <c r="AF463" s="5"/>
      <c r="AG463" s="5"/>
      <c r="AH463" s="5"/>
      <c r="AI463" s="5"/>
      <c r="AJ463" s="5"/>
      <c r="AK463" s="5"/>
      <c r="AL463" s="5"/>
      <c r="AM463" s="5"/>
      <c r="AN463" s="5"/>
      <c r="AO463" s="5"/>
      <c r="AP463" s="35"/>
      <c r="AQ463" s="34"/>
      <c r="AR463" s="34"/>
      <c r="AS463" s="34"/>
      <c r="AT463" s="34"/>
      <c r="AU463" s="34"/>
      <c r="AV463" s="34"/>
      <c r="AW463" s="34"/>
      <c r="AX463" s="34"/>
      <c r="AY463" s="34"/>
      <c r="AZ463" s="34"/>
      <c r="BA463" s="5"/>
      <c r="BB463" s="5"/>
      <c r="BC463" s="5"/>
      <c r="BD463" s="5"/>
      <c r="BE463" s="5"/>
      <c r="BF463" s="5"/>
      <c r="BG463" s="5"/>
      <c r="BH463" s="5"/>
      <c r="BI463" s="5"/>
      <c r="BJ463" s="5"/>
      <c r="BK463" s="5"/>
      <c r="BL463" s="5"/>
      <c r="BM463" s="4"/>
      <c r="BN463" s="5"/>
      <c r="BO463" s="5"/>
      <c r="BP463" s="5"/>
      <c r="BQ463" s="5"/>
      <c r="BR463" s="5"/>
      <c r="BS463" s="5"/>
      <c r="BT463" s="5"/>
      <c r="BU463" s="5"/>
    </row>
    <row r="464" spans="1:73" ht="13" x14ac:dyDescent="0.15">
      <c r="A464" s="34"/>
      <c r="B464" s="5"/>
      <c r="C464" s="5"/>
      <c r="D464" s="5"/>
      <c r="E464" s="5"/>
      <c r="F464" s="5"/>
      <c r="G464" s="5"/>
      <c r="H464" s="5"/>
      <c r="I464" s="5"/>
      <c r="J464" s="5"/>
      <c r="K464" s="5"/>
      <c r="L464" s="34"/>
      <c r="M464" s="34"/>
      <c r="N464" s="34"/>
      <c r="O464" s="34"/>
      <c r="P464" s="34"/>
      <c r="Q464" s="34"/>
      <c r="R464" s="5"/>
      <c r="S464" s="5"/>
      <c r="T464" s="5"/>
      <c r="U464" s="5"/>
      <c r="V464" s="5"/>
      <c r="W464" s="34"/>
      <c r="X464" s="34"/>
      <c r="Y464" s="34"/>
      <c r="Z464" s="34"/>
      <c r="AA464" s="34"/>
      <c r="AB464" s="5"/>
      <c r="AC464" s="5"/>
      <c r="AD464" s="34"/>
      <c r="AE464" s="5"/>
      <c r="AF464" s="5"/>
      <c r="AG464" s="5"/>
      <c r="AH464" s="5"/>
      <c r="AI464" s="5"/>
      <c r="AJ464" s="5"/>
      <c r="AK464" s="5"/>
      <c r="AL464" s="5"/>
      <c r="AM464" s="5"/>
      <c r="AN464" s="5"/>
      <c r="AO464" s="5"/>
      <c r="AP464" s="35"/>
      <c r="AQ464" s="34"/>
      <c r="AR464" s="34"/>
      <c r="AS464" s="34"/>
      <c r="AT464" s="34"/>
      <c r="AU464" s="34"/>
      <c r="AV464" s="34"/>
      <c r="AW464" s="34"/>
      <c r="AX464" s="34"/>
      <c r="AY464" s="34"/>
      <c r="AZ464" s="34"/>
      <c r="BA464" s="5"/>
      <c r="BB464" s="5"/>
      <c r="BC464" s="5"/>
      <c r="BD464" s="5"/>
      <c r="BE464" s="5"/>
      <c r="BF464" s="5"/>
      <c r="BG464" s="5"/>
      <c r="BH464" s="5"/>
      <c r="BI464" s="5"/>
      <c r="BJ464" s="5"/>
      <c r="BK464" s="5"/>
      <c r="BL464" s="5"/>
      <c r="BM464" s="4"/>
      <c r="BN464" s="5"/>
      <c r="BO464" s="5"/>
      <c r="BP464" s="5"/>
      <c r="BQ464" s="5"/>
      <c r="BR464" s="5"/>
      <c r="BS464" s="5"/>
      <c r="BT464" s="5"/>
      <c r="BU464" s="5"/>
    </row>
    <row r="465" spans="1:73" ht="13" x14ac:dyDescent="0.15">
      <c r="A465" s="34"/>
      <c r="B465" s="5"/>
      <c r="C465" s="5"/>
      <c r="D465" s="5"/>
      <c r="E465" s="5"/>
      <c r="F465" s="5"/>
      <c r="G465" s="5"/>
      <c r="H465" s="5"/>
      <c r="I465" s="5"/>
      <c r="J465" s="5"/>
      <c r="K465" s="5"/>
      <c r="L465" s="34"/>
      <c r="M465" s="34"/>
      <c r="N465" s="34"/>
      <c r="O465" s="34"/>
      <c r="P465" s="34"/>
      <c r="Q465" s="34"/>
      <c r="R465" s="5"/>
      <c r="S465" s="5"/>
      <c r="T465" s="5"/>
      <c r="U465" s="5"/>
      <c r="V465" s="5"/>
      <c r="W465" s="34"/>
      <c r="X465" s="34"/>
      <c r="Y465" s="34"/>
      <c r="Z465" s="34"/>
      <c r="AA465" s="34"/>
      <c r="AB465" s="5"/>
      <c r="AC465" s="5"/>
      <c r="AD465" s="34"/>
      <c r="AE465" s="5"/>
      <c r="AF465" s="5"/>
      <c r="AG465" s="5"/>
      <c r="AH465" s="5"/>
      <c r="AI465" s="5"/>
      <c r="AJ465" s="5"/>
      <c r="AK465" s="5"/>
      <c r="AL465" s="5"/>
      <c r="AM465" s="5"/>
      <c r="AN465" s="5"/>
      <c r="AO465" s="5"/>
      <c r="AP465" s="35"/>
      <c r="AQ465" s="34"/>
      <c r="AR465" s="34"/>
      <c r="AS465" s="34"/>
      <c r="AT465" s="34"/>
      <c r="AU465" s="34"/>
      <c r="AV465" s="34"/>
      <c r="AW465" s="34"/>
      <c r="AX465" s="34"/>
      <c r="AY465" s="34"/>
      <c r="AZ465" s="34"/>
      <c r="BA465" s="5"/>
      <c r="BB465" s="5"/>
      <c r="BC465" s="5"/>
      <c r="BD465" s="5"/>
      <c r="BE465" s="5"/>
      <c r="BF465" s="5"/>
      <c r="BG465" s="5"/>
      <c r="BH465" s="5"/>
      <c r="BI465" s="5"/>
      <c r="BJ465" s="5"/>
      <c r="BK465" s="5"/>
      <c r="BL465" s="5"/>
      <c r="BM465" s="4"/>
      <c r="BN465" s="5"/>
      <c r="BO465" s="5"/>
      <c r="BP465" s="5"/>
      <c r="BQ465" s="5"/>
      <c r="BR465" s="5"/>
      <c r="BS465" s="5"/>
      <c r="BT465" s="5"/>
      <c r="BU465" s="5"/>
    </row>
    <row r="466" spans="1:73" ht="13" x14ac:dyDescent="0.15">
      <c r="A466" s="34"/>
      <c r="B466" s="5"/>
      <c r="C466" s="5"/>
      <c r="D466" s="5"/>
      <c r="E466" s="5"/>
      <c r="F466" s="5"/>
      <c r="G466" s="5"/>
      <c r="H466" s="5"/>
      <c r="I466" s="5"/>
      <c r="J466" s="5"/>
      <c r="K466" s="5"/>
      <c r="L466" s="34"/>
      <c r="M466" s="34"/>
      <c r="N466" s="34"/>
      <c r="O466" s="34"/>
      <c r="P466" s="34"/>
      <c r="Q466" s="34"/>
      <c r="R466" s="5"/>
      <c r="S466" s="5"/>
      <c r="T466" s="5"/>
      <c r="U466" s="5"/>
      <c r="V466" s="5"/>
      <c r="W466" s="34"/>
      <c r="X466" s="34"/>
      <c r="Y466" s="34"/>
      <c r="Z466" s="34"/>
      <c r="AA466" s="34"/>
      <c r="AB466" s="5"/>
      <c r="AC466" s="5"/>
      <c r="AD466" s="34"/>
      <c r="AE466" s="5"/>
      <c r="AF466" s="5"/>
      <c r="AG466" s="5"/>
      <c r="AH466" s="5"/>
      <c r="AI466" s="5"/>
      <c r="AJ466" s="5"/>
      <c r="AK466" s="5"/>
      <c r="AL466" s="5"/>
      <c r="AM466" s="5"/>
      <c r="AN466" s="5"/>
      <c r="AO466" s="5"/>
      <c r="AP466" s="35"/>
      <c r="AQ466" s="34"/>
      <c r="AR466" s="34"/>
      <c r="AS466" s="34"/>
      <c r="AT466" s="34"/>
      <c r="AU466" s="34"/>
      <c r="AV466" s="34"/>
      <c r="AW466" s="34"/>
      <c r="AX466" s="34"/>
      <c r="AY466" s="34"/>
      <c r="AZ466" s="34"/>
      <c r="BA466" s="5"/>
      <c r="BB466" s="5"/>
      <c r="BC466" s="5"/>
      <c r="BD466" s="5"/>
      <c r="BE466" s="5"/>
      <c r="BF466" s="5"/>
      <c r="BG466" s="5"/>
      <c r="BH466" s="5"/>
      <c r="BI466" s="5"/>
      <c r="BJ466" s="5"/>
      <c r="BK466" s="5"/>
      <c r="BL466" s="5"/>
      <c r="BM466" s="4"/>
      <c r="BN466" s="5"/>
      <c r="BO466" s="5"/>
      <c r="BP466" s="5"/>
      <c r="BQ466" s="5"/>
      <c r="BR466" s="5"/>
      <c r="BS466" s="5"/>
      <c r="BT466" s="5"/>
      <c r="BU466" s="5"/>
    </row>
    <row r="467" spans="1:73" ht="13" x14ac:dyDescent="0.15">
      <c r="A467" s="34"/>
      <c r="B467" s="5"/>
      <c r="C467" s="5"/>
      <c r="D467" s="5"/>
      <c r="E467" s="5"/>
      <c r="F467" s="5"/>
      <c r="G467" s="5"/>
      <c r="H467" s="5"/>
      <c r="I467" s="5"/>
      <c r="J467" s="5"/>
      <c r="K467" s="5"/>
      <c r="L467" s="34"/>
      <c r="M467" s="34"/>
      <c r="N467" s="34"/>
      <c r="O467" s="34"/>
      <c r="P467" s="34"/>
      <c r="Q467" s="34"/>
      <c r="R467" s="5"/>
      <c r="S467" s="5"/>
      <c r="T467" s="5"/>
      <c r="U467" s="5"/>
      <c r="V467" s="5"/>
      <c r="W467" s="34"/>
      <c r="X467" s="34"/>
      <c r="Y467" s="34"/>
      <c r="Z467" s="34"/>
      <c r="AA467" s="34"/>
      <c r="AB467" s="5"/>
      <c r="AC467" s="5"/>
      <c r="AD467" s="34"/>
      <c r="AE467" s="5"/>
      <c r="AF467" s="5"/>
      <c r="AG467" s="5"/>
      <c r="AH467" s="5"/>
      <c r="AI467" s="5"/>
      <c r="AJ467" s="5"/>
      <c r="AK467" s="5"/>
      <c r="AL467" s="5"/>
      <c r="AM467" s="5"/>
      <c r="AN467" s="5"/>
      <c r="AO467" s="5"/>
      <c r="AP467" s="35"/>
      <c r="AQ467" s="34"/>
      <c r="AR467" s="34"/>
      <c r="AS467" s="34"/>
      <c r="AT467" s="34"/>
      <c r="AU467" s="34"/>
      <c r="AV467" s="34"/>
      <c r="AW467" s="34"/>
      <c r="AX467" s="34"/>
      <c r="AY467" s="34"/>
      <c r="AZ467" s="34"/>
      <c r="BA467" s="5"/>
      <c r="BB467" s="5"/>
      <c r="BC467" s="5"/>
      <c r="BD467" s="5"/>
      <c r="BE467" s="5"/>
      <c r="BF467" s="5"/>
      <c r="BG467" s="5"/>
      <c r="BH467" s="5"/>
      <c r="BI467" s="5"/>
      <c r="BJ467" s="5"/>
      <c r="BK467" s="5"/>
      <c r="BL467" s="5"/>
      <c r="BM467" s="4"/>
      <c r="BN467" s="5"/>
      <c r="BO467" s="5"/>
      <c r="BP467" s="5"/>
      <c r="BQ467" s="5"/>
      <c r="BR467" s="5"/>
      <c r="BS467" s="5"/>
      <c r="BT467" s="5"/>
      <c r="BU467" s="5"/>
    </row>
    <row r="468" spans="1:73" ht="13" x14ac:dyDescent="0.15">
      <c r="A468" s="34"/>
      <c r="B468" s="5"/>
      <c r="C468" s="5"/>
      <c r="D468" s="5"/>
      <c r="E468" s="5"/>
      <c r="F468" s="5"/>
      <c r="G468" s="5"/>
      <c r="H468" s="5"/>
      <c r="I468" s="5"/>
      <c r="J468" s="5"/>
      <c r="K468" s="5"/>
      <c r="L468" s="34"/>
      <c r="M468" s="34"/>
      <c r="N468" s="34"/>
      <c r="O468" s="34"/>
      <c r="P468" s="34"/>
      <c r="Q468" s="34"/>
      <c r="R468" s="5"/>
      <c r="S468" s="5"/>
      <c r="T468" s="5"/>
      <c r="U468" s="5"/>
      <c r="V468" s="5"/>
      <c r="W468" s="34"/>
      <c r="X468" s="34"/>
      <c r="Y468" s="34"/>
      <c r="Z468" s="34"/>
      <c r="AA468" s="34"/>
      <c r="AB468" s="5"/>
      <c r="AC468" s="5"/>
      <c r="AD468" s="34"/>
      <c r="AE468" s="5"/>
      <c r="AF468" s="5"/>
      <c r="AG468" s="5"/>
      <c r="AH468" s="5"/>
      <c r="AI468" s="5"/>
      <c r="AJ468" s="5"/>
      <c r="AK468" s="5"/>
      <c r="AL468" s="5"/>
      <c r="AM468" s="5"/>
      <c r="AN468" s="5"/>
      <c r="AO468" s="5"/>
      <c r="AP468" s="35"/>
      <c r="AQ468" s="34"/>
      <c r="AR468" s="34"/>
      <c r="AS468" s="34"/>
      <c r="AT468" s="34"/>
      <c r="AU468" s="34"/>
      <c r="AV468" s="34"/>
      <c r="AW468" s="34"/>
      <c r="AX468" s="34"/>
      <c r="AY468" s="34"/>
      <c r="AZ468" s="34"/>
      <c r="BA468" s="5"/>
      <c r="BB468" s="5"/>
      <c r="BC468" s="5"/>
      <c r="BD468" s="5"/>
      <c r="BE468" s="5"/>
      <c r="BF468" s="5"/>
      <c r="BG468" s="5"/>
      <c r="BH468" s="5"/>
      <c r="BI468" s="5"/>
      <c r="BJ468" s="5"/>
      <c r="BK468" s="5"/>
      <c r="BL468" s="5"/>
      <c r="BM468" s="4"/>
      <c r="BN468" s="5"/>
      <c r="BO468" s="5"/>
      <c r="BP468" s="5"/>
      <c r="BQ468" s="5"/>
      <c r="BR468" s="5"/>
      <c r="BS468" s="5"/>
      <c r="BT468" s="5"/>
      <c r="BU468" s="5"/>
    </row>
    <row r="469" spans="1:73" ht="13" x14ac:dyDescent="0.15">
      <c r="A469" s="34"/>
      <c r="B469" s="5"/>
      <c r="C469" s="5"/>
      <c r="D469" s="5"/>
      <c r="E469" s="5"/>
      <c r="F469" s="5"/>
      <c r="G469" s="5"/>
      <c r="H469" s="5"/>
      <c r="I469" s="5"/>
      <c r="J469" s="5"/>
      <c r="K469" s="5"/>
      <c r="L469" s="34"/>
      <c r="M469" s="34"/>
      <c r="N469" s="34"/>
      <c r="O469" s="34"/>
      <c r="P469" s="34"/>
      <c r="Q469" s="34"/>
      <c r="R469" s="5"/>
      <c r="S469" s="5"/>
      <c r="T469" s="5"/>
      <c r="U469" s="5"/>
      <c r="V469" s="5"/>
      <c r="W469" s="34"/>
      <c r="X469" s="34"/>
      <c r="Y469" s="34"/>
      <c r="Z469" s="34"/>
      <c r="AA469" s="34"/>
      <c r="AB469" s="5"/>
      <c r="AC469" s="5"/>
      <c r="AD469" s="34"/>
      <c r="AE469" s="5"/>
      <c r="AF469" s="5"/>
      <c r="AG469" s="5"/>
      <c r="AH469" s="5"/>
      <c r="AI469" s="5"/>
      <c r="AJ469" s="5"/>
      <c r="AK469" s="5"/>
      <c r="AL469" s="5"/>
      <c r="AM469" s="5"/>
      <c r="AN469" s="5"/>
      <c r="AO469" s="5"/>
      <c r="AP469" s="35"/>
      <c r="AQ469" s="34"/>
      <c r="AR469" s="34"/>
      <c r="AS469" s="34"/>
      <c r="AT469" s="34"/>
      <c r="AU469" s="34"/>
      <c r="AV469" s="34"/>
      <c r="AW469" s="34"/>
      <c r="AX469" s="34"/>
      <c r="AY469" s="34"/>
      <c r="AZ469" s="34"/>
      <c r="BA469" s="5"/>
      <c r="BB469" s="5"/>
      <c r="BC469" s="5"/>
      <c r="BD469" s="5"/>
      <c r="BE469" s="5"/>
      <c r="BF469" s="5"/>
      <c r="BG469" s="5"/>
      <c r="BH469" s="5"/>
      <c r="BI469" s="5"/>
      <c r="BJ469" s="5"/>
      <c r="BK469" s="5"/>
      <c r="BL469" s="5"/>
      <c r="BM469" s="4"/>
      <c r="BN469" s="5"/>
      <c r="BO469" s="5"/>
      <c r="BP469" s="5"/>
      <c r="BQ469" s="5"/>
      <c r="BR469" s="5"/>
      <c r="BS469" s="5"/>
      <c r="BT469" s="5"/>
      <c r="BU469" s="5"/>
    </row>
    <row r="470" spans="1:73" ht="13" x14ac:dyDescent="0.15">
      <c r="A470" s="34"/>
      <c r="B470" s="5"/>
      <c r="C470" s="5"/>
      <c r="D470" s="5"/>
      <c r="E470" s="5"/>
      <c r="F470" s="5"/>
      <c r="G470" s="5"/>
      <c r="H470" s="5"/>
      <c r="I470" s="5"/>
      <c r="J470" s="5"/>
      <c r="K470" s="5"/>
      <c r="L470" s="34"/>
      <c r="M470" s="34"/>
      <c r="N470" s="34"/>
      <c r="O470" s="34"/>
      <c r="P470" s="34"/>
      <c r="Q470" s="34"/>
      <c r="R470" s="5"/>
      <c r="S470" s="5"/>
      <c r="T470" s="5"/>
      <c r="U470" s="5"/>
      <c r="V470" s="5"/>
      <c r="W470" s="34"/>
      <c r="X470" s="34"/>
      <c r="Y470" s="34"/>
      <c r="Z470" s="34"/>
      <c r="AA470" s="34"/>
      <c r="AB470" s="5"/>
      <c r="AC470" s="5"/>
      <c r="AD470" s="34"/>
      <c r="AE470" s="5"/>
      <c r="AF470" s="5"/>
      <c r="AG470" s="5"/>
      <c r="AH470" s="5"/>
      <c r="AI470" s="5"/>
      <c r="AJ470" s="5"/>
      <c r="AK470" s="5"/>
      <c r="AL470" s="5"/>
      <c r="AM470" s="5"/>
      <c r="AN470" s="5"/>
      <c r="AO470" s="5"/>
      <c r="AP470" s="35"/>
      <c r="AQ470" s="34"/>
      <c r="AR470" s="34"/>
      <c r="AS470" s="34"/>
      <c r="AT470" s="34"/>
      <c r="AU470" s="34"/>
      <c r="AV470" s="34"/>
      <c r="AW470" s="34"/>
      <c r="AX470" s="34"/>
      <c r="AY470" s="34"/>
      <c r="AZ470" s="34"/>
      <c r="BA470" s="5"/>
      <c r="BB470" s="5"/>
      <c r="BC470" s="5"/>
      <c r="BD470" s="5"/>
      <c r="BE470" s="5"/>
      <c r="BF470" s="5"/>
      <c r="BG470" s="5"/>
      <c r="BH470" s="5"/>
      <c r="BI470" s="5"/>
      <c r="BJ470" s="5"/>
      <c r="BK470" s="5"/>
      <c r="BL470" s="5"/>
      <c r="BM470" s="4"/>
      <c r="BN470" s="5"/>
      <c r="BO470" s="5"/>
      <c r="BP470" s="5"/>
      <c r="BQ470" s="5"/>
      <c r="BR470" s="5"/>
      <c r="BS470" s="5"/>
      <c r="BT470" s="5"/>
      <c r="BU470" s="5"/>
    </row>
    <row r="471" spans="1:73" ht="13" x14ac:dyDescent="0.15">
      <c r="A471" s="34"/>
      <c r="B471" s="5"/>
      <c r="C471" s="5"/>
      <c r="D471" s="5"/>
      <c r="E471" s="5"/>
      <c r="F471" s="5"/>
      <c r="G471" s="5"/>
      <c r="H471" s="5"/>
      <c r="I471" s="5"/>
      <c r="J471" s="5"/>
      <c r="K471" s="5"/>
      <c r="L471" s="34"/>
      <c r="M471" s="34"/>
      <c r="N471" s="34"/>
      <c r="O471" s="34"/>
      <c r="P471" s="34"/>
      <c r="Q471" s="34"/>
      <c r="R471" s="5"/>
      <c r="S471" s="5"/>
      <c r="T471" s="5"/>
      <c r="U471" s="5"/>
      <c r="V471" s="5"/>
      <c r="W471" s="34"/>
      <c r="X471" s="34"/>
      <c r="Y471" s="34"/>
      <c r="Z471" s="34"/>
      <c r="AA471" s="34"/>
      <c r="AB471" s="5"/>
      <c r="AC471" s="5"/>
      <c r="AD471" s="34"/>
      <c r="AE471" s="5"/>
      <c r="AF471" s="5"/>
      <c r="AG471" s="5"/>
      <c r="AH471" s="5"/>
      <c r="AI471" s="5"/>
      <c r="AJ471" s="5"/>
      <c r="AK471" s="5"/>
      <c r="AL471" s="5"/>
      <c r="AM471" s="5"/>
      <c r="AN471" s="5"/>
      <c r="AO471" s="5"/>
      <c r="AP471" s="35"/>
      <c r="AQ471" s="34"/>
      <c r="AR471" s="34"/>
      <c r="AS471" s="34"/>
      <c r="AT471" s="34"/>
      <c r="AU471" s="34"/>
      <c r="AV471" s="34"/>
      <c r="AW471" s="34"/>
      <c r="AX471" s="34"/>
      <c r="AY471" s="34"/>
      <c r="AZ471" s="34"/>
      <c r="BA471" s="5"/>
      <c r="BB471" s="5"/>
      <c r="BC471" s="5"/>
      <c r="BD471" s="5"/>
      <c r="BE471" s="5"/>
      <c r="BF471" s="5"/>
      <c r="BG471" s="5"/>
      <c r="BH471" s="5"/>
      <c r="BI471" s="5"/>
      <c r="BJ471" s="5"/>
      <c r="BK471" s="5"/>
      <c r="BL471" s="5"/>
      <c r="BM471" s="4"/>
      <c r="BN471" s="5"/>
      <c r="BO471" s="5"/>
      <c r="BP471" s="5"/>
      <c r="BQ471" s="5"/>
      <c r="BR471" s="5"/>
      <c r="BS471" s="5"/>
      <c r="BT471" s="5"/>
      <c r="BU471" s="5"/>
    </row>
    <row r="472" spans="1:73" ht="13" x14ac:dyDescent="0.15">
      <c r="A472" s="34"/>
      <c r="B472" s="5"/>
      <c r="C472" s="5"/>
      <c r="D472" s="5"/>
      <c r="E472" s="5"/>
      <c r="F472" s="5"/>
      <c r="G472" s="5"/>
      <c r="H472" s="5"/>
      <c r="I472" s="5"/>
      <c r="J472" s="5"/>
      <c r="K472" s="5"/>
      <c r="L472" s="34"/>
      <c r="M472" s="34"/>
      <c r="N472" s="34"/>
      <c r="O472" s="34"/>
      <c r="P472" s="34"/>
      <c r="Q472" s="34"/>
      <c r="R472" s="5"/>
      <c r="S472" s="5"/>
      <c r="T472" s="5"/>
      <c r="U472" s="5"/>
      <c r="V472" s="5"/>
      <c r="W472" s="34"/>
      <c r="X472" s="34"/>
      <c r="Y472" s="34"/>
      <c r="Z472" s="34"/>
      <c r="AA472" s="34"/>
      <c r="AB472" s="5"/>
      <c r="AC472" s="5"/>
      <c r="AD472" s="34"/>
      <c r="AE472" s="5"/>
      <c r="AF472" s="5"/>
      <c r="AG472" s="5"/>
      <c r="AH472" s="5"/>
      <c r="AI472" s="5"/>
      <c r="AJ472" s="5"/>
      <c r="AK472" s="5"/>
      <c r="AL472" s="5"/>
      <c r="AM472" s="5"/>
      <c r="AN472" s="5"/>
      <c r="AO472" s="5"/>
      <c r="AP472" s="35"/>
      <c r="AQ472" s="34"/>
      <c r="AR472" s="34"/>
      <c r="AS472" s="34"/>
      <c r="AT472" s="34"/>
      <c r="AU472" s="34"/>
      <c r="AV472" s="34"/>
      <c r="AW472" s="34"/>
      <c r="AX472" s="34"/>
      <c r="AY472" s="34"/>
      <c r="AZ472" s="34"/>
      <c r="BA472" s="5"/>
      <c r="BB472" s="5"/>
      <c r="BC472" s="5"/>
      <c r="BD472" s="5"/>
      <c r="BE472" s="5"/>
      <c r="BF472" s="5"/>
      <c r="BG472" s="5"/>
      <c r="BH472" s="5"/>
      <c r="BI472" s="5"/>
      <c r="BJ472" s="5"/>
      <c r="BK472" s="5"/>
      <c r="BL472" s="5"/>
      <c r="BM472" s="4"/>
      <c r="BN472" s="5"/>
      <c r="BO472" s="5"/>
      <c r="BP472" s="5"/>
      <c r="BQ472" s="5"/>
      <c r="BR472" s="5"/>
      <c r="BS472" s="5"/>
      <c r="BT472" s="5"/>
      <c r="BU472" s="5"/>
    </row>
    <row r="473" spans="1:73" ht="13" x14ac:dyDescent="0.15">
      <c r="A473" s="34"/>
      <c r="B473" s="5"/>
      <c r="C473" s="5"/>
      <c r="D473" s="5"/>
      <c r="E473" s="5"/>
      <c r="F473" s="5"/>
      <c r="G473" s="5"/>
      <c r="H473" s="5"/>
      <c r="I473" s="5"/>
      <c r="J473" s="5"/>
      <c r="K473" s="5"/>
      <c r="L473" s="34"/>
      <c r="M473" s="34"/>
      <c r="N473" s="34"/>
      <c r="O473" s="34"/>
      <c r="P473" s="34"/>
      <c r="Q473" s="34"/>
      <c r="R473" s="5"/>
      <c r="S473" s="5"/>
      <c r="T473" s="5"/>
      <c r="U473" s="5"/>
      <c r="V473" s="5"/>
      <c r="W473" s="34"/>
      <c r="X473" s="34"/>
      <c r="Y473" s="34"/>
      <c r="Z473" s="34"/>
      <c r="AA473" s="34"/>
      <c r="AB473" s="5"/>
      <c r="AC473" s="5"/>
      <c r="AD473" s="34"/>
      <c r="AE473" s="5"/>
      <c r="AF473" s="5"/>
      <c r="AG473" s="5"/>
      <c r="AH473" s="5"/>
      <c r="AI473" s="5"/>
      <c r="AJ473" s="5"/>
      <c r="AK473" s="5"/>
      <c r="AL473" s="5"/>
      <c r="AM473" s="5"/>
      <c r="AN473" s="5"/>
      <c r="AO473" s="5"/>
      <c r="AP473" s="35"/>
      <c r="AQ473" s="34"/>
      <c r="AR473" s="34"/>
      <c r="AS473" s="34"/>
      <c r="AT473" s="34"/>
      <c r="AU473" s="34"/>
      <c r="AV473" s="34"/>
      <c r="AW473" s="34"/>
      <c r="AX473" s="34"/>
      <c r="AY473" s="34"/>
      <c r="AZ473" s="34"/>
      <c r="BA473" s="5"/>
      <c r="BB473" s="5"/>
      <c r="BC473" s="5"/>
      <c r="BD473" s="5"/>
      <c r="BE473" s="5"/>
      <c r="BF473" s="5"/>
      <c r="BG473" s="5"/>
      <c r="BH473" s="5"/>
      <c r="BI473" s="5"/>
      <c r="BJ473" s="5"/>
      <c r="BK473" s="5"/>
      <c r="BL473" s="5"/>
      <c r="BM473" s="4"/>
      <c r="BN473" s="5"/>
      <c r="BO473" s="5"/>
      <c r="BP473" s="5"/>
      <c r="BQ473" s="5"/>
      <c r="BR473" s="5"/>
      <c r="BS473" s="5"/>
      <c r="BT473" s="5"/>
      <c r="BU473" s="5"/>
    </row>
    <row r="474" spans="1:73" ht="13" x14ac:dyDescent="0.15">
      <c r="A474" s="34"/>
      <c r="B474" s="5"/>
      <c r="C474" s="5"/>
      <c r="D474" s="5"/>
      <c r="E474" s="5"/>
      <c r="F474" s="5"/>
      <c r="G474" s="5"/>
      <c r="H474" s="5"/>
      <c r="I474" s="5"/>
      <c r="J474" s="5"/>
      <c r="K474" s="5"/>
      <c r="L474" s="34"/>
      <c r="M474" s="34"/>
      <c r="N474" s="34"/>
      <c r="O474" s="34"/>
      <c r="P474" s="34"/>
      <c r="Q474" s="34"/>
      <c r="R474" s="5"/>
      <c r="S474" s="5"/>
      <c r="T474" s="5"/>
      <c r="U474" s="5"/>
      <c r="V474" s="5"/>
      <c r="W474" s="34"/>
      <c r="X474" s="34"/>
      <c r="Y474" s="34"/>
      <c r="Z474" s="34"/>
      <c r="AA474" s="34"/>
      <c r="AB474" s="5"/>
      <c r="AC474" s="5"/>
      <c r="AD474" s="34"/>
      <c r="AE474" s="5"/>
      <c r="AF474" s="5"/>
      <c r="AG474" s="5"/>
      <c r="AH474" s="5"/>
      <c r="AI474" s="5"/>
      <c r="AJ474" s="5"/>
      <c r="AK474" s="5"/>
      <c r="AL474" s="5"/>
      <c r="AM474" s="5"/>
      <c r="AN474" s="5"/>
      <c r="AO474" s="5"/>
      <c r="AP474" s="35"/>
      <c r="AQ474" s="34"/>
      <c r="AR474" s="34"/>
      <c r="AS474" s="34"/>
      <c r="AT474" s="34"/>
      <c r="AU474" s="34"/>
      <c r="AV474" s="34"/>
      <c r="AW474" s="34"/>
      <c r="AX474" s="34"/>
      <c r="AY474" s="34"/>
      <c r="AZ474" s="34"/>
      <c r="BA474" s="5"/>
      <c r="BB474" s="5"/>
      <c r="BC474" s="5"/>
      <c r="BD474" s="5"/>
      <c r="BE474" s="5"/>
      <c r="BF474" s="5"/>
      <c r="BG474" s="5"/>
      <c r="BH474" s="5"/>
      <c r="BI474" s="5"/>
      <c r="BJ474" s="5"/>
      <c r="BK474" s="5"/>
      <c r="BL474" s="5"/>
      <c r="BM474" s="4"/>
      <c r="BN474" s="5"/>
      <c r="BO474" s="5"/>
      <c r="BP474" s="5"/>
      <c r="BQ474" s="5"/>
      <c r="BR474" s="5"/>
      <c r="BS474" s="5"/>
      <c r="BT474" s="5"/>
      <c r="BU474" s="5"/>
    </row>
    <row r="475" spans="1:73" ht="13" x14ac:dyDescent="0.15">
      <c r="A475" s="34"/>
      <c r="B475" s="5"/>
      <c r="C475" s="5"/>
      <c r="D475" s="5"/>
      <c r="E475" s="5"/>
      <c r="F475" s="5"/>
      <c r="G475" s="5"/>
      <c r="H475" s="5"/>
      <c r="I475" s="5"/>
      <c r="J475" s="5"/>
      <c r="K475" s="5"/>
      <c r="L475" s="34"/>
      <c r="M475" s="34"/>
      <c r="N475" s="34"/>
      <c r="O475" s="34"/>
      <c r="P475" s="34"/>
      <c r="Q475" s="34"/>
      <c r="R475" s="5"/>
      <c r="S475" s="5"/>
      <c r="T475" s="5"/>
      <c r="U475" s="5"/>
      <c r="V475" s="5"/>
      <c r="W475" s="34"/>
      <c r="X475" s="34"/>
      <c r="Y475" s="34"/>
      <c r="Z475" s="34"/>
      <c r="AA475" s="34"/>
      <c r="AB475" s="5"/>
      <c r="AC475" s="5"/>
      <c r="AD475" s="34"/>
      <c r="AE475" s="5"/>
      <c r="AF475" s="5"/>
      <c r="AG475" s="5"/>
      <c r="AH475" s="5"/>
      <c r="AI475" s="5"/>
      <c r="AJ475" s="5"/>
      <c r="AK475" s="5"/>
      <c r="AL475" s="5"/>
      <c r="AM475" s="5"/>
      <c r="AN475" s="5"/>
      <c r="AO475" s="5"/>
      <c r="AP475" s="35"/>
      <c r="AQ475" s="34"/>
      <c r="AR475" s="34"/>
      <c r="AS475" s="34"/>
      <c r="AT475" s="34"/>
      <c r="AU475" s="34"/>
      <c r="AV475" s="34"/>
      <c r="AW475" s="34"/>
      <c r="AX475" s="34"/>
      <c r="AY475" s="34"/>
      <c r="AZ475" s="34"/>
      <c r="BA475" s="5"/>
      <c r="BB475" s="5"/>
      <c r="BC475" s="5"/>
      <c r="BD475" s="5"/>
      <c r="BE475" s="5"/>
      <c r="BF475" s="5"/>
      <c r="BG475" s="5"/>
      <c r="BH475" s="5"/>
      <c r="BI475" s="5"/>
      <c r="BJ475" s="5"/>
      <c r="BK475" s="5"/>
      <c r="BL475" s="5"/>
      <c r="BM475" s="4"/>
      <c r="BN475" s="5"/>
      <c r="BO475" s="5"/>
      <c r="BP475" s="5"/>
      <c r="BQ475" s="5"/>
      <c r="BR475" s="5"/>
      <c r="BS475" s="5"/>
      <c r="BT475" s="5"/>
      <c r="BU475" s="5"/>
    </row>
    <row r="476" spans="1:73" ht="13" x14ac:dyDescent="0.15">
      <c r="A476" s="34"/>
      <c r="B476" s="5"/>
      <c r="C476" s="5"/>
      <c r="D476" s="5"/>
      <c r="E476" s="5"/>
      <c r="F476" s="5"/>
      <c r="G476" s="5"/>
      <c r="H476" s="5"/>
      <c r="I476" s="5"/>
      <c r="J476" s="5"/>
      <c r="K476" s="5"/>
      <c r="L476" s="34"/>
      <c r="M476" s="34"/>
      <c r="N476" s="34"/>
      <c r="O476" s="34"/>
      <c r="P476" s="34"/>
      <c r="Q476" s="34"/>
      <c r="R476" s="5"/>
      <c r="S476" s="5"/>
      <c r="T476" s="5"/>
      <c r="U476" s="5"/>
      <c r="V476" s="5"/>
      <c r="W476" s="34"/>
      <c r="X476" s="34"/>
      <c r="Y476" s="34"/>
      <c r="Z476" s="34"/>
      <c r="AA476" s="34"/>
      <c r="AB476" s="5"/>
      <c r="AC476" s="5"/>
      <c r="AD476" s="34"/>
      <c r="AE476" s="5"/>
      <c r="AF476" s="5"/>
      <c r="AG476" s="5"/>
      <c r="AH476" s="5"/>
      <c r="AI476" s="5"/>
      <c r="AJ476" s="5"/>
      <c r="AK476" s="5"/>
      <c r="AL476" s="5"/>
      <c r="AM476" s="5"/>
      <c r="AN476" s="5"/>
      <c r="AO476" s="5"/>
      <c r="AP476" s="35"/>
      <c r="AQ476" s="34"/>
      <c r="AR476" s="34"/>
      <c r="AS476" s="34"/>
      <c r="AT476" s="34"/>
      <c r="AU476" s="34"/>
      <c r="AV476" s="34"/>
      <c r="AW476" s="34"/>
      <c r="AX476" s="34"/>
      <c r="AY476" s="34"/>
      <c r="AZ476" s="34"/>
      <c r="BA476" s="5"/>
      <c r="BB476" s="5"/>
      <c r="BC476" s="5"/>
      <c r="BD476" s="5"/>
      <c r="BE476" s="5"/>
      <c r="BF476" s="5"/>
      <c r="BG476" s="5"/>
      <c r="BH476" s="5"/>
      <c r="BI476" s="5"/>
      <c r="BJ476" s="5"/>
      <c r="BK476" s="5"/>
      <c r="BL476" s="5"/>
      <c r="BM476" s="4"/>
      <c r="BN476" s="5"/>
      <c r="BO476" s="5"/>
      <c r="BP476" s="5"/>
      <c r="BQ476" s="5"/>
      <c r="BR476" s="5"/>
      <c r="BS476" s="5"/>
      <c r="BT476" s="5"/>
      <c r="BU476" s="5"/>
    </row>
    <row r="477" spans="1:73" ht="13" x14ac:dyDescent="0.15">
      <c r="A477" s="34"/>
      <c r="B477" s="5"/>
      <c r="C477" s="5"/>
      <c r="D477" s="5"/>
      <c r="E477" s="5"/>
      <c r="F477" s="5"/>
      <c r="G477" s="5"/>
      <c r="H477" s="5"/>
      <c r="I477" s="5"/>
      <c r="J477" s="5"/>
      <c r="K477" s="5"/>
      <c r="L477" s="34"/>
      <c r="M477" s="34"/>
      <c r="N477" s="34"/>
      <c r="O477" s="34"/>
      <c r="P477" s="34"/>
      <c r="Q477" s="34"/>
      <c r="R477" s="5"/>
      <c r="S477" s="5"/>
      <c r="T477" s="5"/>
      <c r="U477" s="5"/>
      <c r="V477" s="5"/>
      <c r="W477" s="34"/>
      <c r="X477" s="34"/>
      <c r="Y477" s="34"/>
      <c r="Z477" s="34"/>
      <c r="AA477" s="34"/>
      <c r="AB477" s="5"/>
      <c r="AC477" s="5"/>
      <c r="AD477" s="34"/>
      <c r="AE477" s="5"/>
      <c r="AF477" s="5"/>
      <c r="AG477" s="5"/>
      <c r="AH477" s="5"/>
      <c r="AI477" s="5"/>
      <c r="AJ477" s="5"/>
      <c r="AK477" s="5"/>
      <c r="AL477" s="5"/>
      <c r="AM477" s="5"/>
      <c r="AN477" s="5"/>
      <c r="AO477" s="5"/>
      <c r="AP477" s="35"/>
      <c r="AQ477" s="34"/>
      <c r="AR477" s="34"/>
      <c r="AS477" s="34"/>
      <c r="AT477" s="34"/>
      <c r="AU477" s="34"/>
      <c r="AV477" s="34"/>
      <c r="AW477" s="34"/>
      <c r="AX477" s="34"/>
      <c r="AY477" s="34"/>
      <c r="AZ477" s="34"/>
      <c r="BA477" s="5"/>
      <c r="BB477" s="5"/>
      <c r="BC477" s="5"/>
      <c r="BD477" s="5"/>
      <c r="BE477" s="5"/>
      <c r="BF477" s="5"/>
      <c r="BG477" s="5"/>
      <c r="BH477" s="5"/>
      <c r="BI477" s="5"/>
      <c r="BJ477" s="5"/>
      <c r="BK477" s="5"/>
      <c r="BL477" s="5"/>
      <c r="BM477" s="4"/>
      <c r="BN477" s="5"/>
      <c r="BO477" s="5"/>
      <c r="BP477" s="5"/>
      <c r="BQ477" s="5"/>
      <c r="BR477" s="5"/>
      <c r="BS477" s="5"/>
      <c r="BT477" s="5"/>
      <c r="BU477" s="5"/>
    </row>
    <row r="478" spans="1:73" ht="13" x14ac:dyDescent="0.15">
      <c r="A478" s="34"/>
      <c r="B478" s="5"/>
      <c r="C478" s="5"/>
      <c r="D478" s="5"/>
      <c r="E478" s="5"/>
      <c r="F478" s="5"/>
      <c r="G478" s="5"/>
      <c r="H478" s="5"/>
      <c r="I478" s="5"/>
      <c r="J478" s="5"/>
      <c r="K478" s="5"/>
      <c r="L478" s="34"/>
      <c r="M478" s="34"/>
      <c r="N478" s="34"/>
      <c r="O478" s="34"/>
      <c r="P478" s="34"/>
      <c r="Q478" s="34"/>
      <c r="R478" s="5"/>
      <c r="S478" s="5"/>
      <c r="T478" s="5"/>
      <c r="U478" s="5"/>
      <c r="V478" s="5"/>
      <c r="W478" s="34"/>
      <c r="X478" s="34"/>
      <c r="Y478" s="34"/>
      <c r="Z478" s="34"/>
      <c r="AA478" s="34"/>
      <c r="AB478" s="5"/>
      <c r="AC478" s="5"/>
      <c r="AD478" s="34"/>
      <c r="AE478" s="5"/>
      <c r="AF478" s="5"/>
      <c r="AG478" s="5"/>
      <c r="AH478" s="5"/>
      <c r="AI478" s="5"/>
      <c r="AJ478" s="5"/>
      <c r="AK478" s="5"/>
      <c r="AL478" s="5"/>
      <c r="AM478" s="5"/>
      <c r="AN478" s="5"/>
      <c r="AO478" s="5"/>
      <c r="AP478" s="35"/>
      <c r="AQ478" s="34"/>
      <c r="AR478" s="34"/>
      <c r="AS478" s="34"/>
      <c r="AT478" s="34"/>
      <c r="AU478" s="34"/>
      <c r="AV478" s="34"/>
      <c r="AW478" s="34"/>
      <c r="AX478" s="34"/>
      <c r="AY478" s="34"/>
      <c r="AZ478" s="34"/>
      <c r="BA478" s="5"/>
      <c r="BB478" s="5"/>
      <c r="BC478" s="5"/>
      <c r="BD478" s="5"/>
      <c r="BE478" s="5"/>
      <c r="BF478" s="5"/>
      <c r="BG478" s="5"/>
      <c r="BH478" s="5"/>
      <c r="BI478" s="5"/>
      <c r="BJ478" s="5"/>
      <c r="BK478" s="5"/>
      <c r="BL478" s="5"/>
      <c r="BM478" s="4"/>
      <c r="BN478" s="5"/>
      <c r="BO478" s="5"/>
      <c r="BP478" s="5"/>
      <c r="BQ478" s="5"/>
      <c r="BR478" s="5"/>
      <c r="BS478" s="5"/>
      <c r="BT478" s="5"/>
      <c r="BU478" s="5"/>
    </row>
    <row r="479" spans="1:73" ht="13" x14ac:dyDescent="0.15">
      <c r="A479" s="34"/>
      <c r="B479" s="5"/>
      <c r="C479" s="5"/>
      <c r="D479" s="5"/>
      <c r="E479" s="5"/>
      <c r="F479" s="5"/>
      <c r="G479" s="5"/>
      <c r="H479" s="5"/>
      <c r="I479" s="5"/>
      <c r="J479" s="5"/>
      <c r="K479" s="5"/>
      <c r="L479" s="34"/>
      <c r="M479" s="34"/>
      <c r="N479" s="34"/>
      <c r="O479" s="34"/>
      <c r="P479" s="34"/>
      <c r="Q479" s="34"/>
      <c r="R479" s="5"/>
      <c r="S479" s="5"/>
      <c r="T479" s="5"/>
      <c r="U479" s="5"/>
      <c r="V479" s="5"/>
      <c r="W479" s="34"/>
      <c r="X479" s="34"/>
      <c r="Y479" s="34"/>
      <c r="Z479" s="34"/>
      <c r="AA479" s="34"/>
      <c r="AB479" s="5"/>
      <c r="AC479" s="5"/>
      <c r="AD479" s="34"/>
      <c r="AE479" s="5"/>
      <c r="AF479" s="5"/>
      <c r="AG479" s="5"/>
      <c r="AH479" s="5"/>
      <c r="AI479" s="5"/>
      <c r="AJ479" s="5"/>
      <c r="AK479" s="5"/>
      <c r="AL479" s="5"/>
      <c r="AM479" s="5"/>
      <c r="AN479" s="5"/>
      <c r="AO479" s="5"/>
      <c r="AP479" s="35"/>
      <c r="AQ479" s="34"/>
      <c r="AR479" s="34"/>
      <c r="AS479" s="34"/>
      <c r="AT479" s="34"/>
      <c r="AU479" s="34"/>
      <c r="AV479" s="34"/>
      <c r="AW479" s="34"/>
      <c r="AX479" s="34"/>
      <c r="AY479" s="34"/>
      <c r="AZ479" s="34"/>
      <c r="BA479" s="5"/>
      <c r="BB479" s="5"/>
      <c r="BC479" s="5"/>
      <c r="BD479" s="5"/>
      <c r="BE479" s="5"/>
      <c r="BF479" s="5"/>
      <c r="BG479" s="5"/>
      <c r="BH479" s="5"/>
      <c r="BI479" s="5"/>
      <c r="BJ479" s="5"/>
      <c r="BK479" s="5"/>
      <c r="BL479" s="5"/>
      <c r="BM479" s="4"/>
      <c r="BN479" s="5"/>
      <c r="BO479" s="5"/>
      <c r="BP479" s="5"/>
      <c r="BQ479" s="5"/>
      <c r="BR479" s="5"/>
      <c r="BS479" s="5"/>
      <c r="BT479" s="5"/>
      <c r="BU479" s="5"/>
    </row>
    <row r="480" spans="1:73" ht="13" x14ac:dyDescent="0.15">
      <c r="A480" s="34"/>
      <c r="B480" s="5"/>
      <c r="C480" s="5"/>
      <c r="D480" s="5"/>
      <c r="E480" s="5"/>
      <c r="F480" s="5"/>
      <c r="G480" s="5"/>
      <c r="H480" s="5"/>
      <c r="I480" s="5"/>
      <c r="J480" s="5"/>
      <c r="K480" s="5"/>
      <c r="L480" s="34"/>
      <c r="M480" s="34"/>
      <c r="N480" s="34"/>
      <c r="O480" s="34"/>
      <c r="P480" s="34"/>
      <c r="Q480" s="34"/>
      <c r="R480" s="5"/>
      <c r="S480" s="5"/>
      <c r="T480" s="5"/>
      <c r="U480" s="5"/>
      <c r="V480" s="5"/>
      <c r="W480" s="34"/>
      <c r="X480" s="34"/>
      <c r="Y480" s="34"/>
      <c r="Z480" s="34"/>
      <c r="AA480" s="34"/>
      <c r="AB480" s="5"/>
      <c r="AC480" s="5"/>
      <c r="AD480" s="34"/>
      <c r="AE480" s="5"/>
      <c r="AF480" s="5"/>
      <c r="AG480" s="5"/>
      <c r="AH480" s="5"/>
      <c r="AI480" s="5"/>
      <c r="AJ480" s="5"/>
      <c r="AK480" s="5"/>
      <c r="AL480" s="5"/>
      <c r="AM480" s="5"/>
      <c r="AN480" s="5"/>
      <c r="AO480" s="5"/>
      <c r="AP480" s="35"/>
      <c r="AQ480" s="34"/>
      <c r="AR480" s="34"/>
      <c r="AS480" s="34"/>
      <c r="AT480" s="34"/>
      <c r="AU480" s="34"/>
      <c r="AV480" s="34"/>
      <c r="AW480" s="34"/>
      <c r="AX480" s="34"/>
      <c r="AY480" s="34"/>
      <c r="AZ480" s="34"/>
      <c r="BA480" s="5"/>
      <c r="BB480" s="5"/>
      <c r="BC480" s="5"/>
      <c r="BD480" s="5"/>
      <c r="BE480" s="5"/>
      <c r="BF480" s="5"/>
      <c r="BG480" s="5"/>
      <c r="BH480" s="5"/>
      <c r="BI480" s="5"/>
      <c r="BJ480" s="5"/>
      <c r="BK480" s="5"/>
      <c r="BL480" s="5"/>
      <c r="BM480" s="4"/>
      <c r="BN480" s="5"/>
      <c r="BO480" s="5"/>
      <c r="BP480" s="5"/>
      <c r="BQ480" s="5"/>
      <c r="BR480" s="5"/>
      <c r="BS480" s="5"/>
      <c r="BT480" s="5"/>
      <c r="BU480" s="5"/>
    </row>
    <row r="481" spans="1:73" ht="13" x14ac:dyDescent="0.15">
      <c r="A481" s="34"/>
      <c r="B481" s="5"/>
      <c r="C481" s="5"/>
      <c r="D481" s="5"/>
      <c r="E481" s="5"/>
      <c r="F481" s="5"/>
      <c r="G481" s="5"/>
      <c r="H481" s="5"/>
      <c r="I481" s="5"/>
      <c r="J481" s="5"/>
      <c r="K481" s="5"/>
      <c r="L481" s="34"/>
      <c r="M481" s="34"/>
      <c r="N481" s="34"/>
      <c r="O481" s="34"/>
      <c r="P481" s="34"/>
      <c r="Q481" s="34"/>
      <c r="R481" s="5"/>
      <c r="S481" s="5"/>
      <c r="T481" s="5"/>
      <c r="U481" s="5"/>
      <c r="V481" s="5"/>
      <c r="W481" s="34"/>
      <c r="X481" s="34"/>
      <c r="Y481" s="34"/>
      <c r="Z481" s="34"/>
      <c r="AA481" s="34"/>
      <c r="AB481" s="5"/>
      <c r="AC481" s="5"/>
      <c r="AD481" s="34"/>
      <c r="AE481" s="5"/>
      <c r="AF481" s="5"/>
      <c r="AG481" s="5"/>
      <c r="AH481" s="5"/>
      <c r="AI481" s="5"/>
      <c r="AJ481" s="5"/>
      <c r="AK481" s="5"/>
      <c r="AL481" s="5"/>
      <c r="AM481" s="5"/>
      <c r="AN481" s="5"/>
      <c r="AO481" s="5"/>
      <c r="AP481" s="35"/>
      <c r="AQ481" s="34"/>
      <c r="AR481" s="34"/>
      <c r="AS481" s="34"/>
      <c r="AT481" s="34"/>
      <c r="AU481" s="34"/>
      <c r="AV481" s="34"/>
      <c r="AW481" s="34"/>
      <c r="AX481" s="34"/>
      <c r="AY481" s="34"/>
      <c r="AZ481" s="34"/>
      <c r="BA481" s="5"/>
      <c r="BB481" s="5"/>
      <c r="BC481" s="5"/>
      <c r="BD481" s="5"/>
      <c r="BE481" s="5"/>
      <c r="BF481" s="5"/>
      <c r="BG481" s="5"/>
      <c r="BH481" s="5"/>
      <c r="BI481" s="5"/>
      <c r="BJ481" s="5"/>
      <c r="BK481" s="5"/>
      <c r="BL481" s="5"/>
      <c r="BM481" s="4"/>
      <c r="BN481" s="5"/>
      <c r="BO481" s="5"/>
      <c r="BP481" s="5"/>
      <c r="BQ481" s="5"/>
      <c r="BR481" s="5"/>
      <c r="BS481" s="5"/>
      <c r="BT481" s="5"/>
      <c r="BU481" s="5"/>
    </row>
    <row r="482" spans="1:73" ht="13" x14ac:dyDescent="0.15">
      <c r="A482" s="34"/>
      <c r="B482" s="5"/>
      <c r="C482" s="5"/>
      <c r="D482" s="5"/>
      <c r="E482" s="5"/>
      <c r="F482" s="5"/>
      <c r="G482" s="5"/>
      <c r="H482" s="5"/>
      <c r="I482" s="5"/>
      <c r="J482" s="5"/>
      <c r="K482" s="5"/>
      <c r="L482" s="34"/>
      <c r="M482" s="34"/>
      <c r="N482" s="34"/>
      <c r="O482" s="34"/>
      <c r="P482" s="34"/>
      <c r="Q482" s="34"/>
      <c r="R482" s="5"/>
      <c r="S482" s="5"/>
      <c r="T482" s="5"/>
      <c r="U482" s="5"/>
      <c r="V482" s="5"/>
      <c r="W482" s="34"/>
      <c r="X482" s="34"/>
      <c r="Y482" s="34"/>
      <c r="Z482" s="34"/>
      <c r="AA482" s="34"/>
      <c r="AB482" s="5"/>
      <c r="AC482" s="5"/>
      <c r="AD482" s="34"/>
      <c r="AE482" s="5"/>
      <c r="AF482" s="5"/>
      <c r="AG482" s="5"/>
      <c r="AH482" s="5"/>
      <c r="AI482" s="5"/>
      <c r="AJ482" s="5"/>
      <c r="AK482" s="5"/>
      <c r="AL482" s="5"/>
      <c r="AM482" s="5"/>
      <c r="AN482" s="5"/>
      <c r="AO482" s="5"/>
      <c r="AP482" s="35"/>
      <c r="AQ482" s="34"/>
      <c r="AR482" s="34"/>
      <c r="AS482" s="34"/>
      <c r="AT482" s="34"/>
      <c r="AU482" s="34"/>
      <c r="AV482" s="34"/>
      <c r="AW482" s="34"/>
      <c r="AX482" s="34"/>
      <c r="AY482" s="34"/>
      <c r="AZ482" s="34"/>
      <c r="BA482" s="5"/>
      <c r="BB482" s="5"/>
      <c r="BC482" s="5"/>
      <c r="BD482" s="5"/>
      <c r="BE482" s="5"/>
      <c r="BF482" s="5"/>
      <c r="BG482" s="5"/>
      <c r="BH482" s="5"/>
      <c r="BI482" s="5"/>
      <c r="BJ482" s="5"/>
      <c r="BK482" s="5"/>
      <c r="BL482" s="5"/>
      <c r="BM482" s="4"/>
      <c r="BN482" s="5"/>
      <c r="BO482" s="5"/>
      <c r="BP482" s="5"/>
      <c r="BQ482" s="5"/>
      <c r="BR482" s="5"/>
      <c r="BS482" s="5"/>
      <c r="BT482" s="5"/>
      <c r="BU482" s="5"/>
    </row>
    <row r="483" spans="1:73" ht="13" x14ac:dyDescent="0.15">
      <c r="A483" s="34"/>
      <c r="B483" s="5"/>
      <c r="C483" s="5"/>
      <c r="D483" s="5"/>
      <c r="E483" s="5"/>
      <c r="F483" s="5"/>
      <c r="G483" s="5"/>
      <c r="H483" s="5"/>
      <c r="I483" s="5"/>
      <c r="J483" s="5"/>
      <c r="K483" s="5"/>
      <c r="L483" s="34"/>
      <c r="M483" s="34"/>
      <c r="N483" s="34"/>
      <c r="O483" s="34"/>
      <c r="P483" s="34"/>
      <c r="Q483" s="34"/>
      <c r="R483" s="5"/>
      <c r="S483" s="5"/>
      <c r="T483" s="5"/>
      <c r="U483" s="5"/>
      <c r="V483" s="5"/>
      <c r="W483" s="34"/>
      <c r="X483" s="34"/>
      <c r="Y483" s="34"/>
      <c r="Z483" s="34"/>
      <c r="AA483" s="34"/>
      <c r="AB483" s="5"/>
      <c r="AC483" s="5"/>
      <c r="AD483" s="34"/>
      <c r="AE483" s="5"/>
      <c r="AF483" s="5"/>
      <c r="AG483" s="5"/>
      <c r="AH483" s="5"/>
      <c r="AI483" s="5"/>
      <c r="AJ483" s="5"/>
      <c r="AK483" s="5"/>
      <c r="AL483" s="5"/>
      <c r="AM483" s="5"/>
      <c r="AN483" s="5"/>
      <c r="AO483" s="5"/>
      <c r="AP483" s="35"/>
      <c r="AQ483" s="34"/>
      <c r="AR483" s="34"/>
      <c r="AS483" s="34"/>
      <c r="AT483" s="34"/>
      <c r="AU483" s="34"/>
      <c r="AV483" s="34"/>
      <c r="AW483" s="34"/>
      <c r="AX483" s="34"/>
      <c r="AY483" s="34"/>
      <c r="AZ483" s="34"/>
      <c r="BA483" s="5"/>
      <c r="BB483" s="5"/>
      <c r="BC483" s="5"/>
      <c r="BD483" s="5"/>
      <c r="BE483" s="5"/>
      <c r="BF483" s="5"/>
      <c r="BG483" s="5"/>
      <c r="BH483" s="5"/>
      <c r="BI483" s="5"/>
      <c r="BJ483" s="5"/>
      <c r="BK483" s="5"/>
      <c r="BL483" s="5"/>
      <c r="BM483" s="4"/>
      <c r="BN483" s="5"/>
      <c r="BO483" s="5"/>
      <c r="BP483" s="5"/>
      <c r="BQ483" s="5"/>
      <c r="BR483" s="5"/>
      <c r="BS483" s="5"/>
      <c r="BT483" s="5"/>
      <c r="BU483" s="5"/>
    </row>
    <row r="484" spans="1:73" ht="13" x14ac:dyDescent="0.15">
      <c r="A484" s="34"/>
      <c r="B484" s="5"/>
      <c r="C484" s="5"/>
      <c r="D484" s="5"/>
      <c r="E484" s="5"/>
      <c r="F484" s="5"/>
      <c r="G484" s="5"/>
      <c r="H484" s="5"/>
      <c r="I484" s="5"/>
      <c r="J484" s="5"/>
      <c r="K484" s="5"/>
      <c r="L484" s="34"/>
      <c r="M484" s="34"/>
      <c r="N484" s="34"/>
      <c r="O484" s="34"/>
      <c r="P484" s="34"/>
      <c r="Q484" s="34"/>
      <c r="R484" s="5"/>
      <c r="S484" s="5"/>
      <c r="T484" s="5"/>
      <c r="U484" s="5"/>
      <c r="V484" s="5"/>
      <c r="W484" s="34"/>
      <c r="X484" s="34"/>
      <c r="Y484" s="34"/>
      <c r="Z484" s="34"/>
      <c r="AA484" s="34"/>
      <c r="AB484" s="5"/>
      <c r="AC484" s="5"/>
      <c r="AD484" s="34"/>
      <c r="AE484" s="5"/>
      <c r="AF484" s="5"/>
      <c r="AG484" s="5"/>
      <c r="AH484" s="5"/>
      <c r="AI484" s="5"/>
      <c r="AJ484" s="5"/>
      <c r="AK484" s="5"/>
      <c r="AL484" s="5"/>
      <c r="AM484" s="5"/>
      <c r="AN484" s="5"/>
      <c r="AO484" s="5"/>
      <c r="AP484" s="35"/>
      <c r="AQ484" s="34"/>
      <c r="AR484" s="34"/>
      <c r="AS484" s="34"/>
      <c r="AT484" s="34"/>
      <c r="AU484" s="34"/>
      <c r="AV484" s="34"/>
      <c r="AW484" s="34"/>
      <c r="AX484" s="34"/>
      <c r="AY484" s="34"/>
      <c r="AZ484" s="34"/>
      <c r="BA484" s="5"/>
      <c r="BB484" s="5"/>
      <c r="BC484" s="5"/>
      <c r="BD484" s="5"/>
      <c r="BE484" s="5"/>
      <c r="BF484" s="5"/>
      <c r="BG484" s="5"/>
      <c r="BH484" s="5"/>
      <c r="BI484" s="5"/>
      <c r="BJ484" s="5"/>
      <c r="BK484" s="5"/>
      <c r="BL484" s="5"/>
      <c r="BM484" s="4"/>
      <c r="BN484" s="5"/>
      <c r="BO484" s="5"/>
      <c r="BP484" s="5"/>
      <c r="BQ484" s="5"/>
      <c r="BR484" s="5"/>
      <c r="BS484" s="5"/>
      <c r="BT484" s="5"/>
      <c r="BU484" s="5"/>
    </row>
    <row r="485" spans="1:73" ht="13" x14ac:dyDescent="0.15">
      <c r="A485" s="34"/>
      <c r="B485" s="5"/>
      <c r="C485" s="5"/>
      <c r="D485" s="5"/>
      <c r="E485" s="5"/>
      <c r="F485" s="5"/>
      <c r="G485" s="5"/>
      <c r="H485" s="5"/>
      <c r="I485" s="5"/>
      <c r="J485" s="5"/>
      <c r="K485" s="5"/>
      <c r="L485" s="34"/>
      <c r="M485" s="34"/>
      <c r="N485" s="34"/>
      <c r="O485" s="34"/>
      <c r="P485" s="34"/>
      <c r="Q485" s="34"/>
      <c r="R485" s="5"/>
      <c r="S485" s="5"/>
      <c r="T485" s="5"/>
      <c r="U485" s="5"/>
      <c r="V485" s="5"/>
      <c r="W485" s="34"/>
      <c r="X485" s="34"/>
      <c r="Y485" s="34"/>
      <c r="Z485" s="34"/>
      <c r="AA485" s="34"/>
      <c r="AB485" s="5"/>
      <c r="AC485" s="5"/>
      <c r="AD485" s="34"/>
      <c r="AE485" s="5"/>
      <c r="AF485" s="5"/>
      <c r="AG485" s="5"/>
      <c r="AH485" s="5"/>
      <c r="AI485" s="5"/>
      <c r="AJ485" s="5"/>
      <c r="AK485" s="5"/>
      <c r="AL485" s="5"/>
      <c r="AM485" s="5"/>
      <c r="AN485" s="5"/>
      <c r="AO485" s="5"/>
      <c r="AP485" s="35"/>
      <c r="AQ485" s="34"/>
      <c r="AR485" s="34"/>
      <c r="AS485" s="34"/>
      <c r="AT485" s="34"/>
      <c r="AU485" s="34"/>
      <c r="AV485" s="34"/>
      <c r="AW485" s="34"/>
      <c r="AX485" s="34"/>
      <c r="AY485" s="34"/>
      <c r="AZ485" s="34"/>
      <c r="BA485" s="5"/>
      <c r="BB485" s="5"/>
      <c r="BC485" s="5"/>
      <c r="BD485" s="5"/>
      <c r="BE485" s="5"/>
      <c r="BF485" s="5"/>
      <c r="BG485" s="5"/>
      <c r="BH485" s="5"/>
      <c r="BI485" s="5"/>
      <c r="BJ485" s="5"/>
      <c r="BK485" s="5"/>
      <c r="BL485" s="5"/>
      <c r="BM485" s="4"/>
      <c r="BN485" s="5"/>
      <c r="BO485" s="5"/>
      <c r="BP485" s="5"/>
      <c r="BQ485" s="5"/>
      <c r="BR485" s="5"/>
      <c r="BS485" s="5"/>
      <c r="BT485" s="5"/>
      <c r="BU485" s="5"/>
    </row>
    <row r="486" spans="1:73" ht="13" x14ac:dyDescent="0.15">
      <c r="A486" s="34"/>
      <c r="B486" s="5"/>
      <c r="C486" s="5"/>
      <c r="D486" s="5"/>
      <c r="E486" s="5"/>
      <c r="F486" s="5"/>
      <c r="G486" s="5"/>
      <c r="H486" s="5"/>
      <c r="I486" s="5"/>
      <c r="J486" s="5"/>
      <c r="K486" s="5"/>
      <c r="L486" s="34"/>
      <c r="M486" s="34"/>
      <c r="N486" s="34"/>
      <c r="O486" s="34"/>
      <c r="P486" s="34"/>
      <c r="Q486" s="34"/>
      <c r="R486" s="5"/>
      <c r="S486" s="5"/>
      <c r="T486" s="5"/>
      <c r="U486" s="5"/>
      <c r="V486" s="5"/>
      <c r="W486" s="34"/>
      <c r="X486" s="34"/>
      <c r="Y486" s="34"/>
      <c r="Z486" s="34"/>
      <c r="AA486" s="34"/>
      <c r="AB486" s="5"/>
      <c r="AC486" s="5"/>
      <c r="AD486" s="34"/>
      <c r="AE486" s="5"/>
      <c r="AF486" s="5"/>
      <c r="AG486" s="5"/>
      <c r="AH486" s="5"/>
      <c r="AI486" s="5"/>
      <c r="AJ486" s="5"/>
      <c r="AK486" s="5"/>
      <c r="AL486" s="5"/>
      <c r="AM486" s="5"/>
      <c r="AN486" s="5"/>
      <c r="AO486" s="5"/>
      <c r="AP486" s="35"/>
      <c r="AQ486" s="34"/>
      <c r="AR486" s="34"/>
      <c r="AS486" s="34"/>
      <c r="AT486" s="34"/>
      <c r="AU486" s="34"/>
      <c r="AV486" s="34"/>
      <c r="AW486" s="34"/>
      <c r="AX486" s="34"/>
      <c r="AY486" s="34"/>
      <c r="AZ486" s="34"/>
      <c r="BA486" s="5"/>
      <c r="BB486" s="5"/>
      <c r="BC486" s="5"/>
      <c r="BD486" s="5"/>
      <c r="BE486" s="5"/>
      <c r="BF486" s="5"/>
      <c r="BG486" s="5"/>
      <c r="BH486" s="5"/>
      <c r="BI486" s="5"/>
      <c r="BJ486" s="5"/>
      <c r="BK486" s="5"/>
      <c r="BL486" s="5"/>
      <c r="BM486" s="4"/>
      <c r="BN486" s="5"/>
      <c r="BO486" s="5"/>
      <c r="BP486" s="5"/>
      <c r="BQ486" s="5"/>
      <c r="BR486" s="5"/>
      <c r="BS486" s="5"/>
      <c r="BT486" s="5"/>
      <c r="BU486" s="5"/>
    </row>
    <row r="487" spans="1:73" ht="13" x14ac:dyDescent="0.15">
      <c r="A487" s="34"/>
      <c r="B487" s="5"/>
      <c r="C487" s="5"/>
      <c r="D487" s="5"/>
      <c r="E487" s="5"/>
      <c r="F487" s="5"/>
      <c r="G487" s="5"/>
      <c r="H487" s="5"/>
      <c r="I487" s="5"/>
      <c r="J487" s="5"/>
      <c r="K487" s="5"/>
      <c r="L487" s="34"/>
      <c r="M487" s="34"/>
      <c r="N487" s="34"/>
      <c r="O487" s="34"/>
      <c r="P487" s="34"/>
      <c r="Q487" s="34"/>
      <c r="R487" s="5"/>
      <c r="S487" s="5"/>
      <c r="T487" s="5"/>
      <c r="U487" s="5"/>
      <c r="V487" s="5"/>
      <c r="W487" s="34"/>
      <c r="X487" s="34"/>
      <c r="Y487" s="34"/>
      <c r="Z487" s="34"/>
      <c r="AA487" s="34"/>
      <c r="AB487" s="5"/>
      <c r="AC487" s="5"/>
      <c r="AD487" s="34"/>
      <c r="AE487" s="5"/>
      <c r="AF487" s="5"/>
      <c r="AG487" s="5"/>
      <c r="AH487" s="5"/>
      <c r="AI487" s="5"/>
      <c r="AJ487" s="5"/>
      <c r="AK487" s="5"/>
      <c r="AL487" s="5"/>
      <c r="AM487" s="5"/>
      <c r="AN487" s="5"/>
      <c r="AO487" s="5"/>
      <c r="AP487" s="35"/>
      <c r="AQ487" s="34"/>
      <c r="AR487" s="34"/>
      <c r="AS487" s="34"/>
      <c r="AT487" s="34"/>
      <c r="AU487" s="34"/>
      <c r="AV487" s="34"/>
      <c r="AW487" s="34"/>
      <c r="AX487" s="34"/>
      <c r="AY487" s="34"/>
      <c r="AZ487" s="34"/>
      <c r="BA487" s="5"/>
      <c r="BB487" s="5"/>
      <c r="BC487" s="5"/>
      <c r="BD487" s="5"/>
      <c r="BE487" s="5"/>
      <c r="BF487" s="5"/>
      <c r="BG487" s="5"/>
      <c r="BH487" s="5"/>
      <c r="BI487" s="5"/>
      <c r="BJ487" s="5"/>
      <c r="BK487" s="5"/>
      <c r="BL487" s="5"/>
      <c r="BM487" s="4"/>
      <c r="BN487" s="5"/>
      <c r="BO487" s="5"/>
      <c r="BP487" s="5"/>
      <c r="BQ487" s="5"/>
      <c r="BR487" s="5"/>
      <c r="BS487" s="5"/>
      <c r="BT487" s="5"/>
      <c r="BU487" s="5"/>
    </row>
    <row r="488" spans="1:73" ht="13" x14ac:dyDescent="0.15">
      <c r="A488" s="34"/>
      <c r="B488" s="5"/>
      <c r="C488" s="5"/>
      <c r="D488" s="5"/>
      <c r="E488" s="5"/>
      <c r="F488" s="5"/>
      <c r="G488" s="5"/>
      <c r="H488" s="5"/>
      <c r="I488" s="5"/>
      <c r="J488" s="5"/>
      <c r="K488" s="5"/>
      <c r="L488" s="34"/>
      <c r="M488" s="34"/>
      <c r="N488" s="34"/>
      <c r="O488" s="34"/>
      <c r="P488" s="34"/>
      <c r="Q488" s="34"/>
      <c r="R488" s="5"/>
      <c r="S488" s="5"/>
      <c r="T488" s="5"/>
      <c r="U488" s="5"/>
      <c r="V488" s="5"/>
      <c r="W488" s="34"/>
      <c r="X488" s="34"/>
      <c r="Y488" s="34"/>
      <c r="Z488" s="34"/>
      <c r="AA488" s="34"/>
      <c r="AB488" s="5"/>
      <c r="AC488" s="5"/>
      <c r="AD488" s="34"/>
      <c r="AE488" s="5"/>
      <c r="AF488" s="5"/>
      <c r="AG488" s="5"/>
      <c r="AH488" s="5"/>
      <c r="AI488" s="5"/>
      <c r="AJ488" s="5"/>
      <c r="AK488" s="5"/>
      <c r="AL488" s="5"/>
      <c r="AM488" s="5"/>
      <c r="AN488" s="5"/>
      <c r="AO488" s="5"/>
      <c r="AP488" s="35"/>
      <c r="AQ488" s="34"/>
      <c r="AR488" s="34"/>
      <c r="AS488" s="34"/>
      <c r="AT488" s="34"/>
      <c r="AU488" s="34"/>
      <c r="AV488" s="34"/>
      <c r="AW488" s="34"/>
      <c r="AX488" s="34"/>
      <c r="AY488" s="34"/>
      <c r="AZ488" s="34"/>
      <c r="BA488" s="5"/>
      <c r="BB488" s="5"/>
      <c r="BC488" s="5"/>
      <c r="BD488" s="5"/>
      <c r="BE488" s="5"/>
      <c r="BF488" s="5"/>
      <c r="BG488" s="5"/>
      <c r="BH488" s="5"/>
      <c r="BI488" s="5"/>
      <c r="BJ488" s="5"/>
      <c r="BK488" s="5"/>
      <c r="BL488" s="5"/>
      <c r="BM488" s="4"/>
      <c r="BN488" s="5"/>
      <c r="BO488" s="5"/>
      <c r="BP488" s="5"/>
      <c r="BQ488" s="5"/>
      <c r="BR488" s="5"/>
      <c r="BS488" s="5"/>
      <c r="BT488" s="5"/>
      <c r="BU488" s="5"/>
    </row>
    <row r="489" spans="1:73" ht="13" x14ac:dyDescent="0.15">
      <c r="A489" s="34"/>
      <c r="B489" s="5"/>
      <c r="C489" s="5"/>
      <c r="D489" s="5"/>
      <c r="E489" s="5"/>
      <c r="F489" s="5"/>
      <c r="G489" s="5"/>
      <c r="H489" s="5"/>
      <c r="I489" s="5"/>
      <c r="J489" s="5"/>
      <c r="K489" s="5"/>
      <c r="L489" s="34"/>
      <c r="M489" s="34"/>
      <c r="N489" s="34"/>
      <c r="O489" s="34"/>
      <c r="P489" s="34"/>
      <c r="Q489" s="34"/>
      <c r="R489" s="5"/>
      <c r="S489" s="5"/>
      <c r="T489" s="5"/>
      <c r="U489" s="5"/>
      <c r="V489" s="5"/>
      <c r="W489" s="34"/>
      <c r="X489" s="34"/>
      <c r="Y489" s="34"/>
      <c r="Z489" s="34"/>
      <c r="AA489" s="34"/>
      <c r="AB489" s="5"/>
      <c r="AC489" s="5"/>
      <c r="AD489" s="34"/>
      <c r="AE489" s="5"/>
      <c r="AF489" s="5"/>
      <c r="AG489" s="5"/>
      <c r="AH489" s="5"/>
      <c r="AI489" s="5"/>
      <c r="AJ489" s="5"/>
      <c r="AK489" s="5"/>
      <c r="AL489" s="5"/>
      <c r="AM489" s="5"/>
      <c r="AN489" s="5"/>
      <c r="AO489" s="5"/>
      <c r="AP489" s="35"/>
      <c r="AQ489" s="34"/>
      <c r="AR489" s="34"/>
      <c r="AS489" s="34"/>
      <c r="AT489" s="34"/>
      <c r="AU489" s="34"/>
      <c r="AV489" s="34"/>
      <c r="AW489" s="34"/>
      <c r="AX489" s="34"/>
      <c r="AY489" s="34"/>
      <c r="AZ489" s="34"/>
      <c r="BA489" s="5"/>
      <c r="BB489" s="5"/>
      <c r="BC489" s="5"/>
      <c r="BD489" s="5"/>
      <c r="BE489" s="5"/>
      <c r="BF489" s="5"/>
      <c r="BG489" s="5"/>
      <c r="BH489" s="5"/>
      <c r="BI489" s="5"/>
      <c r="BJ489" s="5"/>
      <c r="BK489" s="5"/>
      <c r="BL489" s="5"/>
      <c r="BM489" s="4"/>
      <c r="BN489" s="5"/>
      <c r="BO489" s="5"/>
      <c r="BP489" s="5"/>
      <c r="BQ489" s="5"/>
      <c r="BR489" s="5"/>
      <c r="BS489" s="5"/>
      <c r="BT489" s="5"/>
      <c r="BU489" s="5"/>
    </row>
    <row r="490" spans="1:73" ht="13" x14ac:dyDescent="0.15">
      <c r="A490" s="34"/>
      <c r="B490" s="5"/>
      <c r="C490" s="5"/>
      <c r="D490" s="5"/>
      <c r="E490" s="5"/>
      <c r="F490" s="5"/>
      <c r="G490" s="5"/>
      <c r="H490" s="5"/>
      <c r="I490" s="5"/>
      <c r="J490" s="5"/>
      <c r="K490" s="5"/>
      <c r="L490" s="34"/>
      <c r="M490" s="34"/>
      <c r="N490" s="34"/>
      <c r="O490" s="34"/>
      <c r="P490" s="34"/>
      <c r="Q490" s="34"/>
      <c r="R490" s="5"/>
      <c r="S490" s="5"/>
      <c r="T490" s="5"/>
      <c r="U490" s="5"/>
      <c r="V490" s="5"/>
      <c r="W490" s="34"/>
      <c r="X490" s="34"/>
      <c r="Y490" s="34"/>
      <c r="Z490" s="34"/>
      <c r="AA490" s="34"/>
      <c r="AB490" s="5"/>
      <c r="AC490" s="5"/>
      <c r="AD490" s="34"/>
      <c r="AE490" s="5"/>
      <c r="AF490" s="5"/>
      <c r="AG490" s="5"/>
      <c r="AH490" s="5"/>
      <c r="AI490" s="5"/>
      <c r="AJ490" s="5"/>
      <c r="AK490" s="5"/>
      <c r="AL490" s="5"/>
      <c r="AM490" s="5"/>
      <c r="AN490" s="5"/>
      <c r="AO490" s="5"/>
      <c r="AP490" s="35"/>
      <c r="AQ490" s="34"/>
      <c r="AR490" s="34"/>
      <c r="AS490" s="34"/>
      <c r="AT490" s="34"/>
      <c r="AU490" s="34"/>
      <c r="AV490" s="34"/>
      <c r="AW490" s="34"/>
      <c r="AX490" s="34"/>
      <c r="AY490" s="34"/>
      <c r="AZ490" s="34"/>
      <c r="BA490" s="5"/>
      <c r="BB490" s="5"/>
      <c r="BC490" s="5"/>
      <c r="BD490" s="5"/>
      <c r="BE490" s="5"/>
      <c r="BF490" s="5"/>
      <c r="BG490" s="5"/>
      <c r="BH490" s="5"/>
      <c r="BI490" s="5"/>
      <c r="BJ490" s="5"/>
      <c r="BK490" s="5"/>
      <c r="BL490" s="5"/>
      <c r="BM490" s="4"/>
      <c r="BN490" s="5"/>
      <c r="BO490" s="5"/>
      <c r="BP490" s="5"/>
      <c r="BQ490" s="5"/>
      <c r="BR490" s="5"/>
      <c r="BS490" s="5"/>
      <c r="BT490" s="5"/>
      <c r="BU490" s="5"/>
    </row>
    <row r="491" spans="1:73" ht="13" x14ac:dyDescent="0.15">
      <c r="A491" s="34"/>
      <c r="B491" s="5"/>
      <c r="C491" s="5"/>
      <c r="D491" s="5"/>
      <c r="E491" s="5"/>
      <c r="F491" s="5"/>
      <c r="G491" s="5"/>
      <c r="H491" s="5"/>
      <c r="I491" s="5"/>
      <c r="J491" s="5"/>
      <c r="K491" s="5"/>
      <c r="L491" s="34"/>
      <c r="M491" s="34"/>
      <c r="N491" s="34"/>
      <c r="O491" s="34"/>
      <c r="P491" s="34"/>
      <c r="Q491" s="34"/>
      <c r="R491" s="5"/>
      <c r="S491" s="5"/>
      <c r="T491" s="5"/>
      <c r="U491" s="5"/>
      <c r="V491" s="5"/>
      <c r="W491" s="34"/>
      <c r="X491" s="34"/>
      <c r="Y491" s="34"/>
      <c r="Z491" s="34"/>
      <c r="AA491" s="34"/>
      <c r="AB491" s="5"/>
      <c r="AC491" s="5"/>
      <c r="AD491" s="34"/>
      <c r="AE491" s="5"/>
      <c r="AF491" s="5"/>
      <c r="AG491" s="5"/>
      <c r="AH491" s="5"/>
      <c r="AI491" s="5"/>
      <c r="AJ491" s="5"/>
      <c r="AK491" s="5"/>
      <c r="AL491" s="5"/>
      <c r="AM491" s="5"/>
      <c r="AN491" s="5"/>
      <c r="AO491" s="5"/>
      <c r="AP491" s="35"/>
      <c r="AQ491" s="34"/>
      <c r="AR491" s="34"/>
      <c r="AS491" s="34"/>
      <c r="AT491" s="34"/>
      <c r="AU491" s="34"/>
      <c r="AV491" s="34"/>
      <c r="AW491" s="34"/>
      <c r="AX491" s="34"/>
      <c r="AY491" s="34"/>
      <c r="AZ491" s="34"/>
      <c r="BA491" s="5"/>
      <c r="BB491" s="5"/>
      <c r="BC491" s="5"/>
      <c r="BD491" s="5"/>
      <c r="BE491" s="5"/>
      <c r="BF491" s="5"/>
      <c r="BG491" s="5"/>
      <c r="BH491" s="5"/>
      <c r="BI491" s="5"/>
      <c r="BJ491" s="5"/>
      <c r="BK491" s="5"/>
      <c r="BL491" s="5"/>
      <c r="BM491" s="4"/>
      <c r="BN491" s="5"/>
      <c r="BO491" s="5"/>
      <c r="BP491" s="5"/>
      <c r="BQ491" s="5"/>
      <c r="BR491" s="5"/>
      <c r="BS491" s="5"/>
      <c r="BT491" s="5"/>
      <c r="BU491" s="5"/>
    </row>
    <row r="492" spans="1:73" ht="13" x14ac:dyDescent="0.15">
      <c r="A492" s="34"/>
      <c r="B492" s="5"/>
      <c r="C492" s="5"/>
      <c r="D492" s="5"/>
      <c r="E492" s="5"/>
      <c r="F492" s="5"/>
      <c r="G492" s="5"/>
      <c r="H492" s="5"/>
      <c r="I492" s="5"/>
      <c r="J492" s="5"/>
      <c r="K492" s="5"/>
      <c r="L492" s="34"/>
      <c r="M492" s="34"/>
      <c r="N492" s="34"/>
      <c r="O492" s="34"/>
      <c r="P492" s="34"/>
      <c r="Q492" s="34"/>
      <c r="R492" s="5"/>
      <c r="S492" s="5"/>
      <c r="T492" s="5"/>
      <c r="U492" s="5"/>
      <c r="V492" s="5"/>
      <c r="W492" s="34"/>
      <c r="X492" s="34"/>
      <c r="Y492" s="34"/>
      <c r="Z492" s="34"/>
      <c r="AA492" s="34"/>
      <c r="AB492" s="5"/>
      <c r="AC492" s="5"/>
      <c r="AD492" s="34"/>
      <c r="AE492" s="5"/>
      <c r="AF492" s="5"/>
      <c r="AG492" s="5"/>
      <c r="AH492" s="5"/>
      <c r="AI492" s="5"/>
      <c r="AJ492" s="5"/>
      <c r="AK492" s="5"/>
      <c r="AL492" s="5"/>
      <c r="AM492" s="5"/>
      <c r="AN492" s="5"/>
      <c r="AO492" s="5"/>
      <c r="AP492" s="35"/>
      <c r="AQ492" s="34"/>
      <c r="AR492" s="34"/>
      <c r="AS492" s="34"/>
      <c r="AT492" s="34"/>
      <c r="AU492" s="34"/>
      <c r="AV492" s="34"/>
      <c r="AW492" s="34"/>
      <c r="AX492" s="34"/>
      <c r="AY492" s="34"/>
      <c r="AZ492" s="34"/>
      <c r="BA492" s="5"/>
      <c r="BB492" s="5"/>
      <c r="BC492" s="5"/>
      <c r="BD492" s="5"/>
      <c r="BE492" s="5"/>
      <c r="BF492" s="5"/>
      <c r="BG492" s="5"/>
      <c r="BH492" s="5"/>
      <c r="BI492" s="5"/>
      <c r="BJ492" s="5"/>
      <c r="BK492" s="5"/>
      <c r="BL492" s="5"/>
      <c r="BM492" s="4"/>
      <c r="BN492" s="5"/>
      <c r="BO492" s="5"/>
      <c r="BP492" s="5"/>
      <c r="BQ492" s="5"/>
      <c r="BR492" s="5"/>
      <c r="BS492" s="5"/>
      <c r="BT492" s="5"/>
      <c r="BU492" s="5"/>
    </row>
    <row r="493" spans="1:73" ht="13" x14ac:dyDescent="0.15">
      <c r="A493" s="34"/>
      <c r="B493" s="5"/>
      <c r="C493" s="5"/>
      <c r="D493" s="5"/>
      <c r="E493" s="5"/>
      <c r="F493" s="5"/>
      <c r="G493" s="5"/>
      <c r="H493" s="5"/>
      <c r="I493" s="5"/>
      <c r="J493" s="5"/>
      <c r="K493" s="5"/>
      <c r="L493" s="34"/>
      <c r="M493" s="34"/>
      <c r="N493" s="34"/>
      <c r="O493" s="34"/>
      <c r="P493" s="34"/>
      <c r="Q493" s="34"/>
      <c r="R493" s="5"/>
      <c r="S493" s="5"/>
      <c r="T493" s="5"/>
      <c r="U493" s="5"/>
      <c r="V493" s="5"/>
      <c r="W493" s="34"/>
      <c r="X493" s="34"/>
      <c r="Y493" s="34"/>
      <c r="Z493" s="34"/>
      <c r="AA493" s="34"/>
      <c r="AB493" s="5"/>
      <c r="AC493" s="5"/>
      <c r="AD493" s="34"/>
      <c r="AE493" s="5"/>
      <c r="AF493" s="5"/>
      <c r="AG493" s="5"/>
      <c r="AH493" s="5"/>
      <c r="AI493" s="5"/>
      <c r="AJ493" s="5"/>
      <c r="AK493" s="5"/>
      <c r="AL493" s="5"/>
      <c r="AM493" s="5"/>
      <c r="AN493" s="5"/>
      <c r="AO493" s="5"/>
      <c r="AP493" s="35"/>
      <c r="AQ493" s="34"/>
      <c r="AR493" s="34"/>
      <c r="AS493" s="34"/>
      <c r="AT493" s="34"/>
      <c r="AU493" s="34"/>
      <c r="AV493" s="34"/>
      <c r="AW493" s="34"/>
      <c r="AX493" s="34"/>
      <c r="AY493" s="34"/>
      <c r="AZ493" s="34"/>
      <c r="BA493" s="5"/>
      <c r="BB493" s="5"/>
      <c r="BC493" s="5"/>
      <c r="BD493" s="5"/>
      <c r="BE493" s="5"/>
      <c r="BF493" s="5"/>
      <c r="BG493" s="5"/>
      <c r="BH493" s="5"/>
      <c r="BI493" s="5"/>
      <c r="BJ493" s="5"/>
      <c r="BK493" s="5"/>
      <c r="BL493" s="5"/>
      <c r="BM493" s="4"/>
      <c r="BN493" s="5"/>
      <c r="BO493" s="5"/>
      <c r="BP493" s="5"/>
      <c r="BQ493" s="5"/>
      <c r="BR493" s="5"/>
      <c r="BS493" s="5"/>
      <c r="BT493" s="5"/>
      <c r="BU493" s="5"/>
    </row>
    <row r="494" spans="1:73" ht="13" x14ac:dyDescent="0.15">
      <c r="A494" s="34"/>
      <c r="B494" s="5"/>
      <c r="C494" s="5"/>
      <c r="D494" s="5"/>
      <c r="E494" s="5"/>
      <c r="F494" s="5"/>
      <c r="G494" s="5"/>
      <c r="H494" s="5"/>
      <c r="I494" s="5"/>
      <c r="J494" s="5"/>
      <c r="K494" s="5"/>
      <c r="L494" s="34"/>
      <c r="M494" s="34"/>
      <c r="N494" s="34"/>
      <c r="O494" s="34"/>
      <c r="P494" s="34"/>
      <c r="Q494" s="34"/>
      <c r="R494" s="5"/>
      <c r="S494" s="5"/>
      <c r="T494" s="5"/>
      <c r="U494" s="5"/>
      <c r="V494" s="5"/>
      <c r="W494" s="34"/>
      <c r="X494" s="34"/>
      <c r="Y494" s="34"/>
      <c r="Z494" s="34"/>
      <c r="AA494" s="34"/>
      <c r="AB494" s="5"/>
      <c r="AC494" s="5"/>
      <c r="AD494" s="34"/>
      <c r="AE494" s="5"/>
      <c r="AF494" s="5"/>
      <c r="AG494" s="5"/>
      <c r="AH494" s="5"/>
      <c r="AI494" s="5"/>
      <c r="AJ494" s="5"/>
      <c r="AK494" s="5"/>
      <c r="AL494" s="5"/>
      <c r="AM494" s="5"/>
      <c r="AN494" s="5"/>
      <c r="AO494" s="5"/>
      <c r="AP494" s="35"/>
      <c r="AQ494" s="34"/>
      <c r="AR494" s="34"/>
      <c r="AS494" s="34"/>
      <c r="AT494" s="34"/>
      <c r="AU494" s="34"/>
      <c r="AV494" s="34"/>
      <c r="AW494" s="34"/>
      <c r="AX494" s="34"/>
      <c r="AY494" s="34"/>
      <c r="AZ494" s="34"/>
      <c r="BA494" s="5"/>
      <c r="BB494" s="5"/>
      <c r="BC494" s="5"/>
      <c r="BD494" s="5"/>
      <c r="BE494" s="5"/>
      <c r="BF494" s="5"/>
      <c r="BG494" s="5"/>
      <c r="BH494" s="5"/>
      <c r="BI494" s="5"/>
      <c r="BJ494" s="5"/>
      <c r="BK494" s="5"/>
      <c r="BL494" s="5"/>
      <c r="BM494" s="4"/>
      <c r="BN494" s="5"/>
      <c r="BO494" s="5"/>
      <c r="BP494" s="5"/>
      <c r="BQ494" s="5"/>
      <c r="BR494" s="5"/>
      <c r="BS494" s="5"/>
      <c r="BT494" s="5"/>
      <c r="BU494" s="5"/>
    </row>
    <row r="495" spans="1:73" ht="13" x14ac:dyDescent="0.15">
      <c r="A495" s="34"/>
      <c r="B495" s="5"/>
      <c r="C495" s="5"/>
      <c r="D495" s="5"/>
      <c r="E495" s="5"/>
      <c r="F495" s="5"/>
      <c r="G495" s="5"/>
      <c r="H495" s="5"/>
      <c r="I495" s="5"/>
      <c r="J495" s="5"/>
      <c r="K495" s="5"/>
      <c r="L495" s="34"/>
      <c r="M495" s="34"/>
      <c r="N495" s="34"/>
      <c r="O495" s="34"/>
      <c r="P495" s="34"/>
      <c r="Q495" s="34"/>
      <c r="R495" s="5"/>
      <c r="S495" s="5"/>
      <c r="T495" s="5"/>
      <c r="U495" s="5"/>
      <c r="V495" s="5"/>
      <c r="W495" s="34"/>
      <c r="X495" s="34"/>
      <c r="Y495" s="34"/>
      <c r="Z495" s="34"/>
      <c r="AA495" s="34"/>
      <c r="AB495" s="5"/>
      <c r="AC495" s="5"/>
      <c r="AD495" s="34"/>
      <c r="AE495" s="5"/>
      <c r="AF495" s="5"/>
      <c r="AG495" s="5"/>
      <c r="AH495" s="5"/>
      <c r="AI495" s="5"/>
      <c r="AJ495" s="5"/>
      <c r="AK495" s="5"/>
      <c r="AL495" s="5"/>
      <c r="AM495" s="5"/>
      <c r="AN495" s="5"/>
      <c r="AO495" s="5"/>
      <c r="AP495" s="35"/>
      <c r="AQ495" s="34"/>
      <c r="AR495" s="34"/>
      <c r="AS495" s="34"/>
      <c r="AT495" s="34"/>
      <c r="AU495" s="34"/>
      <c r="AV495" s="34"/>
      <c r="AW495" s="34"/>
      <c r="AX495" s="34"/>
      <c r="AY495" s="34"/>
      <c r="AZ495" s="34"/>
      <c r="BA495" s="5"/>
      <c r="BB495" s="5"/>
      <c r="BC495" s="5"/>
      <c r="BD495" s="5"/>
      <c r="BE495" s="5"/>
      <c r="BF495" s="5"/>
      <c r="BG495" s="5"/>
      <c r="BH495" s="5"/>
      <c r="BI495" s="5"/>
      <c r="BJ495" s="5"/>
      <c r="BK495" s="5"/>
      <c r="BL495" s="5"/>
      <c r="BM495" s="4"/>
      <c r="BN495" s="5"/>
      <c r="BO495" s="5"/>
      <c r="BP495" s="5"/>
      <c r="BQ495" s="5"/>
      <c r="BR495" s="5"/>
      <c r="BS495" s="5"/>
      <c r="BT495" s="5"/>
      <c r="BU495" s="5"/>
    </row>
    <row r="496" spans="1:73" ht="13" x14ac:dyDescent="0.15">
      <c r="A496" s="34"/>
      <c r="B496" s="5"/>
      <c r="C496" s="5"/>
      <c r="D496" s="5"/>
      <c r="E496" s="5"/>
      <c r="F496" s="5"/>
      <c r="G496" s="5"/>
      <c r="H496" s="5"/>
      <c r="I496" s="5"/>
      <c r="J496" s="5"/>
      <c r="K496" s="5"/>
      <c r="L496" s="34"/>
      <c r="M496" s="34"/>
      <c r="N496" s="34"/>
      <c r="O496" s="34"/>
      <c r="P496" s="34"/>
      <c r="Q496" s="34"/>
      <c r="R496" s="5"/>
      <c r="S496" s="5"/>
      <c r="T496" s="5"/>
      <c r="U496" s="5"/>
      <c r="V496" s="5"/>
      <c r="W496" s="34"/>
      <c r="X496" s="34"/>
      <c r="Y496" s="34"/>
      <c r="Z496" s="34"/>
      <c r="AA496" s="34"/>
      <c r="AB496" s="5"/>
      <c r="AC496" s="5"/>
      <c r="AD496" s="34"/>
      <c r="AE496" s="5"/>
      <c r="AF496" s="5"/>
      <c r="AG496" s="5"/>
      <c r="AH496" s="5"/>
      <c r="AI496" s="5"/>
      <c r="AJ496" s="5"/>
      <c r="AK496" s="5"/>
      <c r="AL496" s="5"/>
      <c r="AM496" s="5"/>
      <c r="AN496" s="5"/>
      <c r="AO496" s="5"/>
      <c r="AP496" s="35"/>
      <c r="AQ496" s="34"/>
      <c r="AR496" s="34"/>
      <c r="AS496" s="34"/>
      <c r="AT496" s="34"/>
      <c r="AU496" s="34"/>
      <c r="AV496" s="34"/>
      <c r="AW496" s="34"/>
      <c r="AX496" s="34"/>
      <c r="AY496" s="34"/>
      <c r="AZ496" s="34"/>
      <c r="BA496" s="5"/>
      <c r="BB496" s="5"/>
      <c r="BC496" s="5"/>
      <c r="BD496" s="5"/>
      <c r="BE496" s="5"/>
      <c r="BF496" s="5"/>
      <c r="BG496" s="5"/>
      <c r="BH496" s="5"/>
      <c r="BI496" s="5"/>
      <c r="BJ496" s="5"/>
      <c r="BK496" s="5"/>
      <c r="BL496" s="5"/>
      <c r="BM496" s="4"/>
      <c r="BN496" s="5"/>
      <c r="BO496" s="5"/>
      <c r="BP496" s="5"/>
      <c r="BQ496" s="5"/>
      <c r="BR496" s="5"/>
      <c r="BS496" s="5"/>
      <c r="BT496" s="5"/>
      <c r="BU496" s="5"/>
    </row>
    <row r="497" spans="1:73" ht="13" x14ac:dyDescent="0.15">
      <c r="A497" s="34"/>
      <c r="B497" s="5"/>
      <c r="C497" s="5"/>
      <c r="D497" s="5"/>
      <c r="E497" s="5"/>
      <c r="F497" s="5"/>
      <c r="G497" s="5"/>
      <c r="H497" s="5"/>
      <c r="I497" s="5"/>
      <c r="J497" s="5"/>
      <c r="K497" s="5"/>
      <c r="L497" s="34"/>
      <c r="M497" s="34"/>
      <c r="N497" s="34"/>
      <c r="O497" s="34"/>
      <c r="P497" s="34"/>
      <c r="Q497" s="34"/>
      <c r="R497" s="5"/>
      <c r="S497" s="5"/>
      <c r="T497" s="5"/>
      <c r="U497" s="5"/>
      <c r="V497" s="5"/>
      <c r="W497" s="34"/>
      <c r="X497" s="34"/>
      <c r="Y497" s="34"/>
      <c r="Z497" s="34"/>
      <c r="AA497" s="34"/>
      <c r="AB497" s="5"/>
      <c r="AC497" s="5"/>
      <c r="AD497" s="34"/>
      <c r="AE497" s="5"/>
      <c r="AF497" s="5"/>
      <c r="AG497" s="5"/>
      <c r="AH497" s="5"/>
      <c r="AI497" s="5"/>
      <c r="AJ497" s="5"/>
      <c r="AK497" s="5"/>
      <c r="AL497" s="5"/>
      <c r="AM497" s="5"/>
      <c r="AN497" s="5"/>
      <c r="AO497" s="5"/>
      <c r="AP497" s="35"/>
      <c r="AQ497" s="34"/>
      <c r="AR497" s="34"/>
      <c r="AS497" s="34"/>
      <c r="AT497" s="34"/>
      <c r="AU497" s="34"/>
      <c r="AV497" s="34"/>
      <c r="AW497" s="34"/>
      <c r="AX497" s="34"/>
      <c r="AY497" s="34"/>
      <c r="AZ497" s="34"/>
      <c r="BA497" s="5"/>
      <c r="BB497" s="5"/>
      <c r="BC497" s="5"/>
      <c r="BD497" s="5"/>
      <c r="BE497" s="5"/>
      <c r="BF497" s="5"/>
      <c r="BG497" s="5"/>
      <c r="BH497" s="5"/>
      <c r="BI497" s="5"/>
      <c r="BJ497" s="5"/>
      <c r="BK497" s="5"/>
      <c r="BL497" s="5"/>
      <c r="BM497" s="4"/>
      <c r="BN497" s="5"/>
      <c r="BO497" s="5"/>
      <c r="BP497" s="5"/>
      <c r="BQ497" s="5"/>
      <c r="BR497" s="5"/>
      <c r="BS497" s="5"/>
      <c r="BT497" s="5"/>
      <c r="BU497" s="5"/>
    </row>
    <row r="498" spans="1:73" ht="13" x14ac:dyDescent="0.15">
      <c r="A498" s="34"/>
      <c r="B498" s="5"/>
      <c r="C498" s="5"/>
      <c r="D498" s="5"/>
      <c r="E498" s="5"/>
      <c r="F498" s="5"/>
      <c r="G498" s="5"/>
      <c r="H498" s="5"/>
      <c r="I498" s="5"/>
      <c r="J498" s="5"/>
      <c r="K498" s="5"/>
      <c r="L498" s="34"/>
      <c r="M498" s="34"/>
      <c r="N498" s="34"/>
      <c r="O498" s="34"/>
      <c r="P498" s="34"/>
      <c r="Q498" s="34"/>
      <c r="R498" s="5"/>
      <c r="S498" s="5"/>
      <c r="T498" s="5"/>
      <c r="U498" s="5"/>
      <c r="V498" s="5"/>
      <c r="W498" s="34"/>
      <c r="X498" s="34"/>
      <c r="Y498" s="34"/>
      <c r="Z498" s="34"/>
      <c r="AA498" s="34"/>
      <c r="AB498" s="5"/>
      <c r="AC498" s="5"/>
      <c r="AD498" s="34"/>
      <c r="AE498" s="5"/>
      <c r="AF498" s="5"/>
      <c r="AG498" s="5"/>
      <c r="AH498" s="5"/>
      <c r="AI498" s="5"/>
      <c r="AJ498" s="5"/>
      <c r="AK498" s="5"/>
      <c r="AL498" s="5"/>
      <c r="AM498" s="5"/>
      <c r="AN498" s="5"/>
      <c r="AO498" s="5"/>
      <c r="AP498" s="35"/>
      <c r="AQ498" s="34"/>
      <c r="AR498" s="34"/>
      <c r="AS498" s="34"/>
      <c r="AT498" s="34"/>
      <c r="AU498" s="34"/>
      <c r="AV498" s="34"/>
      <c r="AW498" s="34"/>
      <c r="AX498" s="34"/>
      <c r="AY498" s="34"/>
      <c r="AZ498" s="34"/>
      <c r="BA498" s="5"/>
      <c r="BB498" s="5"/>
      <c r="BC498" s="5"/>
      <c r="BD498" s="5"/>
      <c r="BE498" s="5"/>
      <c r="BF498" s="5"/>
      <c r="BG498" s="5"/>
      <c r="BH498" s="5"/>
      <c r="BI498" s="5"/>
      <c r="BJ498" s="5"/>
      <c r="BK498" s="5"/>
      <c r="BL498" s="5"/>
      <c r="BM498" s="4"/>
      <c r="BN498" s="5"/>
      <c r="BO498" s="5"/>
      <c r="BP498" s="5"/>
      <c r="BQ498" s="5"/>
      <c r="BR498" s="5"/>
      <c r="BS498" s="5"/>
      <c r="BT498" s="5"/>
      <c r="BU498" s="5"/>
    </row>
    <row r="499" spans="1:73" ht="13" x14ac:dyDescent="0.15">
      <c r="A499" s="34"/>
      <c r="B499" s="5"/>
      <c r="C499" s="5"/>
      <c r="D499" s="5"/>
      <c r="E499" s="5"/>
      <c r="F499" s="5"/>
      <c r="G499" s="5"/>
      <c r="H499" s="5"/>
      <c r="I499" s="5"/>
      <c r="J499" s="5"/>
      <c r="K499" s="5"/>
      <c r="L499" s="34"/>
      <c r="M499" s="34"/>
      <c r="N499" s="34"/>
      <c r="O499" s="34"/>
      <c r="P499" s="34"/>
      <c r="Q499" s="34"/>
      <c r="R499" s="5"/>
      <c r="S499" s="5"/>
      <c r="T499" s="5"/>
      <c r="U499" s="5"/>
      <c r="V499" s="5"/>
      <c r="W499" s="34"/>
      <c r="X499" s="34"/>
      <c r="Y499" s="34"/>
      <c r="Z499" s="34"/>
      <c r="AA499" s="34"/>
      <c r="AB499" s="5"/>
      <c r="AC499" s="5"/>
      <c r="AD499" s="34"/>
      <c r="AE499" s="5"/>
      <c r="AF499" s="5"/>
      <c r="AG499" s="5"/>
      <c r="AH499" s="5"/>
      <c r="AI499" s="5"/>
      <c r="AJ499" s="5"/>
      <c r="AK499" s="5"/>
      <c r="AL499" s="5"/>
      <c r="AM499" s="5"/>
      <c r="AN499" s="5"/>
      <c r="AO499" s="5"/>
      <c r="AP499" s="35"/>
      <c r="AQ499" s="34"/>
      <c r="AR499" s="34"/>
      <c r="AS499" s="34"/>
      <c r="AT499" s="34"/>
      <c r="AU499" s="34"/>
      <c r="AV499" s="34"/>
      <c r="AW499" s="34"/>
      <c r="AX499" s="34"/>
      <c r="AY499" s="34"/>
      <c r="AZ499" s="34"/>
      <c r="BA499" s="5"/>
      <c r="BB499" s="5"/>
      <c r="BC499" s="5"/>
      <c r="BD499" s="5"/>
      <c r="BE499" s="5"/>
      <c r="BF499" s="5"/>
      <c r="BG499" s="5"/>
      <c r="BH499" s="5"/>
      <c r="BI499" s="5"/>
      <c r="BJ499" s="5"/>
      <c r="BK499" s="5"/>
      <c r="BL499" s="5"/>
      <c r="BM499" s="4"/>
      <c r="BN499" s="5"/>
      <c r="BO499" s="5"/>
      <c r="BP499" s="5"/>
      <c r="BQ499" s="5"/>
      <c r="BR499" s="5"/>
      <c r="BS499" s="5"/>
      <c r="BT499" s="5"/>
      <c r="BU499" s="5"/>
    </row>
    <row r="500" spans="1:73" ht="13" x14ac:dyDescent="0.15">
      <c r="A500" s="34"/>
      <c r="B500" s="5"/>
      <c r="C500" s="5"/>
      <c r="D500" s="5"/>
      <c r="E500" s="5"/>
      <c r="F500" s="5"/>
      <c r="G500" s="5"/>
      <c r="H500" s="5"/>
      <c r="I500" s="5"/>
      <c r="J500" s="5"/>
      <c r="K500" s="5"/>
      <c r="L500" s="34"/>
      <c r="M500" s="34"/>
      <c r="N500" s="34"/>
      <c r="O500" s="34"/>
      <c r="P500" s="34"/>
      <c r="Q500" s="34"/>
      <c r="R500" s="5"/>
      <c r="S500" s="5"/>
      <c r="T500" s="5"/>
      <c r="U500" s="5"/>
      <c r="V500" s="5"/>
      <c r="W500" s="34"/>
      <c r="X500" s="34"/>
      <c r="Y500" s="34"/>
      <c r="Z500" s="34"/>
      <c r="AA500" s="34"/>
      <c r="AB500" s="5"/>
      <c r="AC500" s="5"/>
      <c r="AD500" s="34"/>
      <c r="AE500" s="5"/>
      <c r="AF500" s="5"/>
      <c r="AG500" s="5"/>
      <c r="AH500" s="5"/>
      <c r="AI500" s="5"/>
      <c r="AJ500" s="5"/>
      <c r="AK500" s="5"/>
      <c r="AL500" s="5"/>
      <c r="AM500" s="5"/>
      <c r="AN500" s="5"/>
      <c r="AO500" s="5"/>
      <c r="AP500" s="35"/>
      <c r="AQ500" s="34"/>
      <c r="AR500" s="34"/>
      <c r="AS500" s="34"/>
      <c r="AT500" s="34"/>
      <c r="AU500" s="34"/>
      <c r="AV500" s="34"/>
      <c r="AW500" s="34"/>
      <c r="AX500" s="34"/>
      <c r="AY500" s="34"/>
      <c r="AZ500" s="34"/>
      <c r="BA500" s="5"/>
      <c r="BB500" s="5"/>
      <c r="BC500" s="5"/>
      <c r="BD500" s="5"/>
      <c r="BE500" s="5"/>
      <c r="BF500" s="5"/>
      <c r="BG500" s="5"/>
      <c r="BH500" s="5"/>
      <c r="BI500" s="5"/>
      <c r="BJ500" s="5"/>
      <c r="BK500" s="5"/>
      <c r="BL500" s="5"/>
      <c r="BM500" s="4"/>
      <c r="BN500" s="5"/>
      <c r="BO500" s="5"/>
      <c r="BP500" s="5"/>
      <c r="BQ500" s="5"/>
      <c r="BR500" s="5"/>
      <c r="BS500" s="5"/>
      <c r="BT500" s="5"/>
      <c r="BU500" s="5"/>
    </row>
    <row r="501" spans="1:73" ht="13" x14ac:dyDescent="0.15">
      <c r="A501" s="34"/>
      <c r="B501" s="5"/>
      <c r="C501" s="5"/>
      <c r="D501" s="5"/>
      <c r="E501" s="5"/>
      <c r="F501" s="5"/>
      <c r="G501" s="5"/>
      <c r="H501" s="5"/>
      <c r="I501" s="5"/>
      <c r="J501" s="5"/>
      <c r="K501" s="5"/>
      <c r="L501" s="34"/>
      <c r="M501" s="34"/>
      <c r="N501" s="34"/>
      <c r="O501" s="34"/>
      <c r="P501" s="34"/>
      <c r="Q501" s="34"/>
      <c r="R501" s="5"/>
      <c r="S501" s="5"/>
      <c r="T501" s="5"/>
      <c r="U501" s="5"/>
      <c r="V501" s="5"/>
      <c r="W501" s="34"/>
      <c r="X501" s="34"/>
      <c r="Y501" s="34"/>
      <c r="Z501" s="34"/>
      <c r="AA501" s="34"/>
      <c r="AB501" s="5"/>
      <c r="AC501" s="5"/>
      <c r="AD501" s="34"/>
      <c r="AE501" s="5"/>
      <c r="AF501" s="5"/>
      <c r="AG501" s="5"/>
      <c r="AH501" s="5"/>
      <c r="AI501" s="5"/>
      <c r="AJ501" s="5"/>
      <c r="AK501" s="5"/>
      <c r="AL501" s="5"/>
      <c r="AM501" s="5"/>
      <c r="AN501" s="5"/>
      <c r="AO501" s="5"/>
      <c r="AP501" s="35"/>
      <c r="AQ501" s="34"/>
      <c r="AR501" s="34"/>
      <c r="AS501" s="34"/>
      <c r="AT501" s="34"/>
      <c r="AU501" s="34"/>
      <c r="AV501" s="34"/>
      <c r="AW501" s="34"/>
      <c r="AX501" s="34"/>
      <c r="AY501" s="34"/>
      <c r="AZ501" s="34"/>
      <c r="BA501" s="5"/>
      <c r="BB501" s="5"/>
      <c r="BC501" s="5"/>
      <c r="BD501" s="5"/>
      <c r="BE501" s="5"/>
      <c r="BF501" s="5"/>
      <c r="BG501" s="5"/>
      <c r="BH501" s="5"/>
      <c r="BI501" s="5"/>
      <c r="BJ501" s="5"/>
      <c r="BK501" s="5"/>
      <c r="BL501" s="5"/>
      <c r="BM501" s="4"/>
      <c r="BN501" s="5"/>
      <c r="BO501" s="5"/>
      <c r="BP501" s="5"/>
      <c r="BQ501" s="5"/>
      <c r="BR501" s="5"/>
      <c r="BS501" s="5"/>
      <c r="BT501" s="5"/>
      <c r="BU501" s="5"/>
    </row>
    <row r="502" spans="1:73" ht="13" x14ac:dyDescent="0.15">
      <c r="A502" s="34"/>
      <c r="B502" s="5"/>
      <c r="C502" s="5"/>
      <c r="D502" s="5"/>
      <c r="E502" s="5"/>
      <c r="F502" s="5"/>
      <c r="G502" s="5"/>
      <c r="H502" s="5"/>
      <c r="I502" s="5"/>
      <c r="J502" s="5"/>
      <c r="K502" s="5"/>
      <c r="L502" s="34"/>
      <c r="M502" s="34"/>
      <c r="N502" s="34"/>
      <c r="O502" s="34"/>
      <c r="P502" s="34"/>
      <c r="Q502" s="34"/>
      <c r="R502" s="5"/>
      <c r="S502" s="5"/>
      <c r="T502" s="5"/>
      <c r="U502" s="5"/>
      <c r="V502" s="5"/>
      <c r="W502" s="34"/>
      <c r="X502" s="34"/>
      <c r="Y502" s="34"/>
      <c r="Z502" s="34"/>
      <c r="AA502" s="34"/>
      <c r="AB502" s="5"/>
      <c r="AC502" s="5"/>
      <c r="AD502" s="34"/>
      <c r="AE502" s="5"/>
      <c r="AF502" s="5"/>
      <c r="AG502" s="5"/>
      <c r="AH502" s="5"/>
      <c r="AI502" s="5"/>
      <c r="AJ502" s="5"/>
      <c r="AK502" s="5"/>
      <c r="AL502" s="5"/>
      <c r="AM502" s="5"/>
      <c r="AN502" s="5"/>
      <c r="AO502" s="5"/>
      <c r="AP502" s="35"/>
      <c r="AQ502" s="34"/>
      <c r="AR502" s="34"/>
      <c r="AS502" s="34"/>
      <c r="AT502" s="34"/>
      <c r="AU502" s="34"/>
      <c r="AV502" s="34"/>
      <c r="AW502" s="34"/>
      <c r="AX502" s="34"/>
      <c r="AY502" s="34"/>
      <c r="AZ502" s="34"/>
      <c r="BA502" s="5"/>
      <c r="BB502" s="5"/>
      <c r="BC502" s="5"/>
      <c r="BD502" s="5"/>
      <c r="BE502" s="5"/>
      <c r="BF502" s="5"/>
      <c r="BG502" s="5"/>
      <c r="BH502" s="5"/>
      <c r="BI502" s="5"/>
      <c r="BJ502" s="5"/>
      <c r="BK502" s="5"/>
      <c r="BL502" s="5"/>
      <c r="BM502" s="4"/>
      <c r="BN502" s="5"/>
      <c r="BO502" s="5"/>
      <c r="BP502" s="5"/>
      <c r="BQ502" s="5"/>
      <c r="BR502" s="5"/>
      <c r="BS502" s="5"/>
      <c r="BT502" s="5"/>
      <c r="BU502" s="5"/>
    </row>
    <row r="503" spans="1:73" ht="13" x14ac:dyDescent="0.15">
      <c r="A503" s="34"/>
      <c r="B503" s="5"/>
      <c r="C503" s="5"/>
      <c r="D503" s="5"/>
      <c r="E503" s="5"/>
      <c r="F503" s="5"/>
      <c r="G503" s="5"/>
      <c r="H503" s="5"/>
      <c r="I503" s="5"/>
      <c r="J503" s="5"/>
      <c r="K503" s="5"/>
      <c r="L503" s="34"/>
      <c r="M503" s="34"/>
      <c r="N503" s="34"/>
      <c r="O503" s="34"/>
      <c r="P503" s="34"/>
      <c r="Q503" s="34"/>
      <c r="R503" s="5"/>
      <c r="S503" s="5"/>
      <c r="T503" s="5"/>
      <c r="U503" s="5"/>
      <c r="V503" s="5"/>
      <c r="W503" s="34"/>
      <c r="X503" s="34"/>
      <c r="Y503" s="34"/>
      <c r="Z503" s="34"/>
      <c r="AA503" s="34"/>
      <c r="AB503" s="5"/>
      <c r="AC503" s="5"/>
      <c r="AD503" s="34"/>
      <c r="AE503" s="5"/>
      <c r="AF503" s="5"/>
      <c r="AG503" s="5"/>
      <c r="AH503" s="5"/>
      <c r="AI503" s="5"/>
      <c r="AJ503" s="5"/>
      <c r="AK503" s="5"/>
      <c r="AL503" s="5"/>
      <c r="AM503" s="5"/>
      <c r="AN503" s="5"/>
      <c r="AO503" s="5"/>
      <c r="AP503" s="35"/>
      <c r="AQ503" s="34"/>
      <c r="AR503" s="34"/>
      <c r="AS503" s="34"/>
      <c r="AT503" s="34"/>
      <c r="AU503" s="34"/>
      <c r="AV503" s="34"/>
      <c r="AW503" s="34"/>
      <c r="AX503" s="34"/>
      <c r="AY503" s="34"/>
      <c r="AZ503" s="34"/>
      <c r="BA503" s="5"/>
      <c r="BB503" s="5"/>
      <c r="BC503" s="5"/>
      <c r="BD503" s="5"/>
      <c r="BE503" s="5"/>
      <c r="BF503" s="5"/>
      <c r="BG503" s="5"/>
      <c r="BH503" s="5"/>
      <c r="BI503" s="5"/>
      <c r="BJ503" s="5"/>
      <c r="BK503" s="5"/>
      <c r="BL503" s="5"/>
      <c r="BM503" s="4"/>
      <c r="BN503" s="5"/>
      <c r="BO503" s="5"/>
      <c r="BP503" s="5"/>
      <c r="BQ503" s="5"/>
      <c r="BR503" s="5"/>
      <c r="BS503" s="5"/>
      <c r="BT503" s="5"/>
      <c r="BU503" s="5"/>
    </row>
    <row r="504" spans="1:73" ht="13" x14ac:dyDescent="0.15">
      <c r="A504" s="34"/>
      <c r="B504" s="5"/>
      <c r="C504" s="5"/>
      <c r="D504" s="5"/>
      <c r="E504" s="5"/>
      <c r="F504" s="5"/>
      <c r="G504" s="5"/>
      <c r="H504" s="5"/>
      <c r="I504" s="5"/>
      <c r="J504" s="5"/>
      <c r="K504" s="5"/>
      <c r="L504" s="34"/>
      <c r="M504" s="34"/>
      <c r="N504" s="34"/>
      <c r="O504" s="34"/>
      <c r="P504" s="34"/>
      <c r="Q504" s="34"/>
      <c r="R504" s="5"/>
      <c r="S504" s="5"/>
      <c r="T504" s="5"/>
      <c r="U504" s="5"/>
      <c r="V504" s="5"/>
      <c r="W504" s="34"/>
      <c r="X504" s="34"/>
      <c r="Y504" s="34"/>
      <c r="Z504" s="34"/>
      <c r="AA504" s="34"/>
      <c r="AB504" s="5"/>
      <c r="AC504" s="5"/>
      <c r="AD504" s="34"/>
      <c r="AE504" s="5"/>
      <c r="AF504" s="5"/>
      <c r="AG504" s="5"/>
      <c r="AH504" s="5"/>
      <c r="AI504" s="5"/>
      <c r="AJ504" s="5"/>
      <c r="AK504" s="5"/>
      <c r="AL504" s="5"/>
      <c r="AM504" s="5"/>
      <c r="AN504" s="5"/>
      <c r="AO504" s="5"/>
      <c r="AP504" s="35"/>
      <c r="AQ504" s="34"/>
      <c r="AR504" s="34"/>
      <c r="AS504" s="34"/>
      <c r="AT504" s="34"/>
      <c r="AU504" s="34"/>
      <c r="AV504" s="34"/>
      <c r="AW504" s="34"/>
      <c r="AX504" s="34"/>
      <c r="AY504" s="34"/>
      <c r="AZ504" s="34"/>
      <c r="BA504" s="5"/>
      <c r="BB504" s="5"/>
      <c r="BC504" s="5"/>
      <c r="BD504" s="5"/>
      <c r="BE504" s="5"/>
      <c r="BF504" s="5"/>
      <c r="BG504" s="5"/>
      <c r="BH504" s="5"/>
      <c r="BI504" s="5"/>
      <c r="BJ504" s="5"/>
      <c r="BK504" s="5"/>
      <c r="BL504" s="5"/>
      <c r="BM504" s="4"/>
      <c r="BN504" s="5"/>
      <c r="BO504" s="5"/>
      <c r="BP504" s="5"/>
      <c r="BQ504" s="5"/>
      <c r="BR504" s="5"/>
      <c r="BS504" s="5"/>
      <c r="BT504" s="5"/>
      <c r="BU504" s="5"/>
    </row>
    <row r="505" spans="1:73" ht="13" x14ac:dyDescent="0.15">
      <c r="A505" s="34"/>
      <c r="B505" s="5"/>
      <c r="C505" s="5"/>
      <c r="D505" s="5"/>
      <c r="E505" s="5"/>
      <c r="F505" s="5"/>
      <c r="G505" s="5"/>
      <c r="H505" s="5"/>
      <c r="I505" s="5"/>
      <c r="J505" s="5"/>
      <c r="K505" s="5"/>
      <c r="L505" s="34"/>
      <c r="M505" s="34"/>
      <c r="N505" s="34"/>
      <c r="O505" s="34"/>
      <c r="P505" s="34"/>
      <c r="Q505" s="34"/>
      <c r="R505" s="5"/>
      <c r="S505" s="5"/>
      <c r="T505" s="5"/>
      <c r="U505" s="5"/>
      <c r="V505" s="5"/>
      <c r="W505" s="34"/>
      <c r="X505" s="34"/>
      <c r="Y505" s="34"/>
      <c r="Z505" s="34"/>
      <c r="AA505" s="34"/>
      <c r="AB505" s="5"/>
      <c r="AC505" s="5"/>
      <c r="AD505" s="34"/>
      <c r="AE505" s="5"/>
      <c r="AF505" s="5"/>
      <c r="AG505" s="5"/>
      <c r="AH505" s="5"/>
      <c r="AI505" s="5"/>
      <c r="AJ505" s="5"/>
      <c r="AK505" s="5"/>
      <c r="AL505" s="5"/>
      <c r="AM505" s="5"/>
      <c r="AN505" s="5"/>
      <c r="AO505" s="5"/>
      <c r="AP505" s="35"/>
      <c r="AQ505" s="34"/>
      <c r="AR505" s="34"/>
      <c r="AS505" s="34"/>
      <c r="AT505" s="34"/>
      <c r="AU505" s="34"/>
      <c r="AV505" s="34"/>
      <c r="AW505" s="34"/>
      <c r="AX505" s="34"/>
      <c r="AY505" s="34"/>
      <c r="AZ505" s="34"/>
      <c r="BA505" s="5"/>
      <c r="BB505" s="5"/>
      <c r="BC505" s="5"/>
      <c r="BD505" s="5"/>
      <c r="BE505" s="5"/>
      <c r="BF505" s="5"/>
      <c r="BG505" s="5"/>
      <c r="BH505" s="5"/>
      <c r="BI505" s="5"/>
      <c r="BJ505" s="5"/>
      <c r="BK505" s="5"/>
      <c r="BL505" s="5"/>
      <c r="BM505" s="4"/>
      <c r="BN505" s="5"/>
      <c r="BO505" s="5"/>
      <c r="BP505" s="5"/>
      <c r="BQ505" s="5"/>
      <c r="BR505" s="5"/>
      <c r="BS505" s="5"/>
      <c r="BT505" s="5"/>
      <c r="BU505" s="5"/>
    </row>
    <row r="506" spans="1:73" ht="13" x14ac:dyDescent="0.15">
      <c r="A506" s="34"/>
      <c r="B506" s="5"/>
      <c r="C506" s="5"/>
      <c r="D506" s="5"/>
      <c r="E506" s="5"/>
      <c r="F506" s="5"/>
      <c r="G506" s="5"/>
      <c r="H506" s="5"/>
      <c r="I506" s="5"/>
      <c r="J506" s="5"/>
      <c r="K506" s="5"/>
      <c r="L506" s="34"/>
      <c r="M506" s="34"/>
      <c r="N506" s="34"/>
      <c r="O506" s="34"/>
      <c r="P506" s="34"/>
      <c r="Q506" s="34"/>
      <c r="R506" s="5"/>
      <c r="S506" s="5"/>
      <c r="T506" s="5"/>
      <c r="U506" s="5"/>
      <c r="V506" s="5"/>
      <c r="W506" s="34"/>
      <c r="X506" s="34"/>
      <c r="Y506" s="34"/>
      <c r="Z506" s="34"/>
      <c r="AA506" s="34"/>
      <c r="AB506" s="5"/>
      <c r="AC506" s="5"/>
      <c r="AD506" s="34"/>
      <c r="AE506" s="5"/>
      <c r="AF506" s="5"/>
      <c r="AG506" s="5"/>
      <c r="AH506" s="5"/>
      <c r="AI506" s="5"/>
      <c r="AJ506" s="5"/>
      <c r="AK506" s="5"/>
      <c r="AL506" s="5"/>
      <c r="AM506" s="5"/>
      <c r="AN506" s="5"/>
      <c r="AO506" s="5"/>
      <c r="AP506" s="35"/>
      <c r="AQ506" s="34"/>
      <c r="AR506" s="34"/>
      <c r="AS506" s="34"/>
      <c r="AT506" s="34"/>
      <c r="AU506" s="34"/>
      <c r="AV506" s="34"/>
      <c r="AW506" s="34"/>
      <c r="AX506" s="34"/>
      <c r="AY506" s="34"/>
      <c r="AZ506" s="34"/>
      <c r="BA506" s="5"/>
      <c r="BB506" s="5"/>
      <c r="BC506" s="5"/>
      <c r="BD506" s="5"/>
      <c r="BE506" s="5"/>
      <c r="BF506" s="5"/>
      <c r="BG506" s="5"/>
      <c r="BH506" s="5"/>
      <c r="BI506" s="5"/>
      <c r="BJ506" s="5"/>
      <c r="BK506" s="5"/>
      <c r="BL506" s="5"/>
      <c r="BM506" s="4"/>
      <c r="BN506" s="5"/>
      <c r="BO506" s="5"/>
      <c r="BP506" s="5"/>
      <c r="BQ506" s="5"/>
      <c r="BR506" s="5"/>
      <c r="BS506" s="5"/>
      <c r="BT506" s="5"/>
      <c r="BU506" s="5"/>
    </row>
    <row r="507" spans="1:73" ht="13" x14ac:dyDescent="0.15">
      <c r="A507" s="34"/>
      <c r="B507" s="5"/>
      <c r="C507" s="5"/>
      <c r="D507" s="5"/>
      <c r="E507" s="5"/>
      <c r="F507" s="5"/>
      <c r="G507" s="5"/>
      <c r="H507" s="5"/>
      <c r="I507" s="5"/>
      <c r="J507" s="5"/>
      <c r="K507" s="5"/>
      <c r="L507" s="34"/>
      <c r="M507" s="34"/>
      <c r="N507" s="34"/>
      <c r="O507" s="34"/>
      <c r="P507" s="34"/>
      <c r="Q507" s="34"/>
      <c r="R507" s="5"/>
      <c r="S507" s="5"/>
      <c r="T507" s="5"/>
      <c r="U507" s="5"/>
      <c r="V507" s="5"/>
      <c r="W507" s="34"/>
      <c r="X507" s="34"/>
      <c r="Y507" s="34"/>
      <c r="Z507" s="34"/>
      <c r="AA507" s="34"/>
      <c r="AB507" s="5"/>
      <c r="AC507" s="5"/>
      <c r="AD507" s="34"/>
      <c r="AE507" s="5"/>
      <c r="AF507" s="5"/>
      <c r="AG507" s="5"/>
      <c r="AH507" s="5"/>
      <c r="AI507" s="5"/>
      <c r="AJ507" s="5"/>
      <c r="AK507" s="5"/>
      <c r="AL507" s="5"/>
      <c r="AM507" s="5"/>
      <c r="AN507" s="5"/>
      <c r="AO507" s="5"/>
      <c r="AP507" s="35"/>
      <c r="AQ507" s="34"/>
      <c r="AR507" s="34"/>
      <c r="AS507" s="34"/>
      <c r="AT507" s="34"/>
      <c r="AU507" s="34"/>
      <c r="AV507" s="34"/>
      <c r="AW507" s="34"/>
      <c r="AX507" s="34"/>
      <c r="AY507" s="34"/>
      <c r="AZ507" s="34"/>
      <c r="BA507" s="5"/>
      <c r="BB507" s="5"/>
      <c r="BC507" s="5"/>
      <c r="BD507" s="5"/>
      <c r="BE507" s="5"/>
      <c r="BF507" s="5"/>
      <c r="BG507" s="5"/>
      <c r="BH507" s="5"/>
      <c r="BI507" s="5"/>
      <c r="BJ507" s="5"/>
      <c r="BK507" s="5"/>
      <c r="BL507" s="5"/>
      <c r="BM507" s="4"/>
      <c r="BN507" s="5"/>
      <c r="BO507" s="5"/>
      <c r="BP507" s="5"/>
      <c r="BQ507" s="5"/>
      <c r="BR507" s="5"/>
      <c r="BS507" s="5"/>
      <c r="BT507" s="5"/>
      <c r="BU507" s="5"/>
    </row>
    <row r="508" spans="1:73" ht="13" x14ac:dyDescent="0.15">
      <c r="A508" s="34"/>
      <c r="B508" s="5"/>
      <c r="C508" s="5"/>
      <c r="D508" s="5"/>
      <c r="E508" s="5"/>
      <c r="F508" s="5"/>
      <c r="G508" s="5"/>
      <c r="H508" s="5"/>
      <c r="I508" s="5"/>
      <c r="J508" s="5"/>
      <c r="K508" s="5"/>
      <c r="L508" s="34"/>
      <c r="M508" s="34"/>
      <c r="N508" s="34"/>
      <c r="O508" s="34"/>
      <c r="P508" s="34"/>
      <c r="Q508" s="34"/>
      <c r="R508" s="5"/>
      <c r="S508" s="5"/>
      <c r="T508" s="5"/>
      <c r="U508" s="5"/>
      <c r="V508" s="5"/>
      <c r="W508" s="34"/>
      <c r="X508" s="34"/>
      <c r="Y508" s="34"/>
      <c r="Z508" s="34"/>
      <c r="AA508" s="34"/>
      <c r="AB508" s="5"/>
      <c r="AC508" s="5"/>
      <c r="AD508" s="34"/>
      <c r="AE508" s="5"/>
      <c r="AF508" s="5"/>
      <c r="AG508" s="5"/>
      <c r="AH508" s="5"/>
      <c r="AI508" s="5"/>
      <c r="AJ508" s="5"/>
      <c r="AK508" s="5"/>
      <c r="AL508" s="5"/>
      <c r="AM508" s="5"/>
      <c r="AN508" s="5"/>
      <c r="AO508" s="5"/>
      <c r="AP508" s="35"/>
      <c r="AQ508" s="34"/>
      <c r="AR508" s="34"/>
      <c r="AS508" s="34"/>
      <c r="AT508" s="34"/>
      <c r="AU508" s="34"/>
      <c r="AV508" s="34"/>
      <c r="AW508" s="34"/>
      <c r="AX508" s="34"/>
      <c r="AY508" s="34"/>
      <c r="AZ508" s="34"/>
      <c r="BA508" s="5"/>
      <c r="BB508" s="5"/>
      <c r="BC508" s="5"/>
      <c r="BD508" s="5"/>
      <c r="BE508" s="5"/>
      <c r="BF508" s="5"/>
      <c r="BG508" s="5"/>
      <c r="BH508" s="5"/>
      <c r="BI508" s="5"/>
      <c r="BJ508" s="5"/>
      <c r="BK508" s="5"/>
      <c r="BL508" s="5"/>
      <c r="BM508" s="4"/>
      <c r="BN508" s="5"/>
      <c r="BO508" s="5"/>
      <c r="BP508" s="5"/>
      <c r="BQ508" s="5"/>
      <c r="BR508" s="5"/>
      <c r="BS508" s="5"/>
      <c r="BT508" s="5"/>
      <c r="BU508" s="5"/>
    </row>
    <row r="509" spans="1:73" ht="13" x14ac:dyDescent="0.15">
      <c r="A509" s="34"/>
      <c r="B509" s="5"/>
      <c r="C509" s="5"/>
      <c r="D509" s="5"/>
      <c r="E509" s="5"/>
      <c r="F509" s="5"/>
      <c r="G509" s="5"/>
      <c r="H509" s="5"/>
      <c r="I509" s="5"/>
      <c r="J509" s="5"/>
      <c r="K509" s="5"/>
      <c r="L509" s="34"/>
      <c r="M509" s="34"/>
      <c r="N509" s="34"/>
      <c r="O509" s="34"/>
      <c r="P509" s="34"/>
      <c r="Q509" s="34"/>
      <c r="R509" s="5"/>
      <c r="S509" s="5"/>
      <c r="T509" s="5"/>
      <c r="U509" s="5"/>
      <c r="V509" s="5"/>
      <c r="W509" s="34"/>
      <c r="X509" s="34"/>
      <c r="Y509" s="34"/>
      <c r="Z509" s="34"/>
      <c r="AA509" s="34"/>
      <c r="AB509" s="5"/>
      <c r="AC509" s="5"/>
      <c r="AD509" s="34"/>
      <c r="AE509" s="5"/>
      <c r="AF509" s="5"/>
      <c r="AG509" s="5"/>
      <c r="AH509" s="5"/>
      <c r="AI509" s="5"/>
      <c r="AJ509" s="5"/>
      <c r="AK509" s="5"/>
      <c r="AL509" s="5"/>
      <c r="AM509" s="5"/>
      <c r="AN509" s="5"/>
      <c r="AO509" s="5"/>
      <c r="AP509" s="35"/>
      <c r="AQ509" s="34"/>
      <c r="AR509" s="34"/>
      <c r="AS509" s="34"/>
      <c r="AT509" s="34"/>
      <c r="AU509" s="34"/>
      <c r="AV509" s="34"/>
      <c r="AW509" s="34"/>
      <c r="AX509" s="34"/>
      <c r="AY509" s="34"/>
      <c r="AZ509" s="34"/>
      <c r="BA509" s="5"/>
      <c r="BB509" s="5"/>
      <c r="BC509" s="5"/>
      <c r="BD509" s="5"/>
      <c r="BE509" s="5"/>
      <c r="BF509" s="5"/>
      <c r="BG509" s="5"/>
      <c r="BH509" s="5"/>
      <c r="BI509" s="5"/>
      <c r="BJ509" s="5"/>
      <c r="BK509" s="5"/>
      <c r="BL509" s="5"/>
      <c r="BM509" s="4"/>
      <c r="BN509" s="5"/>
      <c r="BO509" s="5"/>
      <c r="BP509" s="5"/>
      <c r="BQ509" s="5"/>
      <c r="BR509" s="5"/>
      <c r="BS509" s="5"/>
      <c r="BT509" s="5"/>
      <c r="BU509" s="5"/>
    </row>
    <row r="510" spans="1:73" ht="13" x14ac:dyDescent="0.15">
      <c r="A510" s="34"/>
      <c r="B510" s="5"/>
      <c r="C510" s="5"/>
      <c r="D510" s="5"/>
      <c r="E510" s="5"/>
      <c r="F510" s="5"/>
      <c r="G510" s="5"/>
      <c r="H510" s="5"/>
      <c r="I510" s="5"/>
      <c r="J510" s="5"/>
      <c r="K510" s="5"/>
      <c r="L510" s="34"/>
      <c r="M510" s="34"/>
      <c r="N510" s="34"/>
      <c r="O510" s="34"/>
      <c r="P510" s="34"/>
      <c r="Q510" s="34"/>
      <c r="R510" s="5"/>
      <c r="S510" s="5"/>
      <c r="T510" s="5"/>
      <c r="U510" s="5"/>
      <c r="V510" s="5"/>
      <c r="W510" s="34"/>
      <c r="X510" s="34"/>
      <c r="Y510" s="34"/>
      <c r="Z510" s="34"/>
      <c r="AA510" s="34"/>
      <c r="AB510" s="5"/>
      <c r="AC510" s="5"/>
      <c r="AD510" s="34"/>
      <c r="AE510" s="5"/>
      <c r="AF510" s="5"/>
      <c r="AG510" s="5"/>
      <c r="AH510" s="5"/>
      <c r="AI510" s="5"/>
      <c r="AJ510" s="5"/>
      <c r="AK510" s="5"/>
      <c r="AL510" s="5"/>
      <c r="AM510" s="5"/>
      <c r="AN510" s="5"/>
      <c r="AO510" s="5"/>
      <c r="AP510" s="35"/>
      <c r="AQ510" s="34"/>
      <c r="AR510" s="34"/>
      <c r="AS510" s="34"/>
      <c r="AT510" s="34"/>
      <c r="AU510" s="34"/>
      <c r="AV510" s="34"/>
      <c r="AW510" s="34"/>
      <c r="AX510" s="34"/>
      <c r="AY510" s="34"/>
      <c r="AZ510" s="34"/>
      <c r="BA510" s="5"/>
      <c r="BB510" s="5"/>
      <c r="BC510" s="5"/>
      <c r="BD510" s="5"/>
      <c r="BE510" s="5"/>
      <c r="BF510" s="5"/>
      <c r="BG510" s="5"/>
      <c r="BH510" s="5"/>
      <c r="BI510" s="5"/>
      <c r="BJ510" s="5"/>
      <c r="BK510" s="5"/>
      <c r="BL510" s="5"/>
      <c r="BM510" s="4"/>
      <c r="BN510" s="5"/>
      <c r="BO510" s="5"/>
      <c r="BP510" s="5"/>
      <c r="BQ510" s="5"/>
      <c r="BR510" s="5"/>
      <c r="BS510" s="5"/>
      <c r="BT510" s="5"/>
      <c r="BU510" s="5"/>
    </row>
    <row r="511" spans="1:73" ht="13" x14ac:dyDescent="0.15">
      <c r="A511" s="34"/>
      <c r="B511" s="5"/>
      <c r="C511" s="5"/>
      <c r="D511" s="5"/>
      <c r="E511" s="5"/>
      <c r="F511" s="5"/>
      <c r="G511" s="5"/>
      <c r="H511" s="5"/>
      <c r="I511" s="5"/>
      <c r="J511" s="5"/>
      <c r="K511" s="5"/>
      <c r="L511" s="34"/>
      <c r="M511" s="34"/>
      <c r="N511" s="34"/>
      <c r="O511" s="34"/>
      <c r="P511" s="34"/>
      <c r="Q511" s="34"/>
      <c r="R511" s="5"/>
      <c r="S511" s="5"/>
      <c r="T511" s="5"/>
      <c r="U511" s="5"/>
      <c r="V511" s="5"/>
      <c r="W511" s="34"/>
      <c r="X511" s="34"/>
      <c r="Y511" s="34"/>
      <c r="Z511" s="34"/>
      <c r="AA511" s="34"/>
      <c r="AB511" s="5"/>
      <c r="AC511" s="5"/>
      <c r="AD511" s="34"/>
      <c r="AE511" s="5"/>
      <c r="AF511" s="5"/>
      <c r="AG511" s="5"/>
      <c r="AH511" s="5"/>
      <c r="AI511" s="5"/>
      <c r="AJ511" s="5"/>
      <c r="AK511" s="5"/>
      <c r="AL511" s="5"/>
      <c r="AM511" s="5"/>
      <c r="AN511" s="5"/>
      <c r="AO511" s="5"/>
      <c r="AP511" s="35"/>
      <c r="AQ511" s="34"/>
      <c r="AR511" s="34"/>
      <c r="AS511" s="34"/>
      <c r="AT511" s="34"/>
      <c r="AU511" s="34"/>
      <c r="AV511" s="34"/>
      <c r="AW511" s="34"/>
      <c r="AX511" s="34"/>
      <c r="AY511" s="34"/>
      <c r="AZ511" s="34"/>
      <c r="BA511" s="5"/>
      <c r="BB511" s="5"/>
      <c r="BC511" s="5"/>
      <c r="BD511" s="5"/>
      <c r="BE511" s="5"/>
      <c r="BF511" s="5"/>
      <c r="BG511" s="5"/>
      <c r="BH511" s="5"/>
      <c r="BI511" s="5"/>
      <c r="BJ511" s="5"/>
      <c r="BK511" s="5"/>
      <c r="BL511" s="5"/>
      <c r="BM511" s="4"/>
      <c r="BN511" s="5"/>
      <c r="BO511" s="5"/>
      <c r="BP511" s="5"/>
      <c r="BQ511" s="5"/>
      <c r="BR511" s="5"/>
      <c r="BS511" s="5"/>
      <c r="BT511" s="5"/>
      <c r="BU511" s="5"/>
    </row>
    <row r="512" spans="1:73" ht="13" x14ac:dyDescent="0.15">
      <c r="A512" s="34"/>
      <c r="B512" s="5"/>
      <c r="C512" s="5"/>
      <c r="D512" s="5"/>
      <c r="E512" s="5"/>
      <c r="F512" s="5"/>
      <c r="G512" s="5"/>
      <c r="H512" s="5"/>
      <c r="I512" s="5"/>
      <c r="J512" s="5"/>
      <c r="K512" s="5"/>
      <c r="L512" s="34"/>
      <c r="M512" s="34"/>
      <c r="N512" s="34"/>
      <c r="O512" s="34"/>
      <c r="P512" s="34"/>
      <c r="Q512" s="34"/>
      <c r="R512" s="5"/>
      <c r="S512" s="5"/>
      <c r="T512" s="5"/>
      <c r="U512" s="5"/>
      <c r="V512" s="5"/>
      <c r="W512" s="34"/>
      <c r="X512" s="34"/>
      <c r="Y512" s="34"/>
      <c r="Z512" s="34"/>
      <c r="AA512" s="34"/>
      <c r="AB512" s="5"/>
      <c r="AC512" s="5"/>
      <c r="AD512" s="34"/>
      <c r="AE512" s="5"/>
      <c r="AF512" s="5"/>
      <c r="AG512" s="5"/>
      <c r="AH512" s="5"/>
      <c r="AI512" s="5"/>
      <c r="AJ512" s="5"/>
      <c r="AK512" s="5"/>
      <c r="AL512" s="5"/>
      <c r="AM512" s="5"/>
      <c r="AN512" s="5"/>
      <c r="AO512" s="5"/>
      <c r="AP512" s="35"/>
      <c r="AQ512" s="34"/>
      <c r="AR512" s="34"/>
      <c r="AS512" s="34"/>
      <c r="AT512" s="34"/>
      <c r="AU512" s="34"/>
      <c r="AV512" s="34"/>
      <c r="AW512" s="34"/>
      <c r="AX512" s="34"/>
      <c r="AY512" s="34"/>
      <c r="AZ512" s="34"/>
      <c r="BA512" s="5"/>
      <c r="BB512" s="5"/>
      <c r="BC512" s="5"/>
      <c r="BD512" s="5"/>
      <c r="BE512" s="5"/>
      <c r="BF512" s="5"/>
      <c r="BG512" s="5"/>
      <c r="BH512" s="5"/>
      <c r="BI512" s="5"/>
      <c r="BJ512" s="5"/>
      <c r="BK512" s="5"/>
      <c r="BL512" s="5"/>
      <c r="BM512" s="4"/>
      <c r="BN512" s="5"/>
      <c r="BO512" s="5"/>
      <c r="BP512" s="5"/>
      <c r="BQ512" s="5"/>
      <c r="BR512" s="5"/>
      <c r="BS512" s="5"/>
      <c r="BT512" s="5"/>
      <c r="BU512" s="5"/>
    </row>
    <row r="513" spans="1:73" ht="13" x14ac:dyDescent="0.15">
      <c r="A513" s="34"/>
      <c r="B513" s="5"/>
      <c r="C513" s="5"/>
      <c r="D513" s="5"/>
      <c r="E513" s="5"/>
      <c r="F513" s="5"/>
      <c r="G513" s="5"/>
      <c r="H513" s="5"/>
      <c r="I513" s="5"/>
      <c r="J513" s="5"/>
      <c r="K513" s="5"/>
      <c r="L513" s="34"/>
      <c r="M513" s="34"/>
      <c r="N513" s="34"/>
      <c r="O513" s="34"/>
      <c r="P513" s="34"/>
      <c r="Q513" s="34"/>
      <c r="R513" s="5"/>
      <c r="S513" s="5"/>
      <c r="T513" s="5"/>
      <c r="U513" s="5"/>
      <c r="V513" s="5"/>
      <c r="W513" s="34"/>
      <c r="X513" s="34"/>
      <c r="Y513" s="34"/>
      <c r="Z513" s="34"/>
      <c r="AA513" s="34"/>
      <c r="AB513" s="5"/>
      <c r="AC513" s="5"/>
      <c r="AD513" s="34"/>
      <c r="AE513" s="5"/>
      <c r="AF513" s="5"/>
      <c r="AG513" s="5"/>
      <c r="AH513" s="5"/>
      <c r="AI513" s="5"/>
      <c r="AJ513" s="5"/>
      <c r="AK513" s="5"/>
      <c r="AL513" s="5"/>
      <c r="AM513" s="5"/>
      <c r="AN513" s="5"/>
      <c r="AO513" s="5"/>
      <c r="AP513" s="35"/>
      <c r="AQ513" s="34"/>
      <c r="AR513" s="34"/>
      <c r="AS513" s="34"/>
      <c r="AT513" s="34"/>
      <c r="AU513" s="34"/>
      <c r="AV513" s="34"/>
      <c r="AW513" s="34"/>
      <c r="AX513" s="34"/>
      <c r="AY513" s="34"/>
      <c r="AZ513" s="34"/>
      <c r="BA513" s="5"/>
      <c r="BB513" s="5"/>
      <c r="BC513" s="5"/>
      <c r="BD513" s="5"/>
      <c r="BE513" s="5"/>
      <c r="BF513" s="5"/>
      <c r="BG513" s="5"/>
      <c r="BH513" s="5"/>
      <c r="BI513" s="5"/>
      <c r="BJ513" s="5"/>
      <c r="BK513" s="5"/>
      <c r="BL513" s="5"/>
      <c r="BM513" s="4"/>
      <c r="BN513" s="5"/>
      <c r="BO513" s="5"/>
      <c r="BP513" s="5"/>
      <c r="BQ513" s="5"/>
      <c r="BR513" s="5"/>
      <c r="BS513" s="5"/>
      <c r="BT513" s="5"/>
      <c r="BU513" s="5"/>
    </row>
    <row r="514" spans="1:73" ht="13" x14ac:dyDescent="0.15">
      <c r="A514" s="34"/>
      <c r="B514" s="5"/>
      <c r="C514" s="5"/>
      <c r="D514" s="5"/>
      <c r="E514" s="5"/>
      <c r="F514" s="5"/>
      <c r="G514" s="5"/>
      <c r="H514" s="5"/>
      <c r="I514" s="5"/>
      <c r="J514" s="5"/>
      <c r="K514" s="5"/>
      <c r="L514" s="34"/>
      <c r="M514" s="34"/>
      <c r="N514" s="34"/>
      <c r="O514" s="34"/>
      <c r="P514" s="34"/>
      <c r="Q514" s="34"/>
      <c r="R514" s="5"/>
      <c r="S514" s="5"/>
      <c r="T514" s="5"/>
      <c r="U514" s="5"/>
      <c r="V514" s="5"/>
      <c r="W514" s="34"/>
      <c r="X514" s="34"/>
      <c r="Y514" s="34"/>
      <c r="Z514" s="34"/>
      <c r="AA514" s="34"/>
      <c r="AB514" s="5"/>
      <c r="AC514" s="5"/>
      <c r="AD514" s="34"/>
      <c r="AE514" s="5"/>
      <c r="AF514" s="5"/>
      <c r="AG514" s="5"/>
      <c r="AH514" s="5"/>
      <c r="AI514" s="5"/>
      <c r="AJ514" s="5"/>
      <c r="AK514" s="5"/>
      <c r="AL514" s="5"/>
      <c r="AM514" s="5"/>
      <c r="AN514" s="5"/>
      <c r="AO514" s="5"/>
      <c r="AP514" s="35"/>
      <c r="AQ514" s="34"/>
      <c r="AR514" s="34"/>
      <c r="AS514" s="34"/>
      <c r="AT514" s="34"/>
      <c r="AU514" s="34"/>
      <c r="AV514" s="34"/>
      <c r="AW514" s="34"/>
      <c r="AX514" s="34"/>
      <c r="AY514" s="34"/>
      <c r="AZ514" s="34"/>
      <c r="BA514" s="5"/>
      <c r="BB514" s="5"/>
      <c r="BC514" s="5"/>
      <c r="BD514" s="5"/>
      <c r="BE514" s="5"/>
      <c r="BF514" s="5"/>
      <c r="BG514" s="5"/>
      <c r="BH514" s="5"/>
      <c r="BI514" s="5"/>
      <c r="BJ514" s="5"/>
      <c r="BK514" s="5"/>
      <c r="BL514" s="5"/>
      <c r="BM514" s="4"/>
      <c r="BN514" s="5"/>
      <c r="BO514" s="5"/>
      <c r="BP514" s="5"/>
      <c r="BQ514" s="5"/>
      <c r="BR514" s="5"/>
      <c r="BS514" s="5"/>
      <c r="BT514" s="5"/>
      <c r="BU514" s="5"/>
    </row>
    <row r="515" spans="1:73" ht="13" x14ac:dyDescent="0.15">
      <c r="A515" s="34"/>
      <c r="B515" s="5"/>
      <c r="C515" s="5"/>
      <c r="D515" s="5"/>
      <c r="E515" s="5"/>
      <c r="F515" s="5"/>
      <c r="G515" s="5"/>
      <c r="H515" s="5"/>
      <c r="I515" s="5"/>
      <c r="J515" s="5"/>
      <c r="K515" s="5"/>
      <c r="L515" s="34"/>
      <c r="M515" s="34"/>
      <c r="N515" s="34"/>
      <c r="O515" s="34"/>
      <c r="P515" s="34"/>
      <c r="Q515" s="34"/>
      <c r="R515" s="5"/>
      <c r="S515" s="5"/>
      <c r="T515" s="5"/>
      <c r="U515" s="5"/>
      <c r="V515" s="5"/>
      <c r="W515" s="34"/>
      <c r="X515" s="34"/>
      <c r="Y515" s="34"/>
      <c r="Z515" s="34"/>
      <c r="AA515" s="34"/>
      <c r="AB515" s="5"/>
      <c r="AC515" s="5"/>
      <c r="AD515" s="34"/>
      <c r="AE515" s="5"/>
      <c r="AF515" s="5"/>
      <c r="AG515" s="5"/>
      <c r="AH515" s="5"/>
      <c r="AI515" s="5"/>
      <c r="AJ515" s="5"/>
      <c r="AK515" s="5"/>
      <c r="AL515" s="5"/>
      <c r="AM515" s="5"/>
      <c r="AN515" s="5"/>
      <c r="AO515" s="5"/>
      <c r="AP515" s="35"/>
      <c r="AQ515" s="34"/>
      <c r="AR515" s="34"/>
      <c r="AS515" s="34"/>
      <c r="AT515" s="34"/>
      <c r="AU515" s="34"/>
      <c r="AV515" s="34"/>
      <c r="AW515" s="34"/>
      <c r="AX515" s="34"/>
      <c r="AY515" s="34"/>
      <c r="AZ515" s="34"/>
      <c r="BA515" s="5"/>
      <c r="BB515" s="5"/>
      <c r="BC515" s="5"/>
      <c r="BD515" s="5"/>
      <c r="BE515" s="5"/>
      <c r="BF515" s="5"/>
      <c r="BG515" s="5"/>
      <c r="BH515" s="5"/>
      <c r="BI515" s="5"/>
      <c r="BJ515" s="5"/>
      <c r="BK515" s="5"/>
      <c r="BL515" s="5"/>
      <c r="BM515" s="4"/>
      <c r="BN515" s="5"/>
      <c r="BO515" s="5"/>
      <c r="BP515" s="5"/>
      <c r="BQ515" s="5"/>
      <c r="BR515" s="5"/>
      <c r="BS515" s="5"/>
      <c r="BT515" s="5"/>
      <c r="BU515" s="5"/>
    </row>
    <row r="516" spans="1:73" ht="13" x14ac:dyDescent="0.15">
      <c r="A516" s="34"/>
      <c r="B516" s="5"/>
      <c r="C516" s="5"/>
      <c r="D516" s="5"/>
      <c r="E516" s="5"/>
      <c r="F516" s="5"/>
      <c r="G516" s="5"/>
      <c r="H516" s="5"/>
      <c r="I516" s="5"/>
      <c r="J516" s="5"/>
      <c r="K516" s="5"/>
      <c r="L516" s="34"/>
      <c r="M516" s="34"/>
      <c r="N516" s="34"/>
      <c r="O516" s="34"/>
      <c r="P516" s="34"/>
      <c r="Q516" s="34"/>
      <c r="R516" s="5"/>
      <c r="S516" s="5"/>
      <c r="T516" s="5"/>
      <c r="U516" s="5"/>
      <c r="V516" s="5"/>
      <c r="W516" s="34"/>
      <c r="X516" s="34"/>
      <c r="Y516" s="34"/>
      <c r="Z516" s="34"/>
      <c r="AA516" s="34"/>
      <c r="AB516" s="5"/>
      <c r="AC516" s="5"/>
      <c r="AD516" s="34"/>
      <c r="AE516" s="5"/>
      <c r="AF516" s="5"/>
      <c r="AG516" s="5"/>
      <c r="AH516" s="5"/>
      <c r="AI516" s="5"/>
      <c r="AJ516" s="5"/>
      <c r="AK516" s="5"/>
      <c r="AL516" s="5"/>
      <c r="AM516" s="5"/>
      <c r="AN516" s="5"/>
      <c r="AO516" s="5"/>
      <c r="AP516" s="35"/>
      <c r="AQ516" s="34"/>
      <c r="AR516" s="34"/>
      <c r="AS516" s="34"/>
      <c r="AT516" s="34"/>
      <c r="AU516" s="34"/>
      <c r="AV516" s="34"/>
      <c r="AW516" s="34"/>
      <c r="AX516" s="34"/>
      <c r="AY516" s="34"/>
      <c r="AZ516" s="34"/>
      <c r="BA516" s="5"/>
      <c r="BB516" s="5"/>
      <c r="BC516" s="5"/>
      <c r="BD516" s="5"/>
      <c r="BE516" s="5"/>
      <c r="BF516" s="5"/>
      <c r="BG516" s="5"/>
      <c r="BH516" s="5"/>
      <c r="BI516" s="5"/>
      <c r="BJ516" s="5"/>
      <c r="BK516" s="5"/>
      <c r="BL516" s="5"/>
      <c r="BM516" s="4"/>
      <c r="BN516" s="5"/>
      <c r="BO516" s="5"/>
      <c r="BP516" s="5"/>
      <c r="BQ516" s="5"/>
      <c r="BR516" s="5"/>
      <c r="BS516" s="5"/>
      <c r="BT516" s="5"/>
      <c r="BU516" s="5"/>
    </row>
    <row r="517" spans="1:73" ht="13" x14ac:dyDescent="0.15">
      <c r="A517" s="34"/>
      <c r="B517" s="5"/>
      <c r="C517" s="5"/>
      <c r="D517" s="5"/>
      <c r="E517" s="5"/>
      <c r="F517" s="5"/>
      <c r="G517" s="5"/>
      <c r="H517" s="5"/>
      <c r="I517" s="5"/>
      <c r="J517" s="5"/>
      <c r="K517" s="5"/>
      <c r="L517" s="34"/>
      <c r="M517" s="34"/>
      <c r="N517" s="34"/>
      <c r="O517" s="34"/>
      <c r="P517" s="34"/>
      <c r="Q517" s="34"/>
      <c r="R517" s="5"/>
      <c r="S517" s="5"/>
      <c r="T517" s="5"/>
      <c r="U517" s="5"/>
      <c r="V517" s="5"/>
      <c r="W517" s="34"/>
      <c r="X517" s="34"/>
      <c r="Y517" s="34"/>
      <c r="Z517" s="34"/>
      <c r="AA517" s="34"/>
      <c r="AB517" s="5"/>
      <c r="AC517" s="5"/>
      <c r="AD517" s="34"/>
      <c r="AE517" s="5"/>
      <c r="AF517" s="5"/>
      <c r="AG517" s="5"/>
      <c r="AH517" s="5"/>
      <c r="AI517" s="5"/>
      <c r="AJ517" s="5"/>
      <c r="AK517" s="5"/>
      <c r="AL517" s="5"/>
      <c r="AM517" s="5"/>
      <c r="AN517" s="5"/>
      <c r="AO517" s="5"/>
      <c r="AP517" s="35"/>
      <c r="AQ517" s="34"/>
      <c r="AR517" s="34"/>
      <c r="AS517" s="34"/>
      <c r="AT517" s="34"/>
      <c r="AU517" s="34"/>
      <c r="AV517" s="34"/>
      <c r="AW517" s="34"/>
      <c r="AX517" s="34"/>
      <c r="AY517" s="34"/>
      <c r="AZ517" s="34"/>
      <c r="BA517" s="5"/>
      <c r="BB517" s="5"/>
      <c r="BC517" s="5"/>
      <c r="BD517" s="5"/>
      <c r="BE517" s="5"/>
      <c r="BF517" s="5"/>
      <c r="BG517" s="5"/>
      <c r="BH517" s="5"/>
      <c r="BI517" s="5"/>
      <c r="BJ517" s="5"/>
      <c r="BK517" s="5"/>
      <c r="BL517" s="5"/>
      <c r="BM517" s="4"/>
      <c r="BN517" s="5"/>
      <c r="BO517" s="5"/>
      <c r="BP517" s="5"/>
      <c r="BQ517" s="5"/>
      <c r="BR517" s="5"/>
      <c r="BS517" s="5"/>
      <c r="BT517" s="5"/>
      <c r="BU517" s="5"/>
    </row>
    <row r="518" spans="1:73" ht="13" x14ac:dyDescent="0.15">
      <c r="A518" s="34"/>
      <c r="B518" s="5"/>
      <c r="C518" s="5"/>
      <c r="D518" s="5"/>
      <c r="E518" s="5"/>
      <c r="F518" s="5"/>
      <c r="G518" s="5"/>
      <c r="H518" s="5"/>
      <c r="I518" s="5"/>
      <c r="J518" s="5"/>
      <c r="K518" s="5"/>
      <c r="L518" s="34"/>
      <c r="M518" s="34"/>
      <c r="N518" s="34"/>
      <c r="O518" s="34"/>
      <c r="P518" s="34"/>
      <c r="Q518" s="34"/>
      <c r="R518" s="5"/>
      <c r="S518" s="5"/>
      <c r="T518" s="5"/>
      <c r="U518" s="5"/>
      <c r="V518" s="5"/>
      <c r="W518" s="34"/>
      <c r="X518" s="34"/>
      <c r="Y518" s="34"/>
      <c r="Z518" s="34"/>
      <c r="AA518" s="34"/>
      <c r="AB518" s="5"/>
      <c r="AC518" s="5"/>
      <c r="AD518" s="34"/>
      <c r="AE518" s="5"/>
      <c r="AF518" s="5"/>
      <c r="AG518" s="5"/>
      <c r="AH518" s="5"/>
      <c r="AI518" s="5"/>
      <c r="AJ518" s="5"/>
      <c r="AK518" s="5"/>
      <c r="AL518" s="5"/>
      <c r="AM518" s="5"/>
      <c r="AN518" s="5"/>
      <c r="AO518" s="5"/>
      <c r="AP518" s="35"/>
      <c r="AQ518" s="34"/>
      <c r="AR518" s="34"/>
      <c r="AS518" s="34"/>
      <c r="AT518" s="34"/>
      <c r="AU518" s="34"/>
      <c r="AV518" s="34"/>
      <c r="AW518" s="34"/>
      <c r="AX518" s="34"/>
      <c r="AY518" s="34"/>
      <c r="AZ518" s="34"/>
      <c r="BA518" s="5"/>
      <c r="BB518" s="5"/>
      <c r="BC518" s="5"/>
      <c r="BD518" s="5"/>
      <c r="BE518" s="5"/>
      <c r="BF518" s="5"/>
      <c r="BG518" s="5"/>
      <c r="BH518" s="5"/>
      <c r="BI518" s="5"/>
      <c r="BJ518" s="5"/>
      <c r="BK518" s="5"/>
      <c r="BL518" s="5"/>
      <c r="BM518" s="4"/>
      <c r="BN518" s="5"/>
      <c r="BO518" s="5"/>
      <c r="BP518" s="5"/>
      <c r="BQ518" s="5"/>
      <c r="BR518" s="5"/>
      <c r="BS518" s="5"/>
      <c r="BT518" s="5"/>
      <c r="BU518" s="5"/>
    </row>
    <row r="519" spans="1:73" ht="13" x14ac:dyDescent="0.15">
      <c r="A519" s="34"/>
      <c r="B519" s="5"/>
      <c r="C519" s="5"/>
      <c r="D519" s="5"/>
      <c r="E519" s="5"/>
      <c r="F519" s="5"/>
      <c r="G519" s="5"/>
      <c r="H519" s="5"/>
      <c r="I519" s="5"/>
      <c r="J519" s="5"/>
      <c r="K519" s="5"/>
      <c r="L519" s="34"/>
      <c r="M519" s="34"/>
      <c r="N519" s="34"/>
      <c r="O519" s="34"/>
      <c r="P519" s="34"/>
      <c r="Q519" s="34"/>
      <c r="R519" s="5"/>
      <c r="S519" s="5"/>
      <c r="T519" s="5"/>
      <c r="U519" s="5"/>
      <c r="V519" s="5"/>
      <c r="W519" s="34"/>
      <c r="X519" s="34"/>
      <c r="Y519" s="34"/>
      <c r="Z519" s="34"/>
      <c r="AA519" s="34"/>
      <c r="AB519" s="5"/>
      <c r="AC519" s="5"/>
      <c r="AD519" s="34"/>
      <c r="AE519" s="5"/>
      <c r="AF519" s="5"/>
      <c r="AG519" s="5"/>
      <c r="AH519" s="5"/>
      <c r="AI519" s="5"/>
      <c r="AJ519" s="5"/>
      <c r="AK519" s="5"/>
      <c r="AL519" s="5"/>
      <c r="AM519" s="5"/>
      <c r="AN519" s="5"/>
      <c r="AO519" s="5"/>
      <c r="AP519" s="35"/>
      <c r="AQ519" s="34"/>
      <c r="AR519" s="34"/>
      <c r="AS519" s="34"/>
      <c r="AT519" s="34"/>
      <c r="AU519" s="34"/>
      <c r="AV519" s="34"/>
      <c r="AW519" s="34"/>
      <c r="AX519" s="34"/>
      <c r="AY519" s="34"/>
      <c r="AZ519" s="34"/>
      <c r="BA519" s="5"/>
      <c r="BB519" s="5"/>
      <c r="BC519" s="5"/>
      <c r="BD519" s="5"/>
      <c r="BE519" s="5"/>
      <c r="BF519" s="5"/>
      <c r="BG519" s="5"/>
      <c r="BH519" s="5"/>
      <c r="BI519" s="5"/>
      <c r="BJ519" s="5"/>
      <c r="BK519" s="5"/>
      <c r="BL519" s="5"/>
      <c r="BM519" s="4"/>
      <c r="BN519" s="5"/>
      <c r="BO519" s="5"/>
      <c r="BP519" s="5"/>
      <c r="BQ519" s="5"/>
      <c r="BR519" s="5"/>
      <c r="BS519" s="5"/>
      <c r="BT519" s="5"/>
      <c r="BU519" s="5"/>
    </row>
    <row r="520" spans="1:73" ht="13" x14ac:dyDescent="0.15">
      <c r="A520" s="34"/>
      <c r="B520" s="5"/>
      <c r="C520" s="5"/>
      <c r="D520" s="5"/>
      <c r="E520" s="5"/>
      <c r="F520" s="5"/>
      <c r="G520" s="5"/>
      <c r="H520" s="5"/>
      <c r="I520" s="5"/>
      <c r="J520" s="5"/>
      <c r="K520" s="5"/>
      <c r="L520" s="34"/>
      <c r="M520" s="34"/>
      <c r="N520" s="34"/>
      <c r="O520" s="34"/>
      <c r="P520" s="34"/>
      <c r="Q520" s="34"/>
      <c r="R520" s="5"/>
      <c r="S520" s="5"/>
      <c r="T520" s="5"/>
      <c r="U520" s="5"/>
      <c r="V520" s="5"/>
      <c r="W520" s="34"/>
      <c r="X520" s="34"/>
      <c r="Y520" s="34"/>
      <c r="Z520" s="34"/>
      <c r="AA520" s="34"/>
      <c r="AB520" s="5"/>
      <c r="AC520" s="5"/>
      <c r="AD520" s="34"/>
      <c r="AE520" s="5"/>
      <c r="AF520" s="5"/>
      <c r="AG520" s="5"/>
      <c r="AH520" s="5"/>
      <c r="AI520" s="5"/>
      <c r="AJ520" s="5"/>
      <c r="AK520" s="5"/>
      <c r="AL520" s="5"/>
      <c r="AM520" s="5"/>
      <c r="AN520" s="5"/>
      <c r="AO520" s="5"/>
      <c r="AP520" s="35"/>
      <c r="AQ520" s="34"/>
      <c r="AR520" s="34"/>
      <c r="AS520" s="34"/>
      <c r="AT520" s="34"/>
      <c r="AU520" s="34"/>
      <c r="AV520" s="34"/>
      <c r="AW520" s="34"/>
      <c r="AX520" s="34"/>
      <c r="AY520" s="34"/>
      <c r="AZ520" s="34"/>
      <c r="BA520" s="5"/>
      <c r="BB520" s="5"/>
      <c r="BC520" s="5"/>
      <c r="BD520" s="5"/>
      <c r="BE520" s="5"/>
      <c r="BF520" s="5"/>
      <c r="BG520" s="5"/>
      <c r="BH520" s="5"/>
      <c r="BI520" s="5"/>
      <c r="BJ520" s="5"/>
      <c r="BK520" s="5"/>
      <c r="BL520" s="5"/>
      <c r="BM520" s="4"/>
      <c r="BN520" s="5"/>
      <c r="BO520" s="5"/>
      <c r="BP520" s="5"/>
      <c r="BQ520" s="5"/>
      <c r="BR520" s="5"/>
      <c r="BS520" s="5"/>
      <c r="BT520" s="5"/>
      <c r="BU520" s="5"/>
    </row>
    <row r="521" spans="1:73" ht="13" x14ac:dyDescent="0.15">
      <c r="A521" s="34"/>
      <c r="B521" s="5"/>
      <c r="C521" s="5"/>
      <c r="D521" s="5"/>
      <c r="E521" s="5"/>
      <c r="F521" s="5"/>
      <c r="G521" s="5"/>
      <c r="H521" s="5"/>
      <c r="I521" s="5"/>
      <c r="J521" s="5"/>
      <c r="K521" s="5"/>
      <c r="L521" s="34"/>
      <c r="M521" s="34"/>
      <c r="N521" s="34"/>
      <c r="O521" s="34"/>
      <c r="P521" s="34"/>
      <c r="Q521" s="34"/>
      <c r="R521" s="5"/>
      <c r="S521" s="5"/>
      <c r="T521" s="5"/>
      <c r="U521" s="5"/>
      <c r="V521" s="5"/>
      <c r="W521" s="34"/>
      <c r="X521" s="34"/>
      <c r="Y521" s="34"/>
      <c r="Z521" s="34"/>
      <c r="AA521" s="34"/>
      <c r="AB521" s="5"/>
      <c r="AC521" s="5"/>
      <c r="AD521" s="34"/>
      <c r="AE521" s="5"/>
      <c r="AF521" s="5"/>
      <c r="AG521" s="5"/>
      <c r="AH521" s="5"/>
      <c r="AI521" s="5"/>
      <c r="AJ521" s="5"/>
      <c r="AK521" s="5"/>
      <c r="AL521" s="5"/>
      <c r="AM521" s="5"/>
      <c r="AN521" s="5"/>
      <c r="AO521" s="5"/>
      <c r="AP521" s="35"/>
      <c r="AQ521" s="34"/>
      <c r="AR521" s="34"/>
      <c r="AS521" s="34"/>
      <c r="AT521" s="34"/>
      <c r="AU521" s="34"/>
      <c r="AV521" s="34"/>
      <c r="AW521" s="34"/>
      <c r="AX521" s="34"/>
      <c r="AY521" s="34"/>
      <c r="AZ521" s="34"/>
      <c r="BA521" s="5"/>
      <c r="BB521" s="5"/>
      <c r="BC521" s="5"/>
      <c r="BD521" s="5"/>
      <c r="BE521" s="5"/>
      <c r="BF521" s="5"/>
      <c r="BG521" s="5"/>
      <c r="BH521" s="5"/>
      <c r="BI521" s="5"/>
      <c r="BJ521" s="5"/>
      <c r="BK521" s="5"/>
      <c r="BL521" s="5"/>
      <c r="BM521" s="4"/>
      <c r="BN521" s="5"/>
      <c r="BO521" s="5"/>
      <c r="BP521" s="5"/>
      <c r="BQ521" s="5"/>
      <c r="BR521" s="5"/>
      <c r="BS521" s="5"/>
      <c r="BT521" s="5"/>
      <c r="BU521" s="5"/>
    </row>
    <row r="522" spans="1:73" ht="13" x14ac:dyDescent="0.15">
      <c r="A522" s="34"/>
      <c r="B522" s="5"/>
      <c r="C522" s="5"/>
      <c r="D522" s="5"/>
      <c r="E522" s="5"/>
      <c r="F522" s="5"/>
      <c r="G522" s="5"/>
      <c r="H522" s="5"/>
      <c r="I522" s="5"/>
      <c r="J522" s="5"/>
      <c r="K522" s="5"/>
      <c r="L522" s="34"/>
      <c r="M522" s="34"/>
      <c r="N522" s="34"/>
      <c r="O522" s="34"/>
      <c r="P522" s="34"/>
      <c r="Q522" s="34"/>
      <c r="R522" s="5"/>
      <c r="S522" s="5"/>
      <c r="T522" s="5"/>
      <c r="U522" s="5"/>
      <c r="V522" s="5"/>
      <c r="W522" s="34"/>
      <c r="X522" s="34"/>
      <c r="Y522" s="34"/>
      <c r="Z522" s="34"/>
      <c r="AA522" s="34"/>
      <c r="AB522" s="5"/>
      <c r="AC522" s="5"/>
      <c r="AD522" s="34"/>
      <c r="AE522" s="5"/>
      <c r="AF522" s="5"/>
      <c r="AG522" s="5"/>
      <c r="AH522" s="5"/>
      <c r="AI522" s="5"/>
      <c r="AJ522" s="5"/>
      <c r="AK522" s="5"/>
      <c r="AL522" s="5"/>
      <c r="AM522" s="5"/>
      <c r="AN522" s="5"/>
      <c r="AO522" s="5"/>
      <c r="AP522" s="35"/>
      <c r="AQ522" s="34"/>
      <c r="AR522" s="34"/>
      <c r="AS522" s="34"/>
      <c r="AT522" s="34"/>
      <c r="AU522" s="34"/>
      <c r="AV522" s="34"/>
      <c r="AW522" s="34"/>
      <c r="AX522" s="34"/>
      <c r="AY522" s="34"/>
      <c r="AZ522" s="34"/>
      <c r="BA522" s="5"/>
      <c r="BB522" s="5"/>
      <c r="BC522" s="5"/>
      <c r="BD522" s="5"/>
      <c r="BE522" s="5"/>
      <c r="BF522" s="5"/>
      <c r="BG522" s="5"/>
      <c r="BH522" s="5"/>
      <c r="BI522" s="5"/>
      <c r="BJ522" s="5"/>
      <c r="BK522" s="5"/>
      <c r="BL522" s="5"/>
      <c r="BM522" s="4"/>
      <c r="BN522" s="5"/>
      <c r="BO522" s="5"/>
      <c r="BP522" s="5"/>
      <c r="BQ522" s="5"/>
      <c r="BR522" s="5"/>
      <c r="BS522" s="5"/>
      <c r="BT522" s="5"/>
      <c r="BU522" s="5"/>
    </row>
    <row r="523" spans="1:73" ht="13" x14ac:dyDescent="0.15">
      <c r="A523" s="34"/>
      <c r="B523" s="5"/>
      <c r="C523" s="5"/>
      <c r="D523" s="5"/>
      <c r="E523" s="5"/>
      <c r="F523" s="5"/>
      <c r="G523" s="5"/>
      <c r="H523" s="5"/>
      <c r="I523" s="5"/>
      <c r="J523" s="5"/>
      <c r="K523" s="5"/>
      <c r="L523" s="34"/>
      <c r="M523" s="34"/>
      <c r="N523" s="34"/>
      <c r="O523" s="34"/>
      <c r="P523" s="34"/>
      <c r="Q523" s="34"/>
      <c r="R523" s="5"/>
      <c r="S523" s="5"/>
      <c r="T523" s="5"/>
      <c r="U523" s="5"/>
      <c r="V523" s="5"/>
      <c r="W523" s="34"/>
      <c r="X523" s="34"/>
      <c r="Y523" s="34"/>
      <c r="Z523" s="34"/>
      <c r="AA523" s="34"/>
      <c r="AB523" s="5"/>
      <c r="AC523" s="5"/>
      <c r="AD523" s="34"/>
      <c r="AE523" s="5"/>
      <c r="AF523" s="5"/>
      <c r="AG523" s="5"/>
      <c r="AH523" s="5"/>
      <c r="AI523" s="5"/>
      <c r="AJ523" s="5"/>
      <c r="AK523" s="5"/>
      <c r="AL523" s="5"/>
      <c r="AM523" s="5"/>
      <c r="AN523" s="5"/>
      <c r="AO523" s="5"/>
      <c r="AP523" s="35"/>
      <c r="AQ523" s="34"/>
      <c r="AR523" s="34"/>
      <c r="AS523" s="34"/>
      <c r="AT523" s="34"/>
      <c r="AU523" s="34"/>
      <c r="AV523" s="34"/>
      <c r="AW523" s="34"/>
      <c r="AX523" s="34"/>
      <c r="AY523" s="34"/>
      <c r="AZ523" s="34"/>
      <c r="BA523" s="5"/>
      <c r="BB523" s="5"/>
      <c r="BC523" s="5"/>
      <c r="BD523" s="5"/>
      <c r="BE523" s="5"/>
      <c r="BF523" s="5"/>
      <c r="BG523" s="5"/>
      <c r="BH523" s="5"/>
      <c r="BI523" s="5"/>
      <c r="BJ523" s="5"/>
      <c r="BK523" s="5"/>
      <c r="BL523" s="5"/>
      <c r="BM523" s="4"/>
      <c r="BN523" s="5"/>
      <c r="BO523" s="5"/>
      <c r="BP523" s="5"/>
      <c r="BQ523" s="5"/>
      <c r="BR523" s="5"/>
      <c r="BS523" s="5"/>
      <c r="BT523" s="5"/>
      <c r="BU523" s="5"/>
    </row>
    <row r="524" spans="1:73" ht="13" x14ac:dyDescent="0.15">
      <c r="A524" s="34"/>
      <c r="B524" s="5"/>
      <c r="C524" s="5"/>
      <c r="D524" s="5"/>
      <c r="E524" s="5"/>
      <c r="F524" s="5"/>
      <c r="G524" s="5"/>
      <c r="H524" s="5"/>
      <c r="I524" s="5"/>
      <c r="J524" s="5"/>
      <c r="K524" s="5"/>
      <c r="L524" s="34"/>
      <c r="M524" s="34"/>
      <c r="N524" s="34"/>
      <c r="O524" s="34"/>
      <c r="P524" s="34"/>
      <c r="Q524" s="34"/>
      <c r="R524" s="5"/>
      <c r="S524" s="5"/>
      <c r="T524" s="5"/>
      <c r="U524" s="5"/>
      <c r="V524" s="5"/>
      <c r="W524" s="34"/>
      <c r="X524" s="34"/>
      <c r="Y524" s="34"/>
      <c r="Z524" s="34"/>
      <c r="AA524" s="34"/>
      <c r="AB524" s="5"/>
      <c r="AC524" s="5"/>
      <c r="AD524" s="34"/>
      <c r="AE524" s="5"/>
      <c r="AF524" s="5"/>
      <c r="AG524" s="5"/>
      <c r="AH524" s="5"/>
      <c r="AI524" s="5"/>
      <c r="AJ524" s="5"/>
      <c r="AK524" s="5"/>
      <c r="AL524" s="5"/>
      <c r="AM524" s="5"/>
      <c r="AN524" s="5"/>
      <c r="AO524" s="5"/>
      <c r="AP524" s="35"/>
      <c r="AQ524" s="34"/>
      <c r="AR524" s="34"/>
      <c r="AS524" s="34"/>
      <c r="AT524" s="34"/>
      <c r="AU524" s="34"/>
      <c r="AV524" s="34"/>
      <c r="AW524" s="34"/>
      <c r="AX524" s="34"/>
      <c r="AY524" s="34"/>
      <c r="AZ524" s="34"/>
      <c r="BA524" s="5"/>
      <c r="BB524" s="5"/>
      <c r="BC524" s="5"/>
      <c r="BD524" s="5"/>
      <c r="BE524" s="5"/>
      <c r="BF524" s="5"/>
      <c r="BG524" s="5"/>
      <c r="BH524" s="5"/>
      <c r="BI524" s="5"/>
      <c r="BJ524" s="5"/>
      <c r="BK524" s="5"/>
      <c r="BL524" s="5"/>
      <c r="BM524" s="4"/>
      <c r="BN524" s="5"/>
      <c r="BO524" s="5"/>
      <c r="BP524" s="5"/>
      <c r="BQ524" s="5"/>
      <c r="BR524" s="5"/>
      <c r="BS524" s="5"/>
      <c r="BT524" s="5"/>
      <c r="BU524" s="5"/>
    </row>
    <row r="525" spans="1:73" ht="13" x14ac:dyDescent="0.15">
      <c r="A525" s="34"/>
      <c r="B525" s="5"/>
      <c r="C525" s="5"/>
      <c r="D525" s="5"/>
      <c r="E525" s="5"/>
      <c r="F525" s="5"/>
      <c r="G525" s="5"/>
      <c r="H525" s="5"/>
      <c r="I525" s="5"/>
      <c r="J525" s="5"/>
      <c r="K525" s="5"/>
      <c r="L525" s="34"/>
      <c r="M525" s="34"/>
      <c r="N525" s="34"/>
      <c r="O525" s="34"/>
      <c r="P525" s="34"/>
      <c r="Q525" s="34"/>
      <c r="R525" s="5"/>
      <c r="S525" s="5"/>
      <c r="T525" s="5"/>
      <c r="U525" s="5"/>
      <c r="V525" s="5"/>
      <c r="W525" s="34"/>
      <c r="X525" s="34"/>
      <c r="Y525" s="34"/>
      <c r="Z525" s="34"/>
      <c r="AA525" s="34"/>
      <c r="AB525" s="5"/>
      <c r="AC525" s="5"/>
      <c r="AD525" s="34"/>
      <c r="AE525" s="5"/>
      <c r="AF525" s="5"/>
      <c r="AG525" s="5"/>
      <c r="AH525" s="5"/>
      <c r="AI525" s="5"/>
      <c r="AJ525" s="5"/>
      <c r="AK525" s="5"/>
      <c r="AL525" s="5"/>
      <c r="AM525" s="5"/>
      <c r="AN525" s="5"/>
      <c r="AO525" s="5"/>
      <c r="AP525" s="35"/>
      <c r="AQ525" s="34"/>
      <c r="AR525" s="34"/>
      <c r="AS525" s="34"/>
      <c r="AT525" s="34"/>
      <c r="AU525" s="34"/>
      <c r="AV525" s="34"/>
      <c r="AW525" s="34"/>
      <c r="AX525" s="34"/>
      <c r="AY525" s="34"/>
      <c r="AZ525" s="34"/>
      <c r="BA525" s="5"/>
      <c r="BB525" s="5"/>
      <c r="BC525" s="5"/>
      <c r="BD525" s="5"/>
      <c r="BE525" s="5"/>
      <c r="BF525" s="5"/>
      <c r="BG525" s="5"/>
      <c r="BH525" s="5"/>
      <c r="BI525" s="5"/>
      <c r="BJ525" s="5"/>
      <c r="BK525" s="5"/>
      <c r="BL525" s="5"/>
      <c r="BM525" s="4"/>
      <c r="BN525" s="5"/>
      <c r="BO525" s="5"/>
      <c r="BP525" s="5"/>
      <c r="BQ525" s="5"/>
      <c r="BR525" s="5"/>
      <c r="BS525" s="5"/>
      <c r="BT525" s="5"/>
      <c r="BU525" s="5"/>
    </row>
    <row r="526" spans="1:73" ht="13" x14ac:dyDescent="0.15">
      <c r="A526" s="34"/>
      <c r="B526" s="5"/>
      <c r="C526" s="5"/>
      <c r="D526" s="5"/>
      <c r="E526" s="5"/>
      <c r="F526" s="5"/>
      <c r="G526" s="5"/>
      <c r="H526" s="5"/>
      <c r="I526" s="5"/>
      <c r="J526" s="5"/>
      <c r="K526" s="5"/>
      <c r="L526" s="34"/>
      <c r="M526" s="34"/>
      <c r="N526" s="34"/>
      <c r="O526" s="34"/>
      <c r="P526" s="34"/>
      <c r="Q526" s="34"/>
      <c r="R526" s="5"/>
      <c r="S526" s="5"/>
      <c r="T526" s="5"/>
      <c r="U526" s="5"/>
      <c r="V526" s="5"/>
      <c r="W526" s="34"/>
      <c r="X526" s="34"/>
      <c r="Y526" s="34"/>
      <c r="Z526" s="34"/>
      <c r="AA526" s="34"/>
      <c r="AB526" s="5"/>
      <c r="AC526" s="5"/>
      <c r="AD526" s="34"/>
      <c r="AE526" s="5"/>
      <c r="AF526" s="5"/>
      <c r="AG526" s="5"/>
      <c r="AH526" s="5"/>
      <c r="AI526" s="5"/>
      <c r="AJ526" s="5"/>
      <c r="AK526" s="5"/>
      <c r="AL526" s="5"/>
      <c r="AM526" s="5"/>
      <c r="AN526" s="5"/>
      <c r="AO526" s="5"/>
      <c r="AP526" s="35"/>
      <c r="AQ526" s="34"/>
      <c r="AR526" s="34"/>
      <c r="AS526" s="34"/>
      <c r="AT526" s="34"/>
      <c r="AU526" s="34"/>
      <c r="AV526" s="34"/>
      <c r="AW526" s="34"/>
      <c r="AX526" s="34"/>
      <c r="AY526" s="34"/>
      <c r="AZ526" s="34"/>
      <c r="BA526" s="5"/>
      <c r="BB526" s="5"/>
      <c r="BC526" s="5"/>
      <c r="BD526" s="5"/>
      <c r="BE526" s="5"/>
      <c r="BF526" s="5"/>
      <c r="BG526" s="5"/>
      <c r="BH526" s="5"/>
      <c r="BI526" s="5"/>
      <c r="BJ526" s="5"/>
      <c r="BK526" s="5"/>
      <c r="BL526" s="5"/>
      <c r="BM526" s="4"/>
      <c r="BN526" s="5"/>
      <c r="BO526" s="5"/>
      <c r="BP526" s="5"/>
      <c r="BQ526" s="5"/>
      <c r="BR526" s="5"/>
      <c r="BS526" s="5"/>
      <c r="BT526" s="5"/>
      <c r="BU526" s="5"/>
    </row>
    <row r="527" spans="1:73" ht="13" x14ac:dyDescent="0.15">
      <c r="A527" s="34"/>
      <c r="B527" s="5"/>
      <c r="C527" s="5"/>
      <c r="D527" s="5"/>
      <c r="E527" s="5"/>
      <c r="F527" s="5"/>
      <c r="G527" s="5"/>
      <c r="H527" s="5"/>
      <c r="I527" s="5"/>
      <c r="J527" s="5"/>
      <c r="K527" s="5"/>
      <c r="L527" s="34"/>
      <c r="M527" s="34"/>
      <c r="N527" s="34"/>
      <c r="O527" s="34"/>
      <c r="P527" s="34"/>
      <c r="Q527" s="34"/>
      <c r="R527" s="5"/>
      <c r="S527" s="5"/>
      <c r="T527" s="5"/>
      <c r="U527" s="5"/>
      <c r="V527" s="5"/>
      <c r="W527" s="34"/>
      <c r="X527" s="34"/>
      <c r="Y527" s="34"/>
      <c r="Z527" s="34"/>
      <c r="AA527" s="34"/>
      <c r="AB527" s="5"/>
      <c r="AC527" s="5"/>
      <c r="AD527" s="34"/>
      <c r="AE527" s="5"/>
      <c r="AF527" s="5"/>
      <c r="AG527" s="5"/>
      <c r="AH527" s="5"/>
      <c r="AI527" s="5"/>
      <c r="AJ527" s="5"/>
      <c r="AK527" s="5"/>
      <c r="AL527" s="5"/>
      <c r="AM527" s="5"/>
      <c r="AN527" s="5"/>
      <c r="AO527" s="5"/>
      <c r="AP527" s="35"/>
      <c r="AQ527" s="34"/>
      <c r="AR527" s="34"/>
      <c r="AS527" s="34"/>
      <c r="AT527" s="34"/>
      <c r="AU527" s="34"/>
      <c r="AV527" s="34"/>
      <c r="AW527" s="34"/>
      <c r="AX527" s="34"/>
      <c r="AY527" s="34"/>
      <c r="AZ527" s="34"/>
      <c r="BA527" s="5"/>
      <c r="BB527" s="5"/>
      <c r="BC527" s="5"/>
      <c r="BD527" s="5"/>
      <c r="BE527" s="5"/>
      <c r="BF527" s="5"/>
      <c r="BG527" s="5"/>
      <c r="BH527" s="5"/>
      <c r="BI527" s="5"/>
      <c r="BJ527" s="5"/>
      <c r="BK527" s="5"/>
      <c r="BL527" s="5"/>
      <c r="BM527" s="4"/>
      <c r="BN527" s="5"/>
      <c r="BO527" s="5"/>
      <c r="BP527" s="5"/>
      <c r="BQ527" s="5"/>
      <c r="BR527" s="5"/>
      <c r="BS527" s="5"/>
      <c r="BT527" s="5"/>
      <c r="BU527" s="5"/>
    </row>
    <row r="528" spans="1:73" ht="13" x14ac:dyDescent="0.15">
      <c r="A528" s="34"/>
      <c r="B528" s="5"/>
      <c r="C528" s="5"/>
      <c r="D528" s="5"/>
      <c r="E528" s="5"/>
      <c r="F528" s="5"/>
      <c r="G528" s="5"/>
      <c r="H528" s="5"/>
      <c r="I528" s="5"/>
      <c r="J528" s="5"/>
      <c r="K528" s="5"/>
      <c r="L528" s="34"/>
      <c r="M528" s="34"/>
      <c r="N528" s="34"/>
      <c r="O528" s="34"/>
      <c r="P528" s="34"/>
      <c r="Q528" s="34"/>
      <c r="R528" s="5"/>
      <c r="S528" s="5"/>
      <c r="T528" s="5"/>
      <c r="U528" s="5"/>
      <c r="V528" s="5"/>
      <c r="W528" s="34"/>
      <c r="X528" s="34"/>
      <c r="Y528" s="34"/>
      <c r="Z528" s="34"/>
      <c r="AA528" s="34"/>
      <c r="AB528" s="5"/>
      <c r="AC528" s="5"/>
      <c r="AD528" s="34"/>
      <c r="AE528" s="5"/>
      <c r="AF528" s="5"/>
      <c r="AG528" s="5"/>
      <c r="AH528" s="5"/>
      <c r="AI528" s="5"/>
      <c r="AJ528" s="5"/>
      <c r="AK528" s="5"/>
      <c r="AL528" s="5"/>
      <c r="AM528" s="5"/>
      <c r="AN528" s="5"/>
      <c r="AO528" s="5"/>
      <c r="AP528" s="35"/>
      <c r="AQ528" s="34"/>
      <c r="AR528" s="34"/>
      <c r="AS528" s="34"/>
      <c r="AT528" s="34"/>
      <c r="AU528" s="34"/>
      <c r="AV528" s="34"/>
      <c r="AW528" s="34"/>
      <c r="AX528" s="34"/>
      <c r="AY528" s="34"/>
      <c r="AZ528" s="34"/>
      <c r="BA528" s="5"/>
      <c r="BB528" s="5"/>
      <c r="BC528" s="5"/>
      <c r="BD528" s="5"/>
      <c r="BE528" s="5"/>
      <c r="BF528" s="5"/>
      <c r="BG528" s="5"/>
      <c r="BH528" s="5"/>
      <c r="BI528" s="5"/>
      <c r="BJ528" s="5"/>
      <c r="BK528" s="5"/>
      <c r="BL528" s="5"/>
      <c r="BM528" s="4"/>
      <c r="BN528" s="5"/>
      <c r="BO528" s="5"/>
      <c r="BP528" s="5"/>
      <c r="BQ528" s="5"/>
      <c r="BR528" s="5"/>
      <c r="BS528" s="5"/>
      <c r="BT528" s="5"/>
      <c r="BU528" s="5"/>
    </row>
    <row r="529" spans="1:73" ht="13" x14ac:dyDescent="0.15">
      <c r="A529" s="34"/>
      <c r="B529" s="5"/>
      <c r="C529" s="5"/>
      <c r="D529" s="5"/>
      <c r="E529" s="5"/>
      <c r="F529" s="5"/>
      <c r="G529" s="5"/>
      <c r="H529" s="5"/>
      <c r="I529" s="5"/>
      <c r="J529" s="5"/>
      <c r="K529" s="5"/>
      <c r="L529" s="34"/>
      <c r="M529" s="34"/>
      <c r="N529" s="34"/>
      <c r="O529" s="34"/>
      <c r="P529" s="34"/>
      <c r="Q529" s="34"/>
      <c r="R529" s="5"/>
      <c r="S529" s="5"/>
      <c r="T529" s="5"/>
      <c r="U529" s="5"/>
      <c r="V529" s="5"/>
      <c r="W529" s="34"/>
      <c r="X529" s="34"/>
      <c r="Y529" s="34"/>
      <c r="Z529" s="34"/>
      <c r="AA529" s="34"/>
      <c r="AB529" s="5"/>
      <c r="AC529" s="5"/>
      <c r="AD529" s="34"/>
      <c r="AE529" s="5"/>
      <c r="AF529" s="5"/>
      <c r="AG529" s="5"/>
      <c r="AH529" s="5"/>
      <c r="AI529" s="5"/>
      <c r="AJ529" s="5"/>
      <c r="AK529" s="5"/>
      <c r="AL529" s="5"/>
      <c r="AM529" s="5"/>
      <c r="AN529" s="5"/>
      <c r="AO529" s="5"/>
      <c r="AP529" s="35"/>
      <c r="AQ529" s="34"/>
      <c r="AR529" s="34"/>
      <c r="AS529" s="34"/>
      <c r="AT529" s="34"/>
      <c r="AU529" s="34"/>
      <c r="AV529" s="34"/>
      <c r="AW529" s="34"/>
      <c r="AX529" s="34"/>
      <c r="AY529" s="34"/>
      <c r="AZ529" s="34"/>
      <c r="BA529" s="5"/>
      <c r="BB529" s="5"/>
      <c r="BC529" s="5"/>
      <c r="BD529" s="5"/>
      <c r="BE529" s="5"/>
      <c r="BF529" s="5"/>
      <c r="BG529" s="5"/>
      <c r="BH529" s="5"/>
      <c r="BI529" s="5"/>
      <c r="BJ529" s="5"/>
      <c r="BK529" s="5"/>
      <c r="BL529" s="5"/>
      <c r="BM529" s="4"/>
      <c r="BN529" s="5"/>
      <c r="BO529" s="5"/>
      <c r="BP529" s="5"/>
      <c r="BQ529" s="5"/>
      <c r="BR529" s="5"/>
      <c r="BS529" s="5"/>
      <c r="BT529" s="5"/>
      <c r="BU529" s="5"/>
    </row>
    <row r="530" spans="1:73" ht="13" x14ac:dyDescent="0.15">
      <c r="A530" s="34"/>
      <c r="B530" s="5"/>
      <c r="C530" s="5"/>
      <c r="D530" s="5"/>
      <c r="E530" s="5"/>
      <c r="F530" s="5"/>
      <c r="G530" s="5"/>
      <c r="H530" s="5"/>
      <c r="I530" s="5"/>
      <c r="J530" s="5"/>
      <c r="K530" s="5"/>
      <c r="L530" s="34"/>
      <c r="M530" s="34"/>
      <c r="N530" s="34"/>
      <c r="O530" s="34"/>
      <c r="P530" s="34"/>
      <c r="Q530" s="34"/>
      <c r="R530" s="5"/>
      <c r="S530" s="5"/>
      <c r="T530" s="5"/>
      <c r="U530" s="5"/>
      <c r="V530" s="5"/>
      <c r="W530" s="34"/>
      <c r="X530" s="34"/>
      <c r="Y530" s="34"/>
      <c r="Z530" s="34"/>
      <c r="AA530" s="34"/>
      <c r="AB530" s="5"/>
      <c r="AC530" s="5"/>
      <c r="AD530" s="34"/>
      <c r="AE530" s="5"/>
      <c r="AF530" s="5"/>
      <c r="AG530" s="5"/>
      <c r="AH530" s="5"/>
      <c r="AI530" s="5"/>
      <c r="AJ530" s="5"/>
      <c r="AK530" s="5"/>
      <c r="AL530" s="5"/>
      <c r="AM530" s="5"/>
      <c r="AN530" s="5"/>
      <c r="AO530" s="5"/>
      <c r="AP530" s="35"/>
      <c r="AQ530" s="34"/>
      <c r="AR530" s="34"/>
      <c r="AS530" s="34"/>
      <c r="AT530" s="34"/>
      <c r="AU530" s="34"/>
      <c r="AV530" s="34"/>
      <c r="AW530" s="34"/>
      <c r="AX530" s="34"/>
      <c r="AY530" s="34"/>
      <c r="AZ530" s="34"/>
      <c r="BA530" s="5"/>
      <c r="BB530" s="5"/>
      <c r="BC530" s="5"/>
      <c r="BD530" s="5"/>
      <c r="BE530" s="5"/>
      <c r="BF530" s="5"/>
      <c r="BG530" s="5"/>
      <c r="BH530" s="5"/>
      <c r="BI530" s="5"/>
      <c r="BJ530" s="5"/>
      <c r="BK530" s="5"/>
      <c r="BL530" s="5"/>
      <c r="BM530" s="4"/>
      <c r="BN530" s="5"/>
      <c r="BO530" s="5"/>
      <c r="BP530" s="5"/>
      <c r="BQ530" s="5"/>
      <c r="BR530" s="5"/>
      <c r="BS530" s="5"/>
      <c r="BT530" s="5"/>
      <c r="BU530" s="5"/>
    </row>
    <row r="531" spans="1:73" ht="13" x14ac:dyDescent="0.15">
      <c r="A531" s="34"/>
      <c r="B531" s="5"/>
      <c r="C531" s="5"/>
      <c r="D531" s="5"/>
      <c r="E531" s="5"/>
      <c r="F531" s="5"/>
      <c r="G531" s="5"/>
      <c r="H531" s="5"/>
      <c r="I531" s="5"/>
      <c r="J531" s="5"/>
      <c r="K531" s="5"/>
      <c r="L531" s="34"/>
      <c r="M531" s="34"/>
      <c r="N531" s="34"/>
      <c r="O531" s="34"/>
      <c r="P531" s="34"/>
      <c r="Q531" s="34"/>
      <c r="R531" s="5"/>
      <c r="S531" s="5"/>
      <c r="T531" s="5"/>
      <c r="U531" s="5"/>
      <c r="V531" s="5"/>
      <c r="W531" s="34"/>
      <c r="X531" s="34"/>
      <c r="Y531" s="34"/>
      <c r="Z531" s="34"/>
      <c r="AA531" s="34"/>
      <c r="AB531" s="5"/>
      <c r="AC531" s="5"/>
      <c r="AD531" s="34"/>
      <c r="AE531" s="5"/>
      <c r="AF531" s="5"/>
      <c r="AG531" s="5"/>
      <c r="AH531" s="5"/>
      <c r="AI531" s="5"/>
      <c r="AJ531" s="5"/>
      <c r="AK531" s="5"/>
      <c r="AL531" s="5"/>
      <c r="AM531" s="5"/>
      <c r="AN531" s="5"/>
      <c r="AO531" s="5"/>
      <c r="AP531" s="35"/>
      <c r="AQ531" s="34"/>
      <c r="AR531" s="34"/>
      <c r="AS531" s="34"/>
      <c r="AT531" s="34"/>
      <c r="AU531" s="34"/>
      <c r="AV531" s="34"/>
      <c r="AW531" s="34"/>
      <c r="AX531" s="34"/>
      <c r="AY531" s="34"/>
      <c r="AZ531" s="34"/>
      <c r="BA531" s="5"/>
      <c r="BB531" s="5"/>
      <c r="BC531" s="5"/>
      <c r="BD531" s="5"/>
      <c r="BE531" s="5"/>
      <c r="BF531" s="5"/>
      <c r="BG531" s="5"/>
      <c r="BH531" s="5"/>
      <c r="BI531" s="5"/>
      <c r="BJ531" s="5"/>
      <c r="BK531" s="5"/>
      <c r="BL531" s="5"/>
      <c r="BM531" s="4"/>
      <c r="BN531" s="5"/>
      <c r="BO531" s="5"/>
      <c r="BP531" s="5"/>
      <c r="BQ531" s="5"/>
      <c r="BR531" s="5"/>
      <c r="BS531" s="5"/>
      <c r="BT531" s="5"/>
      <c r="BU531" s="5"/>
    </row>
    <row r="532" spans="1:73" ht="13" x14ac:dyDescent="0.15">
      <c r="A532" s="34"/>
      <c r="B532" s="5"/>
      <c r="C532" s="5"/>
      <c r="D532" s="5"/>
      <c r="E532" s="5"/>
      <c r="F532" s="5"/>
      <c r="G532" s="5"/>
      <c r="H532" s="5"/>
      <c r="I532" s="5"/>
      <c r="J532" s="5"/>
      <c r="K532" s="5"/>
      <c r="L532" s="34"/>
      <c r="M532" s="34"/>
      <c r="N532" s="34"/>
      <c r="O532" s="34"/>
      <c r="P532" s="34"/>
      <c r="Q532" s="34"/>
      <c r="R532" s="5"/>
      <c r="S532" s="5"/>
      <c r="T532" s="5"/>
      <c r="U532" s="5"/>
      <c r="V532" s="5"/>
      <c r="W532" s="34"/>
      <c r="X532" s="34"/>
      <c r="Y532" s="34"/>
      <c r="Z532" s="34"/>
      <c r="AA532" s="34"/>
      <c r="AB532" s="5"/>
      <c r="AC532" s="5"/>
      <c r="AD532" s="34"/>
      <c r="AE532" s="5"/>
      <c r="AF532" s="5"/>
      <c r="AG532" s="5"/>
      <c r="AH532" s="5"/>
      <c r="AI532" s="5"/>
      <c r="AJ532" s="5"/>
      <c r="AK532" s="5"/>
      <c r="AL532" s="5"/>
      <c r="AM532" s="5"/>
      <c r="AN532" s="5"/>
      <c r="AO532" s="5"/>
      <c r="AP532" s="35"/>
      <c r="AQ532" s="34"/>
      <c r="AR532" s="34"/>
      <c r="AS532" s="34"/>
      <c r="AT532" s="34"/>
      <c r="AU532" s="34"/>
      <c r="AV532" s="34"/>
      <c r="AW532" s="34"/>
      <c r="AX532" s="34"/>
      <c r="AY532" s="34"/>
      <c r="AZ532" s="34"/>
      <c r="BA532" s="5"/>
      <c r="BB532" s="5"/>
      <c r="BC532" s="5"/>
      <c r="BD532" s="5"/>
      <c r="BE532" s="5"/>
      <c r="BF532" s="5"/>
      <c r="BG532" s="5"/>
      <c r="BH532" s="5"/>
      <c r="BI532" s="5"/>
      <c r="BJ532" s="5"/>
      <c r="BK532" s="5"/>
      <c r="BL532" s="5"/>
      <c r="BM532" s="4"/>
      <c r="BN532" s="5"/>
      <c r="BO532" s="5"/>
      <c r="BP532" s="5"/>
      <c r="BQ532" s="5"/>
      <c r="BR532" s="5"/>
      <c r="BS532" s="5"/>
      <c r="BT532" s="5"/>
      <c r="BU532" s="5"/>
    </row>
    <row r="533" spans="1:73" ht="13" x14ac:dyDescent="0.15">
      <c r="A533" s="34"/>
      <c r="B533" s="5"/>
      <c r="C533" s="5"/>
      <c r="D533" s="5"/>
      <c r="E533" s="5"/>
      <c r="F533" s="5"/>
      <c r="G533" s="5"/>
      <c r="H533" s="5"/>
      <c r="I533" s="5"/>
      <c r="J533" s="5"/>
      <c r="K533" s="5"/>
      <c r="L533" s="34"/>
      <c r="M533" s="34"/>
      <c r="N533" s="34"/>
      <c r="O533" s="34"/>
      <c r="P533" s="34"/>
      <c r="Q533" s="34"/>
      <c r="R533" s="5"/>
      <c r="S533" s="5"/>
      <c r="T533" s="5"/>
      <c r="U533" s="5"/>
      <c r="V533" s="5"/>
      <c r="W533" s="34"/>
      <c r="X533" s="34"/>
      <c r="Y533" s="34"/>
      <c r="Z533" s="34"/>
      <c r="AA533" s="34"/>
      <c r="AB533" s="5"/>
      <c r="AC533" s="5"/>
      <c r="AD533" s="34"/>
      <c r="AE533" s="5"/>
      <c r="AF533" s="5"/>
      <c r="AG533" s="5"/>
      <c r="AH533" s="5"/>
      <c r="AI533" s="5"/>
      <c r="AJ533" s="5"/>
      <c r="AK533" s="5"/>
      <c r="AL533" s="5"/>
      <c r="AM533" s="5"/>
      <c r="AN533" s="5"/>
      <c r="AO533" s="5"/>
      <c r="AP533" s="35"/>
      <c r="AQ533" s="34"/>
      <c r="AR533" s="34"/>
      <c r="AS533" s="34"/>
      <c r="AT533" s="34"/>
      <c r="AU533" s="34"/>
      <c r="AV533" s="34"/>
      <c r="AW533" s="34"/>
      <c r="AX533" s="34"/>
      <c r="AY533" s="34"/>
      <c r="AZ533" s="34"/>
      <c r="BA533" s="5"/>
      <c r="BB533" s="5"/>
      <c r="BC533" s="5"/>
      <c r="BD533" s="5"/>
      <c r="BE533" s="5"/>
      <c r="BF533" s="5"/>
      <c r="BG533" s="5"/>
      <c r="BH533" s="5"/>
      <c r="BI533" s="5"/>
      <c r="BJ533" s="5"/>
      <c r="BK533" s="5"/>
      <c r="BL533" s="5"/>
      <c r="BM533" s="4"/>
      <c r="BN533" s="5"/>
      <c r="BO533" s="5"/>
      <c r="BP533" s="5"/>
      <c r="BQ533" s="5"/>
      <c r="BR533" s="5"/>
      <c r="BS533" s="5"/>
      <c r="BT533" s="5"/>
      <c r="BU533" s="5"/>
    </row>
    <row r="534" spans="1:73" ht="13" x14ac:dyDescent="0.15">
      <c r="A534" s="34"/>
      <c r="B534" s="5"/>
      <c r="C534" s="5"/>
      <c r="D534" s="5"/>
      <c r="E534" s="5"/>
      <c r="F534" s="5"/>
      <c r="G534" s="5"/>
      <c r="H534" s="5"/>
      <c r="I534" s="5"/>
      <c r="J534" s="5"/>
      <c r="K534" s="5"/>
      <c r="L534" s="34"/>
      <c r="M534" s="34"/>
      <c r="N534" s="34"/>
      <c r="O534" s="34"/>
      <c r="P534" s="34"/>
      <c r="Q534" s="34"/>
      <c r="R534" s="5"/>
      <c r="S534" s="5"/>
      <c r="T534" s="5"/>
      <c r="U534" s="5"/>
      <c r="V534" s="5"/>
      <c r="W534" s="34"/>
      <c r="X534" s="34"/>
      <c r="Y534" s="34"/>
      <c r="Z534" s="34"/>
      <c r="AA534" s="34"/>
      <c r="AB534" s="5"/>
      <c r="AC534" s="5"/>
      <c r="AD534" s="34"/>
      <c r="AE534" s="5"/>
      <c r="AF534" s="5"/>
      <c r="AG534" s="5"/>
      <c r="AH534" s="5"/>
      <c r="AI534" s="5"/>
      <c r="AJ534" s="5"/>
      <c r="AK534" s="5"/>
      <c r="AL534" s="5"/>
      <c r="AM534" s="5"/>
      <c r="AN534" s="5"/>
      <c r="AO534" s="5"/>
      <c r="AP534" s="35"/>
      <c r="AQ534" s="34"/>
      <c r="AR534" s="34"/>
      <c r="AS534" s="34"/>
      <c r="AT534" s="34"/>
      <c r="AU534" s="34"/>
      <c r="AV534" s="34"/>
      <c r="AW534" s="34"/>
      <c r="AX534" s="34"/>
      <c r="AY534" s="34"/>
      <c r="AZ534" s="34"/>
      <c r="BA534" s="5"/>
      <c r="BB534" s="5"/>
      <c r="BC534" s="5"/>
      <c r="BD534" s="5"/>
      <c r="BE534" s="5"/>
      <c r="BF534" s="5"/>
      <c r="BG534" s="5"/>
      <c r="BH534" s="5"/>
      <c r="BI534" s="5"/>
      <c r="BJ534" s="5"/>
      <c r="BK534" s="5"/>
      <c r="BL534" s="5"/>
      <c r="BM534" s="4"/>
      <c r="BN534" s="5"/>
      <c r="BO534" s="5"/>
      <c r="BP534" s="5"/>
      <c r="BQ534" s="5"/>
      <c r="BR534" s="5"/>
      <c r="BS534" s="5"/>
      <c r="BT534" s="5"/>
      <c r="BU534" s="5"/>
    </row>
    <row r="535" spans="1:73" ht="13" x14ac:dyDescent="0.15">
      <c r="A535" s="34"/>
      <c r="B535" s="5"/>
      <c r="C535" s="5"/>
      <c r="D535" s="5"/>
      <c r="E535" s="5"/>
      <c r="F535" s="5"/>
      <c r="G535" s="5"/>
      <c r="H535" s="5"/>
      <c r="I535" s="5"/>
      <c r="J535" s="5"/>
      <c r="K535" s="5"/>
      <c r="L535" s="34"/>
      <c r="M535" s="34"/>
      <c r="N535" s="34"/>
      <c r="O535" s="34"/>
      <c r="P535" s="34"/>
      <c r="Q535" s="34"/>
      <c r="R535" s="5"/>
      <c r="S535" s="5"/>
      <c r="T535" s="5"/>
      <c r="U535" s="5"/>
      <c r="V535" s="5"/>
      <c r="W535" s="34"/>
      <c r="X535" s="34"/>
      <c r="Y535" s="34"/>
      <c r="Z535" s="34"/>
      <c r="AA535" s="34"/>
      <c r="AB535" s="5"/>
      <c r="AC535" s="5"/>
      <c r="AD535" s="34"/>
      <c r="AE535" s="5"/>
      <c r="AF535" s="5"/>
      <c r="AG535" s="5"/>
      <c r="AH535" s="5"/>
      <c r="AI535" s="5"/>
      <c r="AJ535" s="5"/>
      <c r="AK535" s="5"/>
      <c r="AL535" s="5"/>
      <c r="AM535" s="5"/>
      <c r="AN535" s="5"/>
      <c r="AO535" s="5"/>
      <c r="AP535" s="35"/>
      <c r="AQ535" s="34"/>
      <c r="AR535" s="34"/>
      <c r="AS535" s="34"/>
      <c r="AT535" s="34"/>
      <c r="AU535" s="34"/>
      <c r="AV535" s="34"/>
      <c r="AW535" s="34"/>
      <c r="AX535" s="34"/>
      <c r="AY535" s="34"/>
      <c r="AZ535" s="34"/>
      <c r="BA535" s="5"/>
      <c r="BB535" s="5"/>
      <c r="BC535" s="5"/>
      <c r="BD535" s="5"/>
      <c r="BE535" s="5"/>
      <c r="BF535" s="5"/>
      <c r="BG535" s="5"/>
      <c r="BH535" s="5"/>
      <c r="BI535" s="5"/>
      <c r="BJ535" s="5"/>
      <c r="BK535" s="5"/>
      <c r="BL535" s="5"/>
      <c r="BM535" s="4"/>
      <c r="BN535" s="5"/>
      <c r="BO535" s="5"/>
      <c r="BP535" s="5"/>
      <c r="BQ535" s="5"/>
      <c r="BR535" s="5"/>
      <c r="BS535" s="5"/>
      <c r="BT535" s="5"/>
      <c r="BU535" s="5"/>
    </row>
    <row r="536" spans="1:73" ht="13" x14ac:dyDescent="0.15">
      <c r="A536" s="34"/>
      <c r="B536" s="5"/>
      <c r="C536" s="5"/>
      <c r="D536" s="5"/>
      <c r="E536" s="5"/>
      <c r="F536" s="5"/>
      <c r="G536" s="5"/>
      <c r="H536" s="5"/>
      <c r="I536" s="5"/>
      <c r="J536" s="5"/>
      <c r="K536" s="5"/>
      <c r="L536" s="34"/>
      <c r="M536" s="34"/>
      <c r="N536" s="34"/>
      <c r="O536" s="34"/>
      <c r="P536" s="34"/>
      <c r="Q536" s="34"/>
      <c r="R536" s="5"/>
      <c r="S536" s="5"/>
      <c r="T536" s="5"/>
      <c r="U536" s="5"/>
      <c r="V536" s="5"/>
      <c r="W536" s="34"/>
      <c r="X536" s="34"/>
      <c r="Y536" s="34"/>
      <c r="Z536" s="34"/>
      <c r="AA536" s="34"/>
      <c r="AB536" s="5"/>
      <c r="AC536" s="5"/>
      <c r="AD536" s="34"/>
      <c r="AE536" s="5"/>
      <c r="AF536" s="5"/>
      <c r="AG536" s="5"/>
      <c r="AH536" s="5"/>
      <c r="AI536" s="5"/>
      <c r="AJ536" s="5"/>
      <c r="AK536" s="5"/>
      <c r="AL536" s="5"/>
      <c r="AM536" s="5"/>
      <c r="AN536" s="5"/>
      <c r="AO536" s="5"/>
      <c r="AP536" s="35"/>
      <c r="AQ536" s="34"/>
      <c r="AR536" s="34"/>
      <c r="AS536" s="34"/>
      <c r="AT536" s="34"/>
      <c r="AU536" s="34"/>
      <c r="AV536" s="34"/>
      <c r="AW536" s="34"/>
      <c r="AX536" s="34"/>
      <c r="AY536" s="34"/>
      <c r="AZ536" s="34"/>
      <c r="BA536" s="5"/>
      <c r="BB536" s="5"/>
      <c r="BC536" s="5"/>
      <c r="BD536" s="5"/>
      <c r="BE536" s="5"/>
      <c r="BF536" s="5"/>
      <c r="BG536" s="5"/>
      <c r="BH536" s="5"/>
      <c r="BI536" s="5"/>
      <c r="BJ536" s="5"/>
      <c r="BK536" s="5"/>
      <c r="BL536" s="5"/>
      <c r="BM536" s="4"/>
      <c r="BN536" s="5"/>
      <c r="BO536" s="5"/>
      <c r="BP536" s="5"/>
      <c r="BQ536" s="5"/>
      <c r="BR536" s="5"/>
      <c r="BS536" s="5"/>
      <c r="BT536" s="5"/>
      <c r="BU536" s="5"/>
    </row>
    <row r="537" spans="1:73" ht="13" x14ac:dyDescent="0.15">
      <c r="A537" s="34"/>
      <c r="B537" s="5"/>
      <c r="C537" s="5"/>
      <c r="D537" s="5"/>
      <c r="E537" s="5"/>
      <c r="F537" s="5"/>
      <c r="G537" s="5"/>
      <c r="H537" s="5"/>
      <c r="I537" s="5"/>
      <c r="J537" s="5"/>
      <c r="K537" s="5"/>
      <c r="L537" s="34"/>
      <c r="M537" s="34"/>
      <c r="N537" s="34"/>
      <c r="O537" s="34"/>
      <c r="P537" s="34"/>
      <c r="Q537" s="34"/>
      <c r="R537" s="5"/>
      <c r="S537" s="5"/>
      <c r="T537" s="5"/>
      <c r="U537" s="5"/>
      <c r="V537" s="5"/>
      <c r="W537" s="34"/>
      <c r="X537" s="34"/>
      <c r="Y537" s="34"/>
      <c r="Z537" s="34"/>
      <c r="AA537" s="34"/>
      <c r="AB537" s="5"/>
      <c r="AC537" s="5"/>
      <c r="AD537" s="34"/>
      <c r="AE537" s="5"/>
      <c r="AF537" s="5"/>
      <c r="AG537" s="5"/>
      <c r="AH537" s="5"/>
      <c r="AI537" s="5"/>
      <c r="AJ537" s="5"/>
      <c r="AK537" s="5"/>
      <c r="AL537" s="5"/>
      <c r="AM537" s="5"/>
      <c r="AN537" s="5"/>
      <c r="AO537" s="5"/>
      <c r="AP537" s="35"/>
      <c r="AQ537" s="34"/>
      <c r="AR537" s="34"/>
      <c r="AS537" s="34"/>
      <c r="AT537" s="34"/>
      <c r="AU537" s="34"/>
      <c r="AV537" s="34"/>
      <c r="AW537" s="34"/>
      <c r="AX537" s="34"/>
      <c r="AY537" s="34"/>
      <c r="AZ537" s="34"/>
      <c r="BA537" s="5"/>
      <c r="BB537" s="5"/>
      <c r="BC537" s="5"/>
      <c r="BD537" s="5"/>
      <c r="BE537" s="5"/>
      <c r="BF537" s="5"/>
      <c r="BG537" s="5"/>
      <c r="BH537" s="5"/>
      <c r="BI537" s="5"/>
      <c r="BJ537" s="5"/>
      <c r="BK537" s="5"/>
      <c r="BL537" s="5"/>
      <c r="BM537" s="4"/>
      <c r="BN537" s="5"/>
      <c r="BO537" s="5"/>
      <c r="BP537" s="5"/>
      <c r="BQ537" s="5"/>
      <c r="BR537" s="5"/>
      <c r="BS537" s="5"/>
      <c r="BT537" s="5"/>
      <c r="BU537" s="5"/>
    </row>
    <row r="538" spans="1:73" ht="13" x14ac:dyDescent="0.15">
      <c r="A538" s="34"/>
      <c r="B538" s="5"/>
      <c r="C538" s="5"/>
      <c r="D538" s="5"/>
      <c r="E538" s="5"/>
      <c r="F538" s="5"/>
      <c r="G538" s="5"/>
      <c r="H538" s="5"/>
      <c r="I538" s="5"/>
      <c r="J538" s="5"/>
      <c r="K538" s="5"/>
      <c r="L538" s="34"/>
      <c r="M538" s="34"/>
      <c r="N538" s="34"/>
      <c r="O538" s="34"/>
      <c r="P538" s="34"/>
      <c r="Q538" s="34"/>
      <c r="R538" s="5"/>
      <c r="S538" s="5"/>
      <c r="T538" s="5"/>
      <c r="U538" s="5"/>
      <c r="V538" s="5"/>
      <c r="W538" s="34"/>
      <c r="X538" s="34"/>
      <c r="Y538" s="34"/>
      <c r="Z538" s="34"/>
      <c r="AA538" s="34"/>
      <c r="AB538" s="5"/>
      <c r="AC538" s="5"/>
      <c r="AD538" s="34"/>
      <c r="AE538" s="5"/>
      <c r="AF538" s="5"/>
      <c r="AG538" s="5"/>
      <c r="AH538" s="5"/>
      <c r="AI538" s="5"/>
      <c r="AJ538" s="5"/>
      <c r="AK538" s="5"/>
      <c r="AL538" s="5"/>
      <c r="AM538" s="5"/>
      <c r="AN538" s="5"/>
      <c r="AO538" s="5"/>
      <c r="AP538" s="35"/>
      <c r="AQ538" s="34"/>
      <c r="AR538" s="34"/>
      <c r="AS538" s="34"/>
      <c r="AT538" s="34"/>
      <c r="AU538" s="34"/>
      <c r="AV538" s="34"/>
      <c r="AW538" s="34"/>
      <c r="AX538" s="34"/>
      <c r="AY538" s="34"/>
      <c r="AZ538" s="34"/>
      <c r="BA538" s="5"/>
      <c r="BB538" s="5"/>
      <c r="BC538" s="5"/>
      <c r="BD538" s="5"/>
      <c r="BE538" s="5"/>
      <c r="BF538" s="5"/>
      <c r="BG538" s="5"/>
      <c r="BH538" s="5"/>
      <c r="BI538" s="5"/>
      <c r="BJ538" s="5"/>
      <c r="BK538" s="5"/>
      <c r="BL538" s="5"/>
      <c r="BM538" s="4"/>
      <c r="BN538" s="5"/>
      <c r="BO538" s="5"/>
      <c r="BP538" s="5"/>
      <c r="BQ538" s="5"/>
      <c r="BR538" s="5"/>
      <c r="BS538" s="5"/>
      <c r="BT538" s="5"/>
      <c r="BU538" s="5"/>
    </row>
    <row r="539" spans="1:73" ht="13" x14ac:dyDescent="0.15">
      <c r="A539" s="34"/>
      <c r="B539" s="5"/>
      <c r="C539" s="5"/>
      <c r="D539" s="5"/>
      <c r="E539" s="5"/>
      <c r="F539" s="5"/>
      <c r="G539" s="5"/>
      <c r="H539" s="5"/>
      <c r="I539" s="5"/>
      <c r="J539" s="5"/>
      <c r="K539" s="5"/>
      <c r="L539" s="34"/>
      <c r="M539" s="34"/>
      <c r="N539" s="34"/>
      <c r="O539" s="34"/>
      <c r="P539" s="34"/>
      <c r="Q539" s="34"/>
      <c r="R539" s="5"/>
      <c r="S539" s="5"/>
      <c r="T539" s="5"/>
      <c r="U539" s="5"/>
      <c r="V539" s="5"/>
      <c r="W539" s="34"/>
      <c r="X539" s="34"/>
      <c r="Y539" s="34"/>
      <c r="Z539" s="34"/>
      <c r="AA539" s="34"/>
      <c r="AB539" s="5"/>
      <c r="AC539" s="5"/>
      <c r="AD539" s="34"/>
      <c r="AE539" s="5"/>
      <c r="AF539" s="5"/>
      <c r="AG539" s="5"/>
      <c r="AH539" s="5"/>
      <c r="AI539" s="5"/>
      <c r="AJ539" s="5"/>
      <c r="AK539" s="5"/>
      <c r="AL539" s="5"/>
      <c r="AM539" s="5"/>
      <c r="AN539" s="5"/>
      <c r="AO539" s="5"/>
      <c r="AP539" s="35"/>
      <c r="AQ539" s="34"/>
      <c r="AR539" s="34"/>
      <c r="AS539" s="34"/>
      <c r="AT539" s="34"/>
      <c r="AU539" s="34"/>
      <c r="AV539" s="34"/>
      <c r="AW539" s="34"/>
      <c r="AX539" s="34"/>
      <c r="AY539" s="34"/>
      <c r="AZ539" s="34"/>
      <c r="BA539" s="5"/>
      <c r="BB539" s="5"/>
      <c r="BC539" s="5"/>
      <c r="BD539" s="5"/>
      <c r="BE539" s="5"/>
      <c r="BF539" s="5"/>
      <c r="BG539" s="5"/>
      <c r="BH539" s="5"/>
      <c r="BI539" s="5"/>
      <c r="BJ539" s="5"/>
      <c r="BK539" s="5"/>
      <c r="BL539" s="5"/>
      <c r="BM539" s="4"/>
      <c r="BN539" s="5"/>
      <c r="BO539" s="5"/>
      <c r="BP539" s="5"/>
      <c r="BQ539" s="5"/>
      <c r="BR539" s="5"/>
      <c r="BS539" s="5"/>
      <c r="BT539" s="5"/>
      <c r="BU539" s="5"/>
    </row>
    <row r="540" spans="1:73" ht="13" x14ac:dyDescent="0.15">
      <c r="A540" s="34"/>
      <c r="B540" s="5"/>
      <c r="C540" s="5"/>
      <c r="D540" s="5"/>
      <c r="E540" s="5"/>
      <c r="F540" s="5"/>
      <c r="G540" s="5"/>
      <c r="H540" s="5"/>
      <c r="I540" s="5"/>
      <c r="J540" s="5"/>
      <c r="K540" s="5"/>
      <c r="L540" s="34"/>
      <c r="M540" s="34"/>
      <c r="N540" s="34"/>
      <c r="O540" s="34"/>
      <c r="P540" s="34"/>
      <c r="Q540" s="34"/>
      <c r="R540" s="5"/>
      <c r="S540" s="5"/>
      <c r="T540" s="5"/>
      <c r="U540" s="5"/>
      <c r="V540" s="5"/>
      <c r="W540" s="34"/>
      <c r="X540" s="34"/>
      <c r="Y540" s="34"/>
      <c r="Z540" s="34"/>
      <c r="AA540" s="34"/>
      <c r="AB540" s="5"/>
      <c r="AC540" s="5"/>
      <c r="AD540" s="34"/>
      <c r="AE540" s="5"/>
      <c r="AF540" s="5"/>
      <c r="AG540" s="5"/>
      <c r="AH540" s="5"/>
      <c r="AI540" s="5"/>
      <c r="AJ540" s="5"/>
      <c r="AK540" s="5"/>
      <c r="AL540" s="5"/>
      <c r="AM540" s="5"/>
      <c r="AN540" s="5"/>
      <c r="AO540" s="5"/>
      <c r="AP540" s="35"/>
      <c r="AQ540" s="34"/>
      <c r="AR540" s="34"/>
      <c r="AS540" s="34"/>
      <c r="AT540" s="34"/>
      <c r="AU540" s="34"/>
      <c r="AV540" s="34"/>
      <c r="AW540" s="34"/>
      <c r="AX540" s="34"/>
      <c r="AY540" s="34"/>
      <c r="AZ540" s="34"/>
      <c r="BA540" s="5"/>
      <c r="BB540" s="5"/>
      <c r="BC540" s="5"/>
      <c r="BD540" s="5"/>
      <c r="BE540" s="5"/>
      <c r="BF540" s="5"/>
      <c r="BG540" s="5"/>
      <c r="BH540" s="5"/>
      <c r="BI540" s="5"/>
      <c r="BJ540" s="5"/>
      <c r="BK540" s="5"/>
      <c r="BL540" s="5"/>
      <c r="BM540" s="4"/>
      <c r="BN540" s="5"/>
      <c r="BO540" s="5"/>
      <c r="BP540" s="5"/>
      <c r="BQ540" s="5"/>
      <c r="BR540" s="5"/>
      <c r="BS540" s="5"/>
      <c r="BT540" s="5"/>
      <c r="BU540" s="5"/>
    </row>
    <row r="541" spans="1:73" ht="13" x14ac:dyDescent="0.15">
      <c r="A541" s="34"/>
      <c r="B541" s="5"/>
      <c r="C541" s="5"/>
      <c r="D541" s="5"/>
      <c r="E541" s="5"/>
      <c r="F541" s="5"/>
      <c r="G541" s="5"/>
      <c r="H541" s="5"/>
      <c r="I541" s="5"/>
      <c r="J541" s="5"/>
      <c r="K541" s="5"/>
      <c r="L541" s="34"/>
      <c r="M541" s="34"/>
      <c r="N541" s="34"/>
      <c r="O541" s="34"/>
      <c r="P541" s="34"/>
      <c r="Q541" s="34"/>
      <c r="R541" s="5"/>
      <c r="S541" s="5"/>
      <c r="T541" s="5"/>
      <c r="U541" s="5"/>
      <c r="V541" s="5"/>
      <c r="W541" s="34"/>
      <c r="X541" s="34"/>
      <c r="Y541" s="34"/>
      <c r="Z541" s="34"/>
      <c r="AA541" s="34"/>
      <c r="AB541" s="5"/>
      <c r="AC541" s="5"/>
      <c r="AD541" s="34"/>
      <c r="AE541" s="5"/>
      <c r="AF541" s="5"/>
      <c r="AG541" s="5"/>
      <c r="AH541" s="5"/>
      <c r="AI541" s="5"/>
      <c r="AJ541" s="5"/>
      <c r="AK541" s="5"/>
      <c r="AL541" s="5"/>
      <c r="AM541" s="5"/>
      <c r="AN541" s="5"/>
      <c r="AO541" s="5"/>
      <c r="AP541" s="35"/>
      <c r="AQ541" s="34"/>
      <c r="AR541" s="34"/>
      <c r="AS541" s="34"/>
      <c r="AT541" s="34"/>
      <c r="AU541" s="34"/>
      <c r="AV541" s="34"/>
      <c r="AW541" s="34"/>
      <c r="AX541" s="34"/>
      <c r="AY541" s="34"/>
      <c r="AZ541" s="34"/>
      <c r="BA541" s="5"/>
      <c r="BB541" s="5"/>
      <c r="BC541" s="5"/>
      <c r="BD541" s="5"/>
      <c r="BE541" s="5"/>
      <c r="BF541" s="5"/>
      <c r="BG541" s="5"/>
      <c r="BH541" s="5"/>
      <c r="BI541" s="5"/>
      <c r="BJ541" s="5"/>
      <c r="BK541" s="5"/>
      <c r="BL541" s="5"/>
      <c r="BM541" s="4"/>
      <c r="BN541" s="5"/>
      <c r="BO541" s="5"/>
      <c r="BP541" s="5"/>
      <c r="BQ541" s="5"/>
      <c r="BR541" s="5"/>
      <c r="BS541" s="5"/>
      <c r="BT541" s="5"/>
      <c r="BU541" s="5"/>
    </row>
    <row r="542" spans="1:73" ht="13" x14ac:dyDescent="0.15">
      <c r="A542" s="34"/>
      <c r="B542" s="5"/>
      <c r="C542" s="5"/>
      <c r="D542" s="5"/>
      <c r="E542" s="5"/>
      <c r="F542" s="5"/>
      <c r="G542" s="5"/>
      <c r="H542" s="5"/>
      <c r="I542" s="5"/>
      <c r="J542" s="5"/>
      <c r="K542" s="5"/>
      <c r="L542" s="34"/>
      <c r="M542" s="34"/>
      <c r="N542" s="34"/>
      <c r="O542" s="34"/>
      <c r="P542" s="34"/>
      <c r="Q542" s="34"/>
      <c r="R542" s="5"/>
      <c r="S542" s="5"/>
      <c r="T542" s="5"/>
      <c r="U542" s="5"/>
      <c r="V542" s="5"/>
      <c r="W542" s="34"/>
      <c r="X542" s="34"/>
      <c r="Y542" s="34"/>
      <c r="Z542" s="34"/>
      <c r="AA542" s="34"/>
      <c r="AB542" s="5"/>
      <c r="AC542" s="5"/>
      <c r="AD542" s="34"/>
      <c r="AE542" s="5"/>
      <c r="AF542" s="5"/>
      <c r="AG542" s="5"/>
      <c r="AH542" s="5"/>
      <c r="AI542" s="5"/>
      <c r="AJ542" s="5"/>
      <c r="AK542" s="5"/>
      <c r="AL542" s="5"/>
      <c r="AM542" s="5"/>
      <c r="AN542" s="5"/>
      <c r="AO542" s="5"/>
      <c r="AP542" s="35"/>
      <c r="AQ542" s="34"/>
      <c r="AR542" s="34"/>
      <c r="AS542" s="34"/>
      <c r="AT542" s="34"/>
      <c r="AU542" s="34"/>
      <c r="AV542" s="34"/>
      <c r="AW542" s="34"/>
      <c r="AX542" s="34"/>
      <c r="AY542" s="34"/>
      <c r="AZ542" s="34"/>
      <c r="BA542" s="5"/>
      <c r="BB542" s="5"/>
      <c r="BC542" s="5"/>
      <c r="BD542" s="5"/>
      <c r="BE542" s="5"/>
      <c r="BF542" s="5"/>
      <c r="BG542" s="5"/>
      <c r="BH542" s="5"/>
      <c r="BI542" s="5"/>
      <c r="BJ542" s="5"/>
      <c r="BK542" s="5"/>
      <c r="BL542" s="5"/>
      <c r="BM542" s="4"/>
      <c r="BN542" s="5"/>
      <c r="BO542" s="5"/>
      <c r="BP542" s="5"/>
      <c r="BQ542" s="5"/>
      <c r="BR542" s="5"/>
      <c r="BS542" s="5"/>
      <c r="BT542" s="5"/>
      <c r="BU542" s="5"/>
    </row>
    <row r="543" spans="1:73" ht="13" x14ac:dyDescent="0.15">
      <c r="A543" s="34"/>
      <c r="B543" s="5"/>
      <c r="C543" s="5"/>
      <c r="D543" s="5"/>
      <c r="E543" s="5"/>
      <c r="F543" s="5"/>
      <c r="G543" s="5"/>
      <c r="H543" s="5"/>
      <c r="I543" s="5"/>
      <c r="J543" s="5"/>
      <c r="K543" s="5"/>
      <c r="L543" s="34"/>
      <c r="M543" s="34"/>
      <c r="N543" s="34"/>
      <c r="O543" s="34"/>
      <c r="P543" s="34"/>
      <c r="Q543" s="34"/>
      <c r="R543" s="5"/>
      <c r="S543" s="5"/>
      <c r="T543" s="5"/>
      <c r="U543" s="5"/>
      <c r="V543" s="5"/>
      <c r="W543" s="34"/>
      <c r="X543" s="34"/>
      <c r="Y543" s="34"/>
      <c r="Z543" s="34"/>
      <c r="AA543" s="34"/>
      <c r="AB543" s="5"/>
      <c r="AC543" s="5"/>
      <c r="AD543" s="34"/>
      <c r="AE543" s="5"/>
      <c r="AF543" s="5"/>
      <c r="AG543" s="5"/>
      <c r="AH543" s="5"/>
      <c r="AI543" s="5"/>
      <c r="AJ543" s="5"/>
      <c r="AK543" s="5"/>
      <c r="AL543" s="5"/>
      <c r="AM543" s="5"/>
      <c r="AN543" s="5"/>
      <c r="AO543" s="5"/>
      <c r="AP543" s="35"/>
      <c r="AQ543" s="34"/>
      <c r="AR543" s="34"/>
      <c r="AS543" s="34"/>
      <c r="AT543" s="34"/>
      <c r="AU543" s="34"/>
      <c r="AV543" s="34"/>
      <c r="AW543" s="34"/>
      <c r="AX543" s="34"/>
      <c r="AY543" s="34"/>
      <c r="AZ543" s="34"/>
      <c r="BA543" s="5"/>
      <c r="BB543" s="5"/>
      <c r="BC543" s="5"/>
      <c r="BD543" s="5"/>
      <c r="BE543" s="5"/>
      <c r="BF543" s="5"/>
      <c r="BG543" s="5"/>
      <c r="BH543" s="5"/>
      <c r="BI543" s="5"/>
      <c r="BJ543" s="5"/>
      <c r="BK543" s="5"/>
      <c r="BL543" s="5"/>
      <c r="BM543" s="4"/>
      <c r="BN543" s="5"/>
      <c r="BO543" s="5"/>
      <c r="BP543" s="5"/>
      <c r="BQ543" s="5"/>
      <c r="BR543" s="5"/>
      <c r="BS543" s="5"/>
      <c r="BT543" s="5"/>
      <c r="BU543" s="5"/>
    </row>
    <row r="544" spans="1:73" ht="13" x14ac:dyDescent="0.15">
      <c r="A544" s="34"/>
      <c r="B544" s="5"/>
      <c r="C544" s="5"/>
      <c r="D544" s="5"/>
      <c r="E544" s="5"/>
      <c r="F544" s="5"/>
      <c r="G544" s="5"/>
      <c r="H544" s="5"/>
      <c r="I544" s="5"/>
      <c r="J544" s="5"/>
      <c r="K544" s="5"/>
      <c r="L544" s="34"/>
      <c r="M544" s="34"/>
      <c r="N544" s="34"/>
      <c r="O544" s="34"/>
      <c r="P544" s="34"/>
      <c r="Q544" s="34"/>
      <c r="R544" s="5"/>
      <c r="S544" s="5"/>
      <c r="T544" s="5"/>
      <c r="U544" s="5"/>
      <c r="V544" s="5"/>
      <c r="W544" s="34"/>
      <c r="X544" s="34"/>
      <c r="Y544" s="34"/>
      <c r="Z544" s="34"/>
      <c r="AA544" s="34"/>
      <c r="AB544" s="5"/>
      <c r="AC544" s="5"/>
      <c r="AD544" s="34"/>
      <c r="AE544" s="5"/>
      <c r="AF544" s="5"/>
      <c r="AG544" s="5"/>
      <c r="AH544" s="5"/>
      <c r="AI544" s="5"/>
      <c r="AJ544" s="5"/>
      <c r="AK544" s="5"/>
      <c r="AL544" s="5"/>
      <c r="AM544" s="5"/>
      <c r="AN544" s="5"/>
      <c r="AO544" s="5"/>
      <c r="AP544" s="35"/>
      <c r="AQ544" s="34"/>
      <c r="AR544" s="34"/>
      <c r="AS544" s="34"/>
      <c r="AT544" s="34"/>
      <c r="AU544" s="34"/>
      <c r="AV544" s="34"/>
      <c r="AW544" s="34"/>
      <c r="AX544" s="34"/>
      <c r="AY544" s="34"/>
      <c r="AZ544" s="34"/>
      <c r="BA544" s="5"/>
      <c r="BB544" s="5"/>
      <c r="BC544" s="5"/>
      <c r="BD544" s="5"/>
      <c r="BE544" s="5"/>
      <c r="BF544" s="5"/>
      <c r="BG544" s="5"/>
      <c r="BH544" s="5"/>
      <c r="BI544" s="5"/>
      <c r="BJ544" s="5"/>
      <c r="BK544" s="5"/>
      <c r="BL544" s="5"/>
      <c r="BM544" s="4"/>
      <c r="BN544" s="5"/>
      <c r="BO544" s="5"/>
      <c r="BP544" s="5"/>
      <c r="BQ544" s="5"/>
      <c r="BR544" s="5"/>
      <c r="BS544" s="5"/>
      <c r="BT544" s="5"/>
      <c r="BU544" s="5"/>
    </row>
    <row r="545" spans="1:73" ht="13" x14ac:dyDescent="0.15">
      <c r="A545" s="34"/>
      <c r="B545" s="5"/>
      <c r="C545" s="5"/>
      <c r="D545" s="5"/>
      <c r="E545" s="5"/>
      <c r="F545" s="5"/>
      <c r="G545" s="5"/>
      <c r="H545" s="5"/>
      <c r="I545" s="5"/>
      <c r="J545" s="5"/>
      <c r="K545" s="5"/>
      <c r="L545" s="34"/>
      <c r="M545" s="34"/>
      <c r="N545" s="34"/>
      <c r="O545" s="34"/>
      <c r="P545" s="34"/>
      <c r="Q545" s="34"/>
      <c r="R545" s="5"/>
      <c r="S545" s="5"/>
      <c r="T545" s="5"/>
      <c r="U545" s="5"/>
      <c r="V545" s="5"/>
      <c r="W545" s="34"/>
      <c r="X545" s="34"/>
      <c r="Y545" s="34"/>
      <c r="Z545" s="34"/>
      <c r="AA545" s="34"/>
      <c r="AB545" s="5"/>
      <c r="AC545" s="5"/>
      <c r="AD545" s="34"/>
      <c r="AE545" s="5"/>
      <c r="AF545" s="5"/>
      <c r="AG545" s="5"/>
      <c r="AH545" s="5"/>
      <c r="AI545" s="5"/>
      <c r="AJ545" s="5"/>
      <c r="AK545" s="5"/>
      <c r="AL545" s="5"/>
      <c r="AM545" s="5"/>
      <c r="AN545" s="5"/>
      <c r="AO545" s="5"/>
      <c r="AP545" s="35"/>
      <c r="AQ545" s="34"/>
      <c r="AR545" s="34"/>
      <c r="AS545" s="34"/>
      <c r="AT545" s="34"/>
      <c r="AU545" s="34"/>
      <c r="AV545" s="34"/>
      <c r="AW545" s="34"/>
      <c r="AX545" s="34"/>
      <c r="AY545" s="34"/>
      <c r="AZ545" s="34"/>
      <c r="BA545" s="5"/>
      <c r="BB545" s="5"/>
      <c r="BC545" s="5"/>
      <c r="BD545" s="5"/>
      <c r="BE545" s="5"/>
      <c r="BF545" s="5"/>
      <c r="BG545" s="5"/>
      <c r="BH545" s="5"/>
      <c r="BI545" s="5"/>
      <c r="BJ545" s="5"/>
      <c r="BK545" s="5"/>
      <c r="BL545" s="5"/>
      <c r="BM545" s="4"/>
      <c r="BN545" s="5"/>
      <c r="BO545" s="5"/>
      <c r="BP545" s="5"/>
      <c r="BQ545" s="5"/>
      <c r="BR545" s="5"/>
      <c r="BS545" s="5"/>
      <c r="BT545" s="5"/>
      <c r="BU545" s="5"/>
    </row>
    <row r="546" spans="1:73" ht="13" x14ac:dyDescent="0.15">
      <c r="A546" s="34"/>
      <c r="B546" s="5"/>
      <c r="C546" s="5"/>
      <c r="D546" s="5"/>
      <c r="E546" s="5"/>
      <c r="F546" s="5"/>
      <c r="G546" s="5"/>
      <c r="H546" s="5"/>
      <c r="I546" s="5"/>
      <c r="J546" s="5"/>
      <c r="K546" s="5"/>
      <c r="L546" s="34"/>
      <c r="M546" s="34"/>
      <c r="N546" s="34"/>
      <c r="O546" s="34"/>
      <c r="P546" s="34"/>
      <c r="Q546" s="34"/>
      <c r="R546" s="5"/>
      <c r="S546" s="5"/>
      <c r="T546" s="5"/>
      <c r="U546" s="5"/>
      <c r="V546" s="5"/>
      <c r="W546" s="34"/>
      <c r="X546" s="34"/>
      <c r="Y546" s="34"/>
      <c r="Z546" s="34"/>
      <c r="AA546" s="34"/>
      <c r="AB546" s="5"/>
      <c r="AC546" s="5"/>
      <c r="AD546" s="34"/>
      <c r="AE546" s="5"/>
      <c r="AF546" s="5"/>
      <c r="AG546" s="5"/>
      <c r="AH546" s="5"/>
      <c r="AI546" s="5"/>
      <c r="AJ546" s="5"/>
      <c r="AK546" s="5"/>
      <c r="AL546" s="5"/>
      <c r="AM546" s="5"/>
      <c r="AN546" s="5"/>
      <c r="AO546" s="5"/>
      <c r="AP546" s="35"/>
      <c r="AQ546" s="34"/>
      <c r="AR546" s="34"/>
      <c r="AS546" s="34"/>
      <c r="AT546" s="34"/>
      <c r="AU546" s="34"/>
      <c r="AV546" s="34"/>
      <c r="AW546" s="34"/>
      <c r="AX546" s="34"/>
      <c r="AY546" s="34"/>
      <c r="AZ546" s="34"/>
      <c r="BA546" s="5"/>
      <c r="BB546" s="5"/>
      <c r="BC546" s="5"/>
      <c r="BD546" s="5"/>
      <c r="BE546" s="5"/>
      <c r="BF546" s="5"/>
      <c r="BG546" s="5"/>
      <c r="BH546" s="5"/>
      <c r="BI546" s="5"/>
      <c r="BJ546" s="5"/>
      <c r="BK546" s="5"/>
      <c r="BL546" s="5"/>
      <c r="BM546" s="4"/>
      <c r="BN546" s="5"/>
      <c r="BO546" s="5"/>
      <c r="BP546" s="5"/>
      <c r="BQ546" s="5"/>
      <c r="BR546" s="5"/>
      <c r="BS546" s="5"/>
      <c r="BT546" s="5"/>
      <c r="BU546" s="5"/>
    </row>
    <row r="547" spans="1:73" ht="13" x14ac:dyDescent="0.15">
      <c r="A547" s="34"/>
      <c r="B547" s="5"/>
      <c r="C547" s="5"/>
      <c r="D547" s="5"/>
      <c r="E547" s="5"/>
      <c r="F547" s="5"/>
      <c r="G547" s="5"/>
      <c r="H547" s="5"/>
      <c r="I547" s="5"/>
      <c r="J547" s="5"/>
      <c r="K547" s="5"/>
      <c r="L547" s="34"/>
      <c r="M547" s="34"/>
      <c r="N547" s="34"/>
      <c r="O547" s="34"/>
      <c r="P547" s="34"/>
      <c r="Q547" s="34"/>
      <c r="R547" s="5"/>
      <c r="S547" s="5"/>
      <c r="T547" s="5"/>
      <c r="U547" s="5"/>
      <c r="V547" s="5"/>
      <c r="W547" s="34"/>
      <c r="X547" s="34"/>
      <c r="Y547" s="34"/>
      <c r="Z547" s="34"/>
      <c r="AA547" s="34"/>
      <c r="AB547" s="5"/>
      <c r="AC547" s="5"/>
      <c r="AD547" s="34"/>
      <c r="AE547" s="5"/>
      <c r="AF547" s="5"/>
      <c r="AG547" s="5"/>
      <c r="AH547" s="5"/>
      <c r="AI547" s="5"/>
      <c r="AJ547" s="5"/>
      <c r="AK547" s="5"/>
      <c r="AL547" s="5"/>
      <c r="AM547" s="5"/>
      <c r="AN547" s="5"/>
      <c r="AO547" s="5"/>
      <c r="AP547" s="35"/>
      <c r="AQ547" s="34"/>
      <c r="AR547" s="34"/>
      <c r="AS547" s="34"/>
      <c r="AT547" s="34"/>
      <c r="AU547" s="34"/>
      <c r="AV547" s="34"/>
      <c r="AW547" s="34"/>
      <c r="AX547" s="34"/>
      <c r="AY547" s="34"/>
      <c r="AZ547" s="34"/>
      <c r="BA547" s="5"/>
      <c r="BB547" s="5"/>
      <c r="BC547" s="5"/>
      <c r="BD547" s="5"/>
      <c r="BE547" s="5"/>
      <c r="BF547" s="5"/>
      <c r="BG547" s="5"/>
      <c r="BH547" s="5"/>
      <c r="BI547" s="5"/>
      <c r="BJ547" s="5"/>
      <c r="BK547" s="5"/>
      <c r="BL547" s="5"/>
      <c r="BM547" s="4"/>
      <c r="BN547" s="5"/>
      <c r="BO547" s="5"/>
      <c r="BP547" s="5"/>
      <c r="BQ547" s="5"/>
      <c r="BR547" s="5"/>
      <c r="BS547" s="5"/>
      <c r="BT547" s="5"/>
      <c r="BU547" s="5"/>
    </row>
    <row r="548" spans="1:73" ht="13" x14ac:dyDescent="0.15">
      <c r="A548" s="34"/>
      <c r="B548" s="5"/>
      <c r="C548" s="5"/>
      <c r="D548" s="5"/>
      <c r="E548" s="5"/>
      <c r="F548" s="5"/>
      <c r="G548" s="5"/>
      <c r="H548" s="5"/>
      <c r="I548" s="5"/>
      <c r="J548" s="5"/>
      <c r="K548" s="5"/>
      <c r="L548" s="34"/>
      <c r="M548" s="34"/>
      <c r="N548" s="34"/>
      <c r="O548" s="34"/>
      <c r="P548" s="34"/>
      <c r="Q548" s="34"/>
      <c r="R548" s="5"/>
      <c r="S548" s="5"/>
      <c r="T548" s="5"/>
      <c r="U548" s="5"/>
      <c r="V548" s="5"/>
      <c r="W548" s="34"/>
      <c r="X548" s="34"/>
      <c r="Y548" s="34"/>
      <c r="Z548" s="34"/>
      <c r="AA548" s="34"/>
      <c r="AB548" s="5"/>
      <c r="AC548" s="5"/>
      <c r="AD548" s="34"/>
      <c r="AE548" s="5"/>
      <c r="AF548" s="5"/>
      <c r="AG548" s="5"/>
      <c r="AH548" s="5"/>
      <c r="AI548" s="5"/>
      <c r="AJ548" s="5"/>
      <c r="AK548" s="5"/>
      <c r="AL548" s="5"/>
      <c r="AM548" s="5"/>
      <c r="AN548" s="5"/>
      <c r="AO548" s="5"/>
      <c r="AP548" s="35"/>
      <c r="AQ548" s="34"/>
      <c r="AR548" s="34"/>
      <c r="AS548" s="34"/>
      <c r="AT548" s="34"/>
      <c r="AU548" s="34"/>
      <c r="AV548" s="34"/>
      <c r="AW548" s="34"/>
      <c r="AX548" s="34"/>
      <c r="AY548" s="34"/>
      <c r="AZ548" s="34"/>
      <c r="BA548" s="5"/>
      <c r="BB548" s="5"/>
      <c r="BC548" s="5"/>
      <c r="BD548" s="5"/>
      <c r="BE548" s="5"/>
      <c r="BF548" s="5"/>
      <c r="BG548" s="5"/>
      <c r="BH548" s="5"/>
      <c r="BI548" s="5"/>
      <c r="BJ548" s="5"/>
      <c r="BK548" s="5"/>
      <c r="BL548" s="5"/>
      <c r="BM548" s="4"/>
      <c r="BN548" s="5"/>
      <c r="BO548" s="5"/>
      <c r="BP548" s="5"/>
      <c r="BQ548" s="5"/>
      <c r="BR548" s="5"/>
      <c r="BS548" s="5"/>
      <c r="BT548" s="5"/>
      <c r="BU548" s="5"/>
    </row>
    <row r="549" spans="1:73" ht="13" x14ac:dyDescent="0.15">
      <c r="A549" s="34"/>
      <c r="B549" s="5"/>
      <c r="C549" s="5"/>
      <c r="D549" s="5"/>
      <c r="E549" s="5"/>
      <c r="F549" s="5"/>
      <c r="G549" s="5"/>
      <c r="H549" s="5"/>
      <c r="I549" s="5"/>
      <c r="J549" s="5"/>
      <c r="K549" s="5"/>
      <c r="L549" s="34"/>
      <c r="M549" s="34"/>
      <c r="N549" s="34"/>
      <c r="O549" s="34"/>
      <c r="P549" s="34"/>
      <c r="Q549" s="34"/>
      <c r="R549" s="5"/>
      <c r="S549" s="5"/>
      <c r="T549" s="5"/>
      <c r="U549" s="5"/>
      <c r="V549" s="5"/>
      <c r="W549" s="34"/>
      <c r="X549" s="34"/>
      <c r="Y549" s="34"/>
      <c r="Z549" s="34"/>
      <c r="AA549" s="34"/>
      <c r="AB549" s="5"/>
      <c r="AC549" s="5"/>
      <c r="AD549" s="34"/>
      <c r="AE549" s="5"/>
      <c r="AF549" s="5"/>
      <c r="AG549" s="5"/>
      <c r="AH549" s="5"/>
      <c r="AI549" s="5"/>
      <c r="AJ549" s="5"/>
      <c r="AK549" s="5"/>
      <c r="AL549" s="5"/>
      <c r="AM549" s="5"/>
      <c r="AN549" s="5"/>
      <c r="AO549" s="5"/>
      <c r="AP549" s="35"/>
      <c r="AQ549" s="34"/>
      <c r="AR549" s="34"/>
      <c r="AS549" s="34"/>
      <c r="AT549" s="34"/>
      <c r="AU549" s="34"/>
      <c r="AV549" s="34"/>
      <c r="AW549" s="34"/>
      <c r="AX549" s="34"/>
      <c r="AY549" s="34"/>
      <c r="AZ549" s="34"/>
      <c r="BA549" s="5"/>
      <c r="BB549" s="5"/>
      <c r="BC549" s="5"/>
      <c r="BD549" s="5"/>
      <c r="BE549" s="5"/>
      <c r="BF549" s="5"/>
      <c r="BG549" s="5"/>
      <c r="BH549" s="5"/>
      <c r="BI549" s="5"/>
      <c r="BJ549" s="5"/>
      <c r="BK549" s="5"/>
      <c r="BL549" s="5"/>
      <c r="BM549" s="4"/>
      <c r="BN549" s="5"/>
      <c r="BO549" s="5"/>
      <c r="BP549" s="5"/>
      <c r="BQ549" s="5"/>
      <c r="BR549" s="5"/>
      <c r="BS549" s="5"/>
      <c r="BT549" s="5"/>
      <c r="BU549" s="5"/>
    </row>
    <row r="550" spans="1:73" ht="13" x14ac:dyDescent="0.15">
      <c r="A550" s="34"/>
      <c r="B550" s="5"/>
      <c r="C550" s="5"/>
      <c r="D550" s="5"/>
      <c r="E550" s="5"/>
      <c r="F550" s="5"/>
      <c r="G550" s="5"/>
      <c r="H550" s="5"/>
      <c r="I550" s="5"/>
      <c r="J550" s="5"/>
      <c r="K550" s="5"/>
      <c r="L550" s="34"/>
      <c r="M550" s="34"/>
      <c r="N550" s="34"/>
      <c r="O550" s="34"/>
      <c r="P550" s="34"/>
      <c r="Q550" s="34"/>
      <c r="R550" s="5"/>
      <c r="S550" s="5"/>
      <c r="T550" s="5"/>
      <c r="U550" s="5"/>
      <c r="V550" s="5"/>
      <c r="W550" s="34"/>
      <c r="X550" s="34"/>
      <c r="Y550" s="34"/>
      <c r="Z550" s="34"/>
      <c r="AA550" s="34"/>
      <c r="AB550" s="5"/>
      <c r="AC550" s="5"/>
      <c r="AD550" s="34"/>
      <c r="AE550" s="5"/>
      <c r="AF550" s="5"/>
      <c r="AG550" s="5"/>
      <c r="AH550" s="5"/>
      <c r="AI550" s="5"/>
      <c r="AJ550" s="5"/>
      <c r="AK550" s="5"/>
      <c r="AL550" s="5"/>
      <c r="AM550" s="5"/>
      <c r="AN550" s="5"/>
      <c r="AO550" s="5"/>
      <c r="AP550" s="35"/>
      <c r="AQ550" s="34"/>
      <c r="AR550" s="34"/>
      <c r="AS550" s="34"/>
      <c r="AT550" s="34"/>
      <c r="AU550" s="34"/>
      <c r="AV550" s="34"/>
      <c r="AW550" s="34"/>
      <c r="AX550" s="34"/>
      <c r="AY550" s="34"/>
      <c r="AZ550" s="34"/>
      <c r="BA550" s="5"/>
      <c r="BB550" s="5"/>
      <c r="BC550" s="5"/>
      <c r="BD550" s="5"/>
      <c r="BE550" s="5"/>
      <c r="BF550" s="5"/>
      <c r="BG550" s="5"/>
      <c r="BH550" s="5"/>
      <c r="BI550" s="5"/>
      <c r="BJ550" s="5"/>
      <c r="BK550" s="5"/>
      <c r="BL550" s="5"/>
      <c r="BM550" s="4"/>
      <c r="BN550" s="5"/>
      <c r="BO550" s="5"/>
      <c r="BP550" s="5"/>
      <c r="BQ550" s="5"/>
      <c r="BR550" s="5"/>
      <c r="BS550" s="5"/>
      <c r="BT550" s="5"/>
      <c r="BU550" s="5"/>
    </row>
    <row r="551" spans="1:73" ht="13" x14ac:dyDescent="0.15">
      <c r="A551" s="34"/>
      <c r="B551" s="5"/>
      <c r="C551" s="5"/>
      <c r="D551" s="5"/>
      <c r="E551" s="5"/>
      <c r="F551" s="5"/>
      <c r="G551" s="5"/>
      <c r="H551" s="5"/>
      <c r="I551" s="5"/>
      <c r="J551" s="5"/>
      <c r="K551" s="5"/>
      <c r="L551" s="34"/>
      <c r="M551" s="34"/>
      <c r="N551" s="34"/>
      <c r="O551" s="34"/>
      <c r="P551" s="34"/>
      <c r="Q551" s="34"/>
      <c r="R551" s="5"/>
      <c r="S551" s="5"/>
      <c r="T551" s="5"/>
      <c r="U551" s="5"/>
      <c r="V551" s="5"/>
      <c r="W551" s="34"/>
      <c r="X551" s="34"/>
      <c r="Y551" s="34"/>
      <c r="Z551" s="34"/>
      <c r="AA551" s="34"/>
      <c r="AB551" s="5"/>
      <c r="AC551" s="5"/>
      <c r="AD551" s="34"/>
      <c r="AE551" s="5"/>
      <c r="AF551" s="5"/>
      <c r="AG551" s="5"/>
      <c r="AH551" s="5"/>
      <c r="AI551" s="5"/>
      <c r="AJ551" s="5"/>
      <c r="AK551" s="5"/>
      <c r="AL551" s="5"/>
      <c r="AM551" s="5"/>
      <c r="AN551" s="5"/>
      <c r="AO551" s="5"/>
      <c r="AP551" s="35"/>
      <c r="AQ551" s="34"/>
      <c r="AR551" s="34"/>
      <c r="AS551" s="34"/>
      <c r="AT551" s="34"/>
      <c r="AU551" s="34"/>
      <c r="AV551" s="34"/>
      <c r="AW551" s="34"/>
      <c r="AX551" s="34"/>
      <c r="AY551" s="34"/>
      <c r="AZ551" s="34"/>
      <c r="BA551" s="5"/>
      <c r="BB551" s="5"/>
      <c r="BC551" s="5"/>
      <c r="BD551" s="5"/>
      <c r="BE551" s="5"/>
      <c r="BF551" s="5"/>
      <c r="BG551" s="5"/>
      <c r="BH551" s="5"/>
      <c r="BI551" s="5"/>
      <c r="BJ551" s="5"/>
      <c r="BK551" s="5"/>
      <c r="BL551" s="5"/>
      <c r="BM551" s="4"/>
      <c r="BN551" s="5"/>
      <c r="BO551" s="5"/>
      <c r="BP551" s="5"/>
      <c r="BQ551" s="5"/>
      <c r="BR551" s="5"/>
      <c r="BS551" s="5"/>
      <c r="BT551" s="5"/>
      <c r="BU551" s="5"/>
    </row>
    <row r="552" spans="1:73" ht="13" x14ac:dyDescent="0.15">
      <c r="A552" s="34"/>
      <c r="B552" s="5"/>
      <c r="C552" s="5"/>
      <c r="D552" s="5"/>
      <c r="E552" s="5"/>
      <c r="F552" s="5"/>
      <c r="G552" s="5"/>
      <c r="H552" s="5"/>
      <c r="I552" s="5"/>
      <c r="J552" s="5"/>
      <c r="K552" s="5"/>
      <c r="L552" s="34"/>
      <c r="M552" s="34"/>
      <c r="N552" s="34"/>
      <c r="O552" s="34"/>
      <c r="P552" s="34"/>
      <c r="Q552" s="34"/>
      <c r="R552" s="5"/>
      <c r="S552" s="5"/>
      <c r="T552" s="5"/>
      <c r="U552" s="5"/>
      <c r="V552" s="5"/>
      <c r="W552" s="34"/>
      <c r="X552" s="34"/>
      <c r="Y552" s="34"/>
      <c r="Z552" s="34"/>
      <c r="AA552" s="34"/>
      <c r="AB552" s="5"/>
      <c r="AC552" s="5"/>
      <c r="AD552" s="34"/>
      <c r="AE552" s="5"/>
      <c r="AF552" s="5"/>
      <c r="AG552" s="5"/>
      <c r="AH552" s="5"/>
      <c r="AI552" s="5"/>
      <c r="AJ552" s="5"/>
      <c r="AK552" s="5"/>
      <c r="AL552" s="5"/>
      <c r="AM552" s="5"/>
      <c r="AN552" s="5"/>
      <c r="AO552" s="5"/>
      <c r="AP552" s="35"/>
      <c r="AQ552" s="34"/>
      <c r="AR552" s="34"/>
      <c r="AS552" s="34"/>
      <c r="AT552" s="34"/>
      <c r="AU552" s="34"/>
      <c r="AV552" s="34"/>
      <c r="AW552" s="34"/>
      <c r="AX552" s="34"/>
      <c r="AY552" s="34"/>
      <c r="AZ552" s="34"/>
      <c r="BA552" s="5"/>
      <c r="BB552" s="5"/>
      <c r="BC552" s="5"/>
      <c r="BD552" s="5"/>
      <c r="BE552" s="5"/>
      <c r="BF552" s="5"/>
      <c r="BG552" s="5"/>
      <c r="BH552" s="5"/>
      <c r="BI552" s="5"/>
      <c r="BJ552" s="5"/>
      <c r="BK552" s="5"/>
      <c r="BL552" s="5"/>
      <c r="BM552" s="4"/>
      <c r="BN552" s="5"/>
      <c r="BO552" s="5"/>
      <c r="BP552" s="5"/>
      <c r="BQ552" s="5"/>
      <c r="BR552" s="5"/>
      <c r="BS552" s="5"/>
      <c r="BT552" s="5"/>
      <c r="BU552" s="5"/>
    </row>
    <row r="553" spans="1:73" ht="13" x14ac:dyDescent="0.15">
      <c r="A553" s="34"/>
      <c r="B553" s="5"/>
      <c r="C553" s="5"/>
      <c r="D553" s="5"/>
      <c r="E553" s="5"/>
      <c r="F553" s="5"/>
      <c r="G553" s="5"/>
      <c r="H553" s="5"/>
      <c r="I553" s="5"/>
      <c r="J553" s="5"/>
      <c r="K553" s="5"/>
      <c r="L553" s="34"/>
      <c r="M553" s="34"/>
      <c r="N553" s="34"/>
      <c r="O553" s="34"/>
      <c r="P553" s="34"/>
      <c r="Q553" s="34"/>
      <c r="R553" s="5"/>
      <c r="S553" s="5"/>
      <c r="T553" s="5"/>
      <c r="U553" s="5"/>
      <c r="V553" s="5"/>
      <c r="W553" s="34"/>
      <c r="X553" s="34"/>
      <c r="Y553" s="34"/>
      <c r="Z553" s="34"/>
      <c r="AA553" s="34"/>
      <c r="AB553" s="5"/>
      <c r="AC553" s="5"/>
      <c r="AD553" s="34"/>
      <c r="AE553" s="5"/>
      <c r="AF553" s="5"/>
      <c r="AG553" s="5"/>
      <c r="AH553" s="5"/>
      <c r="AI553" s="5"/>
      <c r="AJ553" s="5"/>
      <c r="AK553" s="5"/>
      <c r="AL553" s="5"/>
      <c r="AM553" s="5"/>
      <c r="AN553" s="5"/>
      <c r="AO553" s="5"/>
      <c r="AP553" s="35"/>
      <c r="AQ553" s="34"/>
      <c r="AR553" s="34"/>
      <c r="AS553" s="34"/>
      <c r="AT553" s="34"/>
      <c r="AU553" s="34"/>
      <c r="AV553" s="34"/>
      <c r="AW553" s="34"/>
      <c r="AX553" s="34"/>
      <c r="AY553" s="34"/>
      <c r="AZ553" s="34"/>
      <c r="BA553" s="5"/>
      <c r="BB553" s="5"/>
      <c r="BC553" s="5"/>
      <c r="BD553" s="5"/>
      <c r="BE553" s="5"/>
      <c r="BF553" s="5"/>
      <c r="BG553" s="5"/>
      <c r="BH553" s="5"/>
      <c r="BI553" s="5"/>
      <c r="BJ553" s="5"/>
      <c r="BK553" s="5"/>
      <c r="BL553" s="5"/>
      <c r="BM553" s="4"/>
      <c r="BN553" s="5"/>
      <c r="BO553" s="5"/>
      <c r="BP553" s="5"/>
      <c r="BQ553" s="5"/>
      <c r="BR553" s="5"/>
      <c r="BS553" s="5"/>
      <c r="BT553" s="5"/>
      <c r="BU553" s="5"/>
    </row>
    <row r="554" spans="1:73" ht="13" x14ac:dyDescent="0.15">
      <c r="A554" s="34"/>
      <c r="B554" s="5"/>
      <c r="C554" s="5"/>
      <c r="D554" s="5"/>
      <c r="E554" s="5"/>
      <c r="F554" s="5"/>
      <c r="G554" s="5"/>
      <c r="H554" s="5"/>
      <c r="I554" s="5"/>
      <c r="J554" s="5"/>
      <c r="K554" s="5"/>
      <c r="L554" s="34"/>
      <c r="M554" s="34"/>
      <c r="N554" s="34"/>
      <c r="O554" s="34"/>
      <c r="P554" s="34"/>
      <c r="Q554" s="34"/>
      <c r="R554" s="5"/>
      <c r="S554" s="5"/>
      <c r="T554" s="5"/>
      <c r="U554" s="5"/>
      <c r="V554" s="5"/>
      <c r="W554" s="34"/>
      <c r="X554" s="34"/>
      <c r="Y554" s="34"/>
      <c r="Z554" s="34"/>
      <c r="AA554" s="34"/>
      <c r="AB554" s="5"/>
      <c r="AC554" s="5"/>
      <c r="AD554" s="34"/>
      <c r="AE554" s="5"/>
      <c r="AF554" s="5"/>
      <c r="AG554" s="5"/>
      <c r="AH554" s="5"/>
      <c r="AI554" s="5"/>
      <c r="AJ554" s="5"/>
      <c r="AK554" s="5"/>
      <c r="AL554" s="5"/>
      <c r="AM554" s="5"/>
      <c r="AN554" s="5"/>
      <c r="AO554" s="5"/>
      <c r="AP554" s="35"/>
      <c r="AQ554" s="34"/>
      <c r="AR554" s="34"/>
      <c r="AS554" s="34"/>
      <c r="AT554" s="34"/>
      <c r="AU554" s="34"/>
      <c r="AV554" s="34"/>
      <c r="AW554" s="34"/>
      <c r="AX554" s="34"/>
      <c r="AY554" s="34"/>
      <c r="AZ554" s="34"/>
      <c r="BA554" s="5"/>
      <c r="BB554" s="5"/>
      <c r="BC554" s="5"/>
      <c r="BD554" s="5"/>
      <c r="BE554" s="5"/>
      <c r="BF554" s="5"/>
      <c r="BG554" s="5"/>
      <c r="BH554" s="5"/>
      <c r="BI554" s="5"/>
      <c r="BJ554" s="5"/>
      <c r="BK554" s="5"/>
      <c r="BL554" s="5"/>
      <c r="BM554" s="4"/>
      <c r="BN554" s="5"/>
      <c r="BO554" s="5"/>
      <c r="BP554" s="5"/>
      <c r="BQ554" s="5"/>
      <c r="BR554" s="5"/>
      <c r="BS554" s="5"/>
      <c r="BT554" s="5"/>
      <c r="BU554" s="5"/>
    </row>
    <row r="555" spans="1:73" ht="13" x14ac:dyDescent="0.15">
      <c r="A555" s="34"/>
      <c r="B555" s="5"/>
      <c r="C555" s="5"/>
      <c r="D555" s="5"/>
      <c r="E555" s="5"/>
      <c r="F555" s="5"/>
      <c r="G555" s="5"/>
      <c r="H555" s="5"/>
      <c r="I555" s="5"/>
      <c r="J555" s="5"/>
      <c r="K555" s="5"/>
      <c r="L555" s="34"/>
      <c r="M555" s="34"/>
      <c r="N555" s="34"/>
      <c r="O555" s="34"/>
      <c r="P555" s="34"/>
      <c r="Q555" s="34"/>
      <c r="R555" s="5"/>
      <c r="S555" s="5"/>
      <c r="T555" s="5"/>
      <c r="U555" s="5"/>
      <c r="V555" s="5"/>
      <c r="W555" s="34"/>
      <c r="X555" s="34"/>
      <c r="Y555" s="34"/>
      <c r="Z555" s="34"/>
      <c r="AA555" s="34"/>
      <c r="AB555" s="5"/>
      <c r="AC555" s="5"/>
      <c r="AD555" s="34"/>
      <c r="AE555" s="5"/>
      <c r="AF555" s="5"/>
      <c r="AG555" s="5"/>
      <c r="AH555" s="5"/>
      <c r="AI555" s="5"/>
      <c r="AJ555" s="5"/>
      <c r="AK555" s="5"/>
      <c r="AL555" s="5"/>
      <c r="AM555" s="5"/>
      <c r="AN555" s="5"/>
      <c r="AO555" s="5"/>
      <c r="AP555" s="35"/>
      <c r="AQ555" s="34"/>
      <c r="AR555" s="34"/>
      <c r="AS555" s="34"/>
      <c r="AT555" s="34"/>
      <c r="AU555" s="34"/>
      <c r="AV555" s="34"/>
      <c r="AW555" s="34"/>
      <c r="AX555" s="34"/>
      <c r="AY555" s="34"/>
      <c r="AZ555" s="34"/>
      <c r="BA555" s="5"/>
      <c r="BB555" s="5"/>
      <c r="BC555" s="5"/>
      <c r="BD555" s="5"/>
      <c r="BE555" s="5"/>
      <c r="BF555" s="5"/>
      <c r="BG555" s="5"/>
      <c r="BH555" s="5"/>
      <c r="BI555" s="5"/>
      <c r="BJ555" s="5"/>
      <c r="BK555" s="5"/>
      <c r="BL555" s="5"/>
      <c r="BM555" s="4"/>
      <c r="BN555" s="5"/>
      <c r="BO555" s="5"/>
      <c r="BP555" s="5"/>
      <c r="BQ555" s="5"/>
      <c r="BR555" s="5"/>
      <c r="BS555" s="5"/>
      <c r="BT555" s="5"/>
      <c r="BU555" s="5"/>
    </row>
    <row r="556" spans="1:73" ht="13" x14ac:dyDescent="0.15">
      <c r="A556" s="34"/>
      <c r="B556" s="5"/>
      <c r="C556" s="5"/>
      <c r="D556" s="5"/>
      <c r="E556" s="5"/>
      <c r="F556" s="5"/>
      <c r="G556" s="5"/>
      <c r="H556" s="5"/>
      <c r="I556" s="5"/>
      <c r="J556" s="5"/>
      <c r="K556" s="5"/>
      <c r="L556" s="34"/>
      <c r="M556" s="34"/>
      <c r="N556" s="34"/>
      <c r="O556" s="34"/>
      <c r="P556" s="34"/>
      <c r="Q556" s="34"/>
      <c r="R556" s="5"/>
      <c r="S556" s="5"/>
      <c r="T556" s="5"/>
      <c r="U556" s="5"/>
      <c r="V556" s="5"/>
      <c r="W556" s="34"/>
      <c r="X556" s="34"/>
      <c r="Y556" s="34"/>
      <c r="Z556" s="34"/>
      <c r="AA556" s="34"/>
      <c r="AB556" s="5"/>
      <c r="AC556" s="5"/>
      <c r="AD556" s="34"/>
      <c r="AE556" s="5"/>
      <c r="AF556" s="5"/>
      <c r="AG556" s="5"/>
      <c r="AH556" s="5"/>
      <c r="AI556" s="5"/>
      <c r="AJ556" s="5"/>
      <c r="AK556" s="5"/>
      <c r="AL556" s="5"/>
      <c r="AM556" s="5"/>
      <c r="AN556" s="5"/>
      <c r="AO556" s="5"/>
      <c r="AP556" s="35"/>
      <c r="AQ556" s="34"/>
      <c r="AR556" s="34"/>
      <c r="AS556" s="34"/>
      <c r="AT556" s="34"/>
      <c r="AU556" s="34"/>
      <c r="AV556" s="34"/>
      <c r="AW556" s="34"/>
      <c r="AX556" s="34"/>
      <c r="AY556" s="34"/>
      <c r="AZ556" s="34"/>
      <c r="BA556" s="5"/>
      <c r="BB556" s="5"/>
      <c r="BC556" s="5"/>
      <c r="BD556" s="5"/>
      <c r="BE556" s="5"/>
      <c r="BF556" s="5"/>
      <c r="BG556" s="5"/>
      <c r="BH556" s="5"/>
      <c r="BI556" s="5"/>
      <c r="BJ556" s="5"/>
      <c r="BK556" s="5"/>
      <c r="BL556" s="5"/>
      <c r="BM556" s="4"/>
      <c r="BN556" s="5"/>
      <c r="BO556" s="5"/>
      <c r="BP556" s="5"/>
      <c r="BQ556" s="5"/>
      <c r="BR556" s="5"/>
      <c r="BS556" s="5"/>
      <c r="BT556" s="5"/>
      <c r="BU556" s="5"/>
    </row>
    <row r="557" spans="1:73" ht="13" x14ac:dyDescent="0.15">
      <c r="A557" s="34"/>
      <c r="B557" s="5"/>
      <c r="C557" s="5"/>
      <c r="D557" s="5"/>
      <c r="E557" s="5"/>
      <c r="F557" s="5"/>
      <c r="G557" s="5"/>
      <c r="H557" s="5"/>
      <c r="I557" s="5"/>
      <c r="J557" s="5"/>
      <c r="K557" s="5"/>
      <c r="L557" s="34"/>
      <c r="M557" s="34"/>
      <c r="N557" s="34"/>
      <c r="O557" s="34"/>
      <c r="P557" s="34"/>
      <c r="Q557" s="34"/>
      <c r="R557" s="5"/>
      <c r="S557" s="5"/>
      <c r="T557" s="5"/>
      <c r="U557" s="5"/>
      <c r="V557" s="5"/>
      <c r="W557" s="34"/>
      <c r="X557" s="34"/>
      <c r="Y557" s="34"/>
      <c r="Z557" s="34"/>
      <c r="AA557" s="34"/>
      <c r="AB557" s="5"/>
      <c r="AC557" s="5"/>
      <c r="AD557" s="34"/>
      <c r="AE557" s="5"/>
      <c r="AF557" s="5"/>
      <c r="AG557" s="5"/>
      <c r="AH557" s="5"/>
      <c r="AI557" s="5"/>
      <c r="AJ557" s="5"/>
      <c r="AK557" s="5"/>
      <c r="AL557" s="5"/>
      <c r="AM557" s="5"/>
      <c r="AN557" s="5"/>
      <c r="AO557" s="5"/>
      <c r="AP557" s="35"/>
      <c r="AQ557" s="34"/>
      <c r="AR557" s="34"/>
      <c r="AS557" s="34"/>
      <c r="AT557" s="34"/>
      <c r="AU557" s="34"/>
      <c r="AV557" s="34"/>
      <c r="AW557" s="34"/>
      <c r="AX557" s="34"/>
      <c r="AY557" s="34"/>
      <c r="AZ557" s="34"/>
      <c r="BA557" s="5"/>
      <c r="BB557" s="5"/>
      <c r="BC557" s="5"/>
      <c r="BD557" s="5"/>
      <c r="BE557" s="5"/>
      <c r="BF557" s="5"/>
      <c r="BG557" s="5"/>
      <c r="BH557" s="5"/>
      <c r="BI557" s="5"/>
      <c r="BJ557" s="5"/>
      <c r="BK557" s="5"/>
      <c r="BL557" s="5"/>
      <c r="BM557" s="4"/>
      <c r="BN557" s="5"/>
      <c r="BO557" s="5"/>
      <c r="BP557" s="5"/>
      <c r="BQ557" s="5"/>
      <c r="BR557" s="5"/>
      <c r="BS557" s="5"/>
      <c r="BT557" s="5"/>
      <c r="BU557" s="5"/>
    </row>
    <row r="558" spans="1:73" ht="13" x14ac:dyDescent="0.15">
      <c r="A558" s="34"/>
      <c r="B558" s="5"/>
      <c r="C558" s="5"/>
      <c r="D558" s="5"/>
      <c r="E558" s="5"/>
      <c r="F558" s="5"/>
      <c r="G558" s="5"/>
      <c r="H558" s="5"/>
      <c r="I558" s="5"/>
      <c r="J558" s="5"/>
      <c r="K558" s="5"/>
      <c r="L558" s="34"/>
      <c r="M558" s="34"/>
      <c r="N558" s="34"/>
      <c r="O558" s="34"/>
      <c r="P558" s="34"/>
      <c r="Q558" s="34"/>
      <c r="R558" s="5"/>
      <c r="S558" s="5"/>
      <c r="T558" s="5"/>
      <c r="U558" s="5"/>
      <c r="V558" s="5"/>
      <c r="W558" s="34"/>
      <c r="X558" s="34"/>
      <c r="Y558" s="34"/>
      <c r="Z558" s="34"/>
      <c r="AA558" s="34"/>
      <c r="AB558" s="5"/>
      <c r="AC558" s="5"/>
      <c r="AD558" s="34"/>
      <c r="AE558" s="5"/>
      <c r="AF558" s="5"/>
      <c r="AG558" s="5"/>
      <c r="AH558" s="5"/>
      <c r="AI558" s="5"/>
      <c r="AJ558" s="5"/>
      <c r="AK558" s="5"/>
      <c r="AL558" s="5"/>
      <c r="AM558" s="5"/>
      <c r="AN558" s="5"/>
      <c r="AO558" s="5"/>
      <c r="AP558" s="35"/>
      <c r="AQ558" s="34"/>
      <c r="AR558" s="34"/>
      <c r="AS558" s="34"/>
      <c r="AT558" s="34"/>
      <c r="AU558" s="34"/>
      <c r="AV558" s="34"/>
      <c r="AW558" s="34"/>
      <c r="AX558" s="34"/>
      <c r="AY558" s="34"/>
      <c r="AZ558" s="34"/>
      <c r="BA558" s="5"/>
      <c r="BB558" s="5"/>
      <c r="BC558" s="5"/>
      <c r="BD558" s="5"/>
      <c r="BE558" s="5"/>
      <c r="BF558" s="5"/>
      <c r="BG558" s="5"/>
      <c r="BH558" s="5"/>
      <c r="BI558" s="5"/>
      <c r="BJ558" s="5"/>
      <c r="BK558" s="5"/>
      <c r="BL558" s="5"/>
      <c r="BM558" s="4"/>
      <c r="BN558" s="5"/>
      <c r="BO558" s="5"/>
      <c r="BP558" s="5"/>
      <c r="BQ558" s="5"/>
      <c r="BR558" s="5"/>
      <c r="BS558" s="5"/>
      <c r="BT558" s="5"/>
      <c r="BU558" s="5"/>
    </row>
    <row r="559" spans="1:73" ht="13" x14ac:dyDescent="0.15">
      <c r="A559" s="34"/>
      <c r="B559" s="5"/>
      <c r="C559" s="5"/>
      <c r="D559" s="5"/>
      <c r="E559" s="5"/>
      <c r="F559" s="5"/>
      <c r="G559" s="5"/>
      <c r="H559" s="5"/>
      <c r="I559" s="5"/>
      <c r="J559" s="5"/>
      <c r="K559" s="5"/>
      <c r="L559" s="34"/>
      <c r="M559" s="34"/>
      <c r="N559" s="34"/>
      <c r="O559" s="34"/>
      <c r="P559" s="34"/>
      <c r="Q559" s="34"/>
      <c r="R559" s="5"/>
      <c r="S559" s="5"/>
      <c r="T559" s="5"/>
      <c r="U559" s="5"/>
      <c r="V559" s="5"/>
      <c r="W559" s="34"/>
      <c r="X559" s="34"/>
      <c r="Y559" s="34"/>
      <c r="Z559" s="34"/>
      <c r="AA559" s="34"/>
      <c r="AB559" s="5"/>
      <c r="AC559" s="5"/>
      <c r="AD559" s="34"/>
      <c r="AE559" s="5"/>
      <c r="AF559" s="5"/>
      <c r="AG559" s="5"/>
      <c r="AH559" s="5"/>
      <c r="AI559" s="5"/>
      <c r="AJ559" s="5"/>
      <c r="AK559" s="5"/>
      <c r="AL559" s="5"/>
      <c r="AM559" s="5"/>
      <c r="AN559" s="5"/>
      <c r="AO559" s="5"/>
      <c r="AP559" s="35"/>
      <c r="AQ559" s="34"/>
      <c r="AR559" s="34"/>
      <c r="AS559" s="34"/>
      <c r="AT559" s="34"/>
      <c r="AU559" s="34"/>
      <c r="AV559" s="34"/>
      <c r="AW559" s="34"/>
      <c r="AX559" s="34"/>
      <c r="AY559" s="34"/>
      <c r="AZ559" s="34"/>
      <c r="BA559" s="5"/>
      <c r="BB559" s="5"/>
      <c r="BC559" s="5"/>
      <c r="BD559" s="5"/>
      <c r="BE559" s="5"/>
      <c r="BF559" s="5"/>
      <c r="BG559" s="5"/>
      <c r="BH559" s="5"/>
      <c r="BI559" s="5"/>
      <c r="BJ559" s="5"/>
      <c r="BK559" s="5"/>
      <c r="BL559" s="5"/>
      <c r="BM559" s="4"/>
      <c r="BN559" s="5"/>
      <c r="BO559" s="5"/>
      <c r="BP559" s="5"/>
      <c r="BQ559" s="5"/>
      <c r="BR559" s="5"/>
      <c r="BS559" s="5"/>
      <c r="BT559" s="5"/>
      <c r="BU559" s="5"/>
    </row>
    <row r="560" spans="1:73" ht="13" x14ac:dyDescent="0.15">
      <c r="A560" s="34"/>
      <c r="B560" s="5"/>
      <c r="C560" s="5"/>
      <c r="D560" s="5"/>
      <c r="E560" s="5"/>
      <c r="F560" s="5"/>
      <c r="G560" s="5"/>
      <c r="H560" s="5"/>
      <c r="I560" s="5"/>
      <c r="J560" s="5"/>
      <c r="K560" s="5"/>
      <c r="L560" s="34"/>
      <c r="M560" s="34"/>
      <c r="N560" s="34"/>
      <c r="O560" s="34"/>
      <c r="P560" s="34"/>
      <c r="Q560" s="34"/>
      <c r="R560" s="5"/>
      <c r="S560" s="5"/>
      <c r="T560" s="5"/>
      <c r="U560" s="5"/>
      <c r="V560" s="5"/>
      <c r="W560" s="34"/>
      <c r="X560" s="34"/>
      <c r="Y560" s="34"/>
      <c r="Z560" s="34"/>
      <c r="AA560" s="34"/>
      <c r="AB560" s="5"/>
      <c r="AC560" s="5"/>
      <c r="AD560" s="34"/>
      <c r="AE560" s="5"/>
      <c r="AF560" s="5"/>
      <c r="AG560" s="5"/>
      <c r="AH560" s="5"/>
      <c r="AI560" s="5"/>
      <c r="AJ560" s="5"/>
      <c r="AK560" s="5"/>
      <c r="AL560" s="5"/>
      <c r="AM560" s="5"/>
      <c r="AN560" s="5"/>
      <c r="AO560" s="5"/>
      <c r="AP560" s="35"/>
      <c r="AQ560" s="34"/>
      <c r="AR560" s="34"/>
      <c r="AS560" s="34"/>
      <c r="AT560" s="34"/>
      <c r="AU560" s="34"/>
      <c r="AV560" s="34"/>
      <c r="AW560" s="34"/>
      <c r="AX560" s="34"/>
      <c r="AY560" s="34"/>
      <c r="AZ560" s="34"/>
      <c r="BA560" s="5"/>
      <c r="BB560" s="5"/>
      <c r="BC560" s="5"/>
      <c r="BD560" s="5"/>
      <c r="BE560" s="5"/>
      <c r="BF560" s="5"/>
      <c r="BG560" s="5"/>
      <c r="BH560" s="5"/>
      <c r="BI560" s="5"/>
      <c r="BJ560" s="5"/>
      <c r="BK560" s="5"/>
      <c r="BL560" s="5"/>
      <c r="BM560" s="4"/>
      <c r="BN560" s="5"/>
      <c r="BO560" s="5"/>
      <c r="BP560" s="5"/>
      <c r="BQ560" s="5"/>
      <c r="BR560" s="5"/>
      <c r="BS560" s="5"/>
      <c r="BT560" s="5"/>
      <c r="BU560" s="5"/>
    </row>
    <row r="561" spans="1:73" ht="13" x14ac:dyDescent="0.15">
      <c r="A561" s="34"/>
      <c r="B561" s="5"/>
      <c r="C561" s="5"/>
      <c r="D561" s="5"/>
      <c r="E561" s="5"/>
      <c r="F561" s="5"/>
      <c r="G561" s="5"/>
      <c r="H561" s="5"/>
      <c r="I561" s="5"/>
      <c r="J561" s="5"/>
      <c r="K561" s="5"/>
      <c r="L561" s="34"/>
      <c r="M561" s="34"/>
      <c r="N561" s="34"/>
      <c r="O561" s="34"/>
      <c r="P561" s="34"/>
      <c r="Q561" s="34"/>
      <c r="R561" s="5"/>
      <c r="S561" s="5"/>
      <c r="T561" s="5"/>
      <c r="U561" s="5"/>
      <c r="V561" s="5"/>
      <c r="W561" s="34"/>
      <c r="X561" s="34"/>
      <c r="Y561" s="34"/>
      <c r="Z561" s="34"/>
      <c r="AA561" s="34"/>
      <c r="AB561" s="5"/>
      <c r="AC561" s="5"/>
      <c r="AD561" s="34"/>
      <c r="AE561" s="5"/>
      <c r="AF561" s="5"/>
      <c r="AG561" s="5"/>
      <c r="AH561" s="5"/>
      <c r="AI561" s="5"/>
      <c r="AJ561" s="5"/>
      <c r="AK561" s="5"/>
      <c r="AL561" s="5"/>
      <c r="AM561" s="5"/>
      <c r="AN561" s="5"/>
      <c r="AO561" s="5"/>
      <c r="AP561" s="35"/>
      <c r="AQ561" s="34"/>
      <c r="AR561" s="34"/>
      <c r="AS561" s="34"/>
      <c r="AT561" s="34"/>
      <c r="AU561" s="34"/>
      <c r="AV561" s="34"/>
      <c r="AW561" s="34"/>
      <c r="AX561" s="34"/>
      <c r="AY561" s="34"/>
      <c r="AZ561" s="34"/>
      <c r="BA561" s="5"/>
      <c r="BB561" s="5"/>
      <c r="BC561" s="5"/>
      <c r="BD561" s="5"/>
      <c r="BE561" s="5"/>
      <c r="BF561" s="5"/>
      <c r="BG561" s="5"/>
      <c r="BH561" s="5"/>
      <c r="BI561" s="5"/>
      <c r="BJ561" s="5"/>
      <c r="BK561" s="5"/>
      <c r="BL561" s="5"/>
      <c r="BM561" s="4"/>
      <c r="BN561" s="5"/>
      <c r="BO561" s="5"/>
      <c r="BP561" s="5"/>
      <c r="BQ561" s="5"/>
      <c r="BR561" s="5"/>
      <c r="BS561" s="5"/>
      <c r="BT561" s="5"/>
      <c r="BU561" s="5"/>
    </row>
    <row r="562" spans="1:73" ht="13" x14ac:dyDescent="0.15">
      <c r="A562" s="34"/>
      <c r="B562" s="5"/>
      <c r="C562" s="5"/>
      <c r="D562" s="5"/>
      <c r="E562" s="5"/>
      <c r="F562" s="5"/>
      <c r="G562" s="5"/>
      <c r="H562" s="5"/>
      <c r="I562" s="5"/>
      <c r="J562" s="5"/>
      <c r="K562" s="5"/>
      <c r="L562" s="34"/>
      <c r="M562" s="34"/>
      <c r="N562" s="34"/>
      <c r="O562" s="34"/>
      <c r="P562" s="34"/>
      <c r="Q562" s="34"/>
      <c r="R562" s="5"/>
      <c r="S562" s="5"/>
      <c r="T562" s="5"/>
      <c r="U562" s="5"/>
      <c r="V562" s="5"/>
      <c r="W562" s="34"/>
      <c r="X562" s="34"/>
      <c r="Y562" s="34"/>
      <c r="Z562" s="34"/>
      <c r="AA562" s="34"/>
      <c r="AB562" s="5"/>
      <c r="AC562" s="5"/>
      <c r="AD562" s="34"/>
      <c r="AE562" s="5"/>
      <c r="AF562" s="5"/>
      <c r="AG562" s="5"/>
      <c r="AH562" s="5"/>
      <c r="AI562" s="5"/>
      <c r="AJ562" s="5"/>
      <c r="AK562" s="5"/>
      <c r="AL562" s="5"/>
      <c r="AM562" s="5"/>
      <c r="AN562" s="5"/>
      <c r="AO562" s="5"/>
      <c r="AP562" s="35"/>
      <c r="AQ562" s="34"/>
      <c r="AR562" s="34"/>
      <c r="AS562" s="34"/>
      <c r="AT562" s="34"/>
      <c r="AU562" s="34"/>
      <c r="AV562" s="34"/>
      <c r="AW562" s="34"/>
      <c r="AX562" s="34"/>
      <c r="AY562" s="34"/>
      <c r="AZ562" s="34"/>
      <c r="BA562" s="5"/>
      <c r="BB562" s="5"/>
      <c r="BC562" s="5"/>
      <c r="BD562" s="5"/>
      <c r="BE562" s="5"/>
      <c r="BF562" s="5"/>
      <c r="BG562" s="5"/>
      <c r="BH562" s="5"/>
      <c r="BI562" s="5"/>
      <c r="BJ562" s="5"/>
      <c r="BK562" s="5"/>
      <c r="BL562" s="5"/>
      <c r="BM562" s="4"/>
      <c r="BN562" s="5"/>
      <c r="BO562" s="5"/>
      <c r="BP562" s="5"/>
      <c r="BQ562" s="5"/>
      <c r="BR562" s="5"/>
      <c r="BS562" s="5"/>
      <c r="BT562" s="5"/>
      <c r="BU562" s="5"/>
    </row>
    <row r="563" spans="1:73" ht="13" x14ac:dyDescent="0.15">
      <c r="A563" s="34"/>
      <c r="B563" s="5"/>
      <c r="C563" s="5"/>
      <c r="D563" s="5"/>
      <c r="E563" s="5"/>
      <c r="F563" s="5"/>
      <c r="G563" s="5"/>
      <c r="H563" s="5"/>
      <c r="I563" s="5"/>
      <c r="J563" s="5"/>
      <c r="K563" s="5"/>
      <c r="L563" s="34"/>
      <c r="M563" s="34"/>
      <c r="N563" s="34"/>
      <c r="O563" s="34"/>
      <c r="P563" s="34"/>
      <c r="Q563" s="34"/>
      <c r="R563" s="5"/>
      <c r="S563" s="5"/>
      <c r="T563" s="5"/>
      <c r="U563" s="5"/>
      <c r="V563" s="5"/>
      <c r="W563" s="34"/>
      <c r="X563" s="34"/>
      <c r="Y563" s="34"/>
      <c r="Z563" s="34"/>
      <c r="AA563" s="34"/>
      <c r="AB563" s="5"/>
      <c r="AC563" s="5"/>
      <c r="AD563" s="34"/>
      <c r="AE563" s="5"/>
      <c r="AF563" s="5"/>
      <c r="AG563" s="5"/>
      <c r="AH563" s="5"/>
      <c r="AI563" s="5"/>
      <c r="AJ563" s="5"/>
      <c r="AK563" s="5"/>
      <c r="AL563" s="5"/>
      <c r="AM563" s="5"/>
      <c r="AN563" s="5"/>
      <c r="AO563" s="5"/>
      <c r="AP563" s="35"/>
      <c r="AQ563" s="34"/>
      <c r="AR563" s="34"/>
      <c r="AS563" s="34"/>
      <c r="AT563" s="34"/>
      <c r="AU563" s="34"/>
      <c r="AV563" s="34"/>
      <c r="AW563" s="34"/>
      <c r="AX563" s="34"/>
      <c r="AY563" s="34"/>
      <c r="AZ563" s="34"/>
      <c r="BA563" s="5"/>
      <c r="BB563" s="5"/>
      <c r="BC563" s="5"/>
      <c r="BD563" s="5"/>
      <c r="BE563" s="5"/>
      <c r="BF563" s="5"/>
      <c r="BG563" s="5"/>
      <c r="BH563" s="5"/>
      <c r="BI563" s="5"/>
      <c r="BJ563" s="5"/>
      <c r="BK563" s="5"/>
      <c r="BL563" s="5"/>
      <c r="BM563" s="4"/>
      <c r="BN563" s="5"/>
      <c r="BO563" s="5"/>
      <c r="BP563" s="5"/>
      <c r="BQ563" s="5"/>
      <c r="BR563" s="5"/>
      <c r="BS563" s="5"/>
      <c r="BT563" s="5"/>
      <c r="BU563" s="5"/>
    </row>
    <row r="564" spans="1:73" ht="13" x14ac:dyDescent="0.15">
      <c r="A564" s="34"/>
      <c r="B564" s="5"/>
      <c r="C564" s="5"/>
      <c r="D564" s="5"/>
      <c r="E564" s="5"/>
      <c r="F564" s="5"/>
      <c r="G564" s="5"/>
      <c r="H564" s="5"/>
      <c r="I564" s="5"/>
      <c r="J564" s="5"/>
      <c r="K564" s="5"/>
      <c r="L564" s="34"/>
      <c r="M564" s="34"/>
      <c r="N564" s="34"/>
      <c r="O564" s="34"/>
      <c r="P564" s="34"/>
      <c r="Q564" s="34"/>
      <c r="R564" s="5"/>
      <c r="S564" s="5"/>
      <c r="T564" s="5"/>
      <c r="U564" s="5"/>
      <c r="V564" s="5"/>
      <c r="W564" s="34"/>
      <c r="X564" s="34"/>
      <c r="Y564" s="34"/>
      <c r="Z564" s="34"/>
      <c r="AA564" s="34"/>
      <c r="AB564" s="5"/>
      <c r="AC564" s="5"/>
      <c r="AD564" s="34"/>
      <c r="AE564" s="5"/>
      <c r="AF564" s="5"/>
      <c r="AG564" s="5"/>
      <c r="AH564" s="5"/>
      <c r="AI564" s="5"/>
      <c r="AJ564" s="5"/>
      <c r="AK564" s="5"/>
      <c r="AL564" s="5"/>
      <c r="AM564" s="5"/>
      <c r="AN564" s="5"/>
      <c r="AO564" s="5"/>
      <c r="AP564" s="35"/>
      <c r="AQ564" s="34"/>
      <c r="AR564" s="34"/>
      <c r="AS564" s="34"/>
      <c r="AT564" s="34"/>
      <c r="AU564" s="34"/>
      <c r="AV564" s="34"/>
      <c r="AW564" s="34"/>
      <c r="AX564" s="34"/>
      <c r="AY564" s="34"/>
      <c r="AZ564" s="34"/>
      <c r="BA564" s="5"/>
      <c r="BB564" s="5"/>
      <c r="BC564" s="5"/>
      <c r="BD564" s="5"/>
      <c r="BE564" s="5"/>
      <c r="BF564" s="5"/>
      <c r="BG564" s="5"/>
      <c r="BH564" s="5"/>
      <c r="BI564" s="5"/>
      <c r="BJ564" s="5"/>
      <c r="BK564" s="5"/>
      <c r="BL564" s="5"/>
      <c r="BM564" s="4"/>
      <c r="BN564" s="5"/>
      <c r="BO564" s="5"/>
      <c r="BP564" s="5"/>
      <c r="BQ564" s="5"/>
      <c r="BR564" s="5"/>
      <c r="BS564" s="5"/>
      <c r="BT564" s="5"/>
      <c r="BU564" s="5"/>
    </row>
    <row r="565" spans="1:73" ht="13" x14ac:dyDescent="0.15">
      <c r="A565" s="34"/>
      <c r="B565" s="5"/>
      <c r="C565" s="5"/>
      <c r="D565" s="5"/>
      <c r="E565" s="5"/>
      <c r="F565" s="5"/>
      <c r="G565" s="5"/>
      <c r="H565" s="5"/>
      <c r="I565" s="5"/>
      <c r="J565" s="5"/>
      <c r="K565" s="5"/>
      <c r="L565" s="34"/>
      <c r="M565" s="34"/>
      <c r="N565" s="34"/>
      <c r="O565" s="34"/>
      <c r="P565" s="34"/>
      <c r="Q565" s="34"/>
      <c r="R565" s="5"/>
      <c r="S565" s="5"/>
      <c r="T565" s="5"/>
      <c r="U565" s="5"/>
      <c r="V565" s="5"/>
      <c r="W565" s="34"/>
      <c r="X565" s="34"/>
      <c r="Y565" s="34"/>
      <c r="Z565" s="34"/>
      <c r="AA565" s="34"/>
      <c r="AB565" s="5"/>
      <c r="AC565" s="5"/>
      <c r="AD565" s="34"/>
      <c r="AE565" s="5"/>
      <c r="AF565" s="5"/>
      <c r="AG565" s="5"/>
      <c r="AH565" s="5"/>
      <c r="AI565" s="5"/>
      <c r="AJ565" s="5"/>
      <c r="AK565" s="5"/>
      <c r="AL565" s="5"/>
      <c r="AM565" s="5"/>
      <c r="AN565" s="5"/>
      <c r="AO565" s="5"/>
      <c r="AP565" s="35"/>
      <c r="AQ565" s="34"/>
      <c r="AR565" s="34"/>
      <c r="AS565" s="34"/>
      <c r="AT565" s="34"/>
      <c r="AU565" s="34"/>
      <c r="AV565" s="34"/>
      <c r="AW565" s="34"/>
      <c r="AX565" s="34"/>
      <c r="AY565" s="34"/>
      <c r="AZ565" s="34"/>
      <c r="BA565" s="5"/>
      <c r="BB565" s="5"/>
      <c r="BC565" s="5"/>
      <c r="BD565" s="5"/>
      <c r="BE565" s="5"/>
      <c r="BF565" s="5"/>
      <c r="BG565" s="5"/>
      <c r="BH565" s="5"/>
      <c r="BI565" s="5"/>
      <c r="BJ565" s="5"/>
      <c r="BK565" s="5"/>
      <c r="BL565" s="5"/>
      <c r="BM565" s="4"/>
      <c r="BN565" s="5"/>
      <c r="BO565" s="5"/>
      <c r="BP565" s="5"/>
      <c r="BQ565" s="5"/>
      <c r="BR565" s="5"/>
      <c r="BS565" s="5"/>
      <c r="BT565" s="5"/>
      <c r="BU565" s="5"/>
    </row>
    <row r="566" spans="1:73" ht="13" x14ac:dyDescent="0.15">
      <c r="A566" s="34"/>
      <c r="B566" s="5"/>
      <c r="C566" s="5"/>
      <c r="D566" s="5"/>
      <c r="E566" s="5"/>
      <c r="F566" s="5"/>
      <c r="G566" s="5"/>
      <c r="H566" s="5"/>
      <c r="I566" s="5"/>
      <c r="J566" s="5"/>
      <c r="K566" s="5"/>
      <c r="L566" s="34"/>
      <c r="M566" s="34"/>
      <c r="N566" s="34"/>
      <c r="O566" s="34"/>
      <c r="P566" s="34"/>
      <c r="Q566" s="34"/>
      <c r="R566" s="5"/>
      <c r="S566" s="5"/>
      <c r="T566" s="5"/>
      <c r="U566" s="5"/>
      <c r="V566" s="5"/>
      <c r="W566" s="34"/>
      <c r="X566" s="34"/>
      <c r="Y566" s="34"/>
      <c r="Z566" s="34"/>
      <c r="AA566" s="34"/>
      <c r="AB566" s="5"/>
      <c r="AC566" s="5"/>
      <c r="AD566" s="34"/>
      <c r="AE566" s="5"/>
      <c r="AF566" s="5"/>
      <c r="AG566" s="5"/>
      <c r="AH566" s="5"/>
      <c r="AI566" s="5"/>
      <c r="AJ566" s="5"/>
      <c r="AK566" s="5"/>
      <c r="AL566" s="5"/>
      <c r="AM566" s="5"/>
      <c r="AN566" s="5"/>
      <c r="AO566" s="5"/>
      <c r="AP566" s="35"/>
      <c r="AQ566" s="34"/>
      <c r="AR566" s="34"/>
      <c r="AS566" s="34"/>
      <c r="AT566" s="34"/>
      <c r="AU566" s="34"/>
      <c r="AV566" s="34"/>
      <c r="AW566" s="34"/>
      <c r="AX566" s="34"/>
      <c r="AY566" s="34"/>
      <c r="AZ566" s="34"/>
      <c r="BA566" s="5"/>
      <c r="BB566" s="5"/>
      <c r="BC566" s="5"/>
      <c r="BD566" s="5"/>
      <c r="BE566" s="5"/>
      <c r="BF566" s="5"/>
      <c r="BG566" s="5"/>
      <c r="BH566" s="5"/>
      <c r="BI566" s="5"/>
      <c r="BJ566" s="5"/>
      <c r="BK566" s="5"/>
      <c r="BL566" s="5"/>
      <c r="BM566" s="4"/>
      <c r="BN566" s="5"/>
      <c r="BO566" s="5"/>
      <c r="BP566" s="5"/>
      <c r="BQ566" s="5"/>
      <c r="BR566" s="5"/>
      <c r="BS566" s="5"/>
      <c r="BT566" s="5"/>
      <c r="BU566" s="5"/>
    </row>
    <row r="567" spans="1:73" ht="13" x14ac:dyDescent="0.15">
      <c r="A567" s="34"/>
      <c r="B567" s="5"/>
      <c r="C567" s="5"/>
      <c r="D567" s="5"/>
      <c r="E567" s="5"/>
      <c r="F567" s="5"/>
      <c r="G567" s="5"/>
      <c r="H567" s="5"/>
      <c r="I567" s="5"/>
      <c r="J567" s="5"/>
      <c r="K567" s="5"/>
      <c r="L567" s="34"/>
      <c r="M567" s="34"/>
      <c r="N567" s="34"/>
      <c r="O567" s="34"/>
      <c r="P567" s="34"/>
      <c r="Q567" s="34"/>
      <c r="R567" s="5"/>
      <c r="S567" s="5"/>
      <c r="T567" s="5"/>
      <c r="U567" s="5"/>
      <c r="V567" s="5"/>
      <c r="W567" s="34"/>
      <c r="X567" s="34"/>
      <c r="Y567" s="34"/>
      <c r="Z567" s="34"/>
      <c r="AA567" s="34"/>
      <c r="AB567" s="5"/>
      <c r="AC567" s="5"/>
      <c r="AD567" s="34"/>
      <c r="AE567" s="5"/>
      <c r="AF567" s="5"/>
      <c r="AG567" s="5"/>
      <c r="AH567" s="5"/>
      <c r="AI567" s="5"/>
      <c r="AJ567" s="5"/>
      <c r="AK567" s="5"/>
      <c r="AL567" s="5"/>
      <c r="AM567" s="5"/>
      <c r="AN567" s="5"/>
      <c r="AO567" s="5"/>
      <c r="AP567" s="35"/>
      <c r="AQ567" s="34"/>
      <c r="AR567" s="34"/>
      <c r="AS567" s="34"/>
      <c r="AT567" s="34"/>
      <c r="AU567" s="34"/>
      <c r="AV567" s="34"/>
      <c r="AW567" s="34"/>
      <c r="AX567" s="34"/>
      <c r="AY567" s="34"/>
      <c r="AZ567" s="34"/>
      <c r="BA567" s="5"/>
      <c r="BB567" s="5"/>
      <c r="BC567" s="5"/>
      <c r="BD567" s="5"/>
      <c r="BE567" s="5"/>
      <c r="BF567" s="5"/>
      <c r="BG567" s="5"/>
      <c r="BH567" s="5"/>
      <c r="BI567" s="5"/>
      <c r="BJ567" s="5"/>
      <c r="BK567" s="5"/>
      <c r="BL567" s="5"/>
      <c r="BM567" s="4"/>
      <c r="BN567" s="5"/>
      <c r="BO567" s="5"/>
      <c r="BP567" s="5"/>
      <c r="BQ567" s="5"/>
      <c r="BR567" s="5"/>
      <c r="BS567" s="5"/>
      <c r="BT567" s="5"/>
      <c r="BU567" s="5"/>
    </row>
    <row r="568" spans="1:73" ht="13" x14ac:dyDescent="0.15">
      <c r="A568" s="34"/>
      <c r="B568" s="5"/>
      <c r="C568" s="5"/>
      <c r="D568" s="5"/>
      <c r="E568" s="5"/>
      <c r="F568" s="5"/>
      <c r="G568" s="5"/>
      <c r="H568" s="5"/>
      <c r="I568" s="5"/>
      <c r="J568" s="5"/>
      <c r="K568" s="5"/>
      <c r="L568" s="34"/>
      <c r="M568" s="34"/>
      <c r="N568" s="34"/>
      <c r="O568" s="34"/>
      <c r="P568" s="34"/>
      <c r="Q568" s="34"/>
      <c r="R568" s="5"/>
      <c r="S568" s="5"/>
      <c r="T568" s="5"/>
      <c r="U568" s="5"/>
      <c r="V568" s="5"/>
      <c r="W568" s="34"/>
      <c r="X568" s="34"/>
      <c r="Y568" s="34"/>
      <c r="Z568" s="34"/>
      <c r="AA568" s="34"/>
      <c r="AB568" s="5"/>
      <c r="AC568" s="5"/>
      <c r="AD568" s="34"/>
      <c r="AE568" s="5"/>
      <c r="AF568" s="5"/>
      <c r="AG568" s="5"/>
      <c r="AH568" s="5"/>
      <c r="AI568" s="5"/>
      <c r="AJ568" s="5"/>
      <c r="AK568" s="5"/>
      <c r="AL568" s="5"/>
      <c r="AM568" s="5"/>
      <c r="AN568" s="5"/>
      <c r="AO568" s="5"/>
      <c r="AP568" s="35"/>
      <c r="AQ568" s="34"/>
      <c r="AR568" s="34"/>
      <c r="AS568" s="34"/>
      <c r="AT568" s="34"/>
      <c r="AU568" s="34"/>
      <c r="AV568" s="34"/>
      <c r="AW568" s="34"/>
      <c r="AX568" s="34"/>
      <c r="AY568" s="34"/>
      <c r="AZ568" s="34"/>
      <c r="BA568" s="5"/>
      <c r="BB568" s="5"/>
      <c r="BC568" s="5"/>
      <c r="BD568" s="5"/>
      <c r="BE568" s="5"/>
      <c r="BF568" s="5"/>
      <c r="BG568" s="5"/>
      <c r="BH568" s="5"/>
      <c r="BI568" s="5"/>
      <c r="BJ568" s="5"/>
      <c r="BK568" s="5"/>
      <c r="BL568" s="5"/>
      <c r="BM568" s="4"/>
      <c r="BN568" s="5"/>
      <c r="BO568" s="5"/>
      <c r="BP568" s="5"/>
      <c r="BQ568" s="5"/>
      <c r="BR568" s="5"/>
      <c r="BS568" s="5"/>
      <c r="BT568" s="5"/>
      <c r="BU568" s="5"/>
    </row>
    <row r="569" spans="1:73" ht="13" x14ac:dyDescent="0.15">
      <c r="A569" s="34"/>
      <c r="B569" s="5"/>
      <c r="C569" s="5"/>
      <c r="D569" s="5"/>
      <c r="E569" s="5"/>
      <c r="F569" s="5"/>
      <c r="G569" s="5"/>
      <c r="H569" s="5"/>
      <c r="I569" s="5"/>
      <c r="J569" s="5"/>
      <c r="K569" s="5"/>
      <c r="L569" s="34"/>
      <c r="M569" s="34"/>
      <c r="N569" s="34"/>
      <c r="O569" s="34"/>
      <c r="P569" s="34"/>
      <c r="Q569" s="34"/>
      <c r="R569" s="5"/>
      <c r="S569" s="5"/>
      <c r="T569" s="5"/>
      <c r="U569" s="5"/>
      <c r="V569" s="5"/>
      <c r="W569" s="34"/>
      <c r="X569" s="34"/>
      <c r="Y569" s="34"/>
      <c r="Z569" s="34"/>
      <c r="AA569" s="34"/>
      <c r="AB569" s="5"/>
      <c r="AC569" s="5"/>
      <c r="AD569" s="34"/>
      <c r="AE569" s="5"/>
      <c r="AF569" s="5"/>
      <c r="AG569" s="5"/>
      <c r="AH569" s="5"/>
      <c r="AI569" s="5"/>
      <c r="AJ569" s="5"/>
      <c r="AK569" s="5"/>
      <c r="AL569" s="5"/>
      <c r="AM569" s="5"/>
      <c r="AN569" s="5"/>
      <c r="AO569" s="5"/>
      <c r="AP569" s="35"/>
      <c r="AQ569" s="34"/>
      <c r="AR569" s="34"/>
      <c r="AS569" s="34"/>
      <c r="AT569" s="34"/>
      <c r="AU569" s="34"/>
      <c r="AV569" s="34"/>
      <c r="AW569" s="34"/>
      <c r="AX569" s="34"/>
      <c r="AY569" s="34"/>
      <c r="AZ569" s="34"/>
      <c r="BA569" s="5"/>
      <c r="BB569" s="5"/>
      <c r="BC569" s="5"/>
      <c r="BD569" s="5"/>
      <c r="BE569" s="5"/>
      <c r="BF569" s="5"/>
      <c r="BG569" s="5"/>
      <c r="BH569" s="5"/>
      <c r="BI569" s="5"/>
      <c r="BJ569" s="5"/>
      <c r="BK569" s="5"/>
      <c r="BL569" s="5"/>
      <c r="BM569" s="4"/>
      <c r="BN569" s="5"/>
      <c r="BO569" s="5"/>
      <c r="BP569" s="5"/>
      <c r="BQ569" s="5"/>
      <c r="BR569" s="5"/>
      <c r="BS569" s="5"/>
      <c r="BT569" s="5"/>
      <c r="BU569" s="5"/>
    </row>
    <row r="570" spans="1:73" ht="13" x14ac:dyDescent="0.15">
      <c r="A570" s="34"/>
      <c r="B570" s="5"/>
      <c r="C570" s="5"/>
      <c r="D570" s="5"/>
      <c r="E570" s="5"/>
      <c r="F570" s="5"/>
      <c r="G570" s="5"/>
      <c r="H570" s="5"/>
      <c r="I570" s="5"/>
      <c r="J570" s="5"/>
      <c r="K570" s="5"/>
      <c r="L570" s="34"/>
      <c r="M570" s="34"/>
      <c r="N570" s="34"/>
      <c r="O570" s="34"/>
      <c r="P570" s="34"/>
      <c r="Q570" s="34"/>
      <c r="R570" s="5"/>
      <c r="S570" s="5"/>
      <c r="T570" s="5"/>
      <c r="U570" s="5"/>
      <c r="V570" s="5"/>
      <c r="W570" s="34"/>
      <c r="X570" s="34"/>
      <c r="Y570" s="34"/>
      <c r="Z570" s="34"/>
      <c r="AA570" s="34"/>
      <c r="AB570" s="5"/>
      <c r="AC570" s="5"/>
      <c r="AD570" s="34"/>
      <c r="AE570" s="5"/>
      <c r="AF570" s="5"/>
      <c r="AG570" s="5"/>
      <c r="AH570" s="5"/>
      <c r="AI570" s="5"/>
      <c r="AJ570" s="5"/>
      <c r="AK570" s="5"/>
      <c r="AL570" s="5"/>
      <c r="AM570" s="5"/>
      <c r="AN570" s="5"/>
      <c r="AO570" s="5"/>
      <c r="AP570" s="35"/>
      <c r="AQ570" s="34"/>
      <c r="AR570" s="34"/>
      <c r="AS570" s="34"/>
      <c r="AT570" s="34"/>
      <c r="AU570" s="34"/>
      <c r="AV570" s="34"/>
      <c r="AW570" s="34"/>
      <c r="AX570" s="34"/>
      <c r="AY570" s="34"/>
      <c r="AZ570" s="34"/>
      <c r="BA570" s="5"/>
      <c r="BB570" s="5"/>
      <c r="BC570" s="5"/>
      <c r="BD570" s="5"/>
      <c r="BE570" s="5"/>
      <c r="BF570" s="5"/>
      <c r="BG570" s="5"/>
      <c r="BH570" s="5"/>
      <c r="BI570" s="5"/>
      <c r="BJ570" s="5"/>
      <c r="BK570" s="5"/>
      <c r="BL570" s="5"/>
      <c r="BM570" s="4"/>
      <c r="BN570" s="5"/>
      <c r="BO570" s="5"/>
      <c r="BP570" s="5"/>
      <c r="BQ570" s="5"/>
      <c r="BR570" s="5"/>
      <c r="BS570" s="5"/>
      <c r="BT570" s="5"/>
      <c r="BU570" s="5"/>
    </row>
    <row r="571" spans="1:73" ht="13" x14ac:dyDescent="0.15">
      <c r="A571" s="34"/>
      <c r="B571" s="5"/>
      <c r="C571" s="5"/>
      <c r="D571" s="5"/>
      <c r="E571" s="5"/>
      <c r="F571" s="5"/>
      <c r="G571" s="5"/>
      <c r="H571" s="5"/>
      <c r="I571" s="5"/>
      <c r="J571" s="5"/>
      <c r="K571" s="5"/>
      <c r="L571" s="34"/>
      <c r="M571" s="34"/>
      <c r="N571" s="34"/>
      <c r="O571" s="34"/>
      <c r="P571" s="34"/>
      <c r="Q571" s="34"/>
      <c r="R571" s="5"/>
      <c r="S571" s="5"/>
      <c r="T571" s="5"/>
      <c r="U571" s="5"/>
      <c r="V571" s="5"/>
      <c r="W571" s="34"/>
      <c r="X571" s="34"/>
      <c r="Y571" s="34"/>
      <c r="Z571" s="34"/>
      <c r="AA571" s="34"/>
      <c r="AB571" s="5"/>
      <c r="AC571" s="5"/>
      <c r="AD571" s="34"/>
      <c r="AE571" s="5"/>
      <c r="AF571" s="5"/>
      <c r="AG571" s="5"/>
      <c r="AH571" s="5"/>
      <c r="AI571" s="5"/>
      <c r="AJ571" s="5"/>
      <c r="AK571" s="5"/>
      <c r="AL571" s="5"/>
      <c r="AM571" s="5"/>
      <c r="AN571" s="5"/>
      <c r="AO571" s="5"/>
      <c r="AP571" s="35"/>
      <c r="AQ571" s="34"/>
      <c r="AR571" s="34"/>
      <c r="AS571" s="34"/>
      <c r="AT571" s="34"/>
      <c r="AU571" s="34"/>
      <c r="AV571" s="34"/>
      <c r="AW571" s="34"/>
      <c r="AX571" s="34"/>
      <c r="AY571" s="34"/>
      <c r="AZ571" s="34"/>
      <c r="BA571" s="5"/>
      <c r="BB571" s="5"/>
      <c r="BC571" s="5"/>
      <c r="BD571" s="5"/>
      <c r="BE571" s="5"/>
      <c r="BF571" s="5"/>
      <c r="BG571" s="5"/>
      <c r="BH571" s="5"/>
      <c r="BI571" s="5"/>
      <c r="BJ571" s="5"/>
      <c r="BK571" s="5"/>
      <c r="BL571" s="5"/>
      <c r="BM571" s="4"/>
      <c r="BN571" s="5"/>
      <c r="BO571" s="5"/>
      <c r="BP571" s="5"/>
      <c r="BQ571" s="5"/>
      <c r="BR571" s="5"/>
      <c r="BS571" s="5"/>
      <c r="BT571" s="5"/>
      <c r="BU571" s="5"/>
    </row>
    <row r="572" spans="1:73" ht="13" x14ac:dyDescent="0.15">
      <c r="A572" s="34"/>
      <c r="B572" s="5"/>
      <c r="C572" s="5"/>
      <c r="D572" s="5"/>
      <c r="E572" s="5"/>
      <c r="F572" s="5"/>
      <c r="G572" s="5"/>
      <c r="H572" s="5"/>
      <c r="I572" s="5"/>
      <c r="J572" s="5"/>
      <c r="K572" s="5"/>
      <c r="L572" s="34"/>
      <c r="M572" s="34"/>
      <c r="N572" s="34"/>
      <c r="O572" s="34"/>
      <c r="P572" s="34"/>
      <c r="Q572" s="34"/>
      <c r="R572" s="5"/>
      <c r="S572" s="5"/>
      <c r="T572" s="5"/>
      <c r="U572" s="5"/>
      <c r="V572" s="5"/>
      <c r="W572" s="34"/>
      <c r="X572" s="34"/>
      <c r="Y572" s="34"/>
      <c r="Z572" s="34"/>
      <c r="AA572" s="34"/>
      <c r="AB572" s="5"/>
      <c r="AC572" s="5"/>
      <c r="AD572" s="34"/>
      <c r="AE572" s="5"/>
      <c r="AF572" s="5"/>
      <c r="AG572" s="5"/>
      <c r="AH572" s="5"/>
      <c r="AI572" s="5"/>
      <c r="AJ572" s="5"/>
      <c r="AK572" s="5"/>
      <c r="AL572" s="5"/>
      <c r="AM572" s="5"/>
      <c r="AN572" s="5"/>
      <c r="AO572" s="5"/>
      <c r="AP572" s="35"/>
      <c r="AQ572" s="34"/>
      <c r="AR572" s="34"/>
      <c r="AS572" s="34"/>
      <c r="AT572" s="34"/>
      <c r="AU572" s="34"/>
      <c r="AV572" s="34"/>
      <c r="AW572" s="34"/>
      <c r="AX572" s="34"/>
      <c r="AY572" s="34"/>
      <c r="AZ572" s="34"/>
      <c r="BA572" s="5"/>
      <c r="BB572" s="5"/>
      <c r="BC572" s="5"/>
      <c r="BD572" s="5"/>
      <c r="BE572" s="5"/>
      <c r="BF572" s="5"/>
      <c r="BG572" s="5"/>
      <c r="BH572" s="5"/>
      <c r="BI572" s="5"/>
      <c r="BJ572" s="5"/>
      <c r="BK572" s="5"/>
      <c r="BL572" s="5"/>
      <c r="BM572" s="4"/>
      <c r="BN572" s="5"/>
      <c r="BO572" s="5"/>
      <c r="BP572" s="5"/>
      <c r="BQ572" s="5"/>
      <c r="BR572" s="5"/>
      <c r="BS572" s="5"/>
      <c r="BT572" s="5"/>
      <c r="BU572" s="5"/>
    </row>
    <row r="573" spans="1:73" ht="13" x14ac:dyDescent="0.15">
      <c r="A573" s="34"/>
      <c r="B573" s="5"/>
      <c r="C573" s="5"/>
      <c r="D573" s="5"/>
      <c r="E573" s="5"/>
      <c r="F573" s="5"/>
      <c r="G573" s="5"/>
      <c r="H573" s="5"/>
      <c r="I573" s="5"/>
      <c r="J573" s="5"/>
      <c r="K573" s="5"/>
      <c r="L573" s="34"/>
      <c r="M573" s="34"/>
      <c r="N573" s="34"/>
      <c r="O573" s="34"/>
      <c r="P573" s="34"/>
      <c r="Q573" s="34"/>
      <c r="R573" s="5"/>
      <c r="S573" s="5"/>
      <c r="T573" s="5"/>
      <c r="U573" s="5"/>
      <c r="V573" s="5"/>
      <c r="W573" s="34"/>
      <c r="X573" s="34"/>
      <c r="Y573" s="34"/>
      <c r="Z573" s="34"/>
      <c r="AA573" s="34"/>
      <c r="AB573" s="5"/>
      <c r="AC573" s="5"/>
      <c r="AD573" s="34"/>
      <c r="AE573" s="5"/>
      <c r="AF573" s="5"/>
      <c r="AG573" s="5"/>
      <c r="AH573" s="5"/>
      <c r="AI573" s="5"/>
      <c r="AJ573" s="5"/>
      <c r="AK573" s="5"/>
      <c r="AL573" s="5"/>
      <c r="AM573" s="5"/>
      <c r="AN573" s="5"/>
      <c r="AO573" s="5"/>
      <c r="AP573" s="35"/>
      <c r="AQ573" s="34"/>
      <c r="AR573" s="34"/>
      <c r="AS573" s="34"/>
      <c r="AT573" s="34"/>
      <c r="AU573" s="34"/>
      <c r="AV573" s="34"/>
      <c r="AW573" s="34"/>
      <c r="AX573" s="34"/>
      <c r="AY573" s="34"/>
      <c r="AZ573" s="34"/>
      <c r="BA573" s="5"/>
      <c r="BB573" s="5"/>
      <c r="BC573" s="5"/>
      <c r="BD573" s="5"/>
      <c r="BE573" s="5"/>
      <c r="BF573" s="5"/>
      <c r="BG573" s="5"/>
      <c r="BH573" s="5"/>
      <c r="BI573" s="5"/>
      <c r="BJ573" s="5"/>
      <c r="BK573" s="5"/>
      <c r="BL573" s="5"/>
      <c r="BM573" s="4"/>
      <c r="BN573" s="5"/>
      <c r="BO573" s="5"/>
      <c r="BP573" s="5"/>
      <c r="BQ573" s="5"/>
      <c r="BR573" s="5"/>
      <c r="BS573" s="5"/>
      <c r="BT573" s="5"/>
      <c r="BU573" s="5"/>
    </row>
    <row r="574" spans="1:73" ht="13" x14ac:dyDescent="0.15">
      <c r="A574" s="34"/>
      <c r="B574" s="5"/>
      <c r="C574" s="5"/>
      <c r="D574" s="5"/>
      <c r="E574" s="5"/>
      <c r="F574" s="5"/>
      <c r="G574" s="5"/>
      <c r="H574" s="5"/>
      <c r="I574" s="5"/>
      <c r="J574" s="5"/>
      <c r="K574" s="5"/>
      <c r="L574" s="34"/>
      <c r="M574" s="34"/>
      <c r="N574" s="34"/>
      <c r="O574" s="34"/>
      <c r="P574" s="34"/>
      <c r="Q574" s="34"/>
      <c r="R574" s="5"/>
      <c r="S574" s="5"/>
      <c r="T574" s="5"/>
      <c r="U574" s="5"/>
      <c r="V574" s="5"/>
      <c r="W574" s="34"/>
      <c r="X574" s="34"/>
      <c r="Y574" s="34"/>
      <c r="Z574" s="34"/>
      <c r="AA574" s="34"/>
      <c r="AB574" s="5"/>
      <c r="AC574" s="5"/>
      <c r="AD574" s="34"/>
      <c r="AE574" s="5"/>
      <c r="AF574" s="5"/>
      <c r="AG574" s="5"/>
      <c r="AH574" s="5"/>
      <c r="AI574" s="5"/>
      <c r="AJ574" s="5"/>
      <c r="AK574" s="5"/>
      <c r="AL574" s="5"/>
      <c r="AM574" s="5"/>
      <c r="AN574" s="5"/>
      <c r="AO574" s="5"/>
      <c r="AP574" s="35"/>
      <c r="AQ574" s="34"/>
      <c r="AR574" s="34"/>
      <c r="AS574" s="34"/>
      <c r="AT574" s="34"/>
      <c r="AU574" s="34"/>
      <c r="AV574" s="34"/>
      <c r="AW574" s="34"/>
      <c r="AX574" s="34"/>
      <c r="AY574" s="34"/>
      <c r="AZ574" s="34"/>
      <c r="BA574" s="5"/>
      <c r="BB574" s="5"/>
      <c r="BC574" s="5"/>
      <c r="BD574" s="5"/>
      <c r="BE574" s="5"/>
      <c r="BF574" s="5"/>
      <c r="BG574" s="5"/>
      <c r="BH574" s="5"/>
      <c r="BI574" s="5"/>
      <c r="BJ574" s="5"/>
      <c r="BK574" s="5"/>
      <c r="BL574" s="5"/>
      <c r="BM574" s="4"/>
      <c r="BN574" s="5"/>
      <c r="BO574" s="5"/>
      <c r="BP574" s="5"/>
      <c r="BQ574" s="5"/>
      <c r="BR574" s="5"/>
      <c r="BS574" s="5"/>
      <c r="BT574" s="5"/>
      <c r="BU574" s="5"/>
    </row>
    <row r="575" spans="1:73" ht="13" x14ac:dyDescent="0.15">
      <c r="A575" s="34"/>
      <c r="B575" s="5"/>
      <c r="C575" s="5"/>
      <c r="D575" s="5"/>
      <c r="E575" s="5"/>
      <c r="F575" s="5"/>
      <c r="G575" s="5"/>
      <c r="H575" s="5"/>
      <c r="I575" s="5"/>
      <c r="J575" s="5"/>
      <c r="K575" s="5"/>
      <c r="L575" s="34"/>
      <c r="M575" s="34"/>
      <c r="N575" s="34"/>
      <c r="O575" s="34"/>
      <c r="P575" s="34"/>
      <c r="Q575" s="34"/>
      <c r="R575" s="5"/>
      <c r="S575" s="5"/>
      <c r="T575" s="5"/>
      <c r="U575" s="5"/>
      <c r="V575" s="5"/>
      <c r="W575" s="34"/>
      <c r="X575" s="34"/>
      <c r="Y575" s="34"/>
      <c r="Z575" s="34"/>
      <c r="AA575" s="34"/>
      <c r="AB575" s="5"/>
      <c r="AC575" s="5"/>
      <c r="AD575" s="34"/>
      <c r="AE575" s="5"/>
      <c r="AF575" s="5"/>
      <c r="AG575" s="5"/>
      <c r="AH575" s="5"/>
      <c r="AI575" s="5"/>
      <c r="AJ575" s="5"/>
      <c r="AK575" s="5"/>
      <c r="AL575" s="5"/>
      <c r="AM575" s="5"/>
      <c r="AN575" s="5"/>
      <c r="AO575" s="5"/>
      <c r="AP575" s="35"/>
      <c r="AQ575" s="34"/>
      <c r="AR575" s="34"/>
      <c r="AS575" s="34"/>
      <c r="AT575" s="34"/>
      <c r="AU575" s="34"/>
      <c r="AV575" s="34"/>
      <c r="AW575" s="34"/>
      <c r="AX575" s="34"/>
      <c r="AY575" s="34"/>
      <c r="AZ575" s="34"/>
      <c r="BA575" s="5"/>
      <c r="BB575" s="5"/>
      <c r="BC575" s="5"/>
      <c r="BD575" s="5"/>
      <c r="BE575" s="5"/>
      <c r="BF575" s="5"/>
      <c r="BG575" s="5"/>
      <c r="BH575" s="5"/>
      <c r="BI575" s="5"/>
      <c r="BJ575" s="5"/>
      <c r="BK575" s="5"/>
      <c r="BL575" s="5"/>
      <c r="BM575" s="4"/>
      <c r="BN575" s="5"/>
      <c r="BO575" s="5"/>
      <c r="BP575" s="5"/>
      <c r="BQ575" s="5"/>
      <c r="BR575" s="5"/>
      <c r="BS575" s="5"/>
      <c r="BT575" s="5"/>
      <c r="BU575" s="5"/>
    </row>
    <row r="576" spans="1:73" ht="13" x14ac:dyDescent="0.15">
      <c r="A576" s="34"/>
      <c r="B576" s="5"/>
      <c r="C576" s="5"/>
      <c r="D576" s="5"/>
      <c r="E576" s="5"/>
      <c r="F576" s="5"/>
      <c r="G576" s="5"/>
      <c r="H576" s="5"/>
      <c r="I576" s="5"/>
      <c r="J576" s="5"/>
      <c r="K576" s="5"/>
      <c r="L576" s="34"/>
      <c r="M576" s="34"/>
      <c r="N576" s="34"/>
      <c r="O576" s="34"/>
      <c r="P576" s="34"/>
      <c r="Q576" s="34"/>
      <c r="R576" s="5"/>
      <c r="S576" s="5"/>
      <c r="T576" s="5"/>
      <c r="U576" s="5"/>
      <c r="V576" s="5"/>
      <c r="W576" s="34"/>
      <c r="X576" s="34"/>
      <c r="Y576" s="34"/>
      <c r="Z576" s="34"/>
      <c r="AA576" s="34"/>
      <c r="AB576" s="5"/>
      <c r="AC576" s="5"/>
      <c r="AD576" s="34"/>
      <c r="AE576" s="5"/>
      <c r="AF576" s="5"/>
      <c r="AG576" s="5"/>
      <c r="AH576" s="5"/>
      <c r="AI576" s="5"/>
      <c r="AJ576" s="5"/>
      <c r="AK576" s="5"/>
      <c r="AL576" s="5"/>
      <c r="AM576" s="5"/>
      <c r="AN576" s="5"/>
      <c r="AO576" s="5"/>
      <c r="AP576" s="35"/>
      <c r="AQ576" s="34"/>
      <c r="AR576" s="34"/>
      <c r="AS576" s="34"/>
      <c r="AT576" s="34"/>
      <c r="AU576" s="34"/>
      <c r="AV576" s="34"/>
      <c r="AW576" s="34"/>
      <c r="AX576" s="34"/>
      <c r="AY576" s="34"/>
      <c r="AZ576" s="34"/>
      <c r="BA576" s="5"/>
      <c r="BB576" s="5"/>
      <c r="BC576" s="5"/>
      <c r="BD576" s="5"/>
      <c r="BE576" s="5"/>
      <c r="BF576" s="5"/>
      <c r="BG576" s="5"/>
      <c r="BH576" s="5"/>
      <c r="BI576" s="5"/>
      <c r="BJ576" s="5"/>
      <c r="BK576" s="5"/>
      <c r="BL576" s="5"/>
      <c r="BM576" s="4"/>
      <c r="BN576" s="5"/>
      <c r="BO576" s="5"/>
      <c r="BP576" s="5"/>
      <c r="BQ576" s="5"/>
      <c r="BR576" s="5"/>
      <c r="BS576" s="5"/>
      <c r="BT576" s="5"/>
      <c r="BU576" s="5"/>
    </row>
    <row r="577" spans="1:73" ht="13" x14ac:dyDescent="0.15">
      <c r="A577" s="34"/>
      <c r="B577" s="5"/>
      <c r="C577" s="5"/>
      <c r="D577" s="5"/>
      <c r="E577" s="5"/>
      <c r="F577" s="5"/>
      <c r="G577" s="5"/>
      <c r="H577" s="5"/>
      <c r="I577" s="5"/>
      <c r="J577" s="5"/>
      <c r="K577" s="5"/>
      <c r="L577" s="34"/>
      <c r="M577" s="34"/>
      <c r="N577" s="34"/>
      <c r="O577" s="34"/>
      <c r="P577" s="34"/>
      <c r="Q577" s="34"/>
      <c r="R577" s="5"/>
      <c r="S577" s="5"/>
      <c r="T577" s="5"/>
      <c r="U577" s="5"/>
      <c r="V577" s="5"/>
      <c r="W577" s="34"/>
      <c r="X577" s="34"/>
      <c r="Y577" s="34"/>
      <c r="Z577" s="34"/>
      <c r="AA577" s="34"/>
      <c r="AB577" s="5"/>
      <c r="AC577" s="5"/>
      <c r="AD577" s="34"/>
      <c r="AE577" s="5"/>
      <c r="AF577" s="5"/>
      <c r="AG577" s="5"/>
      <c r="AH577" s="5"/>
      <c r="AI577" s="5"/>
      <c r="AJ577" s="5"/>
      <c r="AK577" s="5"/>
      <c r="AL577" s="5"/>
      <c r="AM577" s="5"/>
      <c r="AN577" s="5"/>
      <c r="AO577" s="5"/>
      <c r="AP577" s="35"/>
      <c r="AQ577" s="34"/>
      <c r="AR577" s="34"/>
      <c r="AS577" s="34"/>
      <c r="AT577" s="34"/>
      <c r="AU577" s="34"/>
      <c r="AV577" s="34"/>
      <c r="AW577" s="34"/>
      <c r="AX577" s="34"/>
      <c r="AY577" s="34"/>
      <c r="AZ577" s="34"/>
      <c r="BA577" s="5"/>
      <c r="BB577" s="5"/>
      <c r="BC577" s="5"/>
      <c r="BD577" s="5"/>
      <c r="BE577" s="5"/>
      <c r="BF577" s="5"/>
      <c r="BG577" s="5"/>
      <c r="BH577" s="5"/>
      <c r="BI577" s="5"/>
      <c r="BJ577" s="5"/>
      <c r="BK577" s="5"/>
      <c r="BL577" s="5"/>
      <c r="BM577" s="4"/>
      <c r="BN577" s="5"/>
      <c r="BO577" s="5"/>
      <c r="BP577" s="5"/>
      <c r="BQ577" s="5"/>
      <c r="BR577" s="5"/>
      <c r="BS577" s="5"/>
      <c r="BT577" s="5"/>
      <c r="BU577" s="5"/>
    </row>
    <row r="578" spans="1:73" ht="13" x14ac:dyDescent="0.15">
      <c r="A578" s="34"/>
      <c r="B578" s="5"/>
      <c r="C578" s="5"/>
      <c r="D578" s="5"/>
      <c r="E578" s="5"/>
      <c r="F578" s="5"/>
      <c r="G578" s="5"/>
      <c r="H578" s="5"/>
      <c r="I578" s="5"/>
      <c r="J578" s="5"/>
      <c r="K578" s="5"/>
      <c r="L578" s="34"/>
      <c r="M578" s="34"/>
      <c r="N578" s="34"/>
      <c r="O578" s="34"/>
      <c r="P578" s="34"/>
      <c r="Q578" s="34"/>
      <c r="R578" s="5"/>
      <c r="S578" s="5"/>
      <c r="T578" s="5"/>
      <c r="U578" s="5"/>
      <c r="V578" s="5"/>
      <c r="W578" s="34"/>
      <c r="X578" s="34"/>
      <c r="Y578" s="34"/>
      <c r="Z578" s="34"/>
      <c r="AA578" s="34"/>
      <c r="AB578" s="5"/>
      <c r="AC578" s="5"/>
      <c r="AD578" s="34"/>
      <c r="AE578" s="5"/>
      <c r="AF578" s="5"/>
      <c r="AG578" s="5"/>
      <c r="AH578" s="5"/>
      <c r="AI578" s="5"/>
      <c r="AJ578" s="5"/>
      <c r="AK578" s="5"/>
      <c r="AL578" s="5"/>
      <c r="AM578" s="5"/>
      <c r="AN578" s="5"/>
      <c r="AO578" s="5"/>
      <c r="AP578" s="35"/>
      <c r="AQ578" s="34"/>
      <c r="AR578" s="34"/>
      <c r="AS578" s="34"/>
      <c r="AT578" s="34"/>
      <c r="AU578" s="34"/>
      <c r="AV578" s="34"/>
      <c r="AW578" s="34"/>
      <c r="AX578" s="34"/>
      <c r="AY578" s="34"/>
      <c r="AZ578" s="34"/>
      <c r="BA578" s="5"/>
      <c r="BB578" s="5"/>
      <c r="BC578" s="5"/>
      <c r="BD578" s="5"/>
      <c r="BE578" s="5"/>
      <c r="BF578" s="5"/>
      <c r="BG578" s="5"/>
      <c r="BH578" s="5"/>
      <c r="BI578" s="5"/>
      <c r="BJ578" s="5"/>
      <c r="BK578" s="5"/>
      <c r="BL578" s="5"/>
      <c r="BM578" s="4"/>
      <c r="BN578" s="5"/>
      <c r="BO578" s="5"/>
      <c r="BP578" s="5"/>
      <c r="BQ578" s="5"/>
      <c r="BR578" s="5"/>
      <c r="BS578" s="5"/>
      <c r="BT578" s="5"/>
      <c r="BU578" s="5"/>
    </row>
    <row r="579" spans="1:73" ht="13" x14ac:dyDescent="0.15">
      <c r="A579" s="34"/>
      <c r="B579" s="5"/>
      <c r="C579" s="5"/>
      <c r="D579" s="5"/>
      <c r="E579" s="5"/>
      <c r="F579" s="5"/>
      <c r="G579" s="5"/>
      <c r="H579" s="5"/>
      <c r="I579" s="5"/>
      <c r="J579" s="5"/>
      <c r="K579" s="5"/>
      <c r="L579" s="34"/>
      <c r="M579" s="34"/>
      <c r="N579" s="34"/>
      <c r="O579" s="34"/>
      <c r="P579" s="34"/>
      <c r="Q579" s="34"/>
      <c r="R579" s="5"/>
      <c r="S579" s="5"/>
      <c r="T579" s="5"/>
      <c r="U579" s="5"/>
      <c r="V579" s="5"/>
      <c r="W579" s="34"/>
      <c r="X579" s="34"/>
      <c r="Y579" s="34"/>
      <c r="Z579" s="34"/>
      <c r="AA579" s="34"/>
      <c r="AB579" s="5"/>
      <c r="AC579" s="5"/>
      <c r="AD579" s="34"/>
      <c r="AE579" s="5"/>
      <c r="AF579" s="5"/>
      <c r="AG579" s="5"/>
      <c r="AH579" s="5"/>
      <c r="AI579" s="5"/>
      <c r="AJ579" s="5"/>
      <c r="AK579" s="5"/>
      <c r="AL579" s="5"/>
      <c r="AM579" s="5"/>
      <c r="AN579" s="5"/>
      <c r="AO579" s="5"/>
      <c r="AP579" s="35"/>
      <c r="AQ579" s="34"/>
      <c r="AR579" s="34"/>
      <c r="AS579" s="34"/>
      <c r="AT579" s="34"/>
      <c r="AU579" s="34"/>
      <c r="AV579" s="34"/>
      <c r="AW579" s="34"/>
      <c r="AX579" s="34"/>
      <c r="AY579" s="34"/>
      <c r="AZ579" s="34"/>
      <c r="BA579" s="5"/>
      <c r="BB579" s="5"/>
      <c r="BC579" s="5"/>
      <c r="BD579" s="5"/>
      <c r="BE579" s="5"/>
      <c r="BF579" s="5"/>
      <c r="BG579" s="5"/>
      <c r="BH579" s="5"/>
      <c r="BI579" s="5"/>
      <c r="BJ579" s="5"/>
      <c r="BK579" s="5"/>
      <c r="BL579" s="5"/>
      <c r="BM579" s="4"/>
      <c r="BN579" s="5"/>
      <c r="BO579" s="5"/>
      <c r="BP579" s="5"/>
      <c r="BQ579" s="5"/>
      <c r="BR579" s="5"/>
      <c r="BS579" s="5"/>
      <c r="BT579" s="5"/>
      <c r="BU579" s="5"/>
    </row>
    <row r="580" spans="1:73" ht="13" x14ac:dyDescent="0.15">
      <c r="A580" s="34"/>
      <c r="B580" s="5"/>
      <c r="C580" s="5"/>
      <c r="D580" s="5"/>
      <c r="E580" s="5"/>
      <c r="F580" s="5"/>
      <c r="G580" s="5"/>
      <c r="H580" s="5"/>
      <c r="I580" s="5"/>
      <c r="J580" s="5"/>
      <c r="K580" s="5"/>
      <c r="L580" s="34"/>
      <c r="M580" s="34"/>
      <c r="N580" s="34"/>
      <c r="O580" s="34"/>
      <c r="P580" s="34"/>
      <c r="Q580" s="34"/>
      <c r="R580" s="5"/>
      <c r="S580" s="5"/>
      <c r="T580" s="5"/>
      <c r="U580" s="5"/>
      <c r="V580" s="5"/>
      <c r="W580" s="34"/>
      <c r="X580" s="34"/>
      <c r="Y580" s="34"/>
      <c r="Z580" s="34"/>
      <c r="AA580" s="34"/>
      <c r="AB580" s="5"/>
      <c r="AC580" s="5"/>
      <c r="AD580" s="34"/>
      <c r="AE580" s="5"/>
      <c r="AF580" s="5"/>
      <c r="AG580" s="5"/>
      <c r="AH580" s="5"/>
      <c r="AI580" s="5"/>
      <c r="AJ580" s="5"/>
      <c r="AK580" s="5"/>
      <c r="AL580" s="5"/>
      <c r="AM580" s="5"/>
      <c r="AN580" s="5"/>
      <c r="AO580" s="5"/>
      <c r="AP580" s="35"/>
      <c r="AQ580" s="34"/>
      <c r="AR580" s="34"/>
      <c r="AS580" s="34"/>
      <c r="AT580" s="34"/>
      <c r="AU580" s="34"/>
      <c r="AV580" s="34"/>
      <c r="AW580" s="34"/>
      <c r="AX580" s="34"/>
      <c r="AY580" s="34"/>
      <c r="AZ580" s="34"/>
      <c r="BA580" s="5"/>
      <c r="BB580" s="5"/>
      <c r="BC580" s="5"/>
      <c r="BD580" s="5"/>
      <c r="BE580" s="5"/>
      <c r="BF580" s="5"/>
      <c r="BG580" s="5"/>
      <c r="BH580" s="5"/>
      <c r="BI580" s="5"/>
      <c r="BJ580" s="5"/>
      <c r="BK580" s="5"/>
      <c r="BL580" s="5"/>
      <c r="BM580" s="4"/>
      <c r="BN580" s="5"/>
      <c r="BO580" s="5"/>
      <c r="BP580" s="5"/>
      <c r="BQ580" s="5"/>
      <c r="BR580" s="5"/>
      <c r="BS580" s="5"/>
      <c r="BT580" s="5"/>
      <c r="BU580" s="5"/>
    </row>
    <row r="581" spans="1:73" ht="13" x14ac:dyDescent="0.15">
      <c r="A581" s="34"/>
      <c r="B581" s="5"/>
      <c r="C581" s="5"/>
      <c r="D581" s="5"/>
      <c r="E581" s="5"/>
      <c r="F581" s="5"/>
      <c r="G581" s="5"/>
      <c r="H581" s="5"/>
      <c r="I581" s="5"/>
      <c r="J581" s="5"/>
      <c r="K581" s="5"/>
      <c r="L581" s="34"/>
      <c r="M581" s="34"/>
      <c r="N581" s="34"/>
      <c r="O581" s="34"/>
      <c r="P581" s="34"/>
      <c r="Q581" s="34"/>
      <c r="R581" s="5"/>
      <c r="S581" s="5"/>
      <c r="T581" s="5"/>
      <c r="U581" s="5"/>
      <c r="V581" s="5"/>
      <c r="W581" s="34"/>
      <c r="X581" s="34"/>
      <c r="Y581" s="34"/>
      <c r="Z581" s="34"/>
      <c r="AA581" s="34"/>
      <c r="AB581" s="5"/>
      <c r="AC581" s="5"/>
      <c r="AD581" s="34"/>
      <c r="AE581" s="5"/>
      <c r="AF581" s="5"/>
      <c r="AG581" s="5"/>
      <c r="AH581" s="5"/>
      <c r="AI581" s="5"/>
      <c r="AJ581" s="5"/>
      <c r="AK581" s="5"/>
      <c r="AL581" s="5"/>
      <c r="AM581" s="5"/>
      <c r="AN581" s="5"/>
      <c r="AO581" s="5"/>
      <c r="AP581" s="35"/>
      <c r="AQ581" s="34"/>
      <c r="AR581" s="34"/>
      <c r="AS581" s="34"/>
      <c r="AT581" s="34"/>
      <c r="AU581" s="34"/>
      <c r="AV581" s="34"/>
      <c r="AW581" s="34"/>
      <c r="AX581" s="34"/>
      <c r="AY581" s="34"/>
      <c r="AZ581" s="34"/>
      <c r="BA581" s="5"/>
      <c r="BB581" s="5"/>
      <c r="BC581" s="5"/>
      <c r="BD581" s="5"/>
      <c r="BE581" s="5"/>
      <c r="BF581" s="5"/>
      <c r="BG581" s="5"/>
      <c r="BH581" s="5"/>
      <c r="BI581" s="5"/>
      <c r="BJ581" s="5"/>
      <c r="BK581" s="5"/>
      <c r="BL581" s="5"/>
      <c r="BM581" s="4"/>
      <c r="BN581" s="5"/>
      <c r="BO581" s="5"/>
      <c r="BP581" s="5"/>
      <c r="BQ581" s="5"/>
      <c r="BR581" s="5"/>
      <c r="BS581" s="5"/>
      <c r="BT581" s="5"/>
      <c r="BU581" s="5"/>
    </row>
    <row r="582" spans="1:73" ht="13" x14ac:dyDescent="0.15">
      <c r="A582" s="34"/>
      <c r="B582" s="5"/>
      <c r="C582" s="5"/>
      <c r="D582" s="5"/>
      <c r="E582" s="5"/>
      <c r="F582" s="5"/>
      <c r="G582" s="5"/>
      <c r="H582" s="5"/>
      <c r="I582" s="5"/>
      <c r="J582" s="5"/>
      <c r="K582" s="5"/>
      <c r="L582" s="34"/>
      <c r="M582" s="34"/>
      <c r="N582" s="34"/>
      <c r="O582" s="34"/>
      <c r="P582" s="34"/>
      <c r="Q582" s="34"/>
      <c r="R582" s="5"/>
      <c r="S582" s="5"/>
      <c r="T582" s="5"/>
      <c r="U582" s="5"/>
      <c r="V582" s="5"/>
      <c r="W582" s="34"/>
      <c r="X582" s="34"/>
      <c r="Y582" s="34"/>
      <c r="Z582" s="34"/>
      <c r="AA582" s="34"/>
      <c r="AB582" s="5"/>
      <c r="AC582" s="5"/>
      <c r="AD582" s="34"/>
      <c r="AE582" s="5"/>
      <c r="AF582" s="5"/>
      <c r="AG582" s="5"/>
      <c r="AH582" s="5"/>
      <c r="AI582" s="5"/>
      <c r="AJ582" s="5"/>
      <c r="AK582" s="5"/>
      <c r="AL582" s="5"/>
      <c r="AM582" s="5"/>
      <c r="AN582" s="5"/>
      <c r="AO582" s="5"/>
      <c r="AP582" s="35"/>
      <c r="AQ582" s="34"/>
      <c r="AR582" s="34"/>
      <c r="AS582" s="34"/>
      <c r="AT582" s="34"/>
      <c r="AU582" s="34"/>
      <c r="AV582" s="34"/>
      <c r="AW582" s="34"/>
      <c r="AX582" s="34"/>
      <c r="AY582" s="34"/>
      <c r="AZ582" s="34"/>
      <c r="BA582" s="5"/>
      <c r="BB582" s="5"/>
      <c r="BC582" s="5"/>
      <c r="BD582" s="5"/>
      <c r="BE582" s="5"/>
      <c r="BF582" s="5"/>
      <c r="BG582" s="5"/>
      <c r="BH582" s="5"/>
      <c r="BI582" s="5"/>
      <c r="BJ582" s="5"/>
      <c r="BK582" s="5"/>
      <c r="BL582" s="5"/>
      <c r="BM582" s="4"/>
      <c r="BN582" s="5"/>
      <c r="BO582" s="5"/>
      <c r="BP582" s="5"/>
      <c r="BQ582" s="5"/>
      <c r="BR582" s="5"/>
      <c r="BS582" s="5"/>
      <c r="BT582" s="5"/>
      <c r="BU582" s="5"/>
    </row>
    <row r="583" spans="1:73" ht="13" x14ac:dyDescent="0.15">
      <c r="A583" s="34"/>
      <c r="B583" s="5"/>
      <c r="C583" s="5"/>
      <c r="D583" s="5"/>
      <c r="E583" s="5"/>
      <c r="F583" s="5"/>
      <c r="G583" s="5"/>
      <c r="H583" s="5"/>
      <c r="I583" s="5"/>
      <c r="J583" s="5"/>
      <c r="K583" s="5"/>
      <c r="L583" s="34"/>
      <c r="M583" s="34"/>
      <c r="N583" s="34"/>
      <c r="O583" s="34"/>
      <c r="P583" s="34"/>
      <c r="Q583" s="34"/>
      <c r="R583" s="5"/>
      <c r="S583" s="5"/>
      <c r="T583" s="5"/>
      <c r="U583" s="5"/>
      <c r="V583" s="5"/>
      <c r="W583" s="34"/>
      <c r="X583" s="34"/>
      <c r="Y583" s="34"/>
      <c r="Z583" s="34"/>
      <c r="AA583" s="34"/>
      <c r="AB583" s="5"/>
      <c r="AC583" s="5"/>
      <c r="AD583" s="34"/>
      <c r="AE583" s="5"/>
      <c r="AF583" s="5"/>
      <c r="AG583" s="5"/>
      <c r="AH583" s="5"/>
      <c r="AI583" s="5"/>
      <c r="AJ583" s="5"/>
      <c r="AK583" s="5"/>
      <c r="AL583" s="5"/>
      <c r="AM583" s="5"/>
      <c r="AN583" s="5"/>
      <c r="AO583" s="5"/>
      <c r="AP583" s="35"/>
      <c r="AQ583" s="34"/>
      <c r="AR583" s="34"/>
      <c r="AS583" s="34"/>
      <c r="AT583" s="34"/>
      <c r="AU583" s="34"/>
      <c r="AV583" s="34"/>
      <c r="AW583" s="34"/>
      <c r="AX583" s="34"/>
      <c r="AY583" s="34"/>
      <c r="AZ583" s="34"/>
      <c r="BA583" s="5"/>
      <c r="BB583" s="5"/>
      <c r="BC583" s="5"/>
      <c r="BD583" s="5"/>
      <c r="BE583" s="5"/>
      <c r="BF583" s="5"/>
      <c r="BG583" s="5"/>
      <c r="BH583" s="5"/>
      <c r="BI583" s="5"/>
      <c r="BJ583" s="5"/>
      <c r="BK583" s="5"/>
      <c r="BL583" s="5"/>
      <c r="BM583" s="4"/>
      <c r="BN583" s="5"/>
      <c r="BO583" s="5"/>
      <c r="BP583" s="5"/>
      <c r="BQ583" s="5"/>
      <c r="BR583" s="5"/>
      <c r="BS583" s="5"/>
      <c r="BT583" s="5"/>
      <c r="BU583" s="5"/>
    </row>
    <row r="584" spans="1:73" ht="13" x14ac:dyDescent="0.15">
      <c r="A584" s="34"/>
      <c r="B584" s="5"/>
      <c r="C584" s="5"/>
      <c r="D584" s="5"/>
      <c r="E584" s="5"/>
      <c r="F584" s="5"/>
      <c r="G584" s="5"/>
      <c r="H584" s="5"/>
      <c r="I584" s="5"/>
      <c r="J584" s="5"/>
      <c r="K584" s="5"/>
      <c r="L584" s="34"/>
      <c r="M584" s="34"/>
      <c r="N584" s="34"/>
      <c r="O584" s="34"/>
      <c r="P584" s="34"/>
      <c r="Q584" s="34"/>
      <c r="R584" s="5"/>
      <c r="S584" s="5"/>
      <c r="T584" s="5"/>
      <c r="U584" s="5"/>
      <c r="V584" s="5"/>
      <c r="W584" s="34"/>
      <c r="X584" s="34"/>
      <c r="Y584" s="34"/>
      <c r="Z584" s="34"/>
      <c r="AA584" s="34"/>
      <c r="AB584" s="5"/>
      <c r="AC584" s="5"/>
      <c r="AD584" s="34"/>
      <c r="AE584" s="5"/>
      <c r="AF584" s="5"/>
      <c r="AG584" s="5"/>
      <c r="AH584" s="5"/>
      <c r="AI584" s="5"/>
      <c r="AJ584" s="5"/>
      <c r="AK584" s="5"/>
      <c r="AL584" s="5"/>
      <c r="AM584" s="5"/>
      <c r="AN584" s="5"/>
      <c r="AO584" s="5"/>
      <c r="AP584" s="35"/>
      <c r="AQ584" s="34"/>
      <c r="AR584" s="34"/>
      <c r="AS584" s="34"/>
      <c r="AT584" s="34"/>
      <c r="AU584" s="34"/>
      <c r="AV584" s="34"/>
      <c r="AW584" s="34"/>
      <c r="AX584" s="34"/>
      <c r="AY584" s="34"/>
      <c r="AZ584" s="34"/>
      <c r="BA584" s="5"/>
      <c r="BB584" s="5"/>
      <c r="BC584" s="5"/>
      <c r="BD584" s="5"/>
      <c r="BE584" s="5"/>
      <c r="BF584" s="5"/>
      <c r="BG584" s="5"/>
      <c r="BH584" s="5"/>
      <c r="BI584" s="5"/>
      <c r="BJ584" s="5"/>
      <c r="BK584" s="5"/>
      <c r="BL584" s="5"/>
      <c r="BM584" s="4"/>
      <c r="BN584" s="5"/>
      <c r="BO584" s="5"/>
      <c r="BP584" s="5"/>
      <c r="BQ584" s="5"/>
      <c r="BR584" s="5"/>
      <c r="BS584" s="5"/>
      <c r="BT584" s="5"/>
      <c r="BU584" s="5"/>
    </row>
    <row r="585" spans="1:73" ht="13" x14ac:dyDescent="0.15">
      <c r="A585" s="34"/>
      <c r="B585" s="5"/>
      <c r="C585" s="5"/>
      <c r="D585" s="5"/>
      <c r="E585" s="5"/>
      <c r="F585" s="5"/>
      <c r="G585" s="5"/>
      <c r="H585" s="5"/>
      <c r="I585" s="5"/>
      <c r="J585" s="5"/>
      <c r="K585" s="5"/>
      <c r="L585" s="34"/>
      <c r="M585" s="34"/>
      <c r="N585" s="34"/>
      <c r="O585" s="34"/>
      <c r="P585" s="34"/>
      <c r="Q585" s="34"/>
      <c r="R585" s="5"/>
      <c r="S585" s="5"/>
      <c r="T585" s="5"/>
      <c r="U585" s="5"/>
      <c r="V585" s="5"/>
      <c r="W585" s="34"/>
      <c r="X585" s="34"/>
      <c r="Y585" s="34"/>
      <c r="Z585" s="34"/>
      <c r="AA585" s="34"/>
      <c r="AB585" s="5"/>
      <c r="AC585" s="5"/>
      <c r="AD585" s="34"/>
      <c r="AE585" s="5"/>
      <c r="AF585" s="5"/>
      <c r="AG585" s="5"/>
      <c r="AH585" s="5"/>
      <c r="AI585" s="5"/>
      <c r="AJ585" s="5"/>
      <c r="AK585" s="5"/>
      <c r="AL585" s="5"/>
      <c r="AM585" s="5"/>
      <c r="AN585" s="5"/>
      <c r="AO585" s="5"/>
      <c r="AP585" s="35"/>
      <c r="AQ585" s="34"/>
      <c r="AR585" s="34"/>
      <c r="AS585" s="34"/>
      <c r="AT585" s="34"/>
      <c r="AU585" s="34"/>
      <c r="AV585" s="34"/>
      <c r="AW585" s="34"/>
      <c r="AX585" s="34"/>
      <c r="AY585" s="34"/>
      <c r="AZ585" s="34"/>
      <c r="BA585" s="5"/>
      <c r="BB585" s="5"/>
      <c r="BC585" s="5"/>
      <c r="BD585" s="5"/>
      <c r="BE585" s="5"/>
      <c r="BF585" s="5"/>
      <c r="BG585" s="5"/>
      <c r="BH585" s="5"/>
      <c r="BI585" s="5"/>
      <c r="BJ585" s="5"/>
      <c r="BK585" s="5"/>
      <c r="BL585" s="5"/>
      <c r="BM585" s="4"/>
      <c r="BN585" s="5"/>
      <c r="BO585" s="5"/>
      <c r="BP585" s="5"/>
      <c r="BQ585" s="5"/>
      <c r="BR585" s="5"/>
      <c r="BS585" s="5"/>
      <c r="BT585" s="5"/>
      <c r="BU585" s="5"/>
    </row>
    <row r="586" spans="1:73" ht="13" x14ac:dyDescent="0.15">
      <c r="A586" s="34"/>
      <c r="B586" s="5"/>
      <c r="C586" s="5"/>
      <c r="D586" s="5"/>
      <c r="E586" s="5"/>
      <c r="F586" s="5"/>
      <c r="G586" s="5"/>
      <c r="H586" s="5"/>
      <c r="I586" s="5"/>
      <c r="J586" s="5"/>
      <c r="K586" s="5"/>
      <c r="L586" s="34"/>
      <c r="M586" s="34"/>
      <c r="N586" s="34"/>
      <c r="O586" s="34"/>
      <c r="P586" s="34"/>
      <c r="Q586" s="34"/>
      <c r="R586" s="5"/>
      <c r="S586" s="5"/>
      <c r="T586" s="5"/>
      <c r="U586" s="5"/>
      <c r="V586" s="5"/>
      <c r="W586" s="34"/>
      <c r="X586" s="34"/>
      <c r="Y586" s="34"/>
      <c r="Z586" s="34"/>
      <c r="AA586" s="34"/>
      <c r="AB586" s="5"/>
      <c r="AC586" s="5"/>
      <c r="AD586" s="34"/>
      <c r="AE586" s="5"/>
      <c r="AF586" s="5"/>
      <c r="AG586" s="5"/>
      <c r="AH586" s="5"/>
      <c r="AI586" s="5"/>
      <c r="AJ586" s="5"/>
      <c r="AK586" s="5"/>
      <c r="AL586" s="5"/>
      <c r="AM586" s="5"/>
      <c r="AN586" s="5"/>
      <c r="AO586" s="5"/>
      <c r="AP586" s="35"/>
      <c r="AQ586" s="34"/>
      <c r="AR586" s="34"/>
      <c r="AS586" s="34"/>
      <c r="AT586" s="34"/>
      <c r="AU586" s="34"/>
      <c r="AV586" s="34"/>
      <c r="AW586" s="34"/>
      <c r="AX586" s="34"/>
      <c r="AY586" s="34"/>
      <c r="AZ586" s="34"/>
      <c r="BA586" s="5"/>
      <c r="BB586" s="5"/>
      <c r="BC586" s="5"/>
      <c r="BD586" s="5"/>
      <c r="BE586" s="5"/>
      <c r="BF586" s="5"/>
      <c r="BG586" s="5"/>
      <c r="BH586" s="5"/>
      <c r="BI586" s="5"/>
      <c r="BJ586" s="5"/>
      <c r="BK586" s="5"/>
      <c r="BL586" s="5"/>
      <c r="BM586" s="4"/>
      <c r="BN586" s="5"/>
      <c r="BO586" s="5"/>
      <c r="BP586" s="5"/>
      <c r="BQ586" s="5"/>
      <c r="BR586" s="5"/>
      <c r="BS586" s="5"/>
      <c r="BT586" s="5"/>
      <c r="BU586" s="5"/>
    </row>
    <row r="587" spans="1:73" ht="13" x14ac:dyDescent="0.15">
      <c r="A587" s="34"/>
      <c r="B587" s="5"/>
      <c r="C587" s="5"/>
      <c r="D587" s="5"/>
      <c r="E587" s="5"/>
      <c r="F587" s="5"/>
      <c r="G587" s="5"/>
      <c r="H587" s="5"/>
      <c r="I587" s="5"/>
      <c r="J587" s="5"/>
      <c r="K587" s="5"/>
      <c r="L587" s="34"/>
      <c r="M587" s="34"/>
      <c r="N587" s="34"/>
      <c r="O587" s="34"/>
      <c r="P587" s="34"/>
      <c r="Q587" s="34"/>
      <c r="R587" s="5"/>
      <c r="S587" s="5"/>
      <c r="T587" s="5"/>
      <c r="U587" s="5"/>
      <c r="V587" s="5"/>
      <c r="W587" s="34"/>
      <c r="X587" s="34"/>
      <c r="Y587" s="34"/>
      <c r="Z587" s="34"/>
      <c r="AA587" s="34"/>
      <c r="AB587" s="5"/>
      <c r="AC587" s="5"/>
      <c r="AD587" s="34"/>
      <c r="AE587" s="5"/>
      <c r="AF587" s="5"/>
      <c r="AG587" s="5"/>
      <c r="AH587" s="5"/>
      <c r="AI587" s="5"/>
      <c r="AJ587" s="5"/>
      <c r="AK587" s="5"/>
      <c r="AL587" s="5"/>
      <c r="AM587" s="5"/>
      <c r="AN587" s="5"/>
      <c r="AO587" s="5"/>
      <c r="AP587" s="35"/>
      <c r="AQ587" s="34"/>
      <c r="AR587" s="34"/>
      <c r="AS587" s="34"/>
      <c r="AT587" s="34"/>
      <c r="AU587" s="34"/>
      <c r="AV587" s="34"/>
      <c r="AW587" s="34"/>
      <c r="AX587" s="34"/>
      <c r="AY587" s="34"/>
      <c r="AZ587" s="34"/>
      <c r="BA587" s="5"/>
      <c r="BB587" s="5"/>
      <c r="BC587" s="5"/>
      <c r="BD587" s="5"/>
      <c r="BE587" s="5"/>
      <c r="BF587" s="5"/>
      <c r="BG587" s="5"/>
      <c r="BH587" s="5"/>
      <c r="BI587" s="5"/>
      <c r="BJ587" s="5"/>
      <c r="BK587" s="5"/>
      <c r="BL587" s="5"/>
      <c r="BM587" s="4"/>
      <c r="BN587" s="5"/>
      <c r="BO587" s="5"/>
      <c r="BP587" s="5"/>
      <c r="BQ587" s="5"/>
      <c r="BR587" s="5"/>
      <c r="BS587" s="5"/>
      <c r="BT587" s="5"/>
      <c r="BU587" s="5"/>
    </row>
    <row r="588" spans="1:73" ht="13" x14ac:dyDescent="0.15">
      <c r="A588" s="34"/>
      <c r="B588" s="5"/>
      <c r="C588" s="5"/>
      <c r="D588" s="5"/>
      <c r="E588" s="5"/>
      <c r="F588" s="5"/>
      <c r="G588" s="5"/>
      <c r="H588" s="5"/>
      <c r="I588" s="5"/>
      <c r="J588" s="5"/>
      <c r="K588" s="5"/>
      <c r="L588" s="34"/>
      <c r="M588" s="34"/>
      <c r="N588" s="34"/>
      <c r="O588" s="34"/>
      <c r="P588" s="34"/>
      <c r="Q588" s="34"/>
      <c r="R588" s="5"/>
      <c r="S588" s="5"/>
      <c r="T588" s="5"/>
      <c r="U588" s="5"/>
      <c r="V588" s="5"/>
      <c r="W588" s="34"/>
      <c r="X588" s="34"/>
      <c r="Y588" s="34"/>
      <c r="Z588" s="34"/>
      <c r="AA588" s="34"/>
      <c r="AB588" s="5"/>
      <c r="AC588" s="5"/>
      <c r="AD588" s="34"/>
      <c r="AE588" s="5"/>
      <c r="AF588" s="5"/>
      <c r="AG588" s="5"/>
      <c r="AH588" s="5"/>
      <c r="AI588" s="5"/>
      <c r="AJ588" s="5"/>
      <c r="AK588" s="5"/>
      <c r="AL588" s="5"/>
      <c r="AM588" s="5"/>
      <c r="AN588" s="5"/>
      <c r="AO588" s="5"/>
      <c r="AP588" s="35"/>
      <c r="AQ588" s="34"/>
      <c r="AR588" s="34"/>
      <c r="AS588" s="34"/>
      <c r="AT588" s="34"/>
      <c r="AU588" s="34"/>
      <c r="AV588" s="34"/>
      <c r="AW588" s="34"/>
      <c r="AX588" s="34"/>
      <c r="AY588" s="34"/>
      <c r="AZ588" s="34"/>
      <c r="BA588" s="5"/>
      <c r="BB588" s="5"/>
      <c r="BC588" s="5"/>
      <c r="BD588" s="5"/>
      <c r="BE588" s="5"/>
      <c r="BF588" s="5"/>
      <c r="BG588" s="5"/>
      <c r="BH588" s="5"/>
      <c r="BI588" s="5"/>
      <c r="BJ588" s="5"/>
      <c r="BK588" s="5"/>
      <c r="BL588" s="5"/>
      <c r="BM588" s="4"/>
      <c r="BN588" s="5"/>
      <c r="BO588" s="5"/>
      <c r="BP588" s="5"/>
      <c r="BQ588" s="5"/>
      <c r="BR588" s="5"/>
      <c r="BS588" s="5"/>
      <c r="BT588" s="5"/>
      <c r="BU588" s="5"/>
    </row>
    <row r="589" spans="1:73" ht="13" x14ac:dyDescent="0.15">
      <c r="A589" s="34"/>
      <c r="B589" s="5"/>
      <c r="C589" s="5"/>
      <c r="D589" s="5"/>
      <c r="E589" s="5"/>
      <c r="F589" s="5"/>
      <c r="G589" s="5"/>
      <c r="H589" s="5"/>
      <c r="I589" s="5"/>
      <c r="J589" s="5"/>
      <c r="K589" s="5"/>
      <c r="L589" s="34"/>
      <c r="M589" s="34"/>
      <c r="N589" s="34"/>
      <c r="O589" s="34"/>
      <c r="P589" s="34"/>
      <c r="Q589" s="34"/>
      <c r="R589" s="5"/>
      <c r="S589" s="5"/>
      <c r="T589" s="5"/>
      <c r="U589" s="5"/>
      <c r="V589" s="5"/>
      <c r="W589" s="34"/>
      <c r="X589" s="34"/>
      <c r="Y589" s="34"/>
      <c r="Z589" s="34"/>
      <c r="AA589" s="34"/>
      <c r="AB589" s="5"/>
      <c r="AC589" s="5"/>
      <c r="AD589" s="34"/>
      <c r="AE589" s="5"/>
      <c r="AF589" s="5"/>
      <c r="AG589" s="5"/>
      <c r="AH589" s="5"/>
      <c r="AI589" s="5"/>
      <c r="AJ589" s="5"/>
      <c r="AK589" s="5"/>
      <c r="AL589" s="5"/>
      <c r="AM589" s="5"/>
      <c r="AN589" s="5"/>
      <c r="AO589" s="5"/>
      <c r="AP589" s="35"/>
      <c r="AQ589" s="34"/>
      <c r="AR589" s="34"/>
      <c r="AS589" s="34"/>
      <c r="AT589" s="34"/>
      <c r="AU589" s="34"/>
      <c r="AV589" s="34"/>
      <c r="AW589" s="34"/>
      <c r="AX589" s="34"/>
      <c r="AY589" s="34"/>
      <c r="AZ589" s="34"/>
      <c r="BA589" s="5"/>
      <c r="BB589" s="5"/>
      <c r="BC589" s="5"/>
      <c r="BD589" s="5"/>
      <c r="BE589" s="5"/>
      <c r="BF589" s="5"/>
      <c r="BG589" s="5"/>
      <c r="BH589" s="5"/>
      <c r="BI589" s="5"/>
      <c r="BJ589" s="5"/>
      <c r="BK589" s="5"/>
      <c r="BL589" s="5"/>
      <c r="BM589" s="4"/>
      <c r="BN589" s="5"/>
      <c r="BO589" s="5"/>
      <c r="BP589" s="5"/>
      <c r="BQ589" s="5"/>
      <c r="BR589" s="5"/>
      <c r="BS589" s="5"/>
      <c r="BT589" s="5"/>
      <c r="BU589" s="5"/>
    </row>
    <row r="590" spans="1:73" ht="13" x14ac:dyDescent="0.15">
      <c r="A590" s="34"/>
      <c r="B590" s="5"/>
      <c r="C590" s="5"/>
      <c r="D590" s="5"/>
      <c r="E590" s="5"/>
      <c r="F590" s="5"/>
      <c r="G590" s="5"/>
      <c r="H590" s="5"/>
      <c r="I590" s="5"/>
      <c r="J590" s="5"/>
      <c r="K590" s="5"/>
      <c r="L590" s="34"/>
      <c r="M590" s="34"/>
      <c r="N590" s="34"/>
      <c r="O590" s="34"/>
      <c r="P590" s="34"/>
      <c r="Q590" s="34"/>
      <c r="R590" s="5"/>
      <c r="S590" s="5"/>
      <c r="T590" s="5"/>
      <c r="U590" s="5"/>
      <c r="V590" s="5"/>
      <c r="W590" s="34"/>
      <c r="X590" s="34"/>
      <c r="Y590" s="34"/>
      <c r="Z590" s="34"/>
      <c r="AA590" s="34"/>
      <c r="AB590" s="5"/>
      <c r="AC590" s="5"/>
      <c r="AD590" s="34"/>
      <c r="AE590" s="5"/>
      <c r="AF590" s="5"/>
      <c r="AG590" s="5"/>
      <c r="AH590" s="5"/>
      <c r="AI590" s="5"/>
      <c r="AJ590" s="5"/>
      <c r="AK590" s="5"/>
      <c r="AL590" s="5"/>
      <c r="AM590" s="5"/>
      <c r="AN590" s="5"/>
      <c r="AO590" s="5"/>
      <c r="AP590" s="35"/>
      <c r="AQ590" s="34"/>
      <c r="AR590" s="34"/>
      <c r="AS590" s="34"/>
      <c r="AT590" s="34"/>
      <c r="AU590" s="34"/>
      <c r="AV590" s="34"/>
      <c r="AW590" s="34"/>
      <c r="AX590" s="34"/>
      <c r="AY590" s="34"/>
      <c r="AZ590" s="34"/>
      <c r="BA590" s="5"/>
      <c r="BB590" s="5"/>
      <c r="BC590" s="5"/>
      <c r="BD590" s="5"/>
      <c r="BE590" s="5"/>
      <c r="BF590" s="5"/>
      <c r="BG590" s="5"/>
      <c r="BH590" s="5"/>
      <c r="BI590" s="5"/>
      <c r="BJ590" s="5"/>
      <c r="BK590" s="5"/>
      <c r="BL590" s="5"/>
      <c r="BM590" s="4"/>
      <c r="BN590" s="5"/>
      <c r="BO590" s="5"/>
      <c r="BP590" s="5"/>
      <c r="BQ590" s="5"/>
      <c r="BR590" s="5"/>
      <c r="BS590" s="5"/>
      <c r="BT590" s="5"/>
      <c r="BU590" s="5"/>
    </row>
    <row r="591" spans="1:73" ht="13" x14ac:dyDescent="0.15">
      <c r="A591" s="34"/>
      <c r="B591" s="5"/>
      <c r="C591" s="5"/>
      <c r="D591" s="5"/>
      <c r="E591" s="5"/>
      <c r="F591" s="5"/>
      <c r="G591" s="5"/>
      <c r="H591" s="5"/>
      <c r="I591" s="5"/>
      <c r="J591" s="5"/>
      <c r="K591" s="5"/>
      <c r="L591" s="34"/>
      <c r="M591" s="34"/>
      <c r="N591" s="34"/>
      <c r="O591" s="34"/>
      <c r="P591" s="34"/>
      <c r="Q591" s="34"/>
      <c r="R591" s="5"/>
      <c r="S591" s="5"/>
      <c r="T591" s="5"/>
      <c r="U591" s="5"/>
      <c r="V591" s="5"/>
      <c r="W591" s="34"/>
      <c r="X591" s="34"/>
      <c r="Y591" s="34"/>
      <c r="Z591" s="34"/>
      <c r="AA591" s="34"/>
      <c r="AB591" s="5"/>
      <c r="AC591" s="5"/>
      <c r="AD591" s="34"/>
      <c r="AE591" s="5"/>
      <c r="AF591" s="5"/>
      <c r="AG591" s="5"/>
      <c r="AH591" s="5"/>
      <c r="AI591" s="5"/>
      <c r="AJ591" s="5"/>
      <c r="AK591" s="5"/>
      <c r="AL591" s="5"/>
      <c r="AM591" s="5"/>
      <c r="AN591" s="5"/>
      <c r="AO591" s="5"/>
      <c r="AP591" s="35"/>
      <c r="AQ591" s="34"/>
      <c r="AR591" s="34"/>
      <c r="AS591" s="34"/>
      <c r="AT591" s="34"/>
      <c r="AU591" s="34"/>
      <c r="AV591" s="34"/>
      <c r="AW591" s="34"/>
      <c r="AX591" s="34"/>
      <c r="AY591" s="34"/>
      <c r="AZ591" s="34"/>
      <c r="BA591" s="5"/>
      <c r="BB591" s="5"/>
      <c r="BC591" s="5"/>
      <c r="BD591" s="5"/>
      <c r="BE591" s="5"/>
      <c r="BF591" s="5"/>
      <c r="BG591" s="5"/>
      <c r="BH591" s="5"/>
      <c r="BI591" s="5"/>
      <c r="BJ591" s="5"/>
      <c r="BK591" s="5"/>
      <c r="BL591" s="5"/>
      <c r="BM591" s="4"/>
      <c r="BN591" s="5"/>
      <c r="BO591" s="5"/>
      <c r="BP591" s="5"/>
      <c r="BQ591" s="5"/>
      <c r="BR591" s="5"/>
      <c r="BS591" s="5"/>
      <c r="BT591" s="5"/>
      <c r="BU591" s="5"/>
    </row>
    <row r="592" spans="1:73" ht="13" x14ac:dyDescent="0.15">
      <c r="A592" s="34"/>
      <c r="B592" s="5"/>
      <c r="C592" s="5"/>
      <c r="D592" s="5"/>
      <c r="E592" s="5"/>
      <c r="F592" s="5"/>
      <c r="G592" s="5"/>
      <c r="H592" s="5"/>
      <c r="I592" s="5"/>
      <c r="J592" s="5"/>
      <c r="K592" s="5"/>
      <c r="L592" s="34"/>
      <c r="M592" s="34"/>
      <c r="N592" s="34"/>
      <c r="O592" s="34"/>
      <c r="P592" s="34"/>
      <c r="Q592" s="34"/>
      <c r="R592" s="5"/>
      <c r="S592" s="5"/>
      <c r="T592" s="5"/>
      <c r="U592" s="5"/>
      <c r="V592" s="5"/>
      <c r="W592" s="34"/>
      <c r="X592" s="34"/>
      <c r="Y592" s="34"/>
      <c r="Z592" s="34"/>
      <c r="AA592" s="34"/>
      <c r="AB592" s="5"/>
      <c r="AC592" s="5"/>
      <c r="AD592" s="34"/>
      <c r="AE592" s="5"/>
      <c r="AF592" s="5"/>
      <c r="AG592" s="5"/>
      <c r="AH592" s="5"/>
      <c r="AI592" s="5"/>
      <c r="AJ592" s="5"/>
      <c r="AK592" s="5"/>
      <c r="AL592" s="5"/>
      <c r="AM592" s="5"/>
      <c r="AN592" s="5"/>
      <c r="AO592" s="5"/>
      <c r="AP592" s="35"/>
      <c r="AQ592" s="34"/>
      <c r="AR592" s="34"/>
      <c r="AS592" s="34"/>
      <c r="AT592" s="34"/>
      <c r="AU592" s="34"/>
      <c r="AV592" s="34"/>
      <c r="AW592" s="34"/>
      <c r="AX592" s="34"/>
      <c r="AY592" s="34"/>
      <c r="AZ592" s="34"/>
      <c r="BA592" s="5"/>
      <c r="BB592" s="5"/>
      <c r="BC592" s="5"/>
      <c r="BD592" s="5"/>
      <c r="BE592" s="5"/>
      <c r="BF592" s="5"/>
      <c r="BG592" s="5"/>
      <c r="BH592" s="5"/>
      <c r="BI592" s="5"/>
      <c r="BJ592" s="5"/>
      <c r="BK592" s="5"/>
      <c r="BL592" s="5"/>
      <c r="BM592" s="4"/>
      <c r="BN592" s="5"/>
      <c r="BO592" s="5"/>
      <c r="BP592" s="5"/>
      <c r="BQ592" s="5"/>
      <c r="BR592" s="5"/>
      <c r="BS592" s="5"/>
      <c r="BT592" s="5"/>
      <c r="BU592" s="5"/>
    </row>
    <row r="593" spans="1:73" ht="13" x14ac:dyDescent="0.15">
      <c r="A593" s="34"/>
      <c r="B593" s="5"/>
      <c r="C593" s="5"/>
      <c r="D593" s="5"/>
      <c r="E593" s="5"/>
      <c r="F593" s="5"/>
      <c r="G593" s="5"/>
      <c r="H593" s="5"/>
      <c r="I593" s="5"/>
      <c r="J593" s="5"/>
      <c r="K593" s="5"/>
      <c r="L593" s="34"/>
      <c r="M593" s="34"/>
      <c r="N593" s="34"/>
      <c r="O593" s="34"/>
      <c r="P593" s="34"/>
      <c r="Q593" s="34"/>
      <c r="R593" s="5"/>
      <c r="S593" s="5"/>
      <c r="T593" s="5"/>
      <c r="U593" s="5"/>
      <c r="V593" s="5"/>
      <c r="W593" s="34"/>
      <c r="X593" s="34"/>
      <c r="Y593" s="34"/>
      <c r="Z593" s="34"/>
      <c r="AA593" s="34"/>
      <c r="AB593" s="5"/>
      <c r="AC593" s="5"/>
      <c r="AD593" s="34"/>
      <c r="AE593" s="5"/>
      <c r="AF593" s="5"/>
      <c r="AG593" s="5"/>
      <c r="AH593" s="5"/>
      <c r="AI593" s="5"/>
      <c r="AJ593" s="5"/>
      <c r="AK593" s="5"/>
      <c r="AL593" s="5"/>
      <c r="AM593" s="5"/>
      <c r="AN593" s="5"/>
      <c r="AO593" s="5"/>
      <c r="AP593" s="35"/>
      <c r="AQ593" s="34"/>
      <c r="AR593" s="34"/>
      <c r="AS593" s="34"/>
      <c r="AT593" s="34"/>
      <c r="AU593" s="34"/>
      <c r="AV593" s="34"/>
      <c r="AW593" s="34"/>
      <c r="AX593" s="34"/>
      <c r="AY593" s="34"/>
      <c r="AZ593" s="34"/>
      <c r="BA593" s="5"/>
      <c r="BB593" s="5"/>
      <c r="BC593" s="5"/>
      <c r="BD593" s="5"/>
      <c r="BE593" s="5"/>
      <c r="BF593" s="5"/>
      <c r="BG593" s="5"/>
      <c r="BH593" s="5"/>
      <c r="BI593" s="5"/>
      <c r="BJ593" s="5"/>
      <c r="BK593" s="5"/>
      <c r="BL593" s="5"/>
      <c r="BM593" s="4"/>
      <c r="BN593" s="5"/>
      <c r="BO593" s="5"/>
      <c r="BP593" s="5"/>
      <c r="BQ593" s="5"/>
      <c r="BR593" s="5"/>
      <c r="BS593" s="5"/>
      <c r="BT593" s="5"/>
      <c r="BU593" s="5"/>
    </row>
    <row r="594" spans="1:73" ht="13" x14ac:dyDescent="0.15">
      <c r="A594" s="34"/>
      <c r="B594" s="5"/>
      <c r="C594" s="5"/>
      <c r="D594" s="5"/>
      <c r="E594" s="5"/>
      <c r="F594" s="5"/>
      <c r="G594" s="5"/>
      <c r="H594" s="5"/>
      <c r="I594" s="5"/>
      <c r="J594" s="5"/>
      <c r="K594" s="5"/>
      <c r="L594" s="34"/>
      <c r="M594" s="34"/>
      <c r="N594" s="34"/>
      <c r="O594" s="34"/>
      <c r="P594" s="34"/>
      <c r="Q594" s="34"/>
      <c r="R594" s="5"/>
      <c r="S594" s="5"/>
      <c r="T594" s="5"/>
      <c r="U594" s="5"/>
      <c r="V594" s="5"/>
      <c r="W594" s="34"/>
      <c r="X594" s="34"/>
      <c r="Y594" s="34"/>
      <c r="Z594" s="34"/>
      <c r="AA594" s="34"/>
      <c r="AB594" s="5"/>
      <c r="AC594" s="5"/>
      <c r="AD594" s="34"/>
      <c r="AE594" s="5"/>
      <c r="AF594" s="5"/>
      <c r="AG594" s="5"/>
      <c r="AH594" s="5"/>
      <c r="AI594" s="5"/>
      <c r="AJ594" s="5"/>
      <c r="AK594" s="5"/>
      <c r="AL594" s="5"/>
      <c r="AM594" s="5"/>
      <c r="AN594" s="5"/>
      <c r="AO594" s="5"/>
      <c r="AP594" s="35"/>
      <c r="AQ594" s="34"/>
      <c r="AR594" s="34"/>
      <c r="AS594" s="34"/>
      <c r="AT594" s="34"/>
      <c r="AU594" s="34"/>
      <c r="AV594" s="34"/>
      <c r="AW594" s="34"/>
      <c r="AX594" s="34"/>
      <c r="AY594" s="34"/>
      <c r="AZ594" s="34"/>
      <c r="BA594" s="5"/>
      <c r="BB594" s="5"/>
      <c r="BC594" s="5"/>
      <c r="BD594" s="5"/>
      <c r="BE594" s="5"/>
      <c r="BF594" s="5"/>
      <c r="BG594" s="5"/>
      <c r="BH594" s="5"/>
      <c r="BI594" s="5"/>
      <c r="BJ594" s="5"/>
      <c r="BK594" s="5"/>
      <c r="BL594" s="5"/>
      <c r="BM594" s="4"/>
      <c r="BN594" s="5"/>
      <c r="BO594" s="5"/>
      <c r="BP594" s="5"/>
      <c r="BQ594" s="5"/>
      <c r="BR594" s="5"/>
      <c r="BS594" s="5"/>
      <c r="BT594" s="5"/>
      <c r="BU594" s="5"/>
    </row>
    <row r="595" spans="1:73" ht="13" x14ac:dyDescent="0.15">
      <c r="A595" s="34"/>
      <c r="B595" s="5"/>
      <c r="C595" s="5"/>
      <c r="D595" s="5"/>
      <c r="E595" s="5"/>
      <c r="F595" s="5"/>
      <c r="G595" s="5"/>
      <c r="H595" s="5"/>
      <c r="I595" s="5"/>
      <c r="J595" s="5"/>
      <c r="K595" s="5"/>
      <c r="L595" s="34"/>
      <c r="M595" s="34"/>
      <c r="N595" s="34"/>
      <c r="O595" s="34"/>
      <c r="P595" s="34"/>
      <c r="Q595" s="34"/>
      <c r="R595" s="5"/>
      <c r="S595" s="5"/>
      <c r="T595" s="5"/>
      <c r="U595" s="5"/>
      <c r="V595" s="5"/>
      <c r="W595" s="34"/>
      <c r="X595" s="34"/>
      <c r="Y595" s="34"/>
      <c r="Z595" s="34"/>
      <c r="AA595" s="34"/>
      <c r="AB595" s="5"/>
      <c r="AC595" s="5"/>
      <c r="AD595" s="34"/>
      <c r="AE595" s="5"/>
      <c r="AF595" s="5"/>
      <c r="AG595" s="5"/>
      <c r="AH595" s="5"/>
      <c r="AI595" s="5"/>
      <c r="AJ595" s="5"/>
      <c r="AK595" s="5"/>
      <c r="AL595" s="5"/>
      <c r="AM595" s="5"/>
      <c r="AN595" s="5"/>
      <c r="AO595" s="5"/>
      <c r="AP595" s="35"/>
      <c r="AQ595" s="34"/>
      <c r="AR595" s="34"/>
      <c r="AS595" s="34"/>
      <c r="AT595" s="34"/>
      <c r="AU595" s="34"/>
      <c r="AV595" s="34"/>
      <c r="AW595" s="34"/>
      <c r="AX595" s="34"/>
      <c r="AY595" s="34"/>
      <c r="AZ595" s="34"/>
      <c r="BA595" s="5"/>
      <c r="BB595" s="5"/>
      <c r="BC595" s="5"/>
      <c r="BD595" s="5"/>
      <c r="BE595" s="5"/>
      <c r="BF595" s="5"/>
      <c r="BG595" s="5"/>
      <c r="BH595" s="5"/>
      <c r="BI595" s="5"/>
      <c r="BJ595" s="5"/>
      <c r="BK595" s="5"/>
      <c r="BL595" s="5"/>
      <c r="BM595" s="4"/>
      <c r="BN595" s="5"/>
      <c r="BO595" s="5"/>
      <c r="BP595" s="5"/>
      <c r="BQ595" s="5"/>
      <c r="BR595" s="5"/>
      <c r="BS595" s="5"/>
      <c r="BT595" s="5"/>
      <c r="BU595" s="5"/>
    </row>
    <row r="596" spans="1:73" ht="13" x14ac:dyDescent="0.15">
      <c r="A596" s="34"/>
      <c r="B596" s="5"/>
      <c r="C596" s="5"/>
      <c r="D596" s="5"/>
      <c r="E596" s="5"/>
      <c r="F596" s="5"/>
      <c r="G596" s="5"/>
      <c r="H596" s="5"/>
      <c r="I596" s="5"/>
      <c r="J596" s="5"/>
      <c r="K596" s="5"/>
      <c r="L596" s="34"/>
      <c r="M596" s="34"/>
      <c r="N596" s="34"/>
      <c r="O596" s="34"/>
      <c r="P596" s="34"/>
      <c r="Q596" s="34"/>
      <c r="R596" s="5"/>
      <c r="S596" s="5"/>
      <c r="T596" s="5"/>
      <c r="U596" s="5"/>
      <c r="V596" s="5"/>
      <c r="W596" s="34"/>
      <c r="X596" s="34"/>
      <c r="Y596" s="34"/>
      <c r="Z596" s="34"/>
      <c r="AA596" s="34"/>
      <c r="AB596" s="5"/>
      <c r="AC596" s="5"/>
      <c r="AD596" s="34"/>
      <c r="AE596" s="5"/>
      <c r="AF596" s="5"/>
      <c r="AG596" s="5"/>
      <c r="AH596" s="5"/>
      <c r="AI596" s="5"/>
      <c r="AJ596" s="5"/>
      <c r="AK596" s="5"/>
      <c r="AL596" s="5"/>
      <c r="AM596" s="5"/>
      <c r="AN596" s="5"/>
      <c r="AO596" s="5"/>
      <c r="AP596" s="35"/>
      <c r="AQ596" s="34"/>
      <c r="AR596" s="34"/>
      <c r="AS596" s="34"/>
      <c r="AT596" s="34"/>
      <c r="AU596" s="34"/>
      <c r="AV596" s="34"/>
      <c r="AW596" s="34"/>
      <c r="AX596" s="34"/>
      <c r="AY596" s="34"/>
      <c r="AZ596" s="34"/>
      <c r="BA596" s="5"/>
      <c r="BB596" s="5"/>
      <c r="BC596" s="5"/>
      <c r="BD596" s="5"/>
      <c r="BE596" s="5"/>
      <c r="BF596" s="5"/>
      <c r="BG596" s="5"/>
      <c r="BH596" s="5"/>
      <c r="BI596" s="5"/>
      <c r="BJ596" s="5"/>
      <c r="BK596" s="5"/>
      <c r="BL596" s="5"/>
      <c r="BM596" s="4"/>
      <c r="BN596" s="5"/>
      <c r="BO596" s="5"/>
      <c r="BP596" s="5"/>
      <c r="BQ596" s="5"/>
      <c r="BR596" s="5"/>
      <c r="BS596" s="5"/>
      <c r="BT596" s="5"/>
      <c r="BU596" s="5"/>
    </row>
    <row r="597" spans="1:73" ht="13" x14ac:dyDescent="0.15">
      <c r="A597" s="34"/>
      <c r="B597" s="5"/>
      <c r="C597" s="5"/>
      <c r="D597" s="5"/>
      <c r="E597" s="5"/>
      <c r="F597" s="5"/>
      <c r="G597" s="5"/>
      <c r="H597" s="5"/>
      <c r="I597" s="5"/>
      <c r="J597" s="5"/>
      <c r="K597" s="5"/>
      <c r="L597" s="34"/>
      <c r="M597" s="34"/>
      <c r="N597" s="34"/>
      <c r="O597" s="34"/>
      <c r="P597" s="34"/>
      <c r="Q597" s="34"/>
      <c r="R597" s="5"/>
      <c r="S597" s="5"/>
      <c r="T597" s="5"/>
      <c r="U597" s="5"/>
      <c r="V597" s="5"/>
      <c r="W597" s="34"/>
      <c r="X597" s="34"/>
      <c r="Y597" s="34"/>
      <c r="Z597" s="34"/>
      <c r="AA597" s="34"/>
      <c r="AB597" s="5"/>
      <c r="AC597" s="5"/>
      <c r="AD597" s="34"/>
      <c r="AE597" s="5"/>
      <c r="AF597" s="5"/>
      <c r="AG597" s="5"/>
      <c r="AH597" s="5"/>
      <c r="AI597" s="5"/>
      <c r="AJ597" s="5"/>
      <c r="AK597" s="5"/>
      <c r="AL597" s="5"/>
      <c r="AM597" s="5"/>
      <c r="AN597" s="5"/>
      <c r="AO597" s="5"/>
      <c r="AP597" s="35"/>
      <c r="AQ597" s="34"/>
      <c r="AR597" s="34"/>
      <c r="AS597" s="34"/>
      <c r="AT597" s="34"/>
      <c r="AU597" s="34"/>
      <c r="AV597" s="34"/>
      <c r="AW597" s="34"/>
      <c r="AX597" s="34"/>
      <c r="AY597" s="34"/>
      <c r="AZ597" s="34"/>
      <c r="BA597" s="5"/>
      <c r="BB597" s="5"/>
      <c r="BC597" s="5"/>
      <c r="BD597" s="5"/>
      <c r="BE597" s="5"/>
      <c r="BF597" s="5"/>
      <c r="BG597" s="5"/>
      <c r="BH597" s="5"/>
      <c r="BI597" s="5"/>
      <c r="BJ597" s="5"/>
      <c r="BK597" s="5"/>
      <c r="BL597" s="5"/>
      <c r="BM597" s="4"/>
      <c r="BN597" s="5"/>
      <c r="BO597" s="5"/>
      <c r="BP597" s="5"/>
      <c r="BQ597" s="5"/>
      <c r="BR597" s="5"/>
      <c r="BS597" s="5"/>
      <c r="BT597" s="5"/>
      <c r="BU597" s="5"/>
    </row>
    <row r="598" spans="1:73" ht="13" x14ac:dyDescent="0.15">
      <c r="A598" s="34"/>
      <c r="B598" s="5"/>
      <c r="C598" s="5"/>
      <c r="D598" s="5"/>
      <c r="E598" s="5"/>
      <c r="F598" s="5"/>
      <c r="G598" s="5"/>
      <c r="H598" s="5"/>
      <c r="I598" s="5"/>
      <c r="J598" s="5"/>
      <c r="K598" s="5"/>
      <c r="L598" s="34"/>
      <c r="M598" s="34"/>
      <c r="N598" s="34"/>
      <c r="O598" s="34"/>
      <c r="P598" s="34"/>
      <c r="Q598" s="34"/>
      <c r="R598" s="5"/>
      <c r="S598" s="5"/>
      <c r="T598" s="5"/>
      <c r="U598" s="5"/>
      <c r="V598" s="5"/>
      <c r="W598" s="34"/>
      <c r="X598" s="34"/>
      <c r="Y598" s="34"/>
      <c r="Z598" s="34"/>
      <c r="AA598" s="34"/>
      <c r="AB598" s="5"/>
      <c r="AC598" s="5"/>
      <c r="AD598" s="34"/>
      <c r="AE598" s="5"/>
      <c r="AF598" s="5"/>
      <c r="AG598" s="5"/>
      <c r="AH598" s="5"/>
      <c r="AI598" s="5"/>
      <c r="AJ598" s="5"/>
      <c r="AK598" s="5"/>
      <c r="AL598" s="5"/>
      <c r="AM598" s="5"/>
      <c r="AN598" s="5"/>
      <c r="AO598" s="5"/>
      <c r="AP598" s="35"/>
      <c r="AQ598" s="34"/>
      <c r="AR598" s="34"/>
      <c r="AS598" s="34"/>
      <c r="AT598" s="34"/>
      <c r="AU598" s="34"/>
      <c r="AV598" s="34"/>
      <c r="AW598" s="34"/>
      <c r="AX598" s="34"/>
      <c r="AY598" s="34"/>
      <c r="AZ598" s="34"/>
      <c r="BA598" s="5"/>
      <c r="BB598" s="5"/>
      <c r="BC598" s="5"/>
      <c r="BD598" s="5"/>
      <c r="BE598" s="5"/>
      <c r="BF598" s="5"/>
      <c r="BG598" s="5"/>
      <c r="BH598" s="5"/>
      <c r="BI598" s="5"/>
      <c r="BJ598" s="5"/>
      <c r="BK598" s="5"/>
      <c r="BL598" s="5"/>
      <c r="BM598" s="4"/>
      <c r="BN598" s="5"/>
      <c r="BO598" s="5"/>
      <c r="BP598" s="5"/>
      <c r="BQ598" s="5"/>
      <c r="BR598" s="5"/>
      <c r="BS598" s="5"/>
      <c r="BT598" s="5"/>
      <c r="BU598" s="5"/>
    </row>
    <row r="599" spans="1:73" ht="13" x14ac:dyDescent="0.15">
      <c r="A599" s="34"/>
      <c r="B599" s="5"/>
      <c r="C599" s="5"/>
      <c r="D599" s="5"/>
      <c r="E599" s="5"/>
      <c r="F599" s="5"/>
      <c r="G599" s="5"/>
      <c r="H599" s="5"/>
      <c r="I599" s="5"/>
      <c r="J599" s="5"/>
      <c r="K599" s="5"/>
      <c r="L599" s="34"/>
      <c r="M599" s="34"/>
      <c r="N599" s="34"/>
      <c r="O599" s="34"/>
      <c r="P599" s="34"/>
      <c r="Q599" s="34"/>
      <c r="R599" s="5"/>
      <c r="S599" s="5"/>
      <c r="T599" s="5"/>
      <c r="U599" s="5"/>
      <c r="V599" s="5"/>
      <c r="W599" s="34"/>
      <c r="X599" s="34"/>
      <c r="Y599" s="34"/>
      <c r="Z599" s="34"/>
      <c r="AA599" s="34"/>
      <c r="AB599" s="5"/>
      <c r="AC599" s="5"/>
      <c r="AD599" s="34"/>
      <c r="AE599" s="5"/>
      <c r="AF599" s="5"/>
      <c r="AG599" s="5"/>
      <c r="AH599" s="5"/>
      <c r="AI599" s="5"/>
      <c r="AJ599" s="5"/>
      <c r="AK599" s="5"/>
      <c r="AL599" s="5"/>
      <c r="AM599" s="5"/>
      <c r="AN599" s="5"/>
      <c r="AO599" s="5"/>
      <c r="AP599" s="35"/>
      <c r="AQ599" s="34"/>
      <c r="AR599" s="34"/>
      <c r="AS599" s="34"/>
      <c r="AT599" s="34"/>
      <c r="AU599" s="34"/>
      <c r="AV599" s="34"/>
      <c r="AW599" s="34"/>
      <c r="AX599" s="34"/>
      <c r="AY599" s="34"/>
      <c r="AZ599" s="34"/>
      <c r="BA599" s="5"/>
      <c r="BB599" s="5"/>
      <c r="BC599" s="5"/>
      <c r="BD599" s="5"/>
      <c r="BE599" s="5"/>
      <c r="BF599" s="5"/>
      <c r="BG599" s="5"/>
      <c r="BH599" s="5"/>
      <c r="BI599" s="5"/>
      <c r="BJ599" s="5"/>
      <c r="BK599" s="5"/>
      <c r="BL599" s="5"/>
      <c r="BM599" s="4"/>
      <c r="BN599" s="5"/>
      <c r="BO599" s="5"/>
      <c r="BP599" s="5"/>
      <c r="BQ599" s="5"/>
      <c r="BR599" s="5"/>
      <c r="BS599" s="5"/>
      <c r="BT599" s="5"/>
      <c r="BU599" s="5"/>
    </row>
    <row r="600" spans="1:73" ht="13" x14ac:dyDescent="0.15">
      <c r="A600" s="34"/>
      <c r="B600" s="5"/>
      <c r="C600" s="5"/>
      <c r="D600" s="5"/>
      <c r="E600" s="5"/>
      <c r="F600" s="5"/>
      <c r="G600" s="5"/>
      <c r="H600" s="5"/>
      <c r="I600" s="5"/>
      <c r="J600" s="5"/>
      <c r="K600" s="5"/>
      <c r="L600" s="34"/>
      <c r="M600" s="34"/>
      <c r="N600" s="34"/>
      <c r="O600" s="34"/>
      <c r="P600" s="34"/>
      <c r="Q600" s="34"/>
      <c r="R600" s="5"/>
      <c r="S600" s="5"/>
      <c r="T600" s="5"/>
      <c r="U600" s="5"/>
      <c r="V600" s="5"/>
      <c r="W600" s="34"/>
      <c r="X600" s="34"/>
      <c r="Y600" s="34"/>
      <c r="Z600" s="34"/>
      <c r="AA600" s="34"/>
      <c r="AB600" s="5"/>
      <c r="AC600" s="5"/>
      <c r="AD600" s="34"/>
      <c r="AE600" s="5"/>
      <c r="AF600" s="5"/>
      <c r="AG600" s="5"/>
      <c r="AH600" s="5"/>
      <c r="AI600" s="5"/>
      <c r="AJ600" s="5"/>
      <c r="AK600" s="5"/>
      <c r="AL600" s="5"/>
      <c r="AM600" s="5"/>
      <c r="AN600" s="5"/>
      <c r="AO600" s="5"/>
      <c r="AP600" s="35"/>
      <c r="AQ600" s="34"/>
      <c r="AR600" s="34"/>
      <c r="AS600" s="34"/>
      <c r="AT600" s="34"/>
      <c r="AU600" s="34"/>
      <c r="AV600" s="34"/>
      <c r="AW600" s="34"/>
      <c r="AX600" s="34"/>
      <c r="AY600" s="34"/>
      <c r="AZ600" s="34"/>
      <c r="BA600" s="5"/>
      <c r="BB600" s="5"/>
      <c r="BC600" s="5"/>
      <c r="BD600" s="5"/>
      <c r="BE600" s="5"/>
      <c r="BF600" s="5"/>
      <c r="BG600" s="5"/>
      <c r="BH600" s="5"/>
      <c r="BI600" s="5"/>
      <c r="BJ600" s="5"/>
      <c r="BK600" s="5"/>
      <c r="BL600" s="5"/>
      <c r="BM600" s="4"/>
      <c r="BN600" s="5"/>
      <c r="BO600" s="5"/>
      <c r="BP600" s="5"/>
      <c r="BQ600" s="5"/>
      <c r="BR600" s="5"/>
      <c r="BS600" s="5"/>
      <c r="BT600" s="5"/>
      <c r="BU600" s="5"/>
    </row>
    <row r="601" spans="1:73" ht="13" x14ac:dyDescent="0.15">
      <c r="A601" s="34"/>
      <c r="B601" s="5"/>
      <c r="C601" s="5"/>
      <c r="D601" s="5"/>
      <c r="E601" s="5"/>
      <c r="F601" s="5"/>
      <c r="G601" s="5"/>
      <c r="H601" s="5"/>
      <c r="I601" s="5"/>
      <c r="J601" s="5"/>
      <c r="K601" s="5"/>
      <c r="L601" s="34"/>
      <c r="M601" s="34"/>
      <c r="N601" s="34"/>
      <c r="O601" s="34"/>
      <c r="P601" s="34"/>
      <c r="Q601" s="34"/>
      <c r="R601" s="5"/>
      <c r="S601" s="5"/>
      <c r="T601" s="5"/>
      <c r="U601" s="5"/>
      <c r="V601" s="5"/>
      <c r="W601" s="34"/>
      <c r="X601" s="34"/>
      <c r="Y601" s="34"/>
      <c r="Z601" s="34"/>
      <c r="AA601" s="34"/>
      <c r="AB601" s="5"/>
      <c r="AC601" s="5"/>
      <c r="AD601" s="34"/>
      <c r="AE601" s="5"/>
      <c r="AF601" s="5"/>
      <c r="AG601" s="5"/>
      <c r="AH601" s="5"/>
      <c r="AI601" s="5"/>
      <c r="AJ601" s="5"/>
      <c r="AK601" s="5"/>
      <c r="AL601" s="5"/>
      <c r="AM601" s="5"/>
      <c r="AN601" s="5"/>
      <c r="AO601" s="5"/>
      <c r="AP601" s="35"/>
      <c r="AQ601" s="34"/>
      <c r="AR601" s="34"/>
      <c r="AS601" s="34"/>
      <c r="AT601" s="34"/>
      <c r="AU601" s="34"/>
      <c r="AV601" s="34"/>
      <c r="AW601" s="34"/>
      <c r="AX601" s="34"/>
      <c r="AY601" s="34"/>
      <c r="AZ601" s="34"/>
      <c r="BA601" s="5"/>
      <c r="BB601" s="5"/>
      <c r="BC601" s="5"/>
      <c r="BD601" s="5"/>
      <c r="BE601" s="5"/>
      <c r="BF601" s="5"/>
      <c r="BG601" s="5"/>
      <c r="BH601" s="5"/>
      <c r="BI601" s="5"/>
      <c r="BJ601" s="5"/>
      <c r="BK601" s="5"/>
      <c r="BL601" s="5"/>
      <c r="BM601" s="4"/>
      <c r="BN601" s="5"/>
      <c r="BO601" s="5"/>
      <c r="BP601" s="5"/>
      <c r="BQ601" s="5"/>
      <c r="BR601" s="5"/>
      <c r="BS601" s="5"/>
      <c r="BT601" s="5"/>
      <c r="BU601" s="5"/>
    </row>
    <row r="602" spans="1:73" ht="13" x14ac:dyDescent="0.15">
      <c r="A602" s="34"/>
      <c r="B602" s="5"/>
      <c r="C602" s="5"/>
      <c r="D602" s="5"/>
      <c r="E602" s="5"/>
      <c r="F602" s="5"/>
      <c r="G602" s="5"/>
      <c r="H602" s="5"/>
      <c r="I602" s="5"/>
      <c r="J602" s="5"/>
      <c r="K602" s="5"/>
      <c r="L602" s="34"/>
      <c r="M602" s="34"/>
      <c r="N602" s="34"/>
      <c r="O602" s="34"/>
      <c r="P602" s="34"/>
      <c r="Q602" s="34"/>
      <c r="R602" s="5"/>
      <c r="S602" s="5"/>
      <c r="T602" s="5"/>
      <c r="U602" s="5"/>
      <c r="V602" s="5"/>
      <c r="W602" s="34"/>
      <c r="X602" s="34"/>
      <c r="Y602" s="34"/>
      <c r="Z602" s="34"/>
      <c r="AA602" s="34"/>
      <c r="AB602" s="5"/>
      <c r="AC602" s="5"/>
      <c r="AD602" s="34"/>
      <c r="AE602" s="5"/>
      <c r="AF602" s="5"/>
      <c r="AG602" s="5"/>
      <c r="AH602" s="5"/>
      <c r="AI602" s="5"/>
      <c r="AJ602" s="5"/>
      <c r="AK602" s="5"/>
      <c r="AL602" s="5"/>
      <c r="AM602" s="5"/>
      <c r="AN602" s="5"/>
      <c r="AO602" s="5"/>
      <c r="AP602" s="35"/>
      <c r="AQ602" s="34"/>
      <c r="AR602" s="34"/>
      <c r="AS602" s="34"/>
      <c r="AT602" s="34"/>
      <c r="AU602" s="34"/>
      <c r="AV602" s="34"/>
      <c r="AW602" s="34"/>
      <c r="AX602" s="34"/>
      <c r="AY602" s="34"/>
      <c r="AZ602" s="34"/>
      <c r="BA602" s="5"/>
      <c r="BB602" s="5"/>
      <c r="BC602" s="5"/>
      <c r="BD602" s="5"/>
      <c r="BE602" s="5"/>
      <c r="BF602" s="5"/>
      <c r="BG602" s="5"/>
      <c r="BH602" s="5"/>
      <c r="BI602" s="5"/>
      <c r="BJ602" s="5"/>
      <c r="BK602" s="5"/>
      <c r="BL602" s="5"/>
      <c r="BM602" s="4"/>
      <c r="BN602" s="5"/>
      <c r="BO602" s="5"/>
      <c r="BP602" s="5"/>
      <c r="BQ602" s="5"/>
      <c r="BR602" s="5"/>
      <c r="BS602" s="5"/>
      <c r="BT602" s="5"/>
      <c r="BU602" s="5"/>
    </row>
    <row r="603" spans="1:73" ht="13" x14ac:dyDescent="0.15">
      <c r="A603" s="34"/>
      <c r="B603" s="5"/>
      <c r="C603" s="5"/>
      <c r="D603" s="5"/>
      <c r="E603" s="5"/>
      <c r="F603" s="5"/>
      <c r="G603" s="5"/>
      <c r="H603" s="5"/>
      <c r="I603" s="5"/>
      <c r="J603" s="5"/>
      <c r="K603" s="5"/>
      <c r="L603" s="34"/>
      <c r="M603" s="34"/>
      <c r="N603" s="34"/>
      <c r="O603" s="34"/>
      <c r="P603" s="34"/>
      <c r="Q603" s="34"/>
      <c r="R603" s="5"/>
      <c r="S603" s="5"/>
      <c r="T603" s="5"/>
      <c r="U603" s="5"/>
      <c r="V603" s="5"/>
      <c r="W603" s="34"/>
      <c r="X603" s="34"/>
      <c r="Y603" s="34"/>
      <c r="Z603" s="34"/>
      <c r="AA603" s="34"/>
      <c r="AB603" s="5"/>
      <c r="AC603" s="5"/>
      <c r="AD603" s="34"/>
      <c r="AE603" s="5"/>
      <c r="AF603" s="5"/>
      <c r="AG603" s="5"/>
      <c r="AH603" s="5"/>
      <c r="AI603" s="5"/>
      <c r="AJ603" s="5"/>
      <c r="AK603" s="5"/>
      <c r="AL603" s="5"/>
      <c r="AM603" s="5"/>
      <c r="AN603" s="5"/>
      <c r="AO603" s="5"/>
      <c r="AP603" s="35"/>
      <c r="AQ603" s="34"/>
      <c r="AR603" s="34"/>
      <c r="AS603" s="34"/>
      <c r="AT603" s="34"/>
      <c r="AU603" s="34"/>
      <c r="AV603" s="34"/>
      <c r="AW603" s="34"/>
      <c r="AX603" s="34"/>
      <c r="AY603" s="34"/>
      <c r="AZ603" s="34"/>
      <c r="BA603" s="5"/>
      <c r="BB603" s="5"/>
      <c r="BC603" s="5"/>
      <c r="BD603" s="5"/>
      <c r="BE603" s="5"/>
      <c r="BF603" s="5"/>
      <c r="BG603" s="5"/>
      <c r="BH603" s="5"/>
      <c r="BI603" s="5"/>
      <c r="BJ603" s="5"/>
      <c r="BK603" s="5"/>
      <c r="BL603" s="5"/>
      <c r="BM603" s="4"/>
      <c r="BN603" s="5"/>
      <c r="BO603" s="5"/>
      <c r="BP603" s="5"/>
      <c r="BQ603" s="5"/>
      <c r="BR603" s="5"/>
      <c r="BS603" s="5"/>
      <c r="BT603" s="5"/>
      <c r="BU603" s="5"/>
    </row>
    <row r="604" spans="1:73" ht="13" x14ac:dyDescent="0.15">
      <c r="A604" s="34"/>
      <c r="B604" s="5"/>
      <c r="C604" s="5"/>
      <c r="D604" s="5"/>
      <c r="E604" s="5"/>
      <c r="F604" s="5"/>
      <c r="G604" s="5"/>
      <c r="H604" s="5"/>
      <c r="I604" s="5"/>
      <c r="J604" s="5"/>
      <c r="K604" s="5"/>
      <c r="L604" s="34"/>
      <c r="M604" s="34"/>
      <c r="N604" s="34"/>
      <c r="O604" s="34"/>
      <c r="P604" s="34"/>
      <c r="Q604" s="34"/>
      <c r="R604" s="5"/>
      <c r="S604" s="5"/>
      <c r="T604" s="5"/>
      <c r="U604" s="5"/>
      <c r="V604" s="5"/>
      <c r="W604" s="34"/>
      <c r="X604" s="34"/>
      <c r="Y604" s="34"/>
      <c r="Z604" s="34"/>
      <c r="AA604" s="34"/>
      <c r="AB604" s="5"/>
      <c r="AC604" s="5"/>
      <c r="AD604" s="34"/>
      <c r="AE604" s="5"/>
      <c r="AF604" s="5"/>
      <c r="AG604" s="5"/>
      <c r="AH604" s="5"/>
      <c r="AI604" s="5"/>
      <c r="AJ604" s="5"/>
      <c r="AK604" s="5"/>
      <c r="AL604" s="5"/>
      <c r="AM604" s="5"/>
      <c r="AN604" s="5"/>
      <c r="AO604" s="5"/>
      <c r="AP604" s="35"/>
      <c r="AQ604" s="34"/>
      <c r="AR604" s="34"/>
      <c r="AS604" s="34"/>
      <c r="AT604" s="34"/>
      <c r="AU604" s="34"/>
      <c r="AV604" s="34"/>
      <c r="AW604" s="34"/>
      <c r="AX604" s="34"/>
      <c r="AY604" s="34"/>
      <c r="AZ604" s="34"/>
      <c r="BA604" s="5"/>
      <c r="BB604" s="5"/>
      <c r="BC604" s="5"/>
      <c r="BD604" s="5"/>
      <c r="BE604" s="5"/>
      <c r="BF604" s="5"/>
      <c r="BG604" s="5"/>
      <c r="BH604" s="5"/>
      <c r="BI604" s="5"/>
      <c r="BJ604" s="5"/>
      <c r="BK604" s="5"/>
      <c r="BL604" s="5"/>
      <c r="BM604" s="4"/>
      <c r="BN604" s="5"/>
      <c r="BO604" s="5"/>
      <c r="BP604" s="5"/>
      <c r="BQ604" s="5"/>
      <c r="BR604" s="5"/>
      <c r="BS604" s="5"/>
      <c r="BT604" s="5"/>
      <c r="BU604" s="5"/>
    </row>
    <row r="605" spans="1:73" ht="13" x14ac:dyDescent="0.15">
      <c r="A605" s="34"/>
      <c r="B605" s="5"/>
      <c r="C605" s="5"/>
      <c r="D605" s="5"/>
      <c r="E605" s="5"/>
      <c r="F605" s="5"/>
      <c r="G605" s="5"/>
      <c r="H605" s="5"/>
      <c r="I605" s="5"/>
      <c r="J605" s="5"/>
      <c r="K605" s="5"/>
      <c r="L605" s="34"/>
      <c r="M605" s="34"/>
      <c r="N605" s="34"/>
      <c r="O605" s="34"/>
      <c r="P605" s="34"/>
      <c r="Q605" s="34"/>
      <c r="R605" s="5"/>
      <c r="S605" s="5"/>
      <c r="T605" s="5"/>
      <c r="U605" s="5"/>
      <c r="V605" s="5"/>
      <c r="W605" s="34"/>
      <c r="X605" s="34"/>
      <c r="Y605" s="34"/>
      <c r="Z605" s="34"/>
      <c r="AA605" s="34"/>
      <c r="AB605" s="5"/>
      <c r="AC605" s="5"/>
      <c r="AD605" s="34"/>
      <c r="AE605" s="5"/>
      <c r="AF605" s="5"/>
      <c r="AG605" s="5"/>
      <c r="AH605" s="5"/>
      <c r="AI605" s="5"/>
      <c r="AJ605" s="5"/>
      <c r="AK605" s="5"/>
      <c r="AL605" s="5"/>
      <c r="AM605" s="5"/>
      <c r="AN605" s="5"/>
      <c r="AO605" s="5"/>
      <c r="AP605" s="35"/>
      <c r="AQ605" s="34"/>
      <c r="AR605" s="34"/>
      <c r="AS605" s="34"/>
      <c r="AT605" s="34"/>
      <c r="AU605" s="34"/>
      <c r="AV605" s="34"/>
      <c r="AW605" s="34"/>
      <c r="AX605" s="34"/>
      <c r="AY605" s="34"/>
      <c r="AZ605" s="34"/>
      <c r="BA605" s="5"/>
      <c r="BB605" s="5"/>
      <c r="BC605" s="5"/>
      <c r="BD605" s="5"/>
      <c r="BE605" s="5"/>
      <c r="BF605" s="5"/>
      <c r="BG605" s="5"/>
      <c r="BH605" s="5"/>
      <c r="BI605" s="5"/>
      <c r="BJ605" s="5"/>
      <c r="BK605" s="5"/>
      <c r="BL605" s="5"/>
      <c r="BM605" s="4"/>
      <c r="BN605" s="5"/>
      <c r="BO605" s="5"/>
      <c r="BP605" s="5"/>
      <c r="BQ605" s="5"/>
      <c r="BR605" s="5"/>
      <c r="BS605" s="5"/>
      <c r="BT605" s="5"/>
      <c r="BU605" s="5"/>
    </row>
    <row r="606" spans="1:73" ht="13" x14ac:dyDescent="0.15">
      <c r="A606" s="34"/>
      <c r="B606" s="5"/>
      <c r="C606" s="5"/>
      <c r="D606" s="5"/>
      <c r="E606" s="5"/>
      <c r="F606" s="5"/>
      <c r="G606" s="5"/>
      <c r="H606" s="5"/>
      <c r="I606" s="5"/>
      <c r="J606" s="5"/>
      <c r="K606" s="5"/>
      <c r="L606" s="34"/>
      <c r="M606" s="34"/>
      <c r="N606" s="34"/>
      <c r="O606" s="34"/>
      <c r="P606" s="34"/>
      <c r="Q606" s="34"/>
      <c r="R606" s="5"/>
      <c r="S606" s="5"/>
      <c r="T606" s="5"/>
      <c r="U606" s="5"/>
      <c r="V606" s="5"/>
      <c r="W606" s="34"/>
      <c r="X606" s="34"/>
      <c r="Y606" s="34"/>
      <c r="Z606" s="34"/>
      <c r="AA606" s="34"/>
      <c r="AB606" s="5"/>
      <c r="AC606" s="5"/>
      <c r="AD606" s="34"/>
      <c r="AE606" s="5"/>
      <c r="AF606" s="5"/>
      <c r="AG606" s="5"/>
      <c r="AH606" s="5"/>
      <c r="AI606" s="5"/>
      <c r="AJ606" s="5"/>
      <c r="AK606" s="5"/>
      <c r="AL606" s="5"/>
      <c r="AM606" s="5"/>
      <c r="AN606" s="5"/>
      <c r="AO606" s="5"/>
      <c r="AP606" s="35"/>
      <c r="AQ606" s="34"/>
      <c r="AR606" s="34"/>
      <c r="AS606" s="34"/>
      <c r="AT606" s="34"/>
      <c r="AU606" s="34"/>
      <c r="AV606" s="34"/>
      <c r="AW606" s="34"/>
      <c r="AX606" s="34"/>
      <c r="AY606" s="34"/>
      <c r="AZ606" s="34"/>
      <c r="BA606" s="5"/>
      <c r="BB606" s="5"/>
      <c r="BC606" s="5"/>
      <c r="BD606" s="5"/>
      <c r="BE606" s="5"/>
      <c r="BF606" s="5"/>
      <c r="BG606" s="5"/>
      <c r="BH606" s="5"/>
      <c r="BI606" s="5"/>
      <c r="BJ606" s="5"/>
      <c r="BK606" s="5"/>
      <c r="BL606" s="5"/>
      <c r="BM606" s="4"/>
      <c r="BN606" s="5"/>
      <c r="BO606" s="5"/>
      <c r="BP606" s="5"/>
      <c r="BQ606" s="5"/>
      <c r="BR606" s="5"/>
      <c r="BS606" s="5"/>
      <c r="BT606" s="5"/>
      <c r="BU606" s="5"/>
    </row>
    <row r="607" spans="1:73" ht="13" x14ac:dyDescent="0.15">
      <c r="A607" s="34"/>
      <c r="B607" s="5"/>
      <c r="C607" s="5"/>
      <c r="D607" s="5"/>
      <c r="E607" s="5"/>
      <c r="F607" s="5"/>
      <c r="G607" s="5"/>
      <c r="H607" s="5"/>
      <c r="I607" s="5"/>
      <c r="J607" s="5"/>
      <c r="K607" s="5"/>
      <c r="L607" s="34"/>
      <c r="M607" s="34"/>
      <c r="N607" s="34"/>
      <c r="O607" s="34"/>
      <c r="P607" s="34"/>
      <c r="Q607" s="34"/>
      <c r="R607" s="5"/>
      <c r="S607" s="5"/>
      <c r="T607" s="5"/>
      <c r="U607" s="5"/>
      <c r="V607" s="5"/>
      <c r="W607" s="34"/>
      <c r="X607" s="34"/>
      <c r="Y607" s="34"/>
      <c r="Z607" s="34"/>
      <c r="AA607" s="34"/>
      <c r="AB607" s="5"/>
      <c r="AC607" s="5"/>
      <c r="AD607" s="34"/>
      <c r="AE607" s="5"/>
      <c r="AF607" s="5"/>
      <c r="AG607" s="5"/>
      <c r="AH607" s="5"/>
      <c r="AI607" s="5"/>
      <c r="AJ607" s="5"/>
      <c r="AK607" s="5"/>
      <c r="AL607" s="5"/>
      <c r="AM607" s="5"/>
      <c r="AN607" s="5"/>
      <c r="AO607" s="5"/>
      <c r="AP607" s="35"/>
      <c r="AQ607" s="34"/>
      <c r="AR607" s="34"/>
      <c r="AS607" s="34"/>
      <c r="AT607" s="34"/>
      <c r="AU607" s="34"/>
      <c r="AV607" s="34"/>
      <c r="AW607" s="34"/>
      <c r="AX607" s="34"/>
      <c r="AY607" s="34"/>
      <c r="AZ607" s="34"/>
      <c r="BA607" s="5"/>
      <c r="BB607" s="5"/>
      <c r="BC607" s="5"/>
      <c r="BD607" s="5"/>
      <c r="BE607" s="5"/>
      <c r="BF607" s="5"/>
      <c r="BG607" s="5"/>
      <c r="BH607" s="5"/>
      <c r="BI607" s="5"/>
      <c r="BJ607" s="5"/>
      <c r="BK607" s="5"/>
      <c r="BL607" s="5"/>
      <c r="BM607" s="4"/>
      <c r="BN607" s="5"/>
      <c r="BO607" s="5"/>
      <c r="BP607" s="5"/>
      <c r="BQ607" s="5"/>
      <c r="BR607" s="5"/>
      <c r="BS607" s="5"/>
      <c r="BT607" s="5"/>
      <c r="BU607" s="5"/>
    </row>
    <row r="608" spans="1:73" ht="13" x14ac:dyDescent="0.15">
      <c r="A608" s="34"/>
      <c r="B608" s="5"/>
      <c r="C608" s="5"/>
      <c r="D608" s="5"/>
      <c r="E608" s="5"/>
      <c r="F608" s="5"/>
      <c r="G608" s="5"/>
      <c r="H608" s="5"/>
      <c r="I608" s="5"/>
      <c r="J608" s="5"/>
      <c r="K608" s="5"/>
      <c r="L608" s="34"/>
      <c r="M608" s="34"/>
      <c r="N608" s="34"/>
      <c r="O608" s="34"/>
      <c r="P608" s="34"/>
      <c r="Q608" s="34"/>
      <c r="R608" s="5"/>
      <c r="S608" s="5"/>
      <c r="T608" s="5"/>
      <c r="U608" s="5"/>
      <c r="V608" s="5"/>
      <c r="W608" s="34"/>
      <c r="X608" s="34"/>
      <c r="Y608" s="34"/>
      <c r="Z608" s="34"/>
      <c r="AA608" s="34"/>
      <c r="AB608" s="5"/>
      <c r="AC608" s="5"/>
      <c r="AD608" s="34"/>
      <c r="AE608" s="5"/>
      <c r="AF608" s="5"/>
      <c r="AG608" s="5"/>
      <c r="AH608" s="5"/>
      <c r="AI608" s="5"/>
      <c r="AJ608" s="5"/>
      <c r="AK608" s="5"/>
      <c r="AL608" s="5"/>
      <c r="AM608" s="5"/>
      <c r="AN608" s="5"/>
      <c r="AO608" s="5"/>
      <c r="AP608" s="35"/>
      <c r="AQ608" s="34"/>
      <c r="AR608" s="34"/>
      <c r="AS608" s="34"/>
      <c r="AT608" s="34"/>
      <c r="AU608" s="34"/>
      <c r="AV608" s="34"/>
      <c r="AW608" s="34"/>
      <c r="AX608" s="34"/>
      <c r="AY608" s="34"/>
      <c r="AZ608" s="34"/>
      <c r="BA608" s="5"/>
      <c r="BB608" s="5"/>
      <c r="BC608" s="5"/>
      <c r="BD608" s="5"/>
      <c r="BE608" s="5"/>
      <c r="BF608" s="5"/>
      <c r="BG608" s="5"/>
      <c r="BH608" s="5"/>
      <c r="BI608" s="5"/>
      <c r="BJ608" s="5"/>
      <c r="BK608" s="5"/>
      <c r="BL608" s="5"/>
      <c r="BM608" s="4"/>
      <c r="BN608" s="5"/>
      <c r="BO608" s="5"/>
      <c r="BP608" s="5"/>
      <c r="BQ608" s="5"/>
      <c r="BR608" s="5"/>
      <c r="BS608" s="5"/>
      <c r="BT608" s="5"/>
      <c r="BU608" s="5"/>
    </row>
    <row r="609" spans="1:73" ht="13" x14ac:dyDescent="0.15">
      <c r="A609" s="34"/>
      <c r="B609" s="5"/>
      <c r="C609" s="5"/>
      <c r="D609" s="5"/>
      <c r="E609" s="5"/>
      <c r="F609" s="5"/>
      <c r="G609" s="5"/>
      <c r="H609" s="5"/>
      <c r="I609" s="5"/>
      <c r="J609" s="5"/>
      <c r="K609" s="5"/>
      <c r="L609" s="34"/>
      <c r="M609" s="34"/>
      <c r="N609" s="34"/>
      <c r="O609" s="34"/>
      <c r="P609" s="34"/>
      <c r="Q609" s="34"/>
      <c r="R609" s="5"/>
      <c r="S609" s="5"/>
      <c r="T609" s="5"/>
      <c r="U609" s="5"/>
      <c r="V609" s="5"/>
      <c r="W609" s="34"/>
      <c r="X609" s="34"/>
      <c r="Y609" s="34"/>
      <c r="Z609" s="34"/>
      <c r="AA609" s="34"/>
      <c r="AB609" s="5"/>
      <c r="AC609" s="5"/>
      <c r="AD609" s="34"/>
      <c r="AE609" s="5"/>
      <c r="AF609" s="5"/>
      <c r="AG609" s="5"/>
      <c r="AH609" s="5"/>
      <c r="AI609" s="5"/>
      <c r="AJ609" s="5"/>
      <c r="AK609" s="5"/>
      <c r="AL609" s="5"/>
      <c r="AM609" s="5"/>
      <c r="AN609" s="5"/>
      <c r="AO609" s="5"/>
      <c r="AP609" s="35"/>
      <c r="AQ609" s="34"/>
      <c r="AR609" s="34"/>
      <c r="AS609" s="34"/>
      <c r="AT609" s="34"/>
      <c r="AU609" s="34"/>
      <c r="AV609" s="34"/>
      <c r="AW609" s="34"/>
      <c r="AX609" s="34"/>
      <c r="AY609" s="34"/>
      <c r="AZ609" s="34"/>
      <c r="BA609" s="5"/>
      <c r="BB609" s="5"/>
      <c r="BC609" s="5"/>
      <c r="BD609" s="5"/>
      <c r="BE609" s="5"/>
      <c r="BF609" s="5"/>
      <c r="BG609" s="5"/>
      <c r="BH609" s="5"/>
      <c r="BI609" s="5"/>
      <c r="BJ609" s="5"/>
      <c r="BK609" s="5"/>
      <c r="BL609" s="5"/>
      <c r="BM609" s="4"/>
      <c r="BN609" s="5"/>
      <c r="BO609" s="5"/>
      <c r="BP609" s="5"/>
      <c r="BQ609" s="5"/>
      <c r="BR609" s="5"/>
      <c r="BS609" s="5"/>
      <c r="BT609" s="5"/>
      <c r="BU609" s="5"/>
    </row>
    <row r="610" spans="1:73" ht="13" x14ac:dyDescent="0.15">
      <c r="A610" s="34"/>
      <c r="B610" s="5"/>
      <c r="C610" s="5"/>
      <c r="D610" s="5"/>
      <c r="E610" s="5"/>
      <c r="F610" s="5"/>
      <c r="G610" s="5"/>
      <c r="H610" s="5"/>
      <c r="I610" s="5"/>
      <c r="J610" s="5"/>
      <c r="K610" s="5"/>
      <c r="L610" s="34"/>
      <c r="M610" s="34"/>
      <c r="N610" s="34"/>
      <c r="O610" s="34"/>
      <c r="P610" s="34"/>
      <c r="Q610" s="34"/>
      <c r="R610" s="5"/>
      <c r="S610" s="5"/>
      <c r="T610" s="5"/>
      <c r="U610" s="5"/>
      <c r="V610" s="5"/>
      <c r="W610" s="34"/>
      <c r="X610" s="34"/>
      <c r="Y610" s="34"/>
      <c r="Z610" s="34"/>
      <c r="AA610" s="34"/>
      <c r="AB610" s="5"/>
      <c r="AC610" s="5"/>
      <c r="AD610" s="34"/>
      <c r="AE610" s="5"/>
      <c r="AF610" s="5"/>
      <c r="AG610" s="5"/>
      <c r="AH610" s="5"/>
      <c r="AI610" s="5"/>
      <c r="AJ610" s="5"/>
      <c r="AK610" s="5"/>
      <c r="AL610" s="5"/>
      <c r="AM610" s="5"/>
      <c r="AN610" s="5"/>
      <c r="AO610" s="5"/>
      <c r="AP610" s="35"/>
      <c r="AQ610" s="34"/>
      <c r="AR610" s="34"/>
      <c r="AS610" s="34"/>
      <c r="AT610" s="34"/>
      <c r="AU610" s="34"/>
      <c r="AV610" s="34"/>
      <c r="AW610" s="34"/>
      <c r="AX610" s="34"/>
      <c r="AY610" s="34"/>
      <c r="AZ610" s="34"/>
      <c r="BA610" s="5"/>
      <c r="BB610" s="5"/>
      <c r="BC610" s="5"/>
      <c r="BD610" s="5"/>
      <c r="BE610" s="5"/>
      <c r="BF610" s="5"/>
      <c r="BG610" s="5"/>
      <c r="BH610" s="5"/>
      <c r="BI610" s="5"/>
      <c r="BJ610" s="5"/>
      <c r="BK610" s="5"/>
      <c r="BL610" s="5"/>
      <c r="BM610" s="4"/>
      <c r="BN610" s="5"/>
      <c r="BO610" s="5"/>
      <c r="BP610" s="5"/>
      <c r="BQ610" s="5"/>
      <c r="BR610" s="5"/>
      <c r="BS610" s="5"/>
      <c r="BT610" s="5"/>
      <c r="BU610" s="5"/>
    </row>
    <row r="611" spans="1:73" ht="13" x14ac:dyDescent="0.15">
      <c r="A611" s="34"/>
      <c r="B611" s="5"/>
      <c r="C611" s="5"/>
      <c r="D611" s="5"/>
      <c r="E611" s="5"/>
      <c r="F611" s="5"/>
      <c r="G611" s="5"/>
      <c r="H611" s="5"/>
      <c r="I611" s="5"/>
      <c r="J611" s="5"/>
      <c r="K611" s="5"/>
      <c r="L611" s="34"/>
      <c r="M611" s="34"/>
      <c r="N611" s="34"/>
      <c r="O611" s="34"/>
      <c r="P611" s="34"/>
      <c r="Q611" s="34"/>
      <c r="R611" s="5"/>
      <c r="S611" s="5"/>
      <c r="T611" s="5"/>
      <c r="U611" s="5"/>
      <c r="V611" s="5"/>
      <c r="W611" s="34"/>
      <c r="X611" s="34"/>
      <c r="Y611" s="34"/>
      <c r="Z611" s="34"/>
      <c r="AA611" s="34"/>
      <c r="AB611" s="5"/>
      <c r="AC611" s="5"/>
      <c r="AD611" s="34"/>
      <c r="AE611" s="5"/>
      <c r="AF611" s="5"/>
      <c r="AG611" s="5"/>
      <c r="AH611" s="5"/>
      <c r="AI611" s="5"/>
      <c r="AJ611" s="5"/>
      <c r="AK611" s="5"/>
      <c r="AL611" s="5"/>
      <c r="AM611" s="5"/>
      <c r="AN611" s="5"/>
      <c r="AO611" s="5"/>
      <c r="AP611" s="35"/>
      <c r="AQ611" s="34"/>
      <c r="AR611" s="34"/>
      <c r="AS611" s="34"/>
      <c r="AT611" s="34"/>
      <c r="AU611" s="34"/>
      <c r="AV611" s="34"/>
      <c r="AW611" s="34"/>
      <c r="AX611" s="34"/>
      <c r="AY611" s="34"/>
      <c r="AZ611" s="34"/>
      <c r="BA611" s="5"/>
      <c r="BB611" s="5"/>
      <c r="BC611" s="5"/>
      <c r="BD611" s="5"/>
      <c r="BE611" s="5"/>
      <c r="BF611" s="5"/>
      <c r="BG611" s="5"/>
      <c r="BH611" s="5"/>
      <c r="BI611" s="5"/>
      <c r="BJ611" s="5"/>
      <c r="BK611" s="5"/>
      <c r="BL611" s="5"/>
      <c r="BM611" s="4"/>
      <c r="BN611" s="5"/>
      <c r="BO611" s="5"/>
      <c r="BP611" s="5"/>
      <c r="BQ611" s="5"/>
      <c r="BR611" s="5"/>
      <c r="BS611" s="5"/>
      <c r="BT611" s="5"/>
      <c r="BU611" s="5"/>
    </row>
    <row r="612" spans="1:73" ht="13" x14ac:dyDescent="0.15">
      <c r="A612" s="34"/>
      <c r="B612" s="5"/>
      <c r="C612" s="5"/>
      <c r="D612" s="5"/>
      <c r="E612" s="5"/>
      <c r="F612" s="5"/>
      <c r="G612" s="5"/>
      <c r="H612" s="5"/>
      <c r="I612" s="5"/>
      <c r="J612" s="5"/>
      <c r="K612" s="5"/>
      <c r="L612" s="34"/>
      <c r="M612" s="34"/>
      <c r="N612" s="34"/>
      <c r="O612" s="34"/>
      <c r="P612" s="34"/>
      <c r="Q612" s="34"/>
      <c r="R612" s="5"/>
      <c r="S612" s="5"/>
      <c r="T612" s="5"/>
      <c r="U612" s="5"/>
      <c r="V612" s="5"/>
      <c r="W612" s="34"/>
      <c r="X612" s="34"/>
      <c r="Y612" s="34"/>
      <c r="Z612" s="34"/>
      <c r="AA612" s="34"/>
      <c r="AB612" s="5"/>
      <c r="AC612" s="5"/>
      <c r="AD612" s="34"/>
      <c r="AE612" s="5"/>
      <c r="AF612" s="5"/>
      <c r="AG612" s="5"/>
      <c r="AH612" s="5"/>
      <c r="AI612" s="5"/>
      <c r="AJ612" s="5"/>
      <c r="AK612" s="5"/>
      <c r="AL612" s="5"/>
      <c r="AM612" s="5"/>
      <c r="AN612" s="5"/>
      <c r="AO612" s="5"/>
      <c r="AP612" s="35"/>
      <c r="AQ612" s="34"/>
      <c r="AR612" s="34"/>
      <c r="AS612" s="34"/>
      <c r="AT612" s="34"/>
      <c r="AU612" s="34"/>
      <c r="AV612" s="34"/>
      <c r="AW612" s="34"/>
      <c r="AX612" s="34"/>
      <c r="AY612" s="34"/>
      <c r="AZ612" s="34"/>
      <c r="BA612" s="5"/>
      <c r="BB612" s="5"/>
      <c r="BC612" s="5"/>
      <c r="BD612" s="5"/>
      <c r="BE612" s="5"/>
      <c r="BF612" s="5"/>
      <c r="BG612" s="5"/>
      <c r="BH612" s="5"/>
      <c r="BI612" s="5"/>
      <c r="BJ612" s="5"/>
      <c r="BK612" s="5"/>
      <c r="BL612" s="5"/>
      <c r="BM612" s="4"/>
      <c r="BN612" s="5"/>
      <c r="BO612" s="5"/>
      <c r="BP612" s="5"/>
      <c r="BQ612" s="5"/>
      <c r="BR612" s="5"/>
      <c r="BS612" s="5"/>
      <c r="BT612" s="5"/>
      <c r="BU612" s="5"/>
    </row>
    <row r="613" spans="1:73" ht="13" x14ac:dyDescent="0.15">
      <c r="A613" s="34"/>
      <c r="B613" s="5"/>
      <c r="C613" s="5"/>
      <c r="D613" s="5"/>
      <c r="E613" s="5"/>
      <c r="F613" s="5"/>
      <c r="G613" s="5"/>
      <c r="H613" s="5"/>
      <c r="I613" s="5"/>
      <c r="J613" s="5"/>
      <c r="K613" s="5"/>
      <c r="L613" s="34"/>
      <c r="M613" s="34"/>
      <c r="N613" s="34"/>
      <c r="O613" s="34"/>
      <c r="P613" s="34"/>
      <c r="Q613" s="34"/>
      <c r="R613" s="5"/>
      <c r="S613" s="5"/>
      <c r="T613" s="5"/>
      <c r="U613" s="5"/>
      <c r="V613" s="5"/>
      <c r="W613" s="34"/>
      <c r="X613" s="34"/>
      <c r="Y613" s="34"/>
      <c r="Z613" s="34"/>
      <c r="AA613" s="34"/>
      <c r="AB613" s="5"/>
      <c r="AC613" s="5"/>
      <c r="AD613" s="34"/>
      <c r="AE613" s="5"/>
      <c r="AF613" s="5"/>
      <c r="AG613" s="5"/>
      <c r="AH613" s="5"/>
      <c r="AI613" s="5"/>
      <c r="AJ613" s="5"/>
      <c r="AK613" s="5"/>
      <c r="AL613" s="5"/>
      <c r="AM613" s="5"/>
      <c r="AN613" s="5"/>
      <c r="AO613" s="5"/>
      <c r="AP613" s="35"/>
      <c r="AQ613" s="34"/>
      <c r="AR613" s="34"/>
      <c r="AS613" s="34"/>
      <c r="AT613" s="34"/>
      <c r="AU613" s="34"/>
      <c r="AV613" s="34"/>
      <c r="AW613" s="34"/>
      <c r="AX613" s="34"/>
      <c r="AY613" s="34"/>
      <c r="AZ613" s="34"/>
      <c r="BA613" s="5"/>
      <c r="BB613" s="5"/>
      <c r="BC613" s="5"/>
      <c r="BD613" s="5"/>
      <c r="BE613" s="5"/>
      <c r="BF613" s="5"/>
      <c r="BG613" s="5"/>
      <c r="BH613" s="5"/>
      <c r="BI613" s="5"/>
      <c r="BJ613" s="5"/>
      <c r="BK613" s="5"/>
      <c r="BL613" s="5"/>
      <c r="BM613" s="4"/>
      <c r="BN613" s="5"/>
      <c r="BO613" s="5"/>
      <c r="BP613" s="5"/>
      <c r="BQ613" s="5"/>
      <c r="BR613" s="5"/>
      <c r="BS613" s="5"/>
      <c r="BT613" s="5"/>
      <c r="BU613" s="5"/>
    </row>
    <row r="614" spans="1:73" ht="13" x14ac:dyDescent="0.15">
      <c r="A614" s="34"/>
      <c r="B614" s="5"/>
      <c r="C614" s="5"/>
      <c r="D614" s="5"/>
      <c r="E614" s="5"/>
      <c r="F614" s="5"/>
      <c r="G614" s="5"/>
      <c r="H614" s="5"/>
      <c r="I614" s="5"/>
      <c r="J614" s="5"/>
      <c r="K614" s="5"/>
      <c r="L614" s="34"/>
      <c r="M614" s="34"/>
      <c r="N614" s="34"/>
      <c r="O614" s="34"/>
      <c r="P614" s="34"/>
      <c r="Q614" s="34"/>
      <c r="R614" s="5"/>
      <c r="S614" s="5"/>
      <c r="T614" s="5"/>
      <c r="U614" s="5"/>
      <c r="V614" s="5"/>
      <c r="W614" s="34"/>
      <c r="X614" s="34"/>
      <c r="Y614" s="34"/>
      <c r="Z614" s="34"/>
      <c r="AA614" s="34"/>
      <c r="AB614" s="5"/>
      <c r="AC614" s="5"/>
      <c r="AD614" s="34"/>
      <c r="AE614" s="5"/>
      <c r="AF614" s="5"/>
      <c r="AG614" s="5"/>
      <c r="AH614" s="5"/>
      <c r="AI614" s="5"/>
      <c r="AJ614" s="5"/>
      <c r="AK614" s="5"/>
      <c r="AL614" s="5"/>
      <c r="AM614" s="5"/>
      <c r="AN614" s="5"/>
      <c r="AO614" s="5"/>
      <c r="AP614" s="35"/>
      <c r="AQ614" s="34"/>
      <c r="AR614" s="34"/>
      <c r="AS614" s="34"/>
      <c r="AT614" s="34"/>
      <c r="AU614" s="34"/>
      <c r="AV614" s="34"/>
      <c r="AW614" s="34"/>
      <c r="AX614" s="34"/>
      <c r="AY614" s="34"/>
      <c r="AZ614" s="34"/>
      <c r="BA614" s="5"/>
      <c r="BB614" s="5"/>
      <c r="BC614" s="5"/>
      <c r="BD614" s="5"/>
      <c r="BE614" s="5"/>
      <c r="BF614" s="5"/>
      <c r="BG614" s="5"/>
      <c r="BH614" s="5"/>
      <c r="BI614" s="5"/>
      <c r="BJ614" s="5"/>
      <c r="BK614" s="5"/>
      <c r="BL614" s="5"/>
      <c r="BM614" s="4"/>
      <c r="BN614" s="5"/>
      <c r="BO614" s="5"/>
      <c r="BP614" s="5"/>
      <c r="BQ614" s="5"/>
      <c r="BR614" s="5"/>
      <c r="BS614" s="5"/>
      <c r="BT614" s="5"/>
      <c r="BU614" s="5"/>
    </row>
    <row r="615" spans="1:73" ht="13" x14ac:dyDescent="0.15">
      <c r="A615" s="34"/>
      <c r="B615" s="5"/>
      <c r="C615" s="5"/>
      <c r="D615" s="5"/>
      <c r="E615" s="5"/>
      <c r="F615" s="5"/>
      <c r="G615" s="5"/>
      <c r="H615" s="5"/>
      <c r="I615" s="5"/>
      <c r="J615" s="5"/>
      <c r="K615" s="5"/>
      <c r="L615" s="34"/>
      <c r="M615" s="34"/>
      <c r="N615" s="34"/>
      <c r="O615" s="34"/>
      <c r="P615" s="34"/>
      <c r="Q615" s="34"/>
      <c r="R615" s="5"/>
      <c r="S615" s="5"/>
      <c r="T615" s="5"/>
      <c r="U615" s="5"/>
      <c r="V615" s="5"/>
      <c r="W615" s="34"/>
      <c r="X615" s="34"/>
      <c r="Y615" s="34"/>
      <c r="Z615" s="34"/>
      <c r="AA615" s="34"/>
      <c r="AB615" s="5"/>
      <c r="AC615" s="5"/>
      <c r="AD615" s="34"/>
      <c r="AE615" s="5"/>
      <c r="AF615" s="5"/>
      <c r="AG615" s="5"/>
      <c r="AH615" s="5"/>
      <c r="AI615" s="5"/>
      <c r="AJ615" s="5"/>
      <c r="AK615" s="5"/>
      <c r="AL615" s="5"/>
      <c r="AM615" s="5"/>
      <c r="AN615" s="5"/>
      <c r="AO615" s="5"/>
      <c r="AP615" s="35"/>
      <c r="AQ615" s="34"/>
      <c r="AR615" s="34"/>
      <c r="AS615" s="34"/>
      <c r="AT615" s="34"/>
      <c r="AU615" s="34"/>
      <c r="AV615" s="34"/>
      <c r="AW615" s="34"/>
      <c r="AX615" s="34"/>
      <c r="AY615" s="34"/>
      <c r="AZ615" s="34"/>
      <c r="BA615" s="5"/>
      <c r="BB615" s="5"/>
      <c r="BC615" s="5"/>
      <c r="BD615" s="5"/>
      <c r="BE615" s="5"/>
      <c r="BF615" s="5"/>
      <c r="BG615" s="5"/>
      <c r="BH615" s="5"/>
      <c r="BI615" s="5"/>
      <c r="BJ615" s="5"/>
      <c r="BK615" s="5"/>
      <c r="BL615" s="5"/>
      <c r="BM615" s="4"/>
      <c r="BN615" s="5"/>
      <c r="BO615" s="5"/>
      <c r="BP615" s="5"/>
      <c r="BQ615" s="5"/>
      <c r="BR615" s="5"/>
      <c r="BS615" s="5"/>
      <c r="BT615" s="5"/>
      <c r="BU615" s="5"/>
    </row>
    <row r="616" spans="1:73" ht="13" x14ac:dyDescent="0.15">
      <c r="A616" s="34"/>
      <c r="B616" s="5"/>
      <c r="C616" s="5"/>
      <c r="D616" s="5"/>
      <c r="E616" s="5"/>
      <c r="F616" s="5"/>
      <c r="G616" s="5"/>
      <c r="H616" s="5"/>
      <c r="I616" s="5"/>
      <c r="J616" s="5"/>
      <c r="K616" s="5"/>
      <c r="L616" s="34"/>
      <c r="M616" s="34"/>
      <c r="N616" s="34"/>
      <c r="O616" s="34"/>
      <c r="P616" s="34"/>
      <c r="Q616" s="34"/>
      <c r="R616" s="5"/>
      <c r="S616" s="5"/>
      <c r="T616" s="5"/>
      <c r="U616" s="5"/>
      <c r="V616" s="5"/>
      <c r="W616" s="34"/>
      <c r="X616" s="34"/>
      <c r="Y616" s="34"/>
      <c r="Z616" s="34"/>
      <c r="AA616" s="34"/>
      <c r="AB616" s="5"/>
      <c r="AC616" s="5"/>
      <c r="AD616" s="34"/>
      <c r="AE616" s="5"/>
      <c r="AF616" s="5"/>
      <c r="AG616" s="5"/>
      <c r="AH616" s="5"/>
      <c r="AI616" s="5"/>
      <c r="AJ616" s="5"/>
      <c r="AK616" s="5"/>
      <c r="AL616" s="5"/>
      <c r="AM616" s="5"/>
      <c r="AN616" s="5"/>
      <c r="AO616" s="5"/>
      <c r="AP616" s="35"/>
      <c r="AQ616" s="34"/>
      <c r="AR616" s="34"/>
      <c r="AS616" s="34"/>
      <c r="AT616" s="34"/>
      <c r="AU616" s="34"/>
      <c r="AV616" s="34"/>
      <c r="AW616" s="34"/>
      <c r="AX616" s="34"/>
      <c r="AY616" s="34"/>
      <c r="AZ616" s="34"/>
      <c r="BA616" s="5"/>
      <c r="BB616" s="5"/>
      <c r="BC616" s="5"/>
      <c r="BD616" s="5"/>
      <c r="BE616" s="5"/>
      <c r="BF616" s="5"/>
      <c r="BG616" s="5"/>
      <c r="BH616" s="5"/>
      <c r="BI616" s="5"/>
      <c r="BJ616" s="5"/>
      <c r="BK616" s="5"/>
      <c r="BL616" s="5"/>
      <c r="BM616" s="4"/>
      <c r="BN616" s="5"/>
      <c r="BO616" s="5"/>
      <c r="BP616" s="5"/>
      <c r="BQ616" s="5"/>
      <c r="BR616" s="5"/>
      <c r="BS616" s="5"/>
      <c r="BT616" s="5"/>
      <c r="BU616" s="5"/>
    </row>
    <row r="617" spans="1:73" ht="13" x14ac:dyDescent="0.15">
      <c r="A617" s="34"/>
      <c r="B617" s="5"/>
      <c r="C617" s="5"/>
      <c r="D617" s="5"/>
      <c r="E617" s="5"/>
      <c r="F617" s="5"/>
      <c r="G617" s="5"/>
      <c r="H617" s="5"/>
      <c r="I617" s="5"/>
      <c r="J617" s="5"/>
      <c r="K617" s="5"/>
      <c r="L617" s="34"/>
      <c r="M617" s="34"/>
      <c r="N617" s="34"/>
      <c r="O617" s="34"/>
      <c r="P617" s="34"/>
      <c r="Q617" s="34"/>
      <c r="R617" s="5"/>
      <c r="S617" s="5"/>
      <c r="T617" s="5"/>
      <c r="U617" s="5"/>
      <c r="V617" s="5"/>
      <c r="W617" s="34"/>
      <c r="X617" s="34"/>
      <c r="Y617" s="34"/>
      <c r="Z617" s="34"/>
      <c r="AA617" s="34"/>
      <c r="AB617" s="5"/>
      <c r="AC617" s="5"/>
      <c r="AD617" s="34"/>
      <c r="AE617" s="5"/>
      <c r="AF617" s="5"/>
      <c r="AG617" s="5"/>
      <c r="AH617" s="5"/>
      <c r="AI617" s="5"/>
      <c r="AJ617" s="5"/>
      <c r="AK617" s="5"/>
      <c r="AL617" s="5"/>
      <c r="AM617" s="5"/>
      <c r="AN617" s="5"/>
      <c r="AO617" s="5"/>
      <c r="AP617" s="35"/>
      <c r="AQ617" s="34"/>
      <c r="AR617" s="34"/>
      <c r="AS617" s="34"/>
      <c r="AT617" s="34"/>
      <c r="AU617" s="34"/>
      <c r="AV617" s="34"/>
      <c r="AW617" s="34"/>
      <c r="AX617" s="34"/>
      <c r="AY617" s="34"/>
      <c r="AZ617" s="34"/>
      <c r="BA617" s="5"/>
      <c r="BB617" s="5"/>
      <c r="BC617" s="5"/>
      <c r="BD617" s="5"/>
      <c r="BE617" s="5"/>
      <c r="BF617" s="5"/>
      <c r="BG617" s="5"/>
      <c r="BH617" s="5"/>
      <c r="BI617" s="5"/>
      <c r="BJ617" s="5"/>
      <c r="BK617" s="5"/>
      <c r="BL617" s="5"/>
      <c r="BM617" s="4"/>
      <c r="BN617" s="5"/>
      <c r="BO617" s="5"/>
      <c r="BP617" s="5"/>
      <c r="BQ617" s="5"/>
      <c r="BR617" s="5"/>
      <c r="BS617" s="5"/>
      <c r="BT617" s="5"/>
      <c r="BU617" s="5"/>
    </row>
    <row r="618" spans="1:73" ht="13" x14ac:dyDescent="0.15">
      <c r="A618" s="34"/>
      <c r="B618" s="5"/>
      <c r="C618" s="5"/>
      <c r="D618" s="5"/>
      <c r="E618" s="5"/>
      <c r="F618" s="5"/>
      <c r="G618" s="5"/>
      <c r="H618" s="5"/>
      <c r="I618" s="5"/>
      <c r="J618" s="5"/>
      <c r="K618" s="5"/>
      <c r="L618" s="34"/>
      <c r="M618" s="34"/>
      <c r="N618" s="34"/>
      <c r="O618" s="34"/>
      <c r="P618" s="34"/>
      <c r="Q618" s="34"/>
      <c r="R618" s="5"/>
      <c r="S618" s="5"/>
      <c r="T618" s="5"/>
      <c r="U618" s="5"/>
      <c r="V618" s="5"/>
      <c r="W618" s="34"/>
      <c r="X618" s="34"/>
      <c r="Y618" s="34"/>
      <c r="Z618" s="34"/>
      <c r="AA618" s="34"/>
      <c r="AB618" s="5"/>
      <c r="AC618" s="5"/>
      <c r="AD618" s="34"/>
      <c r="AE618" s="5"/>
      <c r="AF618" s="5"/>
      <c r="AG618" s="5"/>
      <c r="AH618" s="5"/>
      <c r="AI618" s="5"/>
      <c r="AJ618" s="5"/>
      <c r="AK618" s="5"/>
      <c r="AL618" s="5"/>
      <c r="AM618" s="5"/>
      <c r="AN618" s="5"/>
      <c r="AO618" s="5"/>
      <c r="AP618" s="35"/>
      <c r="AQ618" s="34"/>
      <c r="AR618" s="34"/>
      <c r="AS618" s="34"/>
      <c r="AT618" s="34"/>
      <c r="AU618" s="34"/>
      <c r="AV618" s="34"/>
      <c r="AW618" s="34"/>
      <c r="AX618" s="34"/>
      <c r="AY618" s="34"/>
      <c r="AZ618" s="34"/>
      <c r="BA618" s="5"/>
      <c r="BB618" s="5"/>
      <c r="BC618" s="5"/>
      <c r="BD618" s="5"/>
      <c r="BE618" s="5"/>
      <c r="BF618" s="5"/>
      <c r="BG618" s="5"/>
      <c r="BH618" s="5"/>
      <c r="BI618" s="5"/>
      <c r="BJ618" s="5"/>
      <c r="BK618" s="5"/>
      <c r="BL618" s="5"/>
      <c r="BM618" s="4"/>
      <c r="BN618" s="5"/>
      <c r="BO618" s="5"/>
      <c r="BP618" s="5"/>
      <c r="BQ618" s="5"/>
      <c r="BR618" s="5"/>
      <c r="BS618" s="5"/>
      <c r="BT618" s="5"/>
      <c r="BU618" s="5"/>
    </row>
    <row r="619" spans="1:73" ht="13" x14ac:dyDescent="0.15">
      <c r="A619" s="34"/>
      <c r="B619" s="5"/>
      <c r="C619" s="5"/>
      <c r="D619" s="5"/>
      <c r="E619" s="5"/>
      <c r="F619" s="5"/>
      <c r="G619" s="5"/>
      <c r="H619" s="5"/>
      <c r="I619" s="5"/>
      <c r="J619" s="5"/>
      <c r="K619" s="5"/>
      <c r="L619" s="34"/>
      <c r="M619" s="34"/>
      <c r="N619" s="34"/>
      <c r="O619" s="34"/>
      <c r="P619" s="34"/>
      <c r="Q619" s="34"/>
      <c r="R619" s="5"/>
      <c r="S619" s="5"/>
      <c r="T619" s="5"/>
      <c r="U619" s="5"/>
      <c r="V619" s="5"/>
      <c r="W619" s="34"/>
      <c r="X619" s="34"/>
      <c r="Y619" s="34"/>
      <c r="Z619" s="34"/>
      <c r="AA619" s="34"/>
      <c r="AB619" s="5"/>
      <c r="AC619" s="5"/>
      <c r="AD619" s="34"/>
      <c r="AE619" s="5"/>
      <c r="AF619" s="5"/>
      <c r="AG619" s="5"/>
      <c r="AH619" s="5"/>
      <c r="AI619" s="5"/>
      <c r="AJ619" s="5"/>
      <c r="AK619" s="5"/>
      <c r="AL619" s="5"/>
      <c r="AM619" s="5"/>
      <c r="AN619" s="5"/>
      <c r="AO619" s="5"/>
      <c r="AP619" s="35"/>
      <c r="AQ619" s="34"/>
      <c r="AR619" s="34"/>
      <c r="AS619" s="34"/>
      <c r="AT619" s="34"/>
      <c r="AU619" s="34"/>
      <c r="AV619" s="34"/>
      <c r="AW619" s="34"/>
      <c r="AX619" s="34"/>
      <c r="AY619" s="34"/>
      <c r="AZ619" s="34"/>
      <c r="BA619" s="5"/>
      <c r="BB619" s="5"/>
      <c r="BC619" s="5"/>
      <c r="BD619" s="5"/>
      <c r="BE619" s="5"/>
      <c r="BF619" s="5"/>
      <c r="BG619" s="5"/>
      <c r="BH619" s="5"/>
      <c r="BI619" s="5"/>
      <c r="BJ619" s="5"/>
      <c r="BK619" s="5"/>
      <c r="BL619" s="5"/>
      <c r="BM619" s="4"/>
      <c r="BN619" s="5"/>
      <c r="BO619" s="5"/>
      <c r="BP619" s="5"/>
      <c r="BQ619" s="5"/>
      <c r="BR619" s="5"/>
      <c r="BS619" s="5"/>
      <c r="BT619" s="5"/>
      <c r="BU619" s="5"/>
    </row>
    <row r="620" spans="1:73" ht="13" x14ac:dyDescent="0.15">
      <c r="A620" s="34"/>
      <c r="B620" s="5"/>
      <c r="C620" s="5"/>
      <c r="D620" s="5"/>
      <c r="E620" s="5"/>
      <c r="F620" s="5"/>
      <c r="G620" s="5"/>
      <c r="H620" s="5"/>
      <c r="I620" s="5"/>
      <c r="J620" s="5"/>
      <c r="K620" s="5"/>
      <c r="L620" s="34"/>
      <c r="M620" s="34"/>
      <c r="N620" s="34"/>
      <c r="O620" s="34"/>
      <c r="P620" s="34"/>
      <c r="Q620" s="34"/>
      <c r="R620" s="5"/>
      <c r="S620" s="5"/>
      <c r="T620" s="5"/>
      <c r="U620" s="5"/>
      <c r="V620" s="5"/>
      <c r="W620" s="34"/>
      <c r="X620" s="34"/>
      <c r="Y620" s="34"/>
      <c r="Z620" s="34"/>
      <c r="AA620" s="34"/>
      <c r="AB620" s="5"/>
      <c r="AC620" s="5"/>
      <c r="AD620" s="34"/>
      <c r="AE620" s="5"/>
      <c r="AF620" s="5"/>
      <c r="AG620" s="5"/>
      <c r="AH620" s="5"/>
      <c r="AI620" s="5"/>
      <c r="AJ620" s="5"/>
      <c r="AK620" s="5"/>
      <c r="AL620" s="5"/>
      <c r="AM620" s="5"/>
      <c r="AN620" s="5"/>
      <c r="AO620" s="5"/>
      <c r="AP620" s="35"/>
      <c r="AQ620" s="34"/>
      <c r="AR620" s="34"/>
      <c r="AS620" s="34"/>
      <c r="AT620" s="34"/>
      <c r="AU620" s="34"/>
      <c r="AV620" s="34"/>
      <c r="AW620" s="34"/>
      <c r="AX620" s="34"/>
      <c r="AY620" s="34"/>
      <c r="AZ620" s="34"/>
      <c r="BA620" s="5"/>
      <c r="BB620" s="5"/>
      <c r="BC620" s="5"/>
      <c r="BD620" s="5"/>
      <c r="BE620" s="5"/>
      <c r="BF620" s="5"/>
      <c r="BG620" s="5"/>
      <c r="BH620" s="5"/>
      <c r="BI620" s="5"/>
      <c r="BJ620" s="5"/>
      <c r="BK620" s="5"/>
      <c r="BL620" s="5"/>
      <c r="BM620" s="4"/>
      <c r="BN620" s="5"/>
      <c r="BO620" s="5"/>
      <c r="BP620" s="5"/>
      <c r="BQ620" s="5"/>
      <c r="BR620" s="5"/>
      <c r="BS620" s="5"/>
      <c r="BT620" s="5"/>
      <c r="BU620" s="5"/>
    </row>
    <row r="621" spans="1:73" ht="13" x14ac:dyDescent="0.15">
      <c r="A621" s="34"/>
      <c r="B621" s="5"/>
      <c r="C621" s="5"/>
      <c r="D621" s="5"/>
      <c r="E621" s="5"/>
      <c r="F621" s="5"/>
      <c r="G621" s="5"/>
      <c r="H621" s="5"/>
      <c r="I621" s="5"/>
      <c r="J621" s="5"/>
      <c r="K621" s="5"/>
      <c r="L621" s="34"/>
      <c r="M621" s="34"/>
      <c r="N621" s="34"/>
      <c r="O621" s="34"/>
      <c r="P621" s="34"/>
      <c r="Q621" s="34"/>
      <c r="R621" s="5"/>
      <c r="S621" s="5"/>
      <c r="T621" s="5"/>
      <c r="U621" s="5"/>
      <c r="V621" s="5"/>
      <c r="W621" s="34"/>
      <c r="X621" s="34"/>
      <c r="Y621" s="34"/>
      <c r="Z621" s="34"/>
      <c r="AA621" s="34"/>
      <c r="AB621" s="5"/>
      <c r="AC621" s="5"/>
      <c r="AD621" s="34"/>
      <c r="AE621" s="5"/>
      <c r="AF621" s="5"/>
      <c r="AG621" s="5"/>
      <c r="AH621" s="5"/>
      <c r="AI621" s="5"/>
      <c r="AJ621" s="5"/>
      <c r="AK621" s="5"/>
      <c r="AL621" s="5"/>
      <c r="AM621" s="5"/>
      <c r="AN621" s="5"/>
      <c r="AO621" s="5"/>
      <c r="AP621" s="35"/>
      <c r="AQ621" s="34"/>
      <c r="AR621" s="34"/>
      <c r="AS621" s="34"/>
      <c r="AT621" s="34"/>
      <c r="AU621" s="34"/>
      <c r="AV621" s="34"/>
      <c r="AW621" s="34"/>
      <c r="AX621" s="34"/>
      <c r="AY621" s="34"/>
      <c r="AZ621" s="34"/>
      <c r="BA621" s="5"/>
      <c r="BB621" s="5"/>
      <c r="BC621" s="5"/>
      <c r="BD621" s="5"/>
      <c r="BE621" s="5"/>
      <c r="BF621" s="5"/>
      <c r="BG621" s="5"/>
      <c r="BH621" s="5"/>
      <c r="BI621" s="5"/>
      <c r="BJ621" s="5"/>
      <c r="BK621" s="5"/>
      <c r="BL621" s="5"/>
      <c r="BM621" s="4"/>
      <c r="BN621" s="5"/>
      <c r="BO621" s="5"/>
      <c r="BP621" s="5"/>
      <c r="BQ621" s="5"/>
      <c r="BR621" s="5"/>
      <c r="BS621" s="5"/>
      <c r="BT621" s="5"/>
      <c r="BU621" s="5"/>
    </row>
    <row r="622" spans="1:73" ht="13" x14ac:dyDescent="0.15">
      <c r="A622" s="34"/>
      <c r="B622" s="5"/>
      <c r="C622" s="5"/>
      <c r="D622" s="5"/>
      <c r="E622" s="5"/>
      <c r="F622" s="5"/>
      <c r="G622" s="5"/>
      <c r="H622" s="5"/>
      <c r="I622" s="5"/>
      <c r="J622" s="5"/>
      <c r="K622" s="5"/>
      <c r="L622" s="34"/>
      <c r="M622" s="34"/>
      <c r="N622" s="34"/>
      <c r="O622" s="34"/>
      <c r="P622" s="34"/>
      <c r="Q622" s="34"/>
      <c r="R622" s="5"/>
      <c r="S622" s="5"/>
      <c r="T622" s="5"/>
      <c r="U622" s="5"/>
      <c r="V622" s="5"/>
      <c r="W622" s="34"/>
      <c r="X622" s="34"/>
      <c r="Y622" s="34"/>
      <c r="Z622" s="34"/>
      <c r="AA622" s="34"/>
      <c r="AB622" s="5"/>
      <c r="AC622" s="5"/>
      <c r="AD622" s="34"/>
      <c r="AE622" s="5"/>
      <c r="AF622" s="5"/>
      <c r="AG622" s="5"/>
      <c r="AH622" s="5"/>
      <c r="AI622" s="5"/>
      <c r="AJ622" s="5"/>
      <c r="AK622" s="5"/>
      <c r="AL622" s="5"/>
      <c r="AM622" s="5"/>
      <c r="AN622" s="5"/>
      <c r="AO622" s="5"/>
      <c r="AP622" s="35"/>
      <c r="AQ622" s="34"/>
      <c r="AR622" s="34"/>
      <c r="AS622" s="34"/>
      <c r="AT622" s="34"/>
      <c r="AU622" s="34"/>
      <c r="AV622" s="34"/>
      <c r="AW622" s="34"/>
      <c r="AX622" s="34"/>
      <c r="AY622" s="34"/>
      <c r="AZ622" s="34"/>
      <c r="BA622" s="5"/>
      <c r="BB622" s="5"/>
      <c r="BC622" s="5"/>
      <c r="BD622" s="5"/>
      <c r="BE622" s="5"/>
      <c r="BF622" s="5"/>
      <c r="BG622" s="5"/>
      <c r="BH622" s="5"/>
      <c r="BI622" s="5"/>
      <c r="BJ622" s="5"/>
      <c r="BK622" s="5"/>
      <c r="BL622" s="5"/>
      <c r="BM622" s="4"/>
      <c r="BN622" s="5"/>
      <c r="BO622" s="5"/>
      <c r="BP622" s="5"/>
      <c r="BQ622" s="5"/>
      <c r="BR622" s="5"/>
      <c r="BS622" s="5"/>
      <c r="BT622" s="5"/>
      <c r="BU622" s="5"/>
    </row>
    <row r="623" spans="1:73" ht="13" x14ac:dyDescent="0.15">
      <c r="A623" s="34"/>
      <c r="B623" s="5"/>
      <c r="C623" s="5"/>
      <c r="D623" s="5"/>
      <c r="E623" s="5"/>
      <c r="F623" s="5"/>
      <c r="G623" s="5"/>
      <c r="H623" s="5"/>
      <c r="I623" s="5"/>
      <c r="J623" s="5"/>
      <c r="K623" s="5"/>
      <c r="L623" s="34"/>
      <c r="M623" s="34"/>
      <c r="N623" s="34"/>
      <c r="O623" s="34"/>
      <c r="P623" s="34"/>
      <c r="Q623" s="34"/>
      <c r="R623" s="5"/>
      <c r="S623" s="5"/>
      <c r="T623" s="5"/>
      <c r="U623" s="5"/>
      <c r="V623" s="5"/>
      <c r="W623" s="34"/>
      <c r="X623" s="34"/>
      <c r="Y623" s="34"/>
      <c r="Z623" s="34"/>
      <c r="AA623" s="34"/>
      <c r="AB623" s="5"/>
      <c r="AC623" s="5"/>
      <c r="AD623" s="34"/>
      <c r="AE623" s="5"/>
      <c r="AF623" s="5"/>
      <c r="AG623" s="5"/>
      <c r="AH623" s="5"/>
      <c r="AI623" s="5"/>
      <c r="AJ623" s="5"/>
      <c r="AK623" s="5"/>
      <c r="AL623" s="5"/>
      <c r="AM623" s="5"/>
      <c r="AN623" s="5"/>
      <c r="AO623" s="5"/>
      <c r="AP623" s="35"/>
      <c r="AQ623" s="34"/>
      <c r="AR623" s="34"/>
      <c r="AS623" s="34"/>
      <c r="AT623" s="34"/>
      <c r="AU623" s="34"/>
      <c r="AV623" s="34"/>
      <c r="AW623" s="34"/>
      <c r="AX623" s="34"/>
      <c r="AY623" s="34"/>
      <c r="AZ623" s="34"/>
      <c r="BA623" s="5"/>
      <c r="BB623" s="5"/>
      <c r="BC623" s="5"/>
      <c r="BD623" s="5"/>
      <c r="BE623" s="5"/>
      <c r="BF623" s="5"/>
      <c r="BG623" s="5"/>
      <c r="BH623" s="5"/>
      <c r="BI623" s="5"/>
      <c r="BJ623" s="5"/>
      <c r="BK623" s="5"/>
      <c r="BL623" s="5"/>
      <c r="BM623" s="4"/>
      <c r="BN623" s="5"/>
      <c r="BO623" s="5"/>
      <c r="BP623" s="5"/>
      <c r="BQ623" s="5"/>
      <c r="BR623" s="5"/>
      <c r="BS623" s="5"/>
      <c r="BT623" s="5"/>
      <c r="BU623" s="5"/>
    </row>
    <row r="624" spans="1:73" ht="13" x14ac:dyDescent="0.15">
      <c r="A624" s="34"/>
      <c r="B624" s="5"/>
      <c r="C624" s="5"/>
      <c r="D624" s="5"/>
      <c r="E624" s="5"/>
      <c r="F624" s="5"/>
      <c r="G624" s="5"/>
      <c r="H624" s="5"/>
      <c r="I624" s="5"/>
      <c r="J624" s="5"/>
      <c r="K624" s="5"/>
      <c r="L624" s="34"/>
      <c r="M624" s="34"/>
      <c r="N624" s="34"/>
      <c r="O624" s="34"/>
      <c r="P624" s="34"/>
      <c r="Q624" s="34"/>
      <c r="R624" s="5"/>
      <c r="S624" s="5"/>
      <c r="T624" s="5"/>
      <c r="U624" s="5"/>
      <c r="V624" s="5"/>
      <c r="W624" s="34"/>
      <c r="X624" s="34"/>
      <c r="Y624" s="34"/>
      <c r="Z624" s="34"/>
      <c r="AA624" s="34"/>
      <c r="AB624" s="5"/>
      <c r="AC624" s="5"/>
      <c r="AD624" s="34"/>
      <c r="AE624" s="5"/>
      <c r="AF624" s="5"/>
      <c r="AG624" s="5"/>
      <c r="AH624" s="5"/>
      <c r="AI624" s="5"/>
      <c r="AJ624" s="5"/>
      <c r="AK624" s="5"/>
      <c r="AL624" s="5"/>
      <c r="AM624" s="5"/>
      <c r="AN624" s="5"/>
      <c r="AO624" s="5"/>
      <c r="AP624" s="35"/>
      <c r="AQ624" s="34"/>
      <c r="AR624" s="34"/>
      <c r="AS624" s="34"/>
      <c r="AT624" s="34"/>
      <c r="AU624" s="34"/>
      <c r="AV624" s="34"/>
      <c r="AW624" s="34"/>
      <c r="AX624" s="34"/>
      <c r="AY624" s="34"/>
      <c r="AZ624" s="34"/>
      <c r="BA624" s="5"/>
      <c r="BB624" s="5"/>
      <c r="BC624" s="5"/>
      <c r="BD624" s="5"/>
      <c r="BE624" s="5"/>
      <c r="BF624" s="5"/>
      <c r="BG624" s="5"/>
      <c r="BH624" s="5"/>
      <c r="BI624" s="5"/>
      <c r="BJ624" s="5"/>
      <c r="BK624" s="5"/>
      <c r="BL624" s="5"/>
      <c r="BM624" s="4"/>
      <c r="BN624" s="5"/>
      <c r="BO624" s="5"/>
      <c r="BP624" s="5"/>
      <c r="BQ624" s="5"/>
      <c r="BR624" s="5"/>
      <c r="BS624" s="5"/>
      <c r="BT624" s="5"/>
      <c r="BU624" s="5"/>
    </row>
    <row r="625" spans="1:73" ht="13" x14ac:dyDescent="0.15">
      <c r="A625" s="34"/>
      <c r="B625" s="5"/>
      <c r="C625" s="5"/>
      <c r="D625" s="5"/>
      <c r="E625" s="5"/>
      <c r="F625" s="5"/>
      <c r="G625" s="5"/>
      <c r="H625" s="5"/>
      <c r="I625" s="5"/>
      <c r="J625" s="5"/>
      <c r="K625" s="5"/>
      <c r="L625" s="34"/>
      <c r="M625" s="34"/>
      <c r="N625" s="34"/>
      <c r="O625" s="34"/>
      <c r="P625" s="34"/>
      <c r="Q625" s="34"/>
      <c r="R625" s="5"/>
      <c r="S625" s="5"/>
      <c r="T625" s="5"/>
      <c r="U625" s="5"/>
      <c r="V625" s="5"/>
      <c r="W625" s="34"/>
      <c r="X625" s="34"/>
      <c r="Y625" s="34"/>
      <c r="Z625" s="34"/>
      <c r="AA625" s="34"/>
      <c r="AB625" s="5"/>
      <c r="AC625" s="5"/>
      <c r="AD625" s="34"/>
      <c r="AE625" s="5"/>
      <c r="AF625" s="5"/>
      <c r="AG625" s="5"/>
      <c r="AH625" s="5"/>
      <c r="AI625" s="5"/>
      <c r="AJ625" s="5"/>
      <c r="AK625" s="5"/>
      <c r="AL625" s="5"/>
      <c r="AM625" s="5"/>
      <c r="AN625" s="5"/>
      <c r="AO625" s="5"/>
      <c r="AP625" s="35"/>
      <c r="AQ625" s="34"/>
      <c r="AR625" s="34"/>
      <c r="AS625" s="34"/>
      <c r="AT625" s="34"/>
      <c r="AU625" s="34"/>
      <c r="AV625" s="34"/>
      <c r="AW625" s="34"/>
      <c r="AX625" s="34"/>
      <c r="AY625" s="34"/>
      <c r="AZ625" s="34"/>
      <c r="BA625" s="5"/>
      <c r="BB625" s="5"/>
      <c r="BC625" s="5"/>
      <c r="BD625" s="5"/>
      <c r="BE625" s="5"/>
      <c r="BF625" s="5"/>
      <c r="BG625" s="5"/>
      <c r="BH625" s="5"/>
      <c r="BI625" s="5"/>
      <c r="BJ625" s="5"/>
      <c r="BK625" s="5"/>
      <c r="BL625" s="5"/>
      <c r="BM625" s="4"/>
      <c r="BN625" s="5"/>
      <c r="BO625" s="5"/>
      <c r="BP625" s="5"/>
      <c r="BQ625" s="5"/>
      <c r="BR625" s="5"/>
      <c r="BS625" s="5"/>
      <c r="BT625" s="5"/>
      <c r="BU625" s="5"/>
    </row>
    <row r="626" spans="1:73" ht="13" x14ac:dyDescent="0.15">
      <c r="A626" s="34"/>
      <c r="B626" s="5"/>
      <c r="C626" s="5"/>
      <c r="D626" s="5"/>
      <c r="E626" s="5"/>
      <c r="F626" s="5"/>
      <c r="G626" s="5"/>
      <c r="H626" s="5"/>
      <c r="I626" s="5"/>
      <c r="J626" s="5"/>
      <c r="K626" s="5"/>
      <c r="L626" s="34"/>
      <c r="M626" s="34"/>
      <c r="N626" s="34"/>
      <c r="O626" s="34"/>
      <c r="P626" s="34"/>
      <c r="Q626" s="34"/>
      <c r="R626" s="5"/>
      <c r="S626" s="5"/>
      <c r="T626" s="5"/>
      <c r="U626" s="5"/>
      <c r="V626" s="5"/>
      <c r="W626" s="34"/>
      <c r="X626" s="34"/>
      <c r="Y626" s="34"/>
      <c r="Z626" s="34"/>
      <c r="AA626" s="34"/>
      <c r="AB626" s="5"/>
      <c r="AC626" s="5"/>
      <c r="AD626" s="34"/>
      <c r="AE626" s="5"/>
      <c r="AF626" s="5"/>
      <c r="AG626" s="5"/>
      <c r="AH626" s="5"/>
      <c r="AI626" s="5"/>
      <c r="AJ626" s="5"/>
      <c r="AK626" s="5"/>
      <c r="AL626" s="5"/>
      <c r="AM626" s="5"/>
      <c r="AN626" s="5"/>
      <c r="AO626" s="5"/>
      <c r="AP626" s="35"/>
      <c r="AQ626" s="34"/>
      <c r="AR626" s="34"/>
      <c r="AS626" s="34"/>
      <c r="AT626" s="34"/>
      <c r="AU626" s="34"/>
      <c r="AV626" s="34"/>
      <c r="AW626" s="34"/>
      <c r="AX626" s="34"/>
      <c r="AY626" s="34"/>
      <c r="AZ626" s="34"/>
      <c r="BA626" s="5"/>
      <c r="BB626" s="5"/>
      <c r="BC626" s="5"/>
      <c r="BD626" s="5"/>
      <c r="BE626" s="5"/>
      <c r="BF626" s="5"/>
      <c r="BG626" s="5"/>
      <c r="BH626" s="5"/>
      <c r="BI626" s="5"/>
      <c r="BJ626" s="5"/>
      <c r="BK626" s="5"/>
      <c r="BL626" s="5"/>
      <c r="BM626" s="4"/>
      <c r="BN626" s="5"/>
      <c r="BO626" s="5"/>
      <c r="BP626" s="5"/>
      <c r="BQ626" s="5"/>
      <c r="BR626" s="5"/>
      <c r="BS626" s="5"/>
      <c r="BT626" s="5"/>
      <c r="BU626" s="5"/>
    </row>
    <row r="627" spans="1:73" ht="13" x14ac:dyDescent="0.15">
      <c r="A627" s="34"/>
      <c r="B627" s="5"/>
      <c r="C627" s="5"/>
      <c r="D627" s="5"/>
      <c r="E627" s="5"/>
      <c r="F627" s="5"/>
      <c r="G627" s="5"/>
      <c r="H627" s="5"/>
      <c r="I627" s="5"/>
      <c r="J627" s="5"/>
      <c r="K627" s="5"/>
      <c r="L627" s="34"/>
      <c r="M627" s="34"/>
      <c r="N627" s="34"/>
      <c r="O627" s="34"/>
      <c r="P627" s="34"/>
      <c r="Q627" s="34"/>
      <c r="R627" s="5"/>
      <c r="S627" s="5"/>
      <c r="T627" s="5"/>
      <c r="U627" s="5"/>
      <c r="V627" s="5"/>
      <c r="W627" s="34"/>
      <c r="X627" s="34"/>
      <c r="Y627" s="34"/>
      <c r="Z627" s="34"/>
      <c r="AA627" s="34"/>
      <c r="AB627" s="5"/>
      <c r="AC627" s="5"/>
      <c r="AD627" s="34"/>
      <c r="AE627" s="5"/>
      <c r="AF627" s="5"/>
      <c r="AG627" s="5"/>
      <c r="AH627" s="5"/>
      <c r="AI627" s="5"/>
      <c r="AJ627" s="5"/>
      <c r="AK627" s="5"/>
      <c r="AL627" s="5"/>
      <c r="AM627" s="5"/>
      <c r="AN627" s="5"/>
      <c r="AO627" s="5"/>
      <c r="AP627" s="35"/>
      <c r="AQ627" s="34"/>
      <c r="AR627" s="34"/>
      <c r="AS627" s="34"/>
      <c r="AT627" s="34"/>
      <c r="AU627" s="34"/>
      <c r="AV627" s="34"/>
      <c r="AW627" s="34"/>
      <c r="AX627" s="34"/>
      <c r="AY627" s="34"/>
      <c r="AZ627" s="34"/>
      <c r="BA627" s="5"/>
      <c r="BB627" s="5"/>
      <c r="BC627" s="5"/>
      <c r="BD627" s="5"/>
      <c r="BE627" s="5"/>
      <c r="BF627" s="5"/>
      <c r="BG627" s="5"/>
      <c r="BH627" s="5"/>
      <c r="BI627" s="5"/>
      <c r="BJ627" s="5"/>
      <c r="BK627" s="5"/>
      <c r="BL627" s="5"/>
      <c r="BM627" s="4"/>
      <c r="BN627" s="5"/>
      <c r="BO627" s="5"/>
      <c r="BP627" s="5"/>
      <c r="BQ627" s="5"/>
      <c r="BR627" s="5"/>
      <c r="BS627" s="5"/>
      <c r="BT627" s="5"/>
      <c r="BU627" s="5"/>
    </row>
    <row r="628" spans="1:73" ht="13" x14ac:dyDescent="0.15">
      <c r="A628" s="34"/>
      <c r="B628" s="5"/>
      <c r="C628" s="5"/>
      <c r="D628" s="5"/>
      <c r="E628" s="5"/>
      <c r="F628" s="5"/>
      <c r="G628" s="5"/>
      <c r="H628" s="5"/>
      <c r="I628" s="5"/>
      <c r="J628" s="5"/>
      <c r="K628" s="5"/>
      <c r="L628" s="34"/>
      <c r="M628" s="34"/>
      <c r="N628" s="34"/>
      <c r="O628" s="34"/>
      <c r="P628" s="34"/>
      <c r="Q628" s="34"/>
      <c r="R628" s="5"/>
      <c r="S628" s="5"/>
      <c r="T628" s="5"/>
      <c r="U628" s="5"/>
      <c r="V628" s="5"/>
      <c r="W628" s="34"/>
      <c r="X628" s="34"/>
      <c r="Y628" s="34"/>
      <c r="Z628" s="34"/>
      <c r="AA628" s="34"/>
      <c r="AB628" s="5"/>
      <c r="AC628" s="5"/>
      <c r="AD628" s="34"/>
      <c r="AE628" s="5"/>
      <c r="AF628" s="5"/>
      <c r="AG628" s="5"/>
      <c r="AH628" s="5"/>
      <c r="AI628" s="5"/>
      <c r="AJ628" s="5"/>
      <c r="AK628" s="5"/>
      <c r="AL628" s="5"/>
      <c r="AM628" s="5"/>
      <c r="AN628" s="5"/>
      <c r="AO628" s="5"/>
      <c r="AP628" s="35"/>
      <c r="AQ628" s="34"/>
      <c r="AR628" s="34"/>
      <c r="AS628" s="34"/>
      <c r="AT628" s="34"/>
      <c r="AU628" s="34"/>
      <c r="AV628" s="34"/>
      <c r="AW628" s="34"/>
      <c r="AX628" s="34"/>
      <c r="AY628" s="34"/>
      <c r="AZ628" s="34"/>
      <c r="BA628" s="5"/>
      <c r="BB628" s="5"/>
      <c r="BC628" s="5"/>
      <c r="BD628" s="5"/>
      <c r="BE628" s="5"/>
      <c r="BF628" s="5"/>
      <c r="BG628" s="5"/>
      <c r="BH628" s="5"/>
      <c r="BI628" s="5"/>
      <c r="BJ628" s="5"/>
      <c r="BK628" s="5"/>
      <c r="BL628" s="5"/>
      <c r="BM628" s="4"/>
      <c r="BN628" s="5"/>
      <c r="BO628" s="5"/>
      <c r="BP628" s="5"/>
      <c r="BQ628" s="5"/>
      <c r="BR628" s="5"/>
      <c r="BS628" s="5"/>
      <c r="BT628" s="5"/>
      <c r="BU628" s="5"/>
    </row>
    <row r="629" spans="1:73" ht="13" x14ac:dyDescent="0.15">
      <c r="A629" s="34"/>
      <c r="B629" s="5"/>
      <c r="C629" s="5"/>
      <c r="D629" s="5"/>
      <c r="E629" s="5"/>
      <c r="F629" s="5"/>
      <c r="G629" s="5"/>
      <c r="H629" s="5"/>
      <c r="I629" s="5"/>
      <c r="J629" s="5"/>
      <c r="K629" s="5"/>
      <c r="L629" s="34"/>
      <c r="M629" s="34"/>
      <c r="N629" s="34"/>
      <c r="O629" s="34"/>
      <c r="P629" s="34"/>
      <c r="Q629" s="34"/>
      <c r="R629" s="5"/>
      <c r="S629" s="5"/>
      <c r="T629" s="5"/>
      <c r="U629" s="5"/>
      <c r="V629" s="5"/>
      <c r="W629" s="34"/>
      <c r="X629" s="34"/>
      <c r="Y629" s="34"/>
      <c r="Z629" s="34"/>
      <c r="AA629" s="34"/>
      <c r="AB629" s="5"/>
      <c r="AC629" s="5"/>
      <c r="AD629" s="34"/>
      <c r="AE629" s="5"/>
      <c r="AF629" s="5"/>
      <c r="AG629" s="5"/>
      <c r="AH629" s="5"/>
      <c r="AI629" s="5"/>
      <c r="AJ629" s="5"/>
      <c r="AK629" s="5"/>
      <c r="AL629" s="5"/>
      <c r="AM629" s="5"/>
      <c r="AN629" s="5"/>
      <c r="AO629" s="5"/>
      <c r="AP629" s="35"/>
      <c r="AQ629" s="34"/>
      <c r="AR629" s="34"/>
      <c r="AS629" s="34"/>
      <c r="AT629" s="34"/>
      <c r="AU629" s="34"/>
      <c r="AV629" s="34"/>
      <c r="AW629" s="34"/>
      <c r="AX629" s="34"/>
      <c r="AY629" s="34"/>
      <c r="AZ629" s="34"/>
      <c r="BA629" s="5"/>
      <c r="BB629" s="5"/>
      <c r="BC629" s="5"/>
      <c r="BD629" s="5"/>
      <c r="BE629" s="5"/>
      <c r="BF629" s="5"/>
      <c r="BG629" s="5"/>
      <c r="BH629" s="5"/>
      <c r="BI629" s="5"/>
      <c r="BJ629" s="5"/>
      <c r="BK629" s="5"/>
      <c r="BL629" s="5"/>
      <c r="BM629" s="4"/>
      <c r="BN629" s="5"/>
      <c r="BO629" s="5"/>
      <c r="BP629" s="5"/>
      <c r="BQ629" s="5"/>
      <c r="BR629" s="5"/>
      <c r="BS629" s="5"/>
      <c r="BT629" s="5"/>
      <c r="BU629" s="5"/>
    </row>
    <row r="630" spans="1:73" ht="13" x14ac:dyDescent="0.15">
      <c r="A630" s="34"/>
      <c r="B630" s="5"/>
      <c r="C630" s="5"/>
      <c r="D630" s="5"/>
      <c r="E630" s="5"/>
      <c r="F630" s="5"/>
      <c r="G630" s="5"/>
      <c r="H630" s="5"/>
      <c r="I630" s="5"/>
      <c r="J630" s="5"/>
      <c r="K630" s="5"/>
      <c r="L630" s="34"/>
      <c r="M630" s="34"/>
      <c r="N630" s="34"/>
      <c r="O630" s="34"/>
      <c r="P630" s="34"/>
      <c r="Q630" s="34"/>
      <c r="R630" s="5"/>
      <c r="S630" s="5"/>
      <c r="T630" s="5"/>
      <c r="U630" s="5"/>
      <c r="V630" s="5"/>
      <c r="W630" s="34"/>
      <c r="X630" s="34"/>
      <c r="Y630" s="34"/>
      <c r="Z630" s="34"/>
      <c r="AA630" s="34"/>
      <c r="AB630" s="5"/>
      <c r="AC630" s="5"/>
      <c r="AD630" s="34"/>
      <c r="AE630" s="5"/>
      <c r="AF630" s="5"/>
      <c r="AG630" s="5"/>
      <c r="AH630" s="5"/>
      <c r="AI630" s="5"/>
      <c r="AJ630" s="5"/>
      <c r="AK630" s="5"/>
      <c r="AL630" s="5"/>
      <c r="AM630" s="5"/>
      <c r="AN630" s="5"/>
      <c r="AO630" s="5"/>
      <c r="AP630" s="35"/>
      <c r="AQ630" s="34"/>
      <c r="AR630" s="34"/>
      <c r="AS630" s="34"/>
      <c r="AT630" s="34"/>
      <c r="AU630" s="34"/>
      <c r="AV630" s="34"/>
      <c r="AW630" s="34"/>
      <c r="AX630" s="34"/>
      <c r="AY630" s="34"/>
      <c r="AZ630" s="34"/>
      <c r="BA630" s="5"/>
      <c r="BB630" s="5"/>
      <c r="BC630" s="5"/>
      <c r="BD630" s="5"/>
      <c r="BE630" s="5"/>
      <c r="BF630" s="5"/>
      <c r="BG630" s="5"/>
      <c r="BH630" s="5"/>
      <c r="BI630" s="5"/>
      <c r="BJ630" s="5"/>
      <c r="BK630" s="5"/>
      <c r="BL630" s="5"/>
      <c r="BM630" s="4"/>
      <c r="BN630" s="5"/>
      <c r="BO630" s="5"/>
      <c r="BP630" s="5"/>
      <c r="BQ630" s="5"/>
      <c r="BR630" s="5"/>
      <c r="BS630" s="5"/>
      <c r="BT630" s="5"/>
      <c r="BU630" s="5"/>
    </row>
    <row r="631" spans="1:73" ht="13" x14ac:dyDescent="0.15">
      <c r="A631" s="34"/>
      <c r="B631" s="5"/>
      <c r="C631" s="5"/>
      <c r="D631" s="5"/>
      <c r="E631" s="5"/>
      <c r="F631" s="5"/>
      <c r="G631" s="5"/>
      <c r="H631" s="5"/>
      <c r="I631" s="5"/>
      <c r="J631" s="5"/>
      <c r="K631" s="5"/>
      <c r="L631" s="34"/>
      <c r="M631" s="34"/>
      <c r="N631" s="34"/>
      <c r="O631" s="34"/>
      <c r="P631" s="34"/>
      <c r="Q631" s="34"/>
      <c r="R631" s="5"/>
      <c r="S631" s="5"/>
      <c r="T631" s="5"/>
      <c r="U631" s="5"/>
      <c r="V631" s="5"/>
      <c r="W631" s="34"/>
      <c r="X631" s="34"/>
      <c r="Y631" s="34"/>
      <c r="Z631" s="34"/>
      <c r="AA631" s="34"/>
      <c r="AB631" s="5"/>
      <c r="AC631" s="5"/>
      <c r="AD631" s="34"/>
      <c r="AE631" s="5"/>
      <c r="AF631" s="5"/>
      <c r="AG631" s="5"/>
      <c r="AH631" s="5"/>
      <c r="AI631" s="5"/>
      <c r="AJ631" s="5"/>
      <c r="AK631" s="5"/>
      <c r="AL631" s="5"/>
      <c r="AM631" s="5"/>
      <c r="AN631" s="5"/>
      <c r="AO631" s="5"/>
      <c r="AP631" s="35"/>
      <c r="AQ631" s="34"/>
      <c r="AR631" s="34"/>
      <c r="AS631" s="34"/>
      <c r="AT631" s="34"/>
      <c r="AU631" s="34"/>
      <c r="AV631" s="34"/>
      <c r="AW631" s="34"/>
      <c r="AX631" s="34"/>
      <c r="AY631" s="34"/>
      <c r="AZ631" s="34"/>
      <c r="BA631" s="5"/>
      <c r="BB631" s="5"/>
      <c r="BC631" s="5"/>
      <c r="BD631" s="5"/>
      <c r="BE631" s="5"/>
      <c r="BF631" s="5"/>
      <c r="BG631" s="5"/>
      <c r="BH631" s="5"/>
      <c r="BI631" s="5"/>
      <c r="BJ631" s="5"/>
      <c r="BK631" s="5"/>
      <c r="BL631" s="5"/>
      <c r="BM631" s="4"/>
      <c r="BN631" s="5"/>
      <c r="BO631" s="5"/>
      <c r="BP631" s="5"/>
      <c r="BQ631" s="5"/>
      <c r="BR631" s="5"/>
      <c r="BS631" s="5"/>
      <c r="BT631" s="5"/>
      <c r="BU631" s="5"/>
    </row>
    <row r="632" spans="1:73" ht="13" x14ac:dyDescent="0.15">
      <c r="A632" s="34"/>
      <c r="B632" s="5"/>
      <c r="C632" s="5"/>
      <c r="D632" s="5"/>
      <c r="E632" s="5"/>
      <c r="F632" s="5"/>
      <c r="G632" s="5"/>
      <c r="H632" s="5"/>
      <c r="I632" s="5"/>
      <c r="J632" s="5"/>
      <c r="K632" s="5"/>
      <c r="L632" s="34"/>
      <c r="M632" s="34"/>
      <c r="N632" s="34"/>
      <c r="O632" s="34"/>
      <c r="P632" s="34"/>
      <c r="Q632" s="34"/>
      <c r="R632" s="5"/>
      <c r="S632" s="5"/>
      <c r="T632" s="5"/>
      <c r="U632" s="5"/>
      <c r="V632" s="5"/>
      <c r="W632" s="34"/>
      <c r="X632" s="34"/>
      <c r="Y632" s="34"/>
      <c r="Z632" s="34"/>
      <c r="AA632" s="34"/>
      <c r="AB632" s="5"/>
      <c r="AC632" s="5"/>
      <c r="AD632" s="34"/>
      <c r="AE632" s="5"/>
      <c r="AF632" s="5"/>
      <c r="AG632" s="5"/>
      <c r="AH632" s="5"/>
      <c r="AI632" s="5"/>
      <c r="AJ632" s="5"/>
      <c r="AK632" s="5"/>
      <c r="AL632" s="5"/>
      <c r="AM632" s="5"/>
      <c r="AN632" s="5"/>
      <c r="AO632" s="5"/>
      <c r="AP632" s="35"/>
      <c r="AQ632" s="34"/>
      <c r="AR632" s="34"/>
      <c r="AS632" s="34"/>
      <c r="AT632" s="34"/>
      <c r="AU632" s="34"/>
      <c r="AV632" s="34"/>
      <c r="AW632" s="34"/>
      <c r="AX632" s="34"/>
      <c r="AY632" s="34"/>
      <c r="AZ632" s="34"/>
      <c r="BA632" s="5"/>
      <c r="BB632" s="5"/>
      <c r="BC632" s="5"/>
      <c r="BD632" s="5"/>
      <c r="BE632" s="5"/>
      <c r="BF632" s="5"/>
      <c r="BG632" s="5"/>
      <c r="BH632" s="5"/>
      <c r="BI632" s="5"/>
      <c r="BJ632" s="5"/>
      <c r="BK632" s="5"/>
      <c r="BL632" s="5"/>
      <c r="BM632" s="4"/>
      <c r="BN632" s="5"/>
      <c r="BO632" s="5"/>
      <c r="BP632" s="5"/>
      <c r="BQ632" s="5"/>
      <c r="BR632" s="5"/>
      <c r="BS632" s="5"/>
      <c r="BT632" s="5"/>
      <c r="BU632" s="5"/>
    </row>
    <row r="633" spans="1:73" ht="13" x14ac:dyDescent="0.15">
      <c r="A633" s="34"/>
      <c r="B633" s="5"/>
      <c r="C633" s="5"/>
      <c r="D633" s="5"/>
      <c r="E633" s="5"/>
      <c r="F633" s="5"/>
      <c r="G633" s="5"/>
      <c r="H633" s="5"/>
      <c r="I633" s="5"/>
      <c r="J633" s="5"/>
      <c r="K633" s="5"/>
      <c r="L633" s="34"/>
      <c r="M633" s="34"/>
      <c r="N633" s="34"/>
      <c r="O633" s="34"/>
      <c r="P633" s="34"/>
      <c r="Q633" s="34"/>
      <c r="R633" s="5"/>
      <c r="S633" s="5"/>
      <c r="T633" s="5"/>
      <c r="U633" s="5"/>
      <c r="V633" s="5"/>
      <c r="W633" s="34"/>
      <c r="X633" s="34"/>
      <c r="Y633" s="34"/>
      <c r="Z633" s="34"/>
      <c r="AA633" s="34"/>
      <c r="AB633" s="5"/>
      <c r="AC633" s="5"/>
      <c r="AD633" s="34"/>
      <c r="AE633" s="5"/>
      <c r="AF633" s="5"/>
      <c r="AG633" s="5"/>
      <c r="AH633" s="5"/>
      <c r="AI633" s="5"/>
      <c r="AJ633" s="5"/>
      <c r="AK633" s="5"/>
      <c r="AL633" s="5"/>
      <c r="AM633" s="5"/>
      <c r="AN633" s="5"/>
      <c r="AO633" s="5"/>
      <c r="AP633" s="35"/>
      <c r="AQ633" s="34"/>
      <c r="AR633" s="34"/>
      <c r="AS633" s="34"/>
      <c r="AT633" s="34"/>
      <c r="AU633" s="34"/>
      <c r="AV633" s="34"/>
      <c r="AW633" s="34"/>
      <c r="AX633" s="34"/>
      <c r="AY633" s="34"/>
      <c r="AZ633" s="34"/>
      <c r="BA633" s="5"/>
      <c r="BB633" s="5"/>
      <c r="BC633" s="5"/>
      <c r="BD633" s="5"/>
      <c r="BE633" s="5"/>
      <c r="BF633" s="5"/>
      <c r="BG633" s="5"/>
      <c r="BH633" s="5"/>
      <c r="BI633" s="5"/>
      <c r="BJ633" s="5"/>
      <c r="BK633" s="5"/>
      <c r="BL633" s="5"/>
      <c r="BM633" s="4"/>
      <c r="BN633" s="5"/>
      <c r="BO633" s="5"/>
      <c r="BP633" s="5"/>
      <c r="BQ633" s="5"/>
      <c r="BR633" s="5"/>
      <c r="BS633" s="5"/>
      <c r="BT633" s="5"/>
      <c r="BU633" s="5"/>
    </row>
    <row r="634" spans="1:73" ht="13" x14ac:dyDescent="0.15">
      <c r="A634" s="34"/>
      <c r="B634" s="5"/>
      <c r="C634" s="5"/>
      <c r="D634" s="5"/>
      <c r="E634" s="5"/>
      <c r="F634" s="5"/>
      <c r="G634" s="5"/>
      <c r="H634" s="5"/>
      <c r="I634" s="5"/>
      <c r="J634" s="5"/>
      <c r="K634" s="5"/>
      <c r="L634" s="34"/>
      <c r="M634" s="34"/>
      <c r="N634" s="34"/>
      <c r="O634" s="34"/>
      <c r="P634" s="34"/>
      <c r="Q634" s="34"/>
      <c r="R634" s="5"/>
      <c r="S634" s="5"/>
      <c r="T634" s="5"/>
      <c r="U634" s="5"/>
      <c r="V634" s="5"/>
      <c r="W634" s="34"/>
      <c r="X634" s="34"/>
      <c r="Y634" s="34"/>
      <c r="Z634" s="34"/>
      <c r="AA634" s="34"/>
      <c r="AB634" s="5"/>
      <c r="AC634" s="5"/>
      <c r="AD634" s="34"/>
      <c r="AE634" s="5"/>
      <c r="AF634" s="5"/>
      <c r="AG634" s="5"/>
      <c r="AH634" s="5"/>
      <c r="AI634" s="5"/>
      <c r="AJ634" s="5"/>
      <c r="AK634" s="5"/>
      <c r="AL634" s="5"/>
      <c r="AM634" s="5"/>
      <c r="AN634" s="5"/>
      <c r="AO634" s="5"/>
      <c r="AP634" s="35"/>
      <c r="AQ634" s="34"/>
      <c r="AR634" s="34"/>
      <c r="AS634" s="34"/>
      <c r="AT634" s="34"/>
      <c r="AU634" s="34"/>
      <c r="AV634" s="34"/>
      <c r="AW634" s="34"/>
      <c r="AX634" s="34"/>
      <c r="AY634" s="34"/>
      <c r="AZ634" s="34"/>
      <c r="BA634" s="5"/>
      <c r="BB634" s="5"/>
      <c r="BC634" s="5"/>
      <c r="BD634" s="5"/>
      <c r="BE634" s="5"/>
      <c r="BF634" s="5"/>
      <c r="BG634" s="5"/>
      <c r="BH634" s="5"/>
      <c r="BI634" s="5"/>
      <c r="BJ634" s="5"/>
      <c r="BK634" s="5"/>
      <c r="BL634" s="5"/>
      <c r="BM634" s="4"/>
      <c r="BN634" s="5"/>
      <c r="BO634" s="5"/>
      <c r="BP634" s="5"/>
      <c r="BQ634" s="5"/>
      <c r="BR634" s="5"/>
      <c r="BS634" s="5"/>
      <c r="BT634" s="5"/>
      <c r="BU634" s="5"/>
    </row>
    <row r="635" spans="1:73" ht="13" x14ac:dyDescent="0.15">
      <c r="A635" s="34"/>
      <c r="B635" s="5"/>
      <c r="C635" s="5"/>
      <c r="D635" s="5"/>
      <c r="E635" s="5"/>
      <c r="F635" s="5"/>
      <c r="G635" s="5"/>
      <c r="H635" s="5"/>
      <c r="I635" s="5"/>
      <c r="J635" s="5"/>
      <c r="K635" s="5"/>
      <c r="L635" s="34"/>
      <c r="M635" s="34"/>
      <c r="N635" s="34"/>
      <c r="O635" s="34"/>
      <c r="P635" s="34"/>
      <c r="Q635" s="34"/>
      <c r="R635" s="5"/>
      <c r="S635" s="5"/>
      <c r="T635" s="5"/>
      <c r="U635" s="5"/>
      <c r="V635" s="5"/>
      <c r="W635" s="34"/>
      <c r="X635" s="34"/>
      <c r="Y635" s="34"/>
      <c r="Z635" s="34"/>
      <c r="AA635" s="34"/>
      <c r="AB635" s="5"/>
      <c r="AC635" s="5"/>
      <c r="AD635" s="34"/>
      <c r="AE635" s="5"/>
      <c r="AF635" s="5"/>
      <c r="AG635" s="5"/>
      <c r="AH635" s="5"/>
      <c r="AI635" s="5"/>
      <c r="AJ635" s="5"/>
      <c r="AK635" s="5"/>
      <c r="AL635" s="5"/>
      <c r="AM635" s="5"/>
      <c r="AN635" s="5"/>
      <c r="AO635" s="5"/>
      <c r="AP635" s="35"/>
      <c r="AQ635" s="34"/>
      <c r="AR635" s="34"/>
      <c r="AS635" s="34"/>
      <c r="AT635" s="34"/>
      <c r="AU635" s="34"/>
      <c r="AV635" s="34"/>
      <c r="AW635" s="34"/>
      <c r="AX635" s="34"/>
      <c r="AY635" s="34"/>
      <c r="AZ635" s="34"/>
      <c r="BA635" s="5"/>
      <c r="BB635" s="5"/>
      <c r="BC635" s="5"/>
      <c r="BD635" s="5"/>
      <c r="BE635" s="5"/>
      <c r="BF635" s="5"/>
      <c r="BG635" s="5"/>
      <c r="BH635" s="5"/>
      <c r="BI635" s="5"/>
      <c r="BJ635" s="5"/>
      <c r="BK635" s="5"/>
      <c r="BL635" s="5"/>
      <c r="BM635" s="4"/>
      <c r="BN635" s="5"/>
      <c r="BO635" s="5"/>
      <c r="BP635" s="5"/>
      <c r="BQ635" s="5"/>
      <c r="BR635" s="5"/>
      <c r="BS635" s="5"/>
      <c r="BT635" s="5"/>
      <c r="BU635" s="5"/>
    </row>
    <row r="636" spans="1:73" ht="13" x14ac:dyDescent="0.15">
      <c r="A636" s="34"/>
      <c r="B636" s="5"/>
      <c r="C636" s="5"/>
      <c r="D636" s="5"/>
      <c r="E636" s="5"/>
      <c r="F636" s="5"/>
      <c r="G636" s="5"/>
      <c r="H636" s="5"/>
      <c r="I636" s="5"/>
      <c r="J636" s="5"/>
      <c r="K636" s="5"/>
      <c r="L636" s="34"/>
      <c r="M636" s="34"/>
      <c r="N636" s="34"/>
      <c r="O636" s="34"/>
      <c r="P636" s="34"/>
      <c r="Q636" s="34"/>
      <c r="R636" s="5"/>
      <c r="S636" s="5"/>
      <c r="T636" s="5"/>
      <c r="U636" s="5"/>
      <c r="V636" s="5"/>
      <c r="W636" s="34"/>
      <c r="X636" s="34"/>
      <c r="Y636" s="34"/>
      <c r="Z636" s="34"/>
      <c r="AA636" s="34"/>
      <c r="AB636" s="5"/>
      <c r="AC636" s="5"/>
      <c r="AD636" s="34"/>
      <c r="AE636" s="5"/>
      <c r="AF636" s="5"/>
      <c r="AG636" s="5"/>
      <c r="AH636" s="5"/>
      <c r="AI636" s="5"/>
      <c r="AJ636" s="5"/>
      <c r="AK636" s="5"/>
      <c r="AL636" s="5"/>
      <c r="AM636" s="5"/>
      <c r="AN636" s="5"/>
      <c r="AO636" s="5"/>
      <c r="AP636" s="35"/>
      <c r="AQ636" s="34"/>
      <c r="AR636" s="34"/>
      <c r="AS636" s="34"/>
      <c r="AT636" s="34"/>
      <c r="AU636" s="34"/>
      <c r="AV636" s="34"/>
      <c r="AW636" s="34"/>
      <c r="AX636" s="34"/>
      <c r="AY636" s="34"/>
      <c r="AZ636" s="34"/>
      <c r="BA636" s="5"/>
      <c r="BB636" s="5"/>
      <c r="BC636" s="5"/>
      <c r="BD636" s="5"/>
      <c r="BE636" s="5"/>
      <c r="BF636" s="5"/>
      <c r="BG636" s="5"/>
      <c r="BH636" s="5"/>
      <c r="BI636" s="5"/>
      <c r="BJ636" s="5"/>
      <c r="BK636" s="5"/>
      <c r="BL636" s="5"/>
      <c r="BM636" s="4"/>
      <c r="BN636" s="5"/>
      <c r="BO636" s="5"/>
      <c r="BP636" s="5"/>
      <c r="BQ636" s="5"/>
      <c r="BR636" s="5"/>
      <c r="BS636" s="5"/>
      <c r="BT636" s="5"/>
      <c r="BU636" s="5"/>
    </row>
    <row r="637" spans="1:73" ht="13" x14ac:dyDescent="0.15">
      <c r="A637" s="34"/>
      <c r="B637" s="5"/>
      <c r="C637" s="5"/>
      <c r="D637" s="5"/>
      <c r="E637" s="5"/>
      <c r="F637" s="5"/>
      <c r="G637" s="5"/>
      <c r="H637" s="5"/>
      <c r="I637" s="5"/>
      <c r="J637" s="5"/>
      <c r="K637" s="5"/>
      <c r="L637" s="34"/>
      <c r="M637" s="34"/>
      <c r="N637" s="34"/>
      <c r="O637" s="34"/>
      <c r="P637" s="34"/>
      <c r="Q637" s="34"/>
      <c r="R637" s="5"/>
      <c r="S637" s="5"/>
      <c r="T637" s="5"/>
      <c r="U637" s="5"/>
      <c r="V637" s="5"/>
      <c r="W637" s="34"/>
      <c r="X637" s="34"/>
      <c r="Y637" s="34"/>
      <c r="Z637" s="34"/>
      <c r="AA637" s="34"/>
      <c r="AB637" s="5"/>
      <c r="AC637" s="5"/>
      <c r="AD637" s="34"/>
      <c r="AE637" s="5"/>
      <c r="AF637" s="5"/>
      <c r="AG637" s="5"/>
      <c r="AH637" s="5"/>
      <c r="AI637" s="5"/>
      <c r="AJ637" s="5"/>
      <c r="AK637" s="5"/>
      <c r="AL637" s="5"/>
      <c r="AM637" s="5"/>
      <c r="AN637" s="5"/>
      <c r="AO637" s="5"/>
      <c r="AP637" s="35"/>
      <c r="AQ637" s="34"/>
      <c r="AR637" s="34"/>
      <c r="AS637" s="34"/>
      <c r="AT637" s="34"/>
      <c r="AU637" s="34"/>
      <c r="AV637" s="34"/>
      <c r="AW637" s="34"/>
      <c r="AX637" s="34"/>
      <c r="AY637" s="34"/>
      <c r="AZ637" s="34"/>
      <c r="BA637" s="5"/>
      <c r="BB637" s="5"/>
      <c r="BC637" s="5"/>
      <c r="BD637" s="5"/>
      <c r="BE637" s="5"/>
      <c r="BF637" s="5"/>
      <c r="BG637" s="5"/>
      <c r="BH637" s="5"/>
      <c r="BI637" s="5"/>
      <c r="BJ637" s="5"/>
      <c r="BK637" s="5"/>
      <c r="BL637" s="5"/>
      <c r="BM637" s="4"/>
      <c r="BN637" s="5"/>
      <c r="BO637" s="5"/>
      <c r="BP637" s="5"/>
      <c r="BQ637" s="5"/>
      <c r="BR637" s="5"/>
      <c r="BS637" s="5"/>
      <c r="BT637" s="5"/>
      <c r="BU637" s="5"/>
    </row>
    <row r="638" spans="1:73" ht="13" x14ac:dyDescent="0.15">
      <c r="A638" s="34"/>
      <c r="B638" s="5"/>
      <c r="C638" s="5"/>
      <c r="D638" s="5"/>
      <c r="E638" s="5"/>
      <c r="F638" s="5"/>
      <c r="G638" s="5"/>
      <c r="H638" s="5"/>
      <c r="I638" s="5"/>
      <c r="J638" s="5"/>
      <c r="K638" s="5"/>
      <c r="L638" s="34"/>
      <c r="M638" s="34"/>
      <c r="N638" s="34"/>
      <c r="O638" s="34"/>
      <c r="P638" s="34"/>
      <c r="Q638" s="34"/>
      <c r="R638" s="5"/>
      <c r="S638" s="5"/>
      <c r="T638" s="5"/>
      <c r="U638" s="5"/>
      <c r="V638" s="5"/>
      <c r="W638" s="34"/>
      <c r="X638" s="34"/>
      <c r="Y638" s="34"/>
      <c r="Z638" s="34"/>
      <c r="AA638" s="34"/>
      <c r="AB638" s="5"/>
      <c r="AC638" s="5"/>
      <c r="AD638" s="34"/>
      <c r="AE638" s="5"/>
      <c r="AF638" s="5"/>
      <c r="AG638" s="5"/>
      <c r="AH638" s="5"/>
      <c r="AI638" s="5"/>
      <c r="AJ638" s="5"/>
      <c r="AK638" s="5"/>
      <c r="AL638" s="5"/>
      <c r="AM638" s="5"/>
      <c r="AN638" s="5"/>
      <c r="AO638" s="5"/>
      <c r="AP638" s="35"/>
      <c r="AQ638" s="34"/>
      <c r="AR638" s="34"/>
      <c r="AS638" s="34"/>
      <c r="AT638" s="34"/>
      <c r="AU638" s="34"/>
      <c r="AV638" s="34"/>
      <c r="AW638" s="34"/>
      <c r="AX638" s="34"/>
      <c r="AY638" s="34"/>
      <c r="AZ638" s="34"/>
      <c r="BA638" s="5"/>
      <c r="BB638" s="5"/>
      <c r="BC638" s="5"/>
      <c r="BD638" s="5"/>
      <c r="BE638" s="5"/>
      <c r="BF638" s="5"/>
      <c r="BG638" s="5"/>
      <c r="BH638" s="5"/>
      <c r="BI638" s="5"/>
      <c r="BJ638" s="5"/>
      <c r="BK638" s="5"/>
      <c r="BL638" s="5"/>
      <c r="BM638" s="4"/>
      <c r="BN638" s="5"/>
      <c r="BO638" s="5"/>
      <c r="BP638" s="5"/>
      <c r="BQ638" s="5"/>
      <c r="BR638" s="5"/>
      <c r="BS638" s="5"/>
      <c r="BT638" s="5"/>
      <c r="BU638" s="5"/>
    </row>
    <row r="639" spans="1:73" ht="13" x14ac:dyDescent="0.15">
      <c r="A639" s="34"/>
      <c r="B639" s="5"/>
      <c r="C639" s="5"/>
      <c r="D639" s="5"/>
      <c r="E639" s="5"/>
      <c r="F639" s="5"/>
      <c r="G639" s="5"/>
      <c r="H639" s="5"/>
      <c r="I639" s="5"/>
      <c r="J639" s="5"/>
      <c r="K639" s="5"/>
      <c r="L639" s="34"/>
      <c r="M639" s="34"/>
      <c r="N639" s="34"/>
      <c r="O639" s="34"/>
      <c r="P639" s="34"/>
      <c r="Q639" s="34"/>
      <c r="R639" s="5"/>
      <c r="S639" s="5"/>
      <c r="T639" s="5"/>
      <c r="U639" s="5"/>
      <c r="V639" s="5"/>
      <c r="W639" s="34"/>
      <c r="X639" s="34"/>
      <c r="Y639" s="34"/>
      <c r="Z639" s="34"/>
      <c r="AA639" s="34"/>
      <c r="AB639" s="5"/>
      <c r="AC639" s="5"/>
      <c r="AD639" s="34"/>
      <c r="AE639" s="5"/>
      <c r="AF639" s="5"/>
      <c r="AG639" s="5"/>
      <c r="AH639" s="5"/>
      <c r="AI639" s="5"/>
      <c r="AJ639" s="5"/>
      <c r="AK639" s="5"/>
      <c r="AL639" s="5"/>
      <c r="AM639" s="5"/>
      <c r="AN639" s="5"/>
      <c r="AO639" s="5"/>
      <c r="AP639" s="35"/>
      <c r="AQ639" s="34"/>
      <c r="AR639" s="34"/>
      <c r="AS639" s="34"/>
      <c r="AT639" s="34"/>
      <c r="AU639" s="34"/>
      <c r="AV639" s="34"/>
      <c r="AW639" s="34"/>
      <c r="AX639" s="34"/>
      <c r="AY639" s="34"/>
      <c r="AZ639" s="34"/>
      <c r="BA639" s="5"/>
      <c r="BB639" s="5"/>
      <c r="BC639" s="5"/>
      <c r="BD639" s="5"/>
      <c r="BE639" s="5"/>
      <c r="BF639" s="5"/>
      <c r="BG639" s="5"/>
      <c r="BH639" s="5"/>
      <c r="BI639" s="5"/>
      <c r="BJ639" s="5"/>
      <c r="BK639" s="5"/>
      <c r="BL639" s="5"/>
      <c r="BM639" s="4"/>
      <c r="BN639" s="5"/>
      <c r="BO639" s="5"/>
      <c r="BP639" s="5"/>
      <c r="BQ639" s="5"/>
      <c r="BR639" s="5"/>
      <c r="BS639" s="5"/>
      <c r="BT639" s="5"/>
      <c r="BU639" s="5"/>
    </row>
    <row r="640" spans="1:73" ht="13" x14ac:dyDescent="0.15">
      <c r="A640" s="34"/>
      <c r="B640" s="5"/>
      <c r="C640" s="5"/>
      <c r="D640" s="5"/>
      <c r="E640" s="5"/>
      <c r="F640" s="5"/>
      <c r="G640" s="5"/>
      <c r="H640" s="5"/>
      <c r="I640" s="5"/>
      <c r="J640" s="5"/>
      <c r="K640" s="5"/>
      <c r="L640" s="34"/>
      <c r="M640" s="34"/>
      <c r="N640" s="34"/>
      <c r="O640" s="34"/>
      <c r="P640" s="34"/>
      <c r="Q640" s="34"/>
      <c r="R640" s="5"/>
      <c r="S640" s="5"/>
      <c r="T640" s="5"/>
      <c r="U640" s="5"/>
      <c r="V640" s="5"/>
      <c r="W640" s="34"/>
      <c r="X640" s="34"/>
      <c r="Y640" s="34"/>
      <c r="Z640" s="34"/>
      <c r="AA640" s="34"/>
      <c r="AB640" s="5"/>
      <c r="AC640" s="5"/>
      <c r="AD640" s="34"/>
      <c r="AE640" s="5"/>
      <c r="AF640" s="5"/>
      <c r="AG640" s="5"/>
      <c r="AH640" s="5"/>
      <c r="AI640" s="5"/>
      <c r="AJ640" s="5"/>
      <c r="AK640" s="5"/>
      <c r="AL640" s="5"/>
      <c r="AM640" s="5"/>
      <c r="AN640" s="5"/>
      <c r="AO640" s="5"/>
      <c r="AP640" s="35"/>
      <c r="AQ640" s="34"/>
      <c r="AR640" s="34"/>
      <c r="AS640" s="34"/>
      <c r="AT640" s="34"/>
      <c r="AU640" s="34"/>
      <c r="AV640" s="34"/>
      <c r="AW640" s="34"/>
      <c r="AX640" s="34"/>
      <c r="AY640" s="34"/>
      <c r="AZ640" s="34"/>
      <c r="BA640" s="5"/>
      <c r="BB640" s="5"/>
      <c r="BC640" s="5"/>
      <c r="BD640" s="5"/>
      <c r="BE640" s="5"/>
      <c r="BF640" s="5"/>
      <c r="BG640" s="5"/>
      <c r="BH640" s="5"/>
      <c r="BI640" s="5"/>
      <c r="BJ640" s="5"/>
      <c r="BK640" s="5"/>
      <c r="BL640" s="5"/>
      <c r="BM640" s="4"/>
      <c r="BN640" s="5"/>
      <c r="BO640" s="5"/>
      <c r="BP640" s="5"/>
      <c r="BQ640" s="5"/>
      <c r="BR640" s="5"/>
      <c r="BS640" s="5"/>
      <c r="BT640" s="5"/>
      <c r="BU640" s="5"/>
    </row>
    <row r="641" spans="1:73" ht="13" x14ac:dyDescent="0.15">
      <c r="A641" s="34"/>
      <c r="B641" s="5"/>
      <c r="C641" s="5"/>
      <c r="D641" s="5"/>
      <c r="E641" s="5"/>
      <c r="F641" s="5"/>
      <c r="G641" s="5"/>
      <c r="H641" s="5"/>
      <c r="I641" s="5"/>
      <c r="J641" s="5"/>
      <c r="K641" s="5"/>
      <c r="L641" s="34"/>
      <c r="M641" s="34"/>
      <c r="N641" s="34"/>
      <c r="O641" s="34"/>
      <c r="P641" s="34"/>
      <c r="Q641" s="34"/>
      <c r="R641" s="5"/>
      <c r="S641" s="5"/>
      <c r="T641" s="5"/>
      <c r="U641" s="5"/>
      <c r="V641" s="5"/>
      <c r="W641" s="34"/>
      <c r="X641" s="34"/>
      <c r="Y641" s="34"/>
      <c r="Z641" s="34"/>
      <c r="AA641" s="34"/>
      <c r="AB641" s="5"/>
      <c r="AC641" s="5"/>
      <c r="AD641" s="34"/>
      <c r="AE641" s="5"/>
      <c r="AF641" s="5"/>
      <c r="AG641" s="5"/>
      <c r="AH641" s="5"/>
      <c r="AI641" s="5"/>
      <c r="AJ641" s="5"/>
      <c r="AK641" s="5"/>
      <c r="AL641" s="5"/>
      <c r="AM641" s="5"/>
      <c r="AN641" s="5"/>
      <c r="AO641" s="5"/>
      <c r="AP641" s="35"/>
      <c r="AQ641" s="34"/>
      <c r="AR641" s="34"/>
      <c r="AS641" s="34"/>
      <c r="AT641" s="34"/>
      <c r="AU641" s="34"/>
      <c r="AV641" s="34"/>
      <c r="AW641" s="34"/>
      <c r="AX641" s="34"/>
      <c r="AY641" s="34"/>
      <c r="AZ641" s="34"/>
      <c r="BA641" s="5"/>
      <c r="BB641" s="5"/>
      <c r="BC641" s="5"/>
      <c r="BD641" s="5"/>
      <c r="BE641" s="5"/>
      <c r="BF641" s="5"/>
      <c r="BG641" s="5"/>
      <c r="BH641" s="5"/>
      <c r="BI641" s="5"/>
      <c r="BJ641" s="5"/>
      <c r="BK641" s="5"/>
      <c r="BL641" s="5"/>
      <c r="BM641" s="4"/>
      <c r="BN641" s="5"/>
      <c r="BO641" s="5"/>
      <c r="BP641" s="5"/>
      <c r="BQ641" s="5"/>
      <c r="BR641" s="5"/>
      <c r="BS641" s="5"/>
      <c r="BT641" s="5"/>
      <c r="BU641" s="5"/>
    </row>
    <row r="642" spans="1:73" ht="13" x14ac:dyDescent="0.15">
      <c r="A642" s="34"/>
      <c r="B642" s="5"/>
      <c r="C642" s="5"/>
      <c r="D642" s="5"/>
      <c r="E642" s="5"/>
      <c r="F642" s="5"/>
      <c r="G642" s="5"/>
      <c r="H642" s="5"/>
      <c r="I642" s="5"/>
      <c r="J642" s="5"/>
      <c r="K642" s="5"/>
      <c r="L642" s="34"/>
      <c r="M642" s="34"/>
      <c r="N642" s="34"/>
      <c r="O642" s="34"/>
      <c r="P642" s="34"/>
      <c r="Q642" s="34"/>
      <c r="R642" s="5"/>
      <c r="S642" s="5"/>
      <c r="T642" s="5"/>
      <c r="U642" s="5"/>
      <c r="V642" s="5"/>
      <c r="W642" s="34"/>
      <c r="X642" s="34"/>
      <c r="Y642" s="34"/>
      <c r="Z642" s="34"/>
      <c r="AA642" s="34"/>
      <c r="AB642" s="5"/>
      <c r="AC642" s="5"/>
      <c r="AD642" s="34"/>
      <c r="AE642" s="5"/>
      <c r="AF642" s="5"/>
      <c r="AG642" s="5"/>
      <c r="AH642" s="5"/>
      <c r="AI642" s="5"/>
      <c r="AJ642" s="5"/>
      <c r="AK642" s="5"/>
      <c r="AL642" s="5"/>
      <c r="AM642" s="5"/>
      <c r="AN642" s="5"/>
      <c r="AO642" s="5"/>
      <c r="AP642" s="35"/>
      <c r="AQ642" s="34"/>
      <c r="AR642" s="34"/>
      <c r="AS642" s="34"/>
      <c r="AT642" s="34"/>
      <c r="AU642" s="34"/>
      <c r="AV642" s="34"/>
      <c r="AW642" s="34"/>
      <c r="AX642" s="34"/>
      <c r="AY642" s="34"/>
      <c r="AZ642" s="34"/>
      <c r="BA642" s="5"/>
      <c r="BB642" s="5"/>
      <c r="BC642" s="5"/>
      <c r="BD642" s="5"/>
      <c r="BE642" s="5"/>
      <c r="BF642" s="5"/>
      <c r="BG642" s="5"/>
      <c r="BH642" s="5"/>
      <c r="BI642" s="5"/>
      <c r="BJ642" s="5"/>
      <c r="BK642" s="5"/>
      <c r="BL642" s="5"/>
      <c r="BM642" s="4"/>
      <c r="BN642" s="5"/>
      <c r="BO642" s="5"/>
      <c r="BP642" s="5"/>
      <c r="BQ642" s="5"/>
      <c r="BR642" s="5"/>
      <c r="BS642" s="5"/>
      <c r="BT642" s="5"/>
      <c r="BU642" s="5"/>
    </row>
    <row r="643" spans="1:73" ht="13" x14ac:dyDescent="0.15">
      <c r="A643" s="34"/>
      <c r="B643" s="5"/>
      <c r="C643" s="5"/>
      <c r="D643" s="5"/>
      <c r="E643" s="5"/>
      <c r="F643" s="5"/>
      <c r="G643" s="5"/>
      <c r="H643" s="5"/>
      <c r="I643" s="5"/>
      <c r="J643" s="5"/>
      <c r="K643" s="5"/>
      <c r="L643" s="34"/>
      <c r="M643" s="34"/>
      <c r="N643" s="34"/>
      <c r="O643" s="34"/>
      <c r="P643" s="34"/>
      <c r="Q643" s="34"/>
      <c r="R643" s="5"/>
      <c r="S643" s="5"/>
      <c r="T643" s="5"/>
      <c r="U643" s="5"/>
      <c r="V643" s="5"/>
      <c r="W643" s="34"/>
      <c r="X643" s="34"/>
      <c r="Y643" s="34"/>
      <c r="Z643" s="34"/>
      <c r="AA643" s="34"/>
      <c r="AB643" s="5"/>
      <c r="AC643" s="5"/>
      <c r="AD643" s="34"/>
      <c r="AE643" s="5"/>
      <c r="AF643" s="5"/>
      <c r="AG643" s="5"/>
      <c r="AH643" s="5"/>
      <c r="AI643" s="5"/>
      <c r="AJ643" s="5"/>
      <c r="AK643" s="5"/>
      <c r="AL643" s="5"/>
      <c r="AM643" s="5"/>
      <c r="AN643" s="5"/>
      <c r="AO643" s="5"/>
      <c r="AP643" s="35"/>
      <c r="AQ643" s="34"/>
      <c r="AR643" s="34"/>
      <c r="AS643" s="34"/>
      <c r="AT643" s="34"/>
      <c r="AU643" s="34"/>
      <c r="AV643" s="34"/>
      <c r="AW643" s="34"/>
      <c r="AX643" s="34"/>
      <c r="AY643" s="34"/>
      <c r="AZ643" s="34"/>
      <c r="BA643" s="5"/>
      <c r="BB643" s="5"/>
      <c r="BC643" s="5"/>
      <c r="BD643" s="5"/>
      <c r="BE643" s="5"/>
      <c r="BF643" s="5"/>
      <c r="BG643" s="5"/>
      <c r="BH643" s="5"/>
      <c r="BI643" s="5"/>
      <c r="BJ643" s="5"/>
      <c r="BK643" s="5"/>
      <c r="BL643" s="5"/>
      <c r="BM643" s="4"/>
      <c r="BN643" s="5"/>
      <c r="BO643" s="5"/>
      <c r="BP643" s="5"/>
      <c r="BQ643" s="5"/>
      <c r="BR643" s="5"/>
      <c r="BS643" s="5"/>
      <c r="BT643" s="5"/>
      <c r="BU643" s="5"/>
    </row>
    <row r="644" spans="1:73" ht="13" x14ac:dyDescent="0.15">
      <c r="A644" s="34"/>
      <c r="B644" s="5"/>
      <c r="C644" s="5"/>
      <c r="D644" s="5"/>
      <c r="E644" s="5"/>
      <c r="F644" s="5"/>
      <c r="G644" s="5"/>
      <c r="H644" s="5"/>
      <c r="I644" s="5"/>
      <c r="J644" s="5"/>
      <c r="K644" s="5"/>
      <c r="L644" s="34"/>
      <c r="M644" s="34"/>
      <c r="N644" s="34"/>
      <c r="O644" s="34"/>
      <c r="P644" s="34"/>
      <c r="Q644" s="34"/>
      <c r="R644" s="5"/>
      <c r="S644" s="5"/>
      <c r="T644" s="5"/>
      <c r="U644" s="5"/>
      <c r="V644" s="5"/>
      <c r="W644" s="34"/>
      <c r="X644" s="34"/>
      <c r="Y644" s="34"/>
      <c r="Z644" s="34"/>
      <c r="AA644" s="34"/>
      <c r="AB644" s="5"/>
      <c r="AC644" s="5"/>
      <c r="AD644" s="34"/>
      <c r="AE644" s="5"/>
      <c r="AF644" s="5"/>
      <c r="AG644" s="5"/>
      <c r="AH644" s="5"/>
      <c r="AI644" s="5"/>
      <c r="AJ644" s="5"/>
      <c r="AK644" s="5"/>
      <c r="AL644" s="5"/>
      <c r="AM644" s="5"/>
      <c r="AN644" s="5"/>
      <c r="AO644" s="5"/>
      <c r="AP644" s="35"/>
      <c r="AQ644" s="34"/>
      <c r="AR644" s="34"/>
      <c r="AS644" s="34"/>
      <c r="AT644" s="34"/>
      <c r="AU644" s="34"/>
      <c r="AV644" s="34"/>
      <c r="AW644" s="34"/>
      <c r="AX644" s="34"/>
      <c r="AY644" s="34"/>
      <c r="AZ644" s="34"/>
      <c r="BA644" s="5"/>
      <c r="BB644" s="5"/>
      <c r="BC644" s="5"/>
      <c r="BD644" s="5"/>
      <c r="BE644" s="5"/>
      <c r="BF644" s="5"/>
      <c r="BG644" s="5"/>
      <c r="BH644" s="5"/>
      <c r="BI644" s="5"/>
      <c r="BJ644" s="5"/>
      <c r="BK644" s="5"/>
      <c r="BL644" s="5"/>
      <c r="BM644" s="4"/>
      <c r="BN644" s="5"/>
      <c r="BO644" s="5"/>
      <c r="BP644" s="5"/>
      <c r="BQ644" s="5"/>
      <c r="BR644" s="5"/>
      <c r="BS644" s="5"/>
      <c r="BT644" s="5"/>
      <c r="BU644" s="5"/>
    </row>
    <row r="645" spans="1:73" ht="13" x14ac:dyDescent="0.15">
      <c r="A645" s="34"/>
      <c r="B645" s="5"/>
      <c r="C645" s="5"/>
      <c r="D645" s="5"/>
      <c r="E645" s="5"/>
      <c r="F645" s="5"/>
      <c r="G645" s="5"/>
      <c r="H645" s="5"/>
      <c r="I645" s="5"/>
      <c r="J645" s="5"/>
      <c r="K645" s="5"/>
      <c r="L645" s="34"/>
      <c r="M645" s="34"/>
      <c r="N645" s="34"/>
      <c r="O645" s="34"/>
      <c r="P645" s="34"/>
      <c r="Q645" s="34"/>
      <c r="R645" s="5"/>
      <c r="S645" s="5"/>
      <c r="T645" s="5"/>
      <c r="U645" s="5"/>
      <c r="V645" s="5"/>
      <c r="W645" s="34"/>
      <c r="X645" s="34"/>
      <c r="Y645" s="34"/>
      <c r="Z645" s="34"/>
      <c r="AA645" s="34"/>
      <c r="AB645" s="5"/>
      <c r="AC645" s="5"/>
      <c r="AD645" s="34"/>
      <c r="AE645" s="5"/>
      <c r="AF645" s="5"/>
      <c r="AG645" s="5"/>
      <c r="AH645" s="5"/>
      <c r="AI645" s="5"/>
      <c r="AJ645" s="5"/>
      <c r="AK645" s="5"/>
      <c r="AL645" s="5"/>
      <c r="AM645" s="5"/>
      <c r="AN645" s="5"/>
      <c r="AO645" s="5"/>
      <c r="AP645" s="35"/>
      <c r="AQ645" s="34"/>
      <c r="AR645" s="34"/>
      <c r="AS645" s="34"/>
      <c r="AT645" s="34"/>
      <c r="AU645" s="34"/>
      <c r="AV645" s="34"/>
      <c r="AW645" s="34"/>
      <c r="AX645" s="34"/>
      <c r="AY645" s="34"/>
      <c r="AZ645" s="34"/>
      <c r="BA645" s="5"/>
      <c r="BB645" s="5"/>
      <c r="BC645" s="5"/>
      <c r="BD645" s="5"/>
      <c r="BE645" s="5"/>
      <c r="BF645" s="5"/>
      <c r="BG645" s="5"/>
      <c r="BH645" s="5"/>
      <c r="BI645" s="5"/>
      <c r="BJ645" s="5"/>
      <c r="BK645" s="5"/>
      <c r="BL645" s="5"/>
      <c r="BM645" s="4"/>
      <c r="BN645" s="5"/>
      <c r="BO645" s="5"/>
      <c r="BP645" s="5"/>
      <c r="BQ645" s="5"/>
      <c r="BR645" s="5"/>
      <c r="BS645" s="5"/>
      <c r="BT645" s="5"/>
      <c r="BU645" s="5"/>
    </row>
    <row r="646" spans="1:73" ht="13" x14ac:dyDescent="0.15">
      <c r="A646" s="34"/>
      <c r="B646" s="5"/>
      <c r="C646" s="5"/>
      <c r="D646" s="5"/>
      <c r="E646" s="5"/>
      <c r="F646" s="5"/>
      <c r="G646" s="5"/>
      <c r="H646" s="5"/>
      <c r="I646" s="5"/>
      <c r="J646" s="5"/>
      <c r="K646" s="5"/>
      <c r="L646" s="34"/>
      <c r="M646" s="34"/>
      <c r="N646" s="34"/>
      <c r="O646" s="34"/>
      <c r="P646" s="34"/>
      <c r="Q646" s="34"/>
      <c r="R646" s="5"/>
      <c r="S646" s="5"/>
      <c r="T646" s="5"/>
      <c r="U646" s="5"/>
      <c r="V646" s="5"/>
      <c r="W646" s="34"/>
      <c r="X646" s="34"/>
      <c r="Y646" s="34"/>
      <c r="Z646" s="34"/>
      <c r="AA646" s="34"/>
      <c r="AB646" s="5"/>
      <c r="AC646" s="5"/>
      <c r="AD646" s="34"/>
      <c r="AE646" s="5"/>
      <c r="AF646" s="5"/>
      <c r="AG646" s="5"/>
      <c r="AH646" s="5"/>
      <c r="AI646" s="5"/>
      <c r="AJ646" s="5"/>
      <c r="AK646" s="5"/>
      <c r="AL646" s="5"/>
      <c r="AM646" s="5"/>
      <c r="AN646" s="5"/>
      <c r="AO646" s="5"/>
      <c r="AP646" s="35"/>
      <c r="AQ646" s="34"/>
      <c r="AR646" s="34"/>
      <c r="AS646" s="34"/>
      <c r="AT646" s="34"/>
      <c r="AU646" s="34"/>
      <c r="AV646" s="34"/>
      <c r="AW646" s="34"/>
      <c r="AX646" s="34"/>
      <c r="AY646" s="34"/>
      <c r="AZ646" s="34"/>
      <c r="BA646" s="5"/>
      <c r="BB646" s="5"/>
      <c r="BC646" s="5"/>
      <c r="BD646" s="5"/>
      <c r="BE646" s="5"/>
      <c r="BF646" s="5"/>
      <c r="BG646" s="5"/>
      <c r="BH646" s="5"/>
      <c r="BI646" s="5"/>
      <c r="BJ646" s="5"/>
      <c r="BK646" s="5"/>
      <c r="BL646" s="5"/>
      <c r="BM646" s="4"/>
      <c r="BN646" s="5"/>
      <c r="BO646" s="5"/>
      <c r="BP646" s="5"/>
      <c r="BQ646" s="5"/>
      <c r="BR646" s="5"/>
      <c r="BS646" s="5"/>
      <c r="BT646" s="5"/>
      <c r="BU646" s="5"/>
    </row>
    <row r="647" spans="1:73" ht="13" x14ac:dyDescent="0.15">
      <c r="A647" s="34"/>
      <c r="B647" s="5"/>
      <c r="C647" s="5"/>
      <c r="D647" s="5"/>
      <c r="E647" s="5"/>
      <c r="F647" s="5"/>
      <c r="G647" s="5"/>
      <c r="H647" s="5"/>
      <c r="I647" s="5"/>
      <c r="J647" s="5"/>
      <c r="K647" s="5"/>
      <c r="L647" s="34"/>
      <c r="M647" s="34"/>
      <c r="N647" s="34"/>
      <c r="O647" s="34"/>
      <c r="P647" s="34"/>
      <c r="Q647" s="34"/>
      <c r="R647" s="5"/>
      <c r="S647" s="5"/>
      <c r="T647" s="5"/>
      <c r="U647" s="5"/>
      <c r="V647" s="5"/>
      <c r="W647" s="34"/>
      <c r="X647" s="34"/>
      <c r="Y647" s="34"/>
      <c r="Z647" s="34"/>
      <c r="AA647" s="34"/>
      <c r="AB647" s="5"/>
      <c r="AC647" s="5"/>
      <c r="AD647" s="34"/>
      <c r="AE647" s="5"/>
      <c r="AF647" s="5"/>
      <c r="AG647" s="5"/>
      <c r="AH647" s="5"/>
      <c r="AI647" s="5"/>
      <c r="AJ647" s="5"/>
      <c r="AK647" s="5"/>
      <c r="AL647" s="5"/>
      <c r="AM647" s="5"/>
      <c r="AN647" s="5"/>
      <c r="AO647" s="5"/>
      <c r="AP647" s="35"/>
      <c r="AQ647" s="34"/>
      <c r="AR647" s="34"/>
      <c r="AS647" s="34"/>
      <c r="AT647" s="34"/>
      <c r="AU647" s="34"/>
      <c r="AV647" s="34"/>
      <c r="AW647" s="34"/>
      <c r="AX647" s="34"/>
      <c r="AY647" s="34"/>
      <c r="AZ647" s="34"/>
      <c r="BA647" s="5"/>
      <c r="BB647" s="5"/>
      <c r="BC647" s="5"/>
      <c r="BD647" s="5"/>
      <c r="BE647" s="5"/>
      <c r="BF647" s="5"/>
      <c r="BG647" s="5"/>
      <c r="BH647" s="5"/>
      <c r="BI647" s="5"/>
      <c r="BJ647" s="5"/>
      <c r="BK647" s="5"/>
      <c r="BL647" s="5"/>
      <c r="BM647" s="4"/>
      <c r="BN647" s="5"/>
      <c r="BO647" s="5"/>
      <c r="BP647" s="5"/>
      <c r="BQ647" s="5"/>
      <c r="BR647" s="5"/>
      <c r="BS647" s="5"/>
      <c r="BT647" s="5"/>
      <c r="BU647" s="5"/>
    </row>
    <row r="648" spans="1:73" ht="13" x14ac:dyDescent="0.15">
      <c r="A648" s="34"/>
      <c r="B648" s="5"/>
      <c r="C648" s="5"/>
      <c r="D648" s="5"/>
      <c r="E648" s="5"/>
      <c r="F648" s="5"/>
      <c r="G648" s="5"/>
      <c r="H648" s="5"/>
      <c r="I648" s="5"/>
      <c r="J648" s="5"/>
      <c r="K648" s="5"/>
      <c r="L648" s="34"/>
      <c r="M648" s="34"/>
      <c r="N648" s="34"/>
      <c r="O648" s="34"/>
      <c r="P648" s="34"/>
      <c r="Q648" s="34"/>
      <c r="R648" s="5"/>
      <c r="S648" s="5"/>
      <c r="T648" s="5"/>
      <c r="U648" s="5"/>
      <c r="V648" s="5"/>
      <c r="W648" s="34"/>
      <c r="X648" s="34"/>
      <c r="Y648" s="34"/>
      <c r="Z648" s="34"/>
      <c r="AA648" s="34"/>
      <c r="AB648" s="5"/>
      <c r="AC648" s="5"/>
      <c r="AD648" s="34"/>
      <c r="AE648" s="5"/>
      <c r="AF648" s="5"/>
      <c r="AG648" s="5"/>
      <c r="AH648" s="5"/>
      <c r="AI648" s="5"/>
      <c r="AJ648" s="5"/>
      <c r="AK648" s="5"/>
      <c r="AL648" s="5"/>
      <c r="AM648" s="5"/>
      <c r="AN648" s="5"/>
      <c r="AO648" s="5"/>
      <c r="AP648" s="35"/>
      <c r="AQ648" s="34"/>
      <c r="AR648" s="34"/>
      <c r="AS648" s="34"/>
      <c r="AT648" s="34"/>
      <c r="AU648" s="34"/>
      <c r="AV648" s="34"/>
      <c r="AW648" s="34"/>
      <c r="AX648" s="34"/>
      <c r="AY648" s="34"/>
      <c r="AZ648" s="34"/>
      <c r="BA648" s="5"/>
      <c r="BB648" s="5"/>
      <c r="BC648" s="5"/>
      <c r="BD648" s="5"/>
      <c r="BE648" s="5"/>
      <c r="BF648" s="5"/>
      <c r="BG648" s="5"/>
      <c r="BH648" s="5"/>
      <c r="BI648" s="5"/>
      <c r="BJ648" s="5"/>
      <c r="BK648" s="5"/>
      <c r="BL648" s="5"/>
      <c r="BM648" s="4"/>
      <c r="BN648" s="5"/>
      <c r="BO648" s="5"/>
      <c r="BP648" s="5"/>
      <c r="BQ648" s="5"/>
      <c r="BR648" s="5"/>
      <c r="BS648" s="5"/>
      <c r="BT648" s="5"/>
      <c r="BU648" s="5"/>
    </row>
    <row r="649" spans="1:73" ht="13" x14ac:dyDescent="0.15">
      <c r="A649" s="34"/>
      <c r="B649" s="5"/>
      <c r="C649" s="5"/>
      <c r="D649" s="5"/>
      <c r="E649" s="5"/>
      <c r="F649" s="5"/>
      <c r="G649" s="5"/>
      <c r="H649" s="5"/>
      <c r="I649" s="5"/>
      <c r="J649" s="5"/>
      <c r="K649" s="5"/>
      <c r="L649" s="34"/>
      <c r="M649" s="34"/>
      <c r="N649" s="34"/>
      <c r="O649" s="34"/>
      <c r="P649" s="34"/>
      <c r="Q649" s="34"/>
      <c r="R649" s="5"/>
      <c r="S649" s="5"/>
      <c r="T649" s="5"/>
      <c r="U649" s="5"/>
      <c r="V649" s="5"/>
      <c r="W649" s="34"/>
      <c r="X649" s="34"/>
      <c r="Y649" s="34"/>
      <c r="Z649" s="34"/>
      <c r="AA649" s="34"/>
      <c r="AB649" s="5"/>
      <c r="AC649" s="5"/>
      <c r="AD649" s="34"/>
      <c r="AE649" s="5"/>
      <c r="AF649" s="5"/>
      <c r="AG649" s="5"/>
      <c r="AH649" s="5"/>
      <c r="AI649" s="5"/>
      <c r="AJ649" s="5"/>
      <c r="AK649" s="5"/>
      <c r="AL649" s="5"/>
      <c r="AM649" s="5"/>
      <c r="AN649" s="5"/>
      <c r="AO649" s="5"/>
      <c r="AP649" s="35"/>
      <c r="AQ649" s="34"/>
      <c r="AR649" s="34"/>
      <c r="AS649" s="34"/>
      <c r="AT649" s="34"/>
      <c r="AU649" s="34"/>
      <c r="AV649" s="34"/>
      <c r="AW649" s="34"/>
      <c r="AX649" s="34"/>
      <c r="AY649" s="34"/>
      <c r="AZ649" s="34"/>
      <c r="BA649" s="5"/>
      <c r="BB649" s="5"/>
      <c r="BC649" s="5"/>
      <c r="BD649" s="5"/>
      <c r="BE649" s="5"/>
      <c r="BF649" s="5"/>
      <c r="BG649" s="5"/>
      <c r="BH649" s="5"/>
      <c r="BI649" s="5"/>
      <c r="BJ649" s="5"/>
      <c r="BK649" s="5"/>
      <c r="BL649" s="5"/>
      <c r="BM649" s="4"/>
      <c r="BN649" s="5"/>
      <c r="BO649" s="5"/>
      <c r="BP649" s="5"/>
      <c r="BQ649" s="5"/>
      <c r="BR649" s="5"/>
      <c r="BS649" s="5"/>
      <c r="BT649" s="5"/>
      <c r="BU649" s="5"/>
    </row>
    <row r="650" spans="1:73" ht="13" x14ac:dyDescent="0.15">
      <c r="A650" s="34"/>
      <c r="B650" s="5"/>
      <c r="C650" s="5"/>
      <c r="D650" s="5"/>
      <c r="E650" s="5"/>
      <c r="F650" s="5"/>
      <c r="G650" s="5"/>
      <c r="H650" s="5"/>
      <c r="I650" s="5"/>
      <c r="J650" s="5"/>
      <c r="K650" s="5"/>
      <c r="L650" s="34"/>
      <c r="M650" s="34"/>
      <c r="N650" s="34"/>
      <c r="O650" s="34"/>
      <c r="P650" s="34"/>
      <c r="Q650" s="34"/>
      <c r="R650" s="5"/>
      <c r="S650" s="5"/>
      <c r="T650" s="5"/>
      <c r="U650" s="5"/>
      <c r="V650" s="5"/>
      <c r="W650" s="34"/>
      <c r="X650" s="34"/>
      <c r="Y650" s="34"/>
      <c r="Z650" s="34"/>
      <c r="AA650" s="34"/>
      <c r="AB650" s="5"/>
      <c r="AC650" s="5"/>
      <c r="AD650" s="34"/>
      <c r="AE650" s="5"/>
      <c r="AF650" s="5"/>
      <c r="AG650" s="5"/>
      <c r="AH650" s="5"/>
      <c r="AI650" s="5"/>
      <c r="AJ650" s="5"/>
      <c r="AK650" s="5"/>
      <c r="AL650" s="5"/>
      <c r="AM650" s="5"/>
      <c r="AN650" s="5"/>
      <c r="AO650" s="5"/>
      <c r="AP650" s="35"/>
      <c r="AQ650" s="34"/>
      <c r="AR650" s="34"/>
      <c r="AS650" s="34"/>
      <c r="AT650" s="34"/>
      <c r="AU650" s="34"/>
      <c r="AV650" s="34"/>
      <c r="AW650" s="34"/>
      <c r="AX650" s="34"/>
      <c r="AY650" s="34"/>
      <c r="AZ650" s="34"/>
      <c r="BA650" s="5"/>
      <c r="BB650" s="5"/>
      <c r="BC650" s="5"/>
      <c r="BD650" s="5"/>
      <c r="BE650" s="5"/>
      <c r="BF650" s="5"/>
      <c r="BG650" s="5"/>
      <c r="BH650" s="5"/>
      <c r="BI650" s="5"/>
      <c r="BJ650" s="5"/>
      <c r="BK650" s="5"/>
      <c r="BL650" s="5"/>
      <c r="BM650" s="4"/>
      <c r="BN650" s="5"/>
      <c r="BO650" s="5"/>
      <c r="BP650" s="5"/>
      <c r="BQ650" s="5"/>
      <c r="BR650" s="5"/>
      <c r="BS650" s="5"/>
      <c r="BT650" s="5"/>
      <c r="BU650" s="5"/>
    </row>
    <row r="651" spans="1:73" ht="13" x14ac:dyDescent="0.15">
      <c r="A651" s="34"/>
      <c r="B651" s="5"/>
      <c r="C651" s="5"/>
      <c r="D651" s="5"/>
      <c r="E651" s="5"/>
      <c r="F651" s="5"/>
      <c r="G651" s="5"/>
      <c r="H651" s="5"/>
      <c r="I651" s="5"/>
      <c r="J651" s="5"/>
      <c r="K651" s="5"/>
      <c r="L651" s="34"/>
      <c r="M651" s="34"/>
      <c r="N651" s="34"/>
      <c r="O651" s="34"/>
      <c r="P651" s="34"/>
      <c r="Q651" s="34"/>
      <c r="R651" s="5"/>
      <c r="S651" s="5"/>
      <c r="T651" s="5"/>
      <c r="U651" s="5"/>
      <c r="V651" s="5"/>
      <c r="W651" s="34"/>
      <c r="X651" s="34"/>
      <c r="Y651" s="34"/>
      <c r="Z651" s="34"/>
      <c r="AA651" s="34"/>
      <c r="AB651" s="5"/>
      <c r="AC651" s="5"/>
      <c r="AD651" s="34"/>
      <c r="AE651" s="5"/>
      <c r="AF651" s="5"/>
      <c r="AG651" s="5"/>
      <c r="AH651" s="5"/>
      <c r="AI651" s="5"/>
      <c r="AJ651" s="5"/>
      <c r="AK651" s="5"/>
      <c r="AL651" s="5"/>
      <c r="AM651" s="5"/>
      <c r="AN651" s="5"/>
      <c r="AO651" s="5"/>
      <c r="AP651" s="35"/>
      <c r="AQ651" s="34"/>
      <c r="AR651" s="34"/>
      <c r="AS651" s="34"/>
      <c r="AT651" s="34"/>
      <c r="AU651" s="34"/>
      <c r="AV651" s="34"/>
      <c r="AW651" s="34"/>
      <c r="AX651" s="34"/>
      <c r="AY651" s="34"/>
      <c r="AZ651" s="34"/>
      <c r="BA651" s="5"/>
      <c r="BB651" s="5"/>
      <c r="BC651" s="5"/>
      <c r="BD651" s="5"/>
      <c r="BE651" s="5"/>
      <c r="BF651" s="5"/>
      <c r="BG651" s="5"/>
      <c r="BH651" s="5"/>
      <c r="BI651" s="5"/>
      <c r="BJ651" s="5"/>
      <c r="BK651" s="5"/>
      <c r="BL651" s="5"/>
      <c r="BM651" s="4"/>
      <c r="BN651" s="5"/>
      <c r="BO651" s="5"/>
      <c r="BP651" s="5"/>
      <c r="BQ651" s="5"/>
      <c r="BR651" s="5"/>
      <c r="BS651" s="5"/>
      <c r="BT651" s="5"/>
      <c r="BU651" s="5"/>
    </row>
    <row r="652" spans="1:73" ht="13" x14ac:dyDescent="0.15">
      <c r="A652" s="34"/>
      <c r="B652" s="5"/>
      <c r="C652" s="5"/>
      <c r="D652" s="5"/>
      <c r="E652" s="5"/>
      <c r="F652" s="5"/>
      <c r="G652" s="5"/>
      <c r="H652" s="5"/>
      <c r="I652" s="5"/>
      <c r="J652" s="5"/>
      <c r="K652" s="5"/>
      <c r="L652" s="34"/>
      <c r="M652" s="34"/>
      <c r="N652" s="34"/>
      <c r="O652" s="34"/>
      <c r="P652" s="34"/>
      <c r="Q652" s="34"/>
      <c r="R652" s="5"/>
      <c r="S652" s="5"/>
      <c r="T652" s="5"/>
      <c r="U652" s="5"/>
      <c r="V652" s="5"/>
      <c r="W652" s="34"/>
      <c r="X652" s="34"/>
      <c r="Y652" s="34"/>
      <c r="Z652" s="34"/>
      <c r="AA652" s="34"/>
      <c r="AB652" s="5"/>
      <c r="AC652" s="5"/>
      <c r="AD652" s="34"/>
      <c r="AE652" s="5"/>
      <c r="AF652" s="5"/>
      <c r="AG652" s="5"/>
      <c r="AH652" s="5"/>
      <c r="AI652" s="5"/>
      <c r="AJ652" s="5"/>
      <c r="AK652" s="5"/>
      <c r="AL652" s="5"/>
      <c r="AM652" s="5"/>
      <c r="AN652" s="5"/>
      <c r="AO652" s="5"/>
      <c r="AP652" s="35"/>
      <c r="AQ652" s="34"/>
      <c r="AR652" s="34"/>
      <c r="AS652" s="34"/>
      <c r="AT652" s="34"/>
      <c r="AU652" s="34"/>
      <c r="AV652" s="34"/>
      <c r="AW652" s="34"/>
      <c r="AX652" s="34"/>
      <c r="AY652" s="34"/>
      <c r="AZ652" s="34"/>
      <c r="BA652" s="5"/>
      <c r="BB652" s="5"/>
      <c r="BC652" s="5"/>
      <c r="BD652" s="5"/>
      <c r="BE652" s="5"/>
      <c r="BF652" s="5"/>
      <c r="BG652" s="5"/>
      <c r="BH652" s="5"/>
      <c r="BI652" s="5"/>
      <c r="BJ652" s="5"/>
      <c r="BK652" s="5"/>
      <c r="BL652" s="5"/>
      <c r="BM652" s="4"/>
      <c r="BN652" s="5"/>
      <c r="BO652" s="5"/>
      <c r="BP652" s="5"/>
      <c r="BQ652" s="5"/>
      <c r="BR652" s="5"/>
      <c r="BS652" s="5"/>
      <c r="BT652" s="5"/>
      <c r="BU652" s="5"/>
    </row>
    <row r="653" spans="1:73" ht="13" x14ac:dyDescent="0.15">
      <c r="A653" s="34"/>
      <c r="B653" s="5"/>
      <c r="C653" s="5"/>
      <c r="D653" s="5"/>
      <c r="E653" s="5"/>
      <c r="F653" s="5"/>
      <c r="G653" s="5"/>
      <c r="H653" s="5"/>
      <c r="I653" s="5"/>
      <c r="J653" s="5"/>
      <c r="K653" s="5"/>
      <c r="L653" s="34"/>
      <c r="M653" s="34"/>
      <c r="N653" s="34"/>
      <c r="O653" s="34"/>
      <c r="P653" s="34"/>
      <c r="Q653" s="34"/>
      <c r="R653" s="5"/>
      <c r="S653" s="5"/>
      <c r="T653" s="5"/>
      <c r="U653" s="5"/>
      <c r="V653" s="5"/>
      <c r="W653" s="34"/>
      <c r="X653" s="34"/>
      <c r="Y653" s="34"/>
      <c r="Z653" s="34"/>
      <c r="AA653" s="34"/>
      <c r="AB653" s="5"/>
      <c r="AC653" s="5"/>
      <c r="AD653" s="34"/>
      <c r="AE653" s="5"/>
      <c r="AF653" s="5"/>
      <c r="AG653" s="5"/>
      <c r="AH653" s="5"/>
      <c r="AI653" s="5"/>
      <c r="AJ653" s="5"/>
      <c r="AK653" s="5"/>
      <c r="AL653" s="5"/>
      <c r="AM653" s="5"/>
      <c r="AN653" s="5"/>
      <c r="AO653" s="5"/>
      <c r="AP653" s="35"/>
      <c r="AQ653" s="34"/>
      <c r="AR653" s="34"/>
      <c r="AS653" s="34"/>
      <c r="AT653" s="34"/>
      <c r="AU653" s="34"/>
      <c r="AV653" s="34"/>
      <c r="AW653" s="34"/>
      <c r="AX653" s="34"/>
      <c r="AY653" s="34"/>
      <c r="AZ653" s="34"/>
      <c r="BA653" s="5"/>
      <c r="BB653" s="5"/>
      <c r="BC653" s="5"/>
      <c r="BD653" s="5"/>
      <c r="BE653" s="5"/>
      <c r="BF653" s="5"/>
      <c r="BG653" s="5"/>
      <c r="BH653" s="5"/>
      <c r="BI653" s="5"/>
      <c r="BJ653" s="5"/>
      <c r="BK653" s="5"/>
      <c r="BL653" s="5"/>
      <c r="BM653" s="4"/>
      <c r="BN653" s="5"/>
      <c r="BO653" s="5"/>
      <c r="BP653" s="5"/>
      <c r="BQ653" s="5"/>
      <c r="BR653" s="5"/>
      <c r="BS653" s="5"/>
      <c r="BT653" s="5"/>
      <c r="BU653" s="5"/>
    </row>
    <row r="654" spans="1:73" ht="13" x14ac:dyDescent="0.15">
      <c r="A654" s="34"/>
      <c r="B654" s="5"/>
      <c r="C654" s="5"/>
      <c r="D654" s="5"/>
      <c r="E654" s="5"/>
      <c r="F654" s="5"/>
      <c r="G654" s="5"/>
      <c r="H654" s="5"/>
      <c r="I654" s="5"/>
      <c r="J654" s="5"/>
      <c r="K654" s="5"/>
      <c r="L654" s="34"/>
      <c r="M654" s="34"/>
      <c r="N654" s="34"/>
      <c r="O654" s="34"/>
      <c r="P654" s="34"/>
      <c r="Q654" s="34"/>
      <c r="R654" s="5"/>
      <c r="S654" s="5"/>
      <c r="T654" s="5"/>
      <c r="U654" s="5"/>
      <c r="V654" s="5"/>
      <c r="W654" s="34"/>
      <c r="X654" s="34"/>
      <c r="Y654" s="34"/>
      <c r="Z654" s="34"/>
      <c r="AA654" s="34"/>
      <c r="AB654" s="5"/>
      <c r="AC654" s="5"/>
      <c r="AD654" s="34"/>
      <c r="AE654" s="5"/>
      <c r="AF654" s="5"/>
      <c r="AG654" s="5"/>
      <c r="AH654" s="5"/>
      <c r="AI654" s="5"/>
      <c r="AJ654" s="5"/>
      <c r="AK654" s="5"/>
      <c r="AL654" s="5"/>
      <c r="AM654" s="5"/>
      <c r="AN654" s="5"/>
      <c r="AO654" s="5"/>
      <c r="AP654" s="35"/>
      <c r="AQ654" s="34"/>
      <c r="AR654" s="34"/>
      <c r="AS654" s="34"/>
      <c r="AT654" s="34"/>
      <c r="AU654" s="34"/>
      <c r="AV654" s="34"/>
      <c r="AW654" s="34"/>
      <c r="AX654" s="34"/>
      <c r="AY654" s="34"/>
      <c r="AZ654" s="34"/>
      <c r="BA654" s="5"/>
      <c r="BB654" s="5"/>
      <c r="BC654" s="5"/>
      <c r="BD654" s="5"/>
      <c r="BE654" s="5"/>
      <c r="BF654" s="5"/>
      <c r="BG654" s="5"/>
      <c r="BH654" s="5"/>
      <c r="BI654" s="5"/>
      <c r="BJ654" s="5"/>
      <c r="BK654" s="5"/>
      <c r="BL654" s="5"/>
      <c r="BM654" s="4"/>
      <c r="BN654" s="5"/>
      <c r="BO654" s="5"/>
      <c r="BP654" s="5"/>
      <c r="BQ654" s="5"/>
      <c r="BR654" s="5"/>
      <c r="BS654" s="5"/>
      <c r="BT654" s="5"/>
      <c r="BU654" s="5"/>
    </row>
    <row r="655" spans="1:73" ht="13" x14ac:dyDescent="0.15">
      <c r="A655" s="34"/>
      <c r="B655" s="5"/>
      <c r="C655" s="5"/>
      <c r="D655" s="5"/>
      <c r="E655" s="5"/>
      <c r="F655" s="5"/>
      <c r="G655" s="5"/>
      <c r="H655" s="5"/>
      <c r="I655" s="5"/>
      <c r="J655" s="5"/>
      <c r="K655" s="5"/>
      <c r="L655" s="34"/>
      <c r="M655" s="34"/>
      <c r="N655" s="34"/>
      <c r="O655" s="34"/>
      <c r="P655" s="34"/>
      <c r="Q655" s="34"/>
      <c r="R655" s="5"/>
      <c r="S655" s="5"/>
      <c r="T655" s="5"/>
      <c r="U655" s="5"/>
      <c r="V655" s="5"/>
      <c r="W655" s="34"/>
      <c r="X655" s="34"/>
      <c r="Y655" s="34"/>
      <c r="Z655" s="34"/>
      <c r="AA655" s="34"/>
      <c r="AB655" s="5"/>
      <c r="AC655" s="5"/>
      <c r="AD655" s="34"/>
      <c r="AE655" s="5"/>
      <c r="AF655" s="5"/>
      <c r="AG655" s="5"/>
      <c r="AH655" s="5"/>
      <c r="AI655" s="5"/>
      <c r="AJ655" s="5"/>
      <c r="AK655" s="5"/>
      <c r="AL655" s="5"/>
      <c r="AM655" s="5"/>
      <c r="AN655" s="5"/>
      <c r="AO655" s="5"/>
      <c r="AP655" s="35"/>
      <c r="AQ655" s="34"/>
      <c r="AR655" s="34"/>
      <c r="AS655" s="34"/>
      <c r="AT655" s="34"/>
      <c r="AU655" s="34"/>
      <c r="AV655" s="34"/>
      <c r="AW655" s="34"/>
      <c r="AX655" s="34"/>
      <c r="AY655" s="34"/>
      <c r="AZ655" s="34"/>
      <c r="BA655" s="5"/>
      <c r="BB655" s="5"/>
      <c r="BC655" s="5"/>
      <c r="BD655" s="5"/>
      <c r="BE655" s="5"/>
      <c r="BF655" s="5"/>
      <c r="BG655" s="5"/>
      <c r="BH655" s="5"/>
      <c r="BI655" s="5"/>
      <c r="BJ655" s="5"/>
      <c r="BK655" s="5"/>
      <c r="BL655" s="5"/>
      <c r="BM655" s="4"/>
      <c r="BN655" s="5"/>
      <c r="BO655" s="5"/>
      <c r="BP655" s="5"/>
      <c r="BQ655" s="5"/>
      <c r="BR655" s="5"/>
      <c r="BS655" s="5"/>
      <c r="BT655" s="5"/>
      <c r="BU655" s="5"/>
    </row>
    <row r="656" spans="1:73" ht="13" x14ac:dyDescent="0.15">
      <c r="A656" s="34"/>
      <c r="B656" s="5"/>
      <c r="C656" s="5"/>
      <c r="D656" s="5"/>
      <c r="E656" s="5"/>
      <c r="F656" s="5"/>
      <c r="G656" s="5"/>
      <c r="H656" s="5"/>
      <c r="I656" s="5"/>
      <c r="J656" s="5"/>
      <c r="K656" s="5"/>
      <c r="L656" s="34"/>
      <c r="M656" s="34"/>
      <c r="N656" s="34"/>
      <c r="O656" s="34"/>
      <c r="P656" s="34"/>
      <c r="Q656" s="34"/>
      <c r="R656" s="5"/>
      <c r="S656" s="5"/>
      <c r="T656" s="5"/>
      <c r="U656" s="5"/>
      <c r="V656" s="5"/>
      <c r="W656" s="34"/>
      <c r="X656" s="34"/>
      <c r="Y656" s="34"/>
      <c r="Z656" s="34"/>
      <c r="AA656" s="34"/>
      <c r="AB656" s="5"/>
      <c r="AC656" s="5"/>
      <c r="AD656" s="34"/>
      <c r="AE656" s="5"/>
      <c r="AF656" s="5"/>
      <c r="AG656" s="5"/>
      <c r="AH656" s="5"/>
      <c r="AI656" s="5"/>
      <c r="AJ656" s="5"/>
      <c r="AK656" s="5"/>
      <c r="AL656" s="5"/>
      <c r="AM656" s="5"/>
      <c r="AN656" s="5"/>
      <c r="AO656" s="5"/>
      <c r="AP656" s="35"/>
      <c r="AQ656" s="34"/>
      <c r="AR656" s="34"/>
      <c r="AS656" s="34"/>
      <c r="AT656" s="34"/>
      <c r="AU656" s="34"/>
      <c r="AV656" s="34"/>
      <c r="AW656" s="34"/>
      <c r="AX656" s="34"/>
      <c r="AY656" s="34"/>
      <c r="AZ656" s="34"/>
      <c r="BA656" s="5"/>
      <c r="BB656" s="5"/>
      <c r="BC656" s="5"/>
      <c r="BD656" s="5"/>
      <c r="BE656" s="5"/>
      <c r="BF656" s="5"/>
      <c r="BG656" s="5"/>
      <c r="BH656" s="5"/>
      <c r="BI656" s="5"/>
      <c r="BJ656" s="5"/>
      <c r="BK656" s="5"/>
      <c r="BL656" s="5"/>
      <c r="BM656" s="4"/>
      <c r="BN656" s="5"/>
      <c r="BO656" s="5"/>
      <c r="BP656" s="5"/>
      <c r="BQ656" s="5"/>
      <c r="BR656" s="5"/>
      <c r="BS656" s="5"/>
      <c r="BT656" s="5"/>
      <c r="BU656" s="5"/>
    </row>
    <row r="657" spans="1:73" ht="13" x14ac:dyDescent="0.15">
      <c r="A657" s="34"/>
      <c r="B657" s="5"/>
      <c r="C657" s="5"/>
      <c r="D657" s="5"/>
      <c r="E657" s="5"/>
      <c r="F657" s="5"/>
      <c r="G657" s="5"/>
      <c r="H657" s="5"/>
      <c r="I657" s="5"/>
      <c r="J657" s="5"/>
      <c r="K657" s="5"/>
      <c r="L657" s="34"/>
      <c r="M657" s="34"/>
      <c r="N657" s="34"/>
      <c r="O657" s="34"/>
      <c r="P657" s="34"/>
      <c r="Q657" s="34"/>
      <c r="R657" s="5"/>
      <c r="S657" s="5"/>
      <c r="T657" s="5"/>
      <c r="U657" s="5"/>
      <c r="V657" s="5"/>
      <c r="W657" s="34"/>
      <c r="X657" s="34"/>
      <c r="Y657" s="34"/>
      <c r="Z657" s="34"/>
      <c r="AA657" s="34"/>
      <c r="AB657" s="5"/>
      <c r="AC657" s="5"/>
      <c r="AD657" s="34"/>
      <c r="AE657" s="5"/>
      <c r="AF657" s="5"/>
      <c r="AG657" s="5"/>
      <c r="AH657" s="5"/>
      <c r="AI657" s="5"/>
      <c r="AJ657" s="5"/>
      <c r="AK657" s="5"/>
      <c r="AL657" s="5"/>
      <c r="AM657" s="5"/>
      <c r="AN657" s="5"/>
      <c r="AO657" s="5"/>
      <c r="AP657" s="35"/>
      <c r="AQ657" s="34"/>
      <c r="AR657" s="34"/>
      <c r="AS657" s="34"/>
      <c r="AT657" s="34"/>
      <c r="AU657" s="34"/>
      <c r="AV657" s="34"/>
      <c r="AW657" s="34"/>
      <c r="AX657" s="34"/>
      <c r="AY657" s="34"/>
      <c r="AZ657" s="34"/>
      <c r="BA657" s="5"/>
      <c r="BB657" s="5"/>
      <c r="BC657" s="5"/>
      <c r="BD657" s="5"/>
      <c r="BE657" s="5"/>
      <c r="BF657" s="5"/>
      <c r="BG657" s="5"/>
      <c r="BH657" s="5"/>
      <c r="BI657" s="5"/>
      <c r="BJ657" s="5"/>
      <c r="BK657" s="5"/>
      <c r="BL657" s="5"/>
      <c r="BM657" s="4"/>
      <c r="BN657" s="5"/>
      <c r="BO657" s="5"/>
      <c r="BP657" s="5"/>
      <c r="BQ657" s="5"/>
      <c r="BR657" s="5"/>
      <c r="BS657" s="5"/>
      <c r="BT657" s="5"/>
      <c r="BU657" s="5"/>
    </row>
    <row r="658" spans="1:73" ht="13" x14ac:dyDescent="0.15">
      <c r="A658" s="34"/>
      <c r="B658" s="5"/>
      <c r="C658" s="5"/>
      <c r="D658" s="5"/>
      <c r="E658" s="5"/>
      <c r="F658" s="5"/>
      <c r="G658" s="5"/>
      <c r="H658" s="5"/>
      <c r="I658" s="5"/>
      <c r="J658" s="5"/>
      <c r="K658" s="5"/>
      <c r="L658" s="34"/>
      <c r="M658" s="34"/>
      <c r="N658" s="34"/>
      <c r="O658" s="34"/>
      <c r="P658" s="34"/>
      <c r="Q658" s="34"/>
      <c r="R658" s="5"/>
      <c r="S658" s="5"/>
      <c r="T658" s="5"/>
      <c r="U658" s="5"/>
      <c r="V658" s="5"/>
      <c r="W658" s="34"/>
      <c r="X658" s="34"/>
      <c r="Y658" s="34"/>
      <c r="Z658" s="34"/>
      <c r="AA658" s="34"/>
      <c r="AB658" s="5"/>
      <c r="AC658" s="5"/>
      <c r="AD658" s="34"/>
      <c r="AE658" s="5"/>
      <c r="AF658" s="5"/>
      <c r="AG658" s="5"/>
      <c r="AH658" s="5"/>
      <c r="AI658" s="5"/>
      <c r="AJ658" s="5"/>
      <c r="AK658" s="5"/>
      <c r="AL658" s="5"/>
      <c r="AM658" s="5"/>
      <c r="AN658" s="5"/>
      <c r="AO658" s="5"/>
      <c r="AP658" s="35"/>
      <c r="AQ658" s="34"/>
      <c r="AR658" s="34"/>
      <c r="AS658" s="34"/>
      <c r="AT658" s="34"/>
      <c r="AU658" s="34"/>
      <c r="AV658" s="34"/>
      <c r="AW658" s="34"/>
      <c r="AX658" s="34"/>
      <c r="AY658" s="34"/>
      <c r="AZ658" s="34"/>
      <c r="BA658" s="5"/>
      <c r="BB658" s="5"/>
      <c r="BC658" s="5"/>
      <c r="BD658" s="5"/>
      <c r="BE658" s="5"/>
      <c r="BF658" s="5"/>
      <c r="BG658" s="5"/>
      <c r="BH658" s="5"/>
      <c r="BI658" s="5"/>
      <c r="BJ658" s="5"/>
      <c r="BK658" s="5"/>
      <c r="BL658" s="5"/>
      <c r="BM658" s="4"/>
      <c r="BN658" s="5"/>
      <c r="BO658" s="5"/>
      <c r="BP658" s="5"/>
      <c r="BQ658" s="5"/>
      <c r="BR658" s="5"/>
      <c r="BS658" s="5"/>
      <c r="BT658" s="5"/>
      <c r="BU658" s="5"/>
    </row>
    <row r="659" spans="1:73" ht="13" x14ac:dyDescent="0.15">
      <c r="A659" s="34"/>
      <c r="B659" s="5"/>
      <c r="C659" s="5"/>
      <c r="D659" s="5"/>
      <c r="E659" s="5"/>
      <c r="F659" s="5"/>
      <c r="G659" s="5"/>
      <c r="H659" s="5"/>
      <c r="I659" s="5"/>
      <c r="J659" s="5"/>
      <c r="K659" s="5"/>
      <c r="L659" s="34"/>
      <c r="M659" s="34"/>
      <c r="N659" s="34"/>
      <c r="O659" s="34"/>
      <c r="P659" s="34"/>
      <c r="Q659" s="34"/>
      <c r="R659" s="5"/>
      <c r="S659" s="5"/>
      <c r="T659" s="5"/>
      <c r="U659" s="5"/>
      <c r="V659" s="5"/>
      <c r="W659" s="34"/>
      <c r="X659" s="34"/>
      <c r="Y659" s="34"/>
      <c r="Z659" s="34"/>
      <c r="AA659" s="34"/>
      <c r="AB659" s="5"/>
      <c r="AC659" s="5"/>
      <c r="AD659" s="34"/>
      <c r="AE659" s="5"/>
      <c r="AF659" s="5"/>
      <c r="AG659" s="5"/>
      <c r="AH659" s="5"/>
      <c r="AI659" s="5"/>
      <c r="AJ659" s="5"/>
      <c r="AK659" s="5"/>
      <c r="AL659" s="5"/>
      <c r="AM659" s="5"/>
      <c r="AN659" s="5"/>
      <c r="AO659" s="5"/>
      <c r="AP659" s="35"/>
      <c r="AQ659" s="34"/>
      <c r="AR659" s="34"/>
      <c r="AS659" s="34"/>
      <c r="AT659" s="34"/>
      <c r="AU659" s="34"/>
      <c r="AV659" s="34"/>
      <c r="AW659" s="34"/>
      <c r="AX659" s="34"/>
      <c r="AY659" s="34"/>
      <c r="AZ659" s="34"/>
      <c r="BA659" s="5"/>
      <c r="BB659" s="5"/>
      <c r="BC659" s="5"/>
      <c r="BD659" s="5"/>
      <c r="BE659" s="5"/>
      <c r="BF659" s="5"/>
      <c r="BG659" s="5"/>
      <c r="BH659" s="5"/>
      <c r="BI659" s="5"/>
      <c r="BJ659" s="5"/>
      <c r="BK659" s="5"/>
      <c r="BL659" s="5"/>
      <c r="BM659" s="4"/>
      <c r="BN659" s="5"/>
      <c r="BO659" s="5"/>
      <c r="BP659" s="5"/>
      <c r="BQ659" s="5"/>
      <c r="BR659" s="5"/>
      <c r="BS659" s="5"/>
      <c r="BT659" s="5"/>
      <c r="BU659" s="5"/>
    </row>
    <row r="660" spans="1:73" ht="13" x14ac:dyDescent="0.15">
      <c r="A660" s="34"/>
      <c r="B660" s="5"/>
      <c r="C660" s="5"/>
      <c r="D660" s="5"/>
      <c r="E660" s="5"/>
      <c r="F660" s="5"/>
      <c r="G660" s="5"/>
      <c r="H660" s="5"/>
      <c r="I660" s="5"/>
      <c r="J660" s="5"/>
      <c r="K660" s="5"/>
      <c r="L660" s="34"/>
      <c r="M660" s="34"/>
      <c r="N660" s="34"/>
      <c r="O660" s="34"/>
      <c r="P660" s="34"/>
      <c r="Q660" s="34"/>
      <c r="R660" s="5"/>
      <c r="S660" s="5"/>
      <c r="T660" s="5"/>
      <c r="U660" s="5"/>
      <c r="V660" s="5"/>
      <c r="W660" s="34"/>
      <c r="X660" s="34"/>
      <c r="Y660" s="34"/>
      <c r="Z660" s="34"/>
      <c r="AA660" s="34"/>
      <c r="AB660" s="5"/>
      <c r="AC660" s="5"/>
      <c r="AD660" s="34"/>
      <c r="AE660" s="5"/>
      <c r="AF660" s="5"/>
      <c r="AG660" s="5"/>
      <c r="AH660" s="5"/>
      <c r="AI660" s="5"/>
      <c r="AJ660" s="5"/>
      <c r="AK660" s="5"/>
      <c r="AL660" s="5"/>
      <c r="AM660" s="5"/>
      <c r="AN660" s="5"/>
      <c r="AO660" s="5"/>
      <c r="AP660" s="35"/>
      <c r="AQ660" s="34"/>
      <c r="AR660" s="34"/>
      <c r="AS660" s="34"/>
      <c r="AT660" s="34"/>
      <c r="AU660" s="34"/>
      <c r="AV660" s="34"/>
      <c r="AW660" s="34"/>
      <c r="AX660" s="34"/>
      <c r="AY660" s="34"/>
      <c r="AZ660" s="34"/>
      <c r="BA660" s="5"/>
      <c r="BB660" s="5"/>
      <c r="BC660" s="5"/>
      <c r="BD660" s="5"/>
      <c r="BE660" s="5"/>
      <c r="BF660" s="5"/>
      <c r="BG660" s="5"/>
      <c r="BH660" s="5"/>
      <c r="BI660" s="5"/>
      <c r="BJ660" s="5"/>
      <c r="BK660" s="5"/>
      <c r="BL660" s="5"/>
      <c r="BM660" s="4"/>
      <c r="BN660" s="5"/>
      <c r="BO660" s="5"/>
      <c r="BP660" s="5"/>
      <c r="BQ660" s="5"/>
      <c r="BR660" s="5"/>
      <c r="BS660" s="5"/>
      <c r="BT660" s="5"/>
      <c r="BU660" s="5"/>
    </row>
    <row r="661" spans="1:73" ht="13" x14ac:dyDescent="0.15">
      <c r="A661" s="34"/>
      <c r="B661" s="5"/>
      <c r="C661" s="5"/>
      <c r="D661" s="5"/>
      <c r="E661" s="5"/>
      <c r="F661" s="5"/>
      <c r="G661" s="5"/>
      <c r="H661" s="5"/>
      <c r="I661" s="5"/>
      <c r="J661" s="5"/>
      <c r="K661" s="5"/>
      <c r="L661" s="34"/>
      <c r="M661" s="34"/>
      <c r="N661" s="34"/>
      <c r="O661" s="34"/>
      <c r="P661" s="34"/>
      <c r="Q661" s="34"/>
      <c r="R661" s="5"/>
      <c r="S661" s="5"/>
      <c r="T661" s="5"/>
      <c r="U661" s="5"/>
      <c r="V661" s="5"/>
      <c r="W661" s="34"/>
      <c r="X661" s="34"/>
      <c r="Y661" s="34"/>
      <c r="Z661" s="34"/>
      <c r="AA661" s="34"/>
      <c r="AB661" s="5"/>
      <c r="AC661" s="5"/>
      <c r="AD661" s="34"/>
      <c r="AE661" s="5"/>
      <c r="AF661" s="5"/>
      <c r="AG661" s="5"/>
      <c r="AH661" s="5"/>
      <c r="AI661" s="5"/>
      <c r="AJ661" s="5"/>
      <c r="AK661" s="5"/>
      <c r="AL661" s="5"/>
      <c r="AM661" s="5"/>
      <c r="AN661" s="5"/>
      <c r="AO661" s="5"/>
      <c r="AP661" s="35"/>
      <c r="AQ661" s="34"/>
      <c r="AR661" s="34"/>
      <c r="AS661" s="34"/>
      <c r="AT661" s="34"/>
      <c r="AU661" s="34"/>
      <c r="AV661" s="34"/>
      <c r="AW661" s="34"/>
      <c r="AX661" s="34"/>
      <c r="AY661" s="34"/>
      <c r="AZ661" s="34"/>
      <c r="BA661" s="5"/>
      <c r="BB661" s="5"/>
      <c r="BC661" s="5"/>
      <c r="BD661" s="5"/>
      <c r="BE661" s="5"/>
      <c r="BF661" s="5"/>
      <c r="BG661" s="5"/>
      <c r="BH661" s="5"/>
      <c r="BI661" s="5"/>
      <c r="BJ661" s="5"/>
      <c r="BK661" s="5"/>
      <c r="BL661" s="5"/>
      <c r="BM661" s="4"/>
      <c r="BN661" s="5"/>
      <c r="BO661" s="5"/>
      <c r="BP661" s="5"/>
      <c r="BQ661" s="5"/>
      <c r="BR661" s="5"/>
      <c r="BS661" s="5"/>
      <c r="BT661" s="5"/>
      <c r="BU661" s="5"/>
    </row>
    <row r="662" spans="1:73" ht="13" x14ac:dyDescent="0.15">
      <c r="A662" s="34"/>
      <c r="B662" s="5"/>
      <c r="C662" s="5"/>
      <c r="D662" s="5"/>
      <c r="E662" s="5"/>
      <c r="F662" s="5"/>
      <c r="G662" s="5"/>
      <c r="H662" s="5"/>
      <c r="I662" s="5"/>
      <c r="J662" s="5"/>
      <c r="K662" s="5"/>
      <c r="L662" s="34"/>
      <c r="M662" s="34"/>
      <c r="N662" s="34"/>
      <c r="O662" s="34"/>
      <c r="P662" s="34"/>
      <c r="Q662" s="34"/>
      <c r="R662" s="5"/>
      <c r="S662" s="5"/>
      <c r="T662" s="5"/>
      <c r="U662" s="5"/>
      <c r="V662" s="5"/>
      <c r="W662" s="34"/>
      <c r="X662" s="34"/>
      <c r="Y662" s="34"/>
      <c r="Z662" s="34"/>
      <c r="AA662" s="34"/>
      <c r="AB662" s="5"/>
      <c r="AC662" s="5"/>
      <c r="AD662" s="34"/>
      <c r="AE662" s="5"/>
      <c r="AF662" s="5"/>
      <c r="AG662" s="5"/>
      <c r="AH662" s="5"/>
      <c r="AI662" s="5"/>
      <c r="AJ662" s="5"/>
      <c r="AK662" s="5"/>
      <c r="AL662" s="5"/>
      <c r="AM662" s="5"/>
      <c r="AN662" s="5"/>
      <c r="AO662" s="5"/>
      <c r="AP662" s="35"/>
      <c r="AQ662" s="34"/>
      <c r="AR662" s="34"/>
      <c r="AS662" s="34"/>
      <c r="AT662" s="34"/>
      <c r="AU662" s="34"/>
      <c r="AV662" s="34"/>
      <c r="AW662" s="34"/>
      <c r="AX662" s="34"/>
      <c r="AY662" s="34"/>
      <c r="AZ662" s="34"/>
      <c r="BA662" s="5"/>
      <c r="BB662" s="5"/>
      <c r="BC662" s="5"/>
      <c r="BD662" s="5"/>
      <c r="BE662" s="5"/>
      <c r="BF662" s="5"/>
      <c r="BG662" s="5"/>
      <c r="BH662" s="5"/>
      <c r="BI662" s="5"/>
      <c r="BJ662" s="5"/>
      <c r="BK662" s="5"/>
      <c r="BL662" s="5"/>
      <c r="BM662" s="4"/>
      <c r="BN662" s="5"/>
      <c r="BO662" s="5"/>
      <c r="BP662" s="5"/>
      <c r="BQ662" s="5"/>
      <c r="BR662" s="5"/>
      <c r="BS662" s="5"/>
      <c r="BT662" s="5"/>
      <c r="BU662" s="5"/>
    </row>
    <row r="663" spans="1:73" ht="13" x14ac:dyDescent="0.15">
      <c r="A663" s="34"/>
      <c r="B663" s="5"/>
      <c r="C663" s="5"/>
      <c r="D663" s="5"/>
      <c r="E663" s="5"/>
      <c r="F663" s="5"/>
      <c r="G663" s="5"/>
      <c r="H663" s="5"/>
      <c r="I663" s="5"/>
      <c r="J663" s="5"/>
      <c r="K663" s="5"/>
      <c r="L663" s="34"/>
      <c r="M663" s="34"/>
      <c r="N663" s="34"/>
      <c r="O663" s="34"/>
      <c r="P663" s="34"/>
      <c r="Q663" s="34"/>
      <c r="R663" s="5"/>
      <c r="S663" s="5"/>
      <c r="T663" s="5"/>
      <c r="U663" s="5"/>
      <c r="V663" s="5"/>
      <c r="W663" s="34"/>
      <c r="X663" s="34"/>
      <c r="Y663" s="34"/>
      <c r="Z663" s="34"/>
      <c r="AA663" s="34"/>
      <c r="AB663" s="5"/>
      <c r="AC663" s="5"/>
      <c r="AD663" s="34"/>
      <c r="AE663" s="5"/>
      <c r="AF663" s="5"/>
      <c r="AG663" s="5"/>
      <c r="AH663" s="5"/>
      <c r="AI663" s="5"/>
      <c r="AJ663" s="5"/>
      <c r="AK663" s="5"/>
      <c r="AL663" s="5"/>
      <c r="AM663" s="5"/>
      <c r="AN663" s="5"/>
      <c r="AO663" s="5"/>
      <c r="AP663" s="35"/>
      <c r="AQ663" s="34"/>
      <c r="AR663" s="34"/>
      <c r="AS663" s="34"/>
      <c r="AT663" s="34"/>
      <c r="AU663" s="34"/>
      <c r="AV663" s="34"/>
      <c r="AW663" s="34"/>
      <c r="AX663" s="34"/>
      <c r="AY663" s="34"/>
      <c r="AZ663" s="34"/>
      <c r="BA663" s="5"/>
      <c r="BB663" s="5"/>
      <c r="BC663" s="5"/>
      <c r="BD663" s="5"/>
      <c r="BE663" s="5"/>
      <c r="BF663" s="5"/>
      <c r="BG663" s="5"/>
      <c r="BH663" s="5"/>
      <c r="BI663" s="5"/>
      <c r="BJ663" s="5"/>
      <c r="BK663" s="5"/>
      <c r="BL663" s="5"/>
      <c r="BM663" s="4"/>
      <c r="BN663" s="5"/>
      <c r="BO663" s="5"/>
      <c r="BP663" s="5"/>
      <c r="BQ663" s="5"/>
      <c r="BR663" s="5"/>
      <c r="BS663" s="5"/>
      <c r="BT663" s="5"/>
      <c r="BU663" s="5"/>
    </row>
    <row r="664" spans="1:73" ht="13" x14ac:dyDescent="0.15">
      <c r="A664" s="34"/>
      <c r="B664" s="5"/>
      <c r="C664" s="5"/>
      <c r="D664" s="5"/>
      <c r="E664" s="5"/>
      <c r="F664" s="5"/>
      <c r="G664" s="5"/>
      <c r="H664" s="5"/>
      <c r="I664" s="5"/>
      <c r="J664" s="5"/>
      <c r="K664" s="5"/>
      <c r="L664" s="34"/>
      <c r="M664" s="34"/>
      <c r="N664" s="34"/>
      <c r="O664" s="34"/>
      <c r="P664" s="34"/>
      <c r="Q664" s="34"/>
      <c r="R664" s="5"/>
      <c r="S664" s="5"/>
      <c r="T664" s="5"/>
      <c r="U664" s="5"/>
      <c r="V664" s="5"/>
      <c r="W664" s="34"/>
      <c r="X664" s="34"/>
      <c r="Y664" s="34"/>
      <c r="Z664" s="34"/>
      <c r="AA664" s="34"/>
      <c r="AB664" s="5"/>
      <c r="AC664" s="5"/>
      <c r="AD664" s="34"/>
      <c r="AE664" s="5"/>
      <c r="AF664" s="5"/>
      <c r="AG664" s="5"/>
      <c r="AH664" s="5"/>
      <c r="AI664" s="5"/>
      <c r="AJ664" s="5"/>
      <c r="AK664" s="5"/>
      <c r="AL664" s="5"/>
      <c r="AM664" s="5"/>
      <c r="AN664" s="5"/>
      <c r="AO664" s="5"/>
      <c r="AP664" s="35"/>
      <c r="AQ664" s="34"/>
      <c r="AR664" s="34"/>
      <c r="AS664" s="34"/>
      <c r="AT664" s="34"/>
      <c r="AU664" s="34"/>
      <c r="AV664" s="34"/>
      <c r="AW664" s="34"/>
      <c r="AX664" s="34"/>
      <c r="AY664" s="34"/>
      <c r="AZ664" s="34"/>
      <c r="BA664" s="5"/>
      <c r="BB664" s="5"/>
      <c r="BC664" s="5"/>
      <c r="BD664" s="5"/>
      <c r="BE664" s="5"/>
      <c r="BF664" s="5"/>
      <c r="BG664" s="5"/>
      <c r="BH664" s="5"/>
      <c r="BI664" s="5"/>
      <c r="BJ664" s="5"/>
      <c r="BK664" s="5"/>
      <c r="BL664" s="5"/>
      <c r="BM664" s="4"/>
      <c r="BN664" s="5"/>
      <c r="BO664" s="5"/>
      <c r="BP664" s="5"/>
      <c r="BQ664" s="5"/>
      <c r="BR664" s="5"/>
      <c r="BS664" s="5"/>
      <c r="BT664" s="5"/>
      <c r="BU664" s="5"/>
    </row>
    <row r="665" spans="1:73" ht="13" x14ac:dyDescent="0.15">
      <c r="A665" s="34"/>
      <c r="B665" s="5"/>
      <c r="C665" s="5"/>
      <c r="D665" s="5"/>
      <c r="E665" s="5"/>
      <c r="F665" s="5"/>
      <c r="G665" s="5"/>
      <c r="H665" s="5"/>
      <c r="I665" s="5"/>
      <c r="J665" s="5"/>
      <c r="K665" s="5"/>
      <c r="L665" s="34"/>
      <c r="M665" s="34"/>
      <c r="N665" s="34"/>
      <c r="O665" s="34"/>
      <c r="P665" s="34"/>
      <c r="Q665" s="34"/>
      <c r="R665" s="5"/>
      <c r="S665" s="5"/>
      <c r="T665" s="5"/>
      <c r="U665" s="5"/>
      <c r="V665" s="5"/>
      <c r="W665" s="34"/>
      <c r="X665" s="34"/>
      <c r="Y665" s="34"/>
      <c r="Z665" s="34"/>
      <c r="AA665" s="34"/>
      <c r="AB665" s="5"/>
      <c r="AC665" s="5"/>
      <c r="AD665" s="34"/>
      <c r="AE665" s="5"/>
      <c r="AF665" s="5"/>
      <c r="AG665" s="5"/>
      <c r="AH665" s="5"/>
      <c r="AI665" s="5"/>
      <c r="AJ665" s="5"/>
      <c r="AK665" s="5"/>
      <c r="AL665" s="5"/>
      <c r="AM665" s="5"/>
      <c r="AN665" s="5"/>
      <c r="AO665" s="5"/>
      <c r="AP665" s="35"/>
      <c r="AQ665" s="34"/>
      <c r="AR665" s="34"/>
      <c r="AS665" s="34"/>
      <c r="AT665" s="34"/>
      <c r="AU665" s="34"/>
      <c r="AV665" s="34"/>
      <c r="AW665" s="34"/>
      <c r="AX665" s="34"/>
      <c r="AY665" s="34"/>
      <c r="AZ665" s="34"/>
      <c r="BA665" s="5"/>
      <c r="BB665" s="5"/>
      <c r="BC665" s="5"/>
      <c r="BD665" s="5"/>
      <c r="BE665" s="5"/>
      <c r="BF665" s="5"/>
      <c r="BG665" s="5"/>
      <c r="BH665" s="5"/>
      <c r="BI665" s="5"/>
      <c r="BJ665" s="5"/>
      <c r="BK665" s="5"/>
      <c r="BL665" s="5"/>
      <c r="BM665" s="4"/>
      <c r="BN665" s="5"/>
      <c r="BO665" s="5"/>
      <c r="BP665" s="5"/>
      <c r="BQ665" s="5"/>
      <c r="BR665" s="5"/>
      <c r="BS665" s="5"/>
      <c r="BT665" s="5"/>
      <c r="BU665" s="5"/>
    </row>
    <row r="666" spans="1:73" ht="13" x14ac:dyDescent="0.15">
      <c r="A666" s="34"/>
      <c r="B666" s="5"/>
      <c r="C666" s="5"/>
      <c r="D666" s="5"/>
      <c r="E666" s="5"/>
      <c r="F666" s="5"/>
      <c r="G666" s="5"/>
      <c r="H666" s="5"/>
      <c r="I666" s="5"/>
      <c r="J666" s="5"/>
      <c r="K666" s="5"/>
      <c r="L666" s="34"/>
      <c r="M666" s="34"/>
      <c r="N666" s="34"/>
      <c r="O666" s="34"/>
      <c r="P666" s="34"/>
      <c r="Q666" s="34"/>
      <c r="R666" s="5"/>
      <c r="S666" s="5"/>
      <c r="T666" s="5"/>
      <c r="U666" s="5"/>
      <c r="V666" s="5"/>
      <c r="W666" s="34"/>
      <c r="X666" s="34"/>
      <c r="Y666" s="34"/>
      <c r="Z666" s="34"/>
      <c r="AA666" s="34"/>
      <c r="AB666" s="5"/>
      <c r="AC666" s="5"/>
      <c r="AD666" s="34"/>
      <c r="AE666" s="5"/>
      <c r="AF666" s="5"/>
      <c r="AG666" s="5"/>
      <c r="AH666" s="5"/>
      <c r="AI666" s="5"/>
      <c r="AJ666" s="5"/>
      <c r="AK666" s="5"/>
      <c r="AL666" s="5"/>
      <c r="AM666" s="5"/>
      <c r="AN666" s="5"/>
      <c r="AO666" s="5"/>
      <c r="AP666" s="35"/>
      <c r="AQ666" s="34"/>
      <c r="AR666" s="34"/>
      <c r="AS666" s="34"/>
      <c r="AT666" s="34"/>
      <c r="AU666" s="34"/>
      <c r="AV666" s="34"/>
      <c r="AW666" s="34"/>
      <c r="AX666" s="34"/>
      <c r="AY666" s="34"/>
      <c r="AZ666" s="34"/>
      <c r="BA666" s="5"/>
      <c r="BB666" s="5"/>
      <c r="BC666" s="5"/>
      <c r="BD666" s="5"/>
      <c r="BE666" s="5"/>
      <c r="BF666" s="5"/>
      <c r="BG666" s="5"/>
      <c r="BH666" s="5"/>
      <c r="BI666" s="5"/>
      <c r="BJ666" s="5"/>
      <c r="BK666" s="5"/>
      <c r="BL666" s="5"/>
      <c r="BM666" s="4"/>
      <c r="BN666" s="5"/>
      <c r="BO666" s="5"/>
      <c r="BP666" s="5"/>
      <c r="BQ666" s="5"/>
      <c r="BR666" s="5"/>
      <c r="BS666" s="5"/>
      <c r="BT666" s="5"/>
      <c r="BU666" s="5"/>
    </row>
    <row r="667" spans="1:73" ht="13" x14ac:dyDescent="0.15">
      <c r="A667" s="34"/>
      <c r="B667" s="5"/>
      <c r="C667" s="5"/>
      <c r="D667" s="5"/>
      <c r="E667" s="5"/>
      <c r="F667" s="5"/>
      <c r="G667" s="5"/>
      <c r="H667" s="5"/>
      <c r="I667" s="5"/>
      <c r="J667" s="5"/>
      <c r="K667" s="5"/>
      <c r="L667" s="34"/>
      <c r="M667" s="34"/>
      <c r="N667" s="34"/>
      <c r="O667" s="34"/>
      <c r="P667" s="34"/>
      <c r="Q667" s="34"/>
      <c r="R667" s="5"/>
      <c r="S667" s="5"/>
      <c r="T667" s="5"/>
      <c r="U667" s="5"/>
      <c r="V667" s="5"/>
      <c r="W667" s="34"/>
      <c r="X667" s="34"/>
      <c r="Y667" s="34"/>
      <c r="Z667" s="34"/>
      <c r="AA667" s="34"/>
      <c r="AB667" s="5"/>
      <c r="AC667" s="5"/>
      <c r="AD667" s="34"/>
      <c r="AE667" s="5"/>
      <c r="AF667" s="5"/>
      <c r="AG667" s="5"/>
      <c r="AH667" s="5"/>
      <c r="AI667" s="5"/>
      <c r="AJ667" s="5"/>
      <c r="AK667" s="5"/>
      <c r="AL667" s="5"/>
      <c r="AM667" s="5"/>
      <c r="AN667" s="5"/>
      <c r="AO667" s="5"/>
      <c r="AP667" s="35"/>
      <c r="AQ667" s="34"/>
      <c r="AR667" s="34"/>
      <c r="AS667" s="34"/>
      <c r="AT667" s="34"/>
      <c r="AU667" s="34"/>
      <c r="AV667" s="34"/>
      <c r="AW667" s="34"/>
      <c r="AX667" s="34"/>
      <c r="AY667" s="34"/>
      <c r="AZ667" s="34"/>
      <c r="BA667" s="5"/>
      <c r="BB667" s="5"/>
      <c r="BC667" s="5"/>
      <c r="BD667" s="5"/>
      <c r="BE667" s="5"/>
      <c r="BF667" s="5"/>
      <c r="BG667" s="5"/>
      <c r="BH667" s="5"/>
      <c r="BI667" s="5"/>
      <c r="BJ667" s="5"/>
      <c r="BK667" s="5"/>
      <c r="BL667" s="5"/>
      <c r="BM667" s="4"/>
      <c r="BN667" s="5"/>
      <c r="BO667" s="5"/>
      <c r="BP667" s="5"/>
      <c r="BQ667" s="5"/>
      <c r="BR667" s="5"/>
      <c r="BS667" s="5"/>
      <c r="BT667" s="5"/>
      <c r="BU667" s="5"/>
    </row>
    <row r="668" spans="1:73" ht="13" x14ac:dyDescent="0.15">
      <c r="A668" s="34"/>
      <c r="B668" s="5"/>
      <c r="C668" s="5"/>
      <c r="D668" s="5"/>
      <c r="E668" s="5"/>
      <c r="F668" s="5"/>
      <c r="G668" s="5"/>
      <c r="H668" s="5"/>
      <c r="I668" s="5"/>
      <c r="J668" s="5"/>
      <c r="K668" s="5"/>
      <c r="L668" s="34"/>
      <c r="M668" s="34"/>
      <c r="N668" s="34"/>
      <c r="O668" s="34"/>
      <c r="P668" s="34"/>
      <c r="Q668" s="34"/>
      <c r="R668" s="5"/>
      <c r="S668" s="5"/>
      <c r="T668" s="5"/>
      <c r="U668" s="5"/>
      <c r="V668" s="5"/>
      <c r="W668" s="34"/>
      <c r="X668" s="34"/>
      <c r="Y668" s="34"/>
      <c r="Z668" s="34"/>
      <c r="AA668" s="34"/>
      <c r="AB668" s="5"/>
      <c r="AC668" s="5"/>
      <c r="AD668" s="34"/>
      <c r="AE668" s="5"/>
      <c r="AF668" s="5"/>
      <c r="AG668" s="5"/>
      <c r="AH668" s="5"/>
      <c r="AI668" s="5"/>
      <c r="AJ668" s="5"/>
      <c r="AK668" s="5"/>
      <c r="AL668" s="5"/>
      <c r="AM668" s="5"/>
      <c r="AN668" s="5"/>
      <c r="AO668" s="5"/>
      <c r="AP668" s="35"/>
      <c r="AQ668" s="34"/>
      <c r="AR668" s="34"/>
      <c r="AS668" s="34"/>
      <c r="AT668" s="34"/>
      <c r="AU668" s="34"/>
      <c r="AV668" s="34"/>
      <c r="AW668" s="34"/>
      <c r="AX668" s="34"/>
      <c r="AY668" s="34"/>
      <c r="AZ668" s="34"/>
      <c r="BA668" s="5"/>
      <c r="BB668" s="5"/>
      <c r="BC668" s="5"/>
      <c r="BD668" s="5"/>
      <c r="BE668" s="5"/>
      <c r="BF668" s="5"/>
      <c r="BG668" s="5"/>
      <c r="BH668" s="5"/>
      <c r="BI668" s="5"/>
      <c r="BJ668" s="5"/>
      <c r="BK668" s="5"/>
      <c r="BL668" s="5"/>
      <c r="BM668" s="4"/>
      <c r="BN668" s="5"/>
      <c r="BO668" s="5"/>
      <c r="BP668" s="5"/>
      <c r="BQ668" s="5"/>
      <c r="BR668" s="5"/>
      <c r="BS668" s="5"/>
      <c r="BT668" s="5"/>
      <c r="BU668" s="5"/>
    </row>
    <row r="669" spans="1:73" ht="13" x14ac:dyDescent="0.15">
      <c r="A669" s="34"/>
      <c r="B669" s="5"/>
      <c r="C669" s="5"/>
      <c r="D669" s="5"/>
      <c r="E669" s="5"/>
      <c r="F669" s="5"/>
      <c r="G669" s="5"/>
      <c r="H669" s="5"/>
      <c r="I669" s="5"/>
      <c r="J669" s="5"/>
      <c r="K669" s="5"/>
      <c r="L669" s="34"/>
      <c r="M669" s="34"/>
      <c r="N669" s="34"/>
      <c r="O669" s="34"/>
      <c r="P669" s="34"/>
      <c r="Q669" s="34"/>
      <c r="R669" s="5"/>
      <c r="S669" s="5"/>
      <c r="T669" s="5"/>
      <c r="U669" s="5"/>
      <c r="V669" s="5"/>
      <c r="W669" s="34"/>
      <c r="X669" s="34"/>
      <c r="Y669" s="34"/>
      <c r="Z669" s="34"/>
      <c r="AA669" s="34"/>
      <c r="AB669" s="5"/>
      <c r="AC669" s="5"/>
      <c r="AD669" s="34"/>
      <c r="AE669" s="5"/>
      <c r="AF669" s="5"/>
      <c r="AG669" s="5"/>
      <c r="AH669" s="5"/>
      <c r="AI669" s="5"/>
      <c r="AJ669" s="5"/>
      <c r="AK669" s="5"/>
      <c r="AL669" s="5"/>
      <c r="AM669" s="5"/>
      <c r="AN669" s="5"/>
      <c r="AO669" s="5"/>
      <c r="AP669" s="35"/>
      <c r="AQ669" s="34"/>
      <c r="AR669" s="34"/>
      <c r="AS669" s="34"/>
      <c r="AT669" s="34"/>
      <c r="AU669" s="34"/>
      <c r="AV669" s="34"/>
      <c r="AW669" s="34"/>
      <c r="AX669" s="34"/>
      <c r="AY669" s="34"/>
      <c r="AZ669" s="34"/>
      <c r="BA669" s="5"/>
      <c r="BB669" s="5"/>
      <c r="BC669" s="5"/>
      <c r="BD669" s="5"/>
      <c r="BE669" s="5"/>
      <c r="BF669" s="5"/>
      <c r="BG669" s="5"/>
      <c r="BH669" s="5"/>
      <c r="BI669" s="5"/>
      <c r="BJ669" s="5"/>
      <c r="BK669" s="5"/>
      <c r="BL669" s="5"/>
      <c r="BM669" s="4"/>
      <c r="BN669" s="5"/>
      <c r="BO669" s="5"/>
      <c r="BP669" s="5"/>
      <c r="BQ669" s="5"/>
      <c r="BR669" s="5"/>
      <c r="BS669" s="5"/>
      <c r="BT669" s="5"/>
      <c r="BU669" s="5"/>
    </row>
    <row r="670" spans="1:73" ht="13" x14ac:dyDescent="0.15">
      <c r="A670" s="34"/>
      <c r="B670" s="5"/>
      <c r="C670" s="5"/>
      <c r="D670" s="5"/>
      <c r="E670" s="5"/>
      <c r="F670" s="5"/>
      <c r="G670" s="5"/>
      <c r="H670" s="5"/>
      <c r="I670" s="5"/>
      <c r="J670" s="5"/>
      <c r="K670" s="5"/>
      <c r="L670" s="34"/>
      <c r="M670" s="34"/>
      <c r="N670" s="34"/>
      <c r="O670" s="34"/>
      <c r="P670" s="34"/>
      <c r="Q670" s="34"/>
      <c r="R670" s="5"/>
      <c r="S670" s="5"/>
      <c r="T670" s="5"/>
      <c r="U670" s="5"/>
      <c r="V670" s="5"/>
      <c r="W670" s="34"/>
      <c r="X670" s="34"/>
      <c r="Y670" s="34"/>
      <c r="Z670" s="34"/>
      <c r="AA670" s="34"/>
      <c r="AB670" s="5"/>
      <c r="AC670" s="5"/>
      <c r="AD670" s="34"/>
      <c r="AE670" s="5"/>
      <c r="AF670" s="5"/>
      <c r="AG670" s="5"/>
      <c r="AH670" s="5"/>
      <c r="AI670" s="5"/>
      <c r="AJ670" s="5"/>
      <c r="AK670" s="5"/>
      <c r="AL670" s="5"/>
      <c r="AM670" s="5"/>
      <c r="AN670" s="5"/>
      <c r="AO670" s="5"/>
      <c r="AP670" s="35"/>
      <c r="AQ670" s="34"/>
      <c r="AR670" s="34"/>
      <c r="AS670" s="34"/>
      <c r="AT670" s="34"/>
      <c r="AU670" s="34"/>
      <c r="AV670" s="34"/>
      <c r="AW670" s="34"/>
      <c r="AX670" s="34"/>
      <c r="AY670" s="34"/>
      <c r="AZ670" s="34"/>
      <c r="BA670" s="5"/>
      <c r="BB670" s="5"/>
      <c r="BC670" s="5"/>
      <c r="BD670" s="5"/>
      <c r="BE670" s="5"/>
      <c r="BF670" s="5"/>
      <c r="BG670" s="5"/>
      <c r="BH670" s="5"/>
      <c r="BI670" s="5"/>
      <c r="BJ670" s="5"/>
      <c r="BK670" s="5"/>
      <c r="BL670" s="5"/>
      <c r="BM670" s="4"/>
      <c r="BN670" s="5"/>
      <c r="BO670" s="5"/>
      <c r="BP670" s="5"/>
      <c r="BQ670" s="5"/>
      <c r="BR670" s="5"/>
      <c r="BS670" s="5"/>
      <c r="BT670" s="5"/>
      <c r="BU670" s="5"/>
    </row>
    <row r="671" spans="1:73" ht="13" x14ac:dyDescent="0.15">
      <c r="A671" s="34"/>
      <c r="B671" s="5"/>
      <c r="C671" s="5"/>
      <c r="D671" s="5"/>
      <c r="E671" s="5"/>
      <c r="F671" s="5"/>
      <c r="G671" s="5"/>
      <c r="H671" s="5"/>
      <c r="I671" s="5"/>
      <c r="J671" s="5"/>
      <c r="K671" s="5"/>
      <c r="L671" s="34"/>
      <c r="M671" s="34"/>
      <c r="N671" s="34"/>
      <c r="O671" s="34"/>
      <c r="P671" s="34"/>
      <c r="Q671" s="34"/>
      <c r="R671" s="5"/>
      <c r="S671" s="5"/>
      <c r="T671" s="5"/>
      <c r="U671" s="5"/>
      <c r="V671" s="5"/>
      <c r="W671" s="34"/>
      <c r="X671" s="34"/>
      <c r="Y671" s="34"/>
      <c r="Z671" s="34"/>
      <c r="AA671" s="34"/>
      <c r="AB671" s="5"/>
      <c r="AC671" s="5"/>
      <c r="AD671" s="34"/>
      <c r="AE671" s="5"/>
      <c r="AF671" s="5"/>
      <c r="AG671" s="5"/>
      <c r="AH671" s="5"/>
      <c r="AI671" s="5"/>
      <c r="AJ671" s="5"/>
      <c r="AK671" s="5"/>
      <c r="AL671" s="5"/>
      <c r="AM671" s="5"/>
      <c r="AN671" s="5"/>
      <c r="AO671" s="5"/>
      <c r="AP671" s="35"/>
      <c r="AQ671" s="34"/>
      <c r="AR671" s="34"/>
      <c r="AS671" s="34"/>
      <c r="AT671" s="34"/>
      <c r="AU671" s="34"/>
      <c r="AV671" s="34"/>
      <c r="AW671" s="34"/>
      <c r="AX671" s="34"/>
      <c r="AY671" s="34"/>
      <c r="AZ671" s="34"/>
      <c r="BA671" s="5"/>
      <c r="BB671" s="5"/>
      <c r="BC671" s="5"/>
      <c r="BD671" s="5"/>
      <c r="BE671" s="5"/>
      <c r="BF671" s="5"/>
      <c r="BG671" s="5"/>
      <c r="BH671" s="5"/>
      <c r="BI671" s="5"/>
      <c r="BJ671" s="5"/>
      <c r="BK671" s="5"/>
      <c r="BL671" s="5"/>
      <c r="BM671" s="4"/>
      <c r="BN671" s="5"/>
      <c r="BO671" s="5"/>
      <c r="BP671" s="5"/>
      <c r="BQ671" s="5"/>
      <c r="BR671" s="5"/>
      <c r="BS671" s="5"/>
      <c r="BT671" s="5"/>
      <c r="BU671" s="5"/>
    </row>
    <row r="672" spans="1:73" ht="13" x14ac:dyDescent="0.15">
      <c r="A672" s="34"/>
      <c r="B672" s="5"/>
      <c r="C672" s="5"/>
      <c r="D672" s="5"/>
      <c r="E672" s="5"/>
      <c r="F672" s="5"/>
      <c r="G672" s="5"/>
      <c r="H672" s="5"/>
      <c r="I672" s="5"/>
      <c r="J672" s="5"/>
      <c r="K672" s="5"/>
      <c r="L672" s="34"/>
      <c r="M672" s="34"/>
      <c r="N672" s="34"/>
      <c r="O672" s="34"/>
      <c r="P672" s="34"/>
      <c r="Q672" s="34"/>
      <c r="R672" s="5"/>
      <c r="S672" s="5"/>
      <c r="T672" s="5"/>
      <c r="U672" s="5"/>
      <c r="V672" s="5"/>
      <c r="W672" s="34"/>
      <c r="X672" s="34"/>
      <c r="Y672" s="34"/>
      <c r="Z672" s="34"/>
      <c r="AA672" s="34"/>
      <c r="AB672" s="5"/>
      <c r="AC672" s="5"/>
      <c r="AD672" s="34"/>
      <c r="AE672" s="5"/>
      <c r="AF672" s="5"/>
      <c r="AG672" s="5"/>
      <c r="AH672" s="5"/>
      <c r="AI672" s="5"/>
      <c r="AJ672" s="5"/>
      <c r="AK672" s="5"/>
      <c r="AL672" s="5"/>
      <c r="AM672" s="5"/>
      <c r="AN672" s="5"/>
      <c r="AO672" s="5"/>
      <c r="AP672" s="35"/>
      <c r="AQ672" s="34"/>
      <c r="AR672" s="34"/>
      <c r="AS672" s="34"/>
      <c r="AT672" s="34"/>
      <c r="AU672" s="34"/>
      <c r="AV672" s="34"/>
      <c r="AW672" s="34"/>
      <c r="AX672" s="34"/>
      <c r="AY672" s="34"/>
      <c r="AZ672" s="34"/>
      <c r="BA672" s="5"/>
      <c r="BB672" s="5"/>
      <c r="BC672" s="5"/>
      <c r="BD672" s="5"/>
      <c r="BE672" s="5"/>
      <c r="BF672" s="5"/>
      <c r="BG672" s="5"/>
      <c r="BH672" s="5"/>
      <c r="BI672" s="5"/>
      <c r="BJ672" s="5"/>
      <c r="BK672" s="5"/>
      <c r="BL672" s="5"/>
      <c r="BM672" s="4"/>
      <c r="BN672" s="5"/>
      <c r="BO672" s="5"/>
      <c r="BP672" s="5"/>
      <c r="BQ672" s="5"/>
      <c r="BR672" s="5"/>
      <c r="BS672" s="5"/>
      <c r="BT672" s="5"/>
      <c r="BU672" s="5"/>
    </row>
    <row r="673" spans="1:73" ht="13" x14ac:dyDescent="0.15">
      <c r="A673" s="34"/>
      <c r="B673" s="5"/>
      <c r="C673" s="5"/>
      <c r="D673" s="5"/>
      <c r="E673" s="5"/>
      <c r="F673" s="5"/>
      <c r="G673" s="5"/>
      <c r="H673" s="5"/>
      <c r="I673" s="5"/>
      <c r="J673" s="5"/>
      <c r="K673" s="5"/>
      <c r="L673" s="34"/>
      <c r="M673" s="34"/>
      <c r="N673" s="34"/>
      <c r="O673" s="34"/>
      <c r="P673" s="34"/>
      <c r="Q673" s="34"/>
      <c r="R673" s="5"/>
      <c r="S673" s="5"/>
      <c r="T673" s="5"/>
      <c r="U673" s="5"/>
      <c r="V673" s="5"/>
      <c r="W673" s="34"/>
      <c r="X673" s="34"/>
      <c r="Y673" s="34"/>
      <c r="Z673" s="34"/>
      <c r="AA673" s="34"/>
      <c r="AB673" s="5"/>
      <c r="AC673" s="5"/>
      <c r="AD673" s="34"/>
      <c r="AE673" s="5"/>
      <c r="AF673" s="5"/>
      <c r="AG673" s="5"/>
      <c r="AH673" s="5"/>
      <c r="AI673" s="5"/>
      <c r="AJ673" s="5"/>
      <c r="AK673" s="5"/>
      <c r="AL673" s="5"/>
      <c r="AM673" s="5"/>
      <c r="AN673" s="5"/>
      <c r="AO673" s="5"/>
      <c r="AP673" s="35"/>
      <c r="AQ673" s="34"/>
      <c r="AR673" s="34"/>
      <c r="AS673" s="34"/>
      <c r="AT673" s="34"/>
      <c r="AU673" s="34"/>
      <c r="AV673" s="34"/>
      <c r="AW673" s="34"/>
      <c r="AX673" s="34"/>
      <c r="AY673" s="34"/>
      <c r="AZ673" s="34"/>
      <c r="BA673" s="5"/>
      <c r="BB673" s="5"/>
      <c r="BC673" s="5"/>
      <c r="BD673" s="5"/>
      <c r="BE673" s="5"/>
      <c r="BF673" s="5"/>
      <c r="BG673" s="5"/>
      <c r="BH673" s="5"/>
      <c r="BI673" s="5"/>
      <c r="BJ673" s="5"/>
      <c r="BK673" s="5"/>
      <c r="BL673" s="5"/>
      <c r="BM673" s="4"/>
      <c r="BN673" s="5"/>
      <c r="BO673" s="5"/>
      <c r="BP673" s="5"/>
      <c r="BQ673" s="5"/>
      <c r="BR673" s="5"/>
      <c r="BS673" s="5"/>
      <c r="BT673" s="5"/>
      <c r="BU673" s="5"/>
    </row>
    <row r="674" spans="1:73" ht="13" x14ac:dyDescent="0.15">
      <c r="A674" s="34"/>
      <c r="B674" s="5"/>
      <c r="C674" s="5"/>
      <c r="D674" s="5"/>
      <c r="E674" s="5"/>
      <c r="F674" s="5"/>
      <c r="G674" s="5"/>
      <c r="H674" s="5"/>
      <c r="I674" s="5"/>
      <c r="J674" s="5"/>
      <c r="K674" s="5"/>
      <c r="L674" s="34"/>
      <c r="M674" s="34"/>
      <c r="N674" s="34"/>
      <c r="O674" s="34"/>
      <c r="P674" s="34"/>
      <c r="Q674" s="34"/>
      <c r="R674" s="5"/>
      <c r="S674" s="5"/>
      <c r="T674" s="5"/>
      <c r="U674" s="5"/>
      <c r="V674" s="5"/>
      <c r="W674" s="34"/>
      <c r="X674" s="34"/>
      <c r="Y674" s="34"/>
      <c r="Z674" s="34"/>
      <c r="AA674" s="34"/>
      <c r="AB674" s="5"/>
      <c r="AC674" s="5"/>
      <c r="AD674" s="34"/>
      <c r="AE674" s="5"/>
      <c r="AF674" s="5"/>
      <c r="AG674" s="5"/>
      <c r="AH674" s="5"/>
      <c r="AI674" s="5"/>
      <c r="AJ674" s="5"/>
      <c r="AK674" s="5"/>
      <c r="AL674" s="5"/>
      <c r="AM674" s="5"/>
      <c r="AN674" s="5"/>
      <c r="AO674" s="5"/>
      <c r="AP674" s="35"/>
      <c r="AQ674" s="34"/>
      <c r="AR674" s="34"/>
      <c r="AS674" s="34"/>
      <c r="AT674" s="34"/>
      <c r="AU674" s="34"/>
      <c r="AV674" s="34"/>
      <c r="AW674" s="34"/>
      <c r="AX674" s="34"/>
      <c r="AY674" s="34"/>
      <c r="AZ674" s="34"/>
      <c r="BA674" s="5"/>
      <c r="BB674" s="5"/>
      <c r="BC674" s="5"/>
      <c r="BD674" s="5"/>
      <c r="BE674" s="5"/>
      <c r="BF674" s="5"/>
      <c r="BG674" s="5"/>
      <c r="BH674" s="5"/>
      <c r="BI674" s="5"/>
      <c r="BJ674" s="5"/>
      <c r="BK674" s="5"/>
      <c r="BL674" s="5"/>
      <c r="BM674" s="4"/>
      <c r="BN674" s="5"/>
      <c r="BO674" s="5"/>
      <c r="BP674" s="5"/>
      <c r="BQ674" s="5"/>
      <c r="BR674" s="5"/>
      <c r="BS674" s="5"/>
      <c r="BT674" s="5"/>
      <c r="BU674" s="5"/>
    </row>
    <row r="675" spans="1:73" ht="13" x14ac:dyDescent="0.15">
      <c r="A675" s="34"/>
      <c r="B675" s="5"/>
      <c r="C675" s="5"/>
      <c r="D675" s="5"/>
      <c r="E675" s="5"/>
      <c r="F675" s="5"/>
      <c r="G675" s="5"/>
      <c r="H675" s="5"/>
      <c r="I675" s="5"/>
      <c r="J675" s="5"/>
      <c r="K675" s="5"/>
      <c r="L675" s="34"/>
      <c r="M675" s="34"/>
      <c r="N675" s="34"/>
      <c r="O675" s="34"/>
      <c r="P675" s="34"/>
      <c r="Q675" s="34"/>
      <c r="R675" s="5"/>
      <c r="S675" s="5"/>
      <c r="T675" s="5"/>
      <c r="U675" s="5"/>
      <c r="V675" s="5"/>
      <c r="W675" s="34"/>
      <c r="X675" s="34"/>
      <c r="Y675" s="34"/>
      <c r="Z675" s="34"/>
      <c r="AA675" s="34"/>
      <c r="AB675" s="5"/>
      <c r="AC675" s="5"/>
      <c r="AD675" s="34"/>
      <c r="AE675" s="5"/>
      <c r="AF675" s="5"/>
      <c r="AG675" s="5"/>
      <c r="AH675" s="5"/>
      <c r="AI675" s="5"/>
      <c r="AJ675" s="5"/>
      <c r="AK675" s="5"/>
      <c r="AL675" s="5"/>
      <c r="AM675" s="5"/>
      <c r="AN675" s="5"/>
      <c r="AO675" s="5"/>
      <c r="AP675" s="35"/>
      <c r="AQ675" s="34"/>
      <c r="AR675" s="34"/>
      <c r="AS675" s="34"/>
      <c r="AT675" s="34"/>
      <c r="AU675" s="34"/>
      <c r="AV675" s="34"/>
      <c r="AW675" s="34"/>
      <c r="AX675" s="34"/>
      <c r="AY675" s="34"/>
      <c r="AZ675" s="34"/>
      <c r="BA675" s="5"/>
      <c r="BB675" s="5"/>
      <c r="BC675" s="5"/>
      <c r="BD675" s="5"/>
      <c r="BE675" s="5"/>
      <c r="BF675" s="5"/>
      <c r="BG675" s="5"/>
      <c r="BH675" s="5"/>
      <c r="BI675" s="5"/>
      <c r="BJ675" s="5"/>
      <c r="BK675" s="5"/>
      <c r="BL675" s="5"/>
      <c r="BM675" s="4"/>
      <c r="BN675" s="5"/>
      <c r="BO675" s="5"/>
      <c r="BP675" s="5"/>
      <c r="BQ675" s="5"/>
      <c r="BR675" s="5"/>
      <c r="BS675" s="5"/>
      <c r="BT675" s="5"/>
      <c r="BU675" s="5"/>
    </row>
    <row r="676" spans="1:73" ht="13" x14ac:dyDescent="0.15">
      <c r="A676" s="34"/>
      <c r="B676" s="5"/>
      <c r="C676" s="5"/>
      <c r="D676" s="5"/>
      <c r="E676" s="5"/>
      <c r="F676" s="5"/>
      <c r="G676" s="5"/>
      <c r="H676" s="5"/>
      <c r="I676" s="5"/>
      <c r="J676" s="5"/>
      <c r="K676" s="5"/>
      <c r="L676" s="34"/>
      <c r="M676" s="34"/>
      <c r="N676" s="34"/>
      <c r="O676" s="34"/>
      <c r="P676" s="34"/>
      <c r="Q676" s="34"/>
      <c r="R676" s="5"/>
      <c r="S676" s="5"/>
      <c r="T676" s="5"/>
      <c r="U676" s="5"/>
      <c r="V676" s="5"/>
      <c r="W676" s="34"/>
      <c r="X676" s="34"/>
      <c r="Y676" s="34"/>
      <c r="Z676" s="34"/>
      <c r="AA676" s="34"/>
      <c r="AB676" s="5"/>
      <c r="AC676" s="5"/>
      <c r="AD676" s="34"/>
      <c r="AE676" s="5"/>
      <c r="AF676" s="5"/>
      <c r="AG676" s="5"/>
      <c r="AH676" s="5"/>
      <c r="AI676" s="5"/>
      <c r="AJ676" s="5"/>
      <c r="AK676" s="5"/>
      <c r="AL676" s="5"/>
      <c r="AM676" s="5"/>
      <c r="AN676" s="5"/>
      <c r="AO676" s="5"/>
      <c r="AP676" s="35"/>
      <c r="AQ676" s="34"/>
      <c r="AR676" s="34"/>
      <c r="AS676" s="34"/>
      <c r="AT676" s="34"/>
      <c r="AU676" s="34"/>
      <c r="AV676" s="34"/>
      <c r="AW676" s="34"/>
      <c r="AX676" s="34"/>
      <c r="AY676" s="34"/>
      <c r="AZ676" s="34"/>
      <c r="BA676" s="5"/>
      <c r="BB676" s="5"/>
      <c r="BC676" s="5"/>
      <c r="BD676" s="5"/>
      <c r="BE676" s="5"/>
      <c r="BF676" s="5"/>
      <c r="BG676" s="5"/>
      <c r="BH676" s="5"/>
      <c r="BI676" s="5"/>
      <c r="BJ676" s="5"/>
      <c r="BK676" s="5"/>
      <c r="BL676" s="5"/>
      <c r="BM676" s="4"/>
      <c r="BN676" s="5"/>
      <c r="BO676" s="5"/>
      <c r="BP676" s="5"/>
      <c r="BQ676" s="5"/>
      <c r="BR676" s="5"/>
      <c r="BS676" s="5"/>
      <c r="BT676" s="5"/>
      <c r="BU676" s="5"/>
    </row>
    <row r="677" spans="1:73" ht="13" x14ac:dyDescent="0.15">
      <c r="A677" s="34"/>
      <c r="B677" s="5"/>
      <c r="C677" s="5"/>
      <c r="D677" s="5"/>
      <c r="E677" s="5"/>
      <c r="F677" s="5"/>
      <c r="G677" s="5"/>
      <c r="H677" s="5"/>
      <c r="I677" s="5"/>
      <c r="J677" s="5"/>
      <c r="K677" s="5"/>
      <c r="L677" s="34"/>
      <c r="M677" s="34"/>
      <c r="N677" s="34"/>
      <c r="O677" s="34"/>
      <c r="P677" s="34"/>
      <c r="Q677" s="34"/>
      <c r="R677" s="5"/>
      <c r="S677" s="5"/>
      <c r="T677" s="5"/>
      <c r="U677" s="5"/>
      <c r="V677" s="5"/>
      <c r="W677" s="34"/>
      <c r="X677" s="34"/>
      <c r="Y677" s="34"/>
      <c r="Z677" s="34"/>
      <c r="AA677" s="34"/>
      <c r="AB677" s="5"/>
      <c r="AC677" s="5"/>
      <c r="AD677" s="34"/>
      <c r="AE677" s="5"/>
      <c r="AF677" s="5"/>
      <c r="AG677" s="5"/>
      <c r="AH677" s="5"/>
      <c r="AI677" s="5"/>
      <c r="AJ677" s="5"/>
      <c r="AK677" s="5"/>
      <c r="AL677" s="5"/>
      <c r="AM677" s="5"/>
      <c r="AN677" s="5"/>
      <c r="AO677" s="5"/>
      <c r="AP677" s="35"/>
      <c r="AQ677" s="34"/>
      <c r="AR677" s="34"/>
      <c r="AS677" s="34"/>
      <c r="AT677" s="34"/>
      <c r="AU677" s="34"/>
      <c r="AV677" s="34"/>
      <c r="AW677" s="34"/>
      <c r="AX677" s="34"/>
      <c r="AY677" s="34"/>
      <c r="AZ677" s="34"/>
      <c r="BA677" s="5"/>
      <c r="BB677" s="5"/>
      <c r="BC677" s="5"/>
      <c r="BD677" s="5"/>
      <c r="BE677" s="5"/>
      <c r="BF677" s="5"/>
      <c r="BG677" s="5"/>
      <c r="BH677" s="5"/>
      <c r="BI677" s="5"/>
      <c r="BJ677" s="5"/>
      <c r="BK677" s="5"/>
      <c r="BL677" s="5"/>
      <c r="BM677" s="4"/>
      <c r="BN677" s="5"/>
      <c r="BO677" s="5"/>
      <c r="BP677" s="5"/>
      <c r="BQ677" s="5"/>
      <c r="BR677" s="5"/>
      <c r="BS677" s="5"/>
      <c r="BT677" s="5"/>
      <c r="BU677" s="5"/>
    </row>
    <row r="678" spans="1:73" ht="13" x14ac:dyDescent="0.15">
      <c r="A678" s="34"/>
      <c r="B678" s="5"/>
      <c r="C678" s="5"/>
      <c r="D678" s="5"/>
      <c r="E678" s="5"/>
      <c r="F678" s="5"/>
      <c r="G678" s="5"/>
      <c r="H678" s="5"/>
      <c r="I678" s="5"/>
      <c r="J678" s="5"/>
      <c r="K678" s="5"/>
      <c r="L678" s="34"/>
      <c r="M678" s="34"/>
      <c r="N678" s="34"/>
      <c r="O678" s="34"/>
      <c r="P678" s="34"/>
      <c r="Q678" s="34"/>
      <c r="R678" s="5"/>
      <c r="S678" s="5"/>
      <c r="T678" s="5"/>
      <c r="U678" s="5"/>
      <c r="V678" s="5"/>
      <c r="W678" s="34"/>
      <c r="X678" s="34"/>
      <c r="Y678" s="34"/>
      <c r="Z678" s="34"/>
      <c r="AA678" s="34"/>
      <c r="AB678" s="5"/>
      <c r="AC678" s="5"/>
      <c r="AD678" s="34"/>
      <c r="AE678" s="5"/>
      <c r="AF678" s="5"/>
      <c r="AG678" s="5"/>
      <c r="AH678" s="5"/>
      <c r="AI678" s="5"/>
      <c r="AJ678" s="5"/>
      <c r="AK678" s="5"/>
      <c r="AL678" s="5"/>
      <c r="AM678" s="5"/>
      <c r="AN678" s="5"/>
      <c r="AO678" s="5"/>
      <c r="AP678" s="35"/>
      <c r="AQ678" s="34"/>
      <c r="AR678" s="34"/>
      <c r="AS678" s="34"/>
      <c r="AT678" s="34"/>
      <c r="AU678" s="34"/>
      <c r="AV678" s="34"/>
      <c r="AW678" s="34"/>
      <c r="AX678" s="34"/>
      <c r="AY678" s="34"/>
      <c r="AZ678" s="34"/>
      <c r="BA678" s="5"/>
      <c r="BB678" s="5"/>
      <c r="BC678" s="5"/>
      <c r="BD678" s="5"/>
      <c r="BE678" s="5"/>
      <c r="BF678" s="5"/>
      <c r="BG678" s="5"/>
      <c r="BH678" s="5"/>
      <c r="BI678" s="5"/>
      <c r="BJ678" s="5"/>
      <c r="BK678" s="5"/>
      <c r="BL678" s="5"/>
      <c r="BM678" s="4"/>
      <c r="BN678" s="5"/>
      <c r="BO678" s="5"/>
      <c r="BP678" s="5"/>
      <c r="BQ678" s="5"/>
      <c r="BR678" s="5"/>
      <c r="BS678" s="5"/>
      <c r="BT678" s="5"/>
      <c r="BU678" s="5"/>
    </row>
    <row r="679" spans="1:73" ht="13" x14ac:dyDescent="0.15">
      <c r="A679" s="34"/>
      <c r="B679" s="5"/>
      <c r="C679" s="5"/>
      <c r="D679" s="5"/>
      <c r="E679" s="5"/>
      <c r="F679" s="5"/>
      <c r="G679" s="5"/>
      <c r="H679" s="5"/>
      <c r="I679" s="5"/>
      <c r="J679" s="5"/>
      <c r="K679" s="5"/>
      <c r="L679" s="34"/>
      <c r="M679" s="34"/>
      <c r="N679" s="34"/>
      <c r="O679" s="34"/>
      <c r="P679" s="34"/>
      <c r="Q679" s="34"/>
      <c r="R679" s="5"/>
      <c r="S679" s="5"/>
      <c r="T679" s="5"/>
      <c r="U679" s="5"/>
      <c r="V679" s="5"/>
      <c r="W679" s="34"/>
      <c r="X679" s="34"/>
      <c r="Y679" s="34"/>
      <c r="Z679" s="34"/>
      <c r="AA679" s="34"/>
      <c r="AB679" s="5"/>
      <c r="AC679" s="5"/>
      <c r="AD679" s="34"/>
      <c r="AE679" s="5"/>
      <c r="AF679" s="5"/>
      <c r="AG679" s="5"/>
      <c r="AH679" s="5"/>
      <c r="AI679" s="5"/>
      <c r="AJ679" s="5"/>
      <c r="AK679" s="5"/>
      <c r="AL679" s="5"/>
      <c r="AM679" s="5"/>
      <c r="AN679" s="5"/>
      <c r="AO679" s="5"/>
      <c r="AP679" s="35"/>
      <c r="AQ679" s="34"/>
      <c r="AR679" s="34"/>
      <c r="AS679" s="34"/>
      <c r="AT679" s="34"/>
      <c r="AU679" s="34"/>
      <c r="AV679" s="34"/>
      <c r="AW679" s="34"/>
      <c r="AX679" s="34"/>
      <c r="AY679" s="34"/>
      <c r="AZ679" s="34"/>
      <c r="BA679" s="5"/>
      <c r="BB679" s="5"/>
      <c r="BC679" s="5"/>
      <c r="BD679" s="5"/>
      <c r="BE679" s="5"/>
      <c r="BF679" s="5"/>
      <c r="BG679" s="5"/>
      <c r="BH679" s="5"/>
      <c r="BI679" s="5"/>
      <c r="BJ679" s="5"/>
      <c r="BK679" s="5"/>
      <c r="BL679" s="5"/>
      <c r="BM679" s="4"/>
      <c r="BN679" s="5"/>
      <c r="BO679" s="5"/>
      <c r="BP679" s="5"/>
      <c r="BQ679" s="5"/>
      <c r="BR679" s="5"/>
      <c r="BS679" s="5"/>
      <c r="BT679" s="5"/>
      <c r="BU679" s="5"/>
    </row>
    <row r="680" spans="1:73" ht="13" x14ac:dyDescent="0.15">
      <c r="A680" s="34"/>
      <c r="B680" s="5"/>
      <c r="C680" s="5"/>
      <c r="D680" s="5"/>
      <c r="E680" s="5"/>
      <c r="F680" s="5"/>
      <c r="G680" s="5"/>
      <c r="H680" s="5"/>
      <c r="I680" s="5"/>
      <c r="J680" s="5"/>
      <c r="K680" s="5"/>
      <c r="L680" s="34"/>
      <c r="M680" s="34"/>
      <c r="N680" s="34"/>
      <c r="O680" s="34"/>
      <c r="P680" s="34"/>
      <c r="Q680" s="34"/>
      <c r="R680" s="5"/>
      <c r="S680" s="5"/>
      <c r="T680" s="5"/>
      <c r="U680" s="5"/>
      <c r="V680" s="5"/>
      <c r="W680" s="34"/>
      <c r="X680" s="34"/>
      <c r="Y680" s="34"/>
      <c r="Z680" s="34"/>
      <c r="AA680" s="34"/>
      <c r="AB680" s="5"/>
      <c r="AC680" s="5"/>
      <c r="AD680" s="34"/>
      <c r="AE680" s="5"/>
      <c r="AF680" s="5"/>
      <c r="AG680" s="5"/>
      <c r="AH680" s="5"/>
      <c r="AI680" s="5"/>
      <c r="AJ680" s="5"/>
      <c r="AK680" s="5"/>
      <c r="AL680" s="5"/>
      <c r="AM680" s="5"/>
      <c r="AN680" s="5"/>
      <c r="AO680" s="5"/>
      <c r="AP680" s="35"/>
      <c r="AQ680" s="34"/>
      <c r="AR680" s="34"/>
      <c r="AS680" s="34"/>
      <c r="AT680" s="34"/>
      <c r="AU680" s="34"/>
      <c r="AV680" s="34"/>
      <c r="AW680" s="34"/>
      <c r="AX680" s="34"/>
      <c r="AY680" s="34"/>
      <c r="AZ680" s="34"/>
      <c r="BA680" s="5"/>
      <c r="BB680" s="5"/>
      <c r="BC680" s="5"/>
      <c r="BD680" s="5"/>
      <c r="BE680" s="5"/>
      <c r="BF680" s="5"/>
      <c r="BG680" s="5"/>
      <c r="BH680" s="5"/>
      <c r="BI680" s="5"/>
      <c r="BJ680" s="5"/>
      <c r="BK680" s="5"/>
      <c r="BL680" s="5"/>
      <c r="BM680" s="4"/>
      <c r="BN680" s="5"/>
      <c r="BO680" s="5"/>
      <c r="BP680" s="5"/>
      <c r="BQ680" s="5"/>
      <c r="BR680" s="5"/>
      <c r="BS680" s="5"/>
      <c r="BT680" s="5"/>
      <c r="BU680" s="5"/>
    </row>
    <row r="681" spans="1:73" ht="13" x14ac:dyDescent="0.15">
      <c r="A681" s="34"/>
      <c r="B681" s="5"/>
      <c r="C681" s="5"/>
      <c r="D681" s="5"/>
      <c r="E681" s="5"/>
      <c r="F681" s="5"/>
      <c r="G681" s="5"/>
      <c r="H681" s="5"/>
      <c r="I681" s="5"/>
      <c r="J681" s="5"/>
      <c r="K681" s="5"/>
      <c r="L681" s="34"/>
      <c r="M681" s="34"/>
      <c r="N681" s="34"/>
      <c r="O681" s="34"/>
      <c r="P681" s="34"/>
      <c r="Q681" s="34"/>
      <c r="R681" s="5"/>
      <c r="S681" s="5"/>
      <c r="T681" s="5"/>
      <c r="U681" s="5"/>
      <c r="V681" s="5"/>
      <c r="W681" s="34"/>
      <c r="X681" s="34"/>
      <c r="Y681" s="34"/>
      <c r="Z681" s="34"/>
      <c r="AA681" s="34"/>
      <c r="AB681" s="5"/>
      <c r="AC681" s="5"/>
      <c r="AD681" s="34"/>
      <c r="AE681" s="5"/>
      <c r="AF681" s="5"/>
      <c r="AG681" s="5"/>
      <c r="AH681" s="5"/>
      <c r="AI681" s="5"/>
      <c r="AJ681" s="5"/>
      <c r="AK681" s="5"/>
      <c r="AL681" s="5"/>
      <c r="AM681" s="5"/>
      <c r="AN681" s="5"/>
      <c r="AO681" s="5"/>
      <c r="AP681" s="35"/>
      <c r="AQ681" s="34"/>
      <c r="AR681" s="34"/>
      <c r="AS681" s="34"/>
      <c r="AT681" s="34"/>
      <c r="AU681" s="34"/>
      <c r="AV681" s="34"/>
      <c r="AW681" s="34"/>
      <c r="AX681" s="34"/>
      <c r="AY681" s="34"/>
      <c r="AZ681" s="34"/>
      <c r="BA681" s="5"/>
      <c r="BB681" s="5"/>
      <c r="BC681" s="5"/>
      <c r="BD681" s="5"/>
      <c r="BE681" s="5"/>
      <c r="BF681" s="5"/>
      <c r="BG681" s="5"/>
      <c r="BH681" s="5"/>
      <c r="BI681" s="5"/>
      <c r="BJ681" s="5"/>
      <c r="BK681" s="5"/>
      <c r="BL681" s="5"/>
      <c r="BM681" s="4"/>
      <c r="BN681" s="5"/>
      <c r="BO681" s="5"/>
      <c r="BP681" s="5"/>
      <c r="BQ681" s="5"/>
      <c r="BR681" s="5"/>
      <c r="BS681" s="5"/>
      <c r="BT681" s="5"/>
      <c r="BU681" s="5"/>
    </row>
    <row r="682" spans="1:73" ht="13" x14ac:dyDescent="0.15">
      <c r="A682" s="34"/>
      <c r="B682" s="5"/>
      <c r="C682" s="5"/>
      <c r="D682" s="5"/>
      <c r="E682" s="5"/>
      <c r="F682" s="5"/>
      <c r="G682" s="5"/>
      <c r="H682" s="5"/>
      <c r="I682" s="5"/>
      <c r="J682" s="5"/>
      <c r="K682" s="5"/>
      <c r="L682" s="34"/>
      <c r="M682" s="34"/>
      <c r="N682" s="34"/>
      <c r="O682" s="34"/>
      <c r="P682" s="34"/>
      <c r="Q682" s="34"/>
      <c r="R682" s="5"/>
      <c r="S682" s="5"/>
      <c r="T682" s="5"/>
      <c r="U682" s="5"/>
      <c r="V682" s="5"/>
      <c r="W682" s="34"/>
      <c r="X682" s="34"/>
      <c r="Y682" s="34"/>
      <c r="Z682" s="34"/>
      <c r="AA682" s="34"/>
      <c r="AB682" s="5"/>
      <c r="AC682" s="5"/>
      <c r="AD682" s="34"/>
      <c r="AE682" s="5"/>
      <c r="AF682" s="5"/>
      <c r="AG682" s="5"/>
      <c r="AH682" s="5"/>
      <c r="AI682" s="5"/>
      <c r="AJ682" s="5"/>
      <c r="AK682" s="5"/>
      <c r="AL682" s="5"/>
      <c r="AM682" s="5"/>
      <c r="AN682" s="5"/>
      <c r="AO682" s="5"/>
      <c r="AP682" s="35"/>
      <c r="AQ682" s="34"/>
      <c r="AR682" s="34"/>
      <c r="AS682" s="34"/>
      <c r="AT682" s="34"/>
      <c r="AU682" s="34"/>
      <c r="AV682" s="34"/>
      <c r="AW682" s="34"/>
      <c r="AX682" s="34"/>
      <c r="AY682" s="34"/>
      <c r="AZ682" s="34"/>
      <c r="BA682" s="5"/>
      <c r="BB682" s="5"/>
      <c r="BC682" s="5"/>
      <c r="BD682" s="5"/>
      <c r="BE682" s="5"/>
      <c r="BF682" s="5"/>
      <c r="BG682" s="5"/>
      <c r="BH682" s="5"/>
      <c r="BI682" s="5"/>
      <c r="BJ682" s="5"/>
      <c r="BK682" s="5"/>
      <c r="BL682" s="5"/>
      <c r="BM682" s="4"/>
      <c r="BN682" s="5"/>
      <c r="BO682" s="5"/>
      <c r="BP682" s="5"/>
      <c r="BQ682" s="5"/>
      <c r="BR682" s="5"/>
      <c r="BS682" s="5"/>
      <c r="BT682" s="5"/>
      <c r="BU682" s="5"/>
    </row>
    <row r="683" spans="1:73" ht="13" x14ac:dyDescent="0.15">
      <c r="A683" s="34"/>
      <c r="B683" s="5"/>
      <c r="C683" s="5"/>
      <c r="D683" s="5"/>
      <c r="E683" s="5"/>
      <c r="F683" s="5"/>
      <c r="G683" s="5"/>
      <c r="H683" s="5"/>
      <c r="I683" s="5"/>
      <c r="J683" s="5"/>
      <c r="K683" s="5"/>
      <c r="L683" s="34"/>
      <c r="M683" s="34"/>
      <c r="N683" s="34"/>
      <c r="O683" s="34"/>
      <c r="P683" s="34"/>
      <c r="Q683" s="34"/>
      <c r="R683" s="5"/>
      <c r="S683" s="5"/>
      <c r="T683" s="5"/>
      <c r="U683" s="5"/>
      <c r="V683" s="5"/>
      <c r="W683" s="34"/>
      <c r="X683" s="34"/>
      <c r="Y683" s="34"/>
      <c r="Z683" s="34"/>
      <c r="AA683" s="34"/>
      <c r="AB683" s="5"/>
      <c r="AC683" s="5"/>
      <c r="AD683" s="34"/>
      <c r="AE683" s="5"/>
      <c r="AF683" s="5"/>
      <c r="AG683" s="5"/>
      <c r="AH683" s="5"/>
      <c r="AI683" s="5"/>
      <c r="AJ683" s="5"/>
      <c r="AK683" s="5"/>
      <c r="AL683" s="5"/>
      <c r="AM683" s="5"/>
      <c r="AN683" s="5"/>
      <c r="AO683" s="5"/>
      <c r="AP683" s="35"/>
      <c r="AQ683" s="34"/>
      <c r="AR683" s="34"/>
      <c r="AS683" s="34"/>
      <c r="AT683" s="34"/>
      <c r="AU683" s="34"/>
      <c r="AV683" s="34"/>
      <c r="AW683" s="34"/>
      <c r="AX683" s="34"/>
      <c r="AY683" s="34"/>
      <c r="AZ683" s="34"/>
      <c r="BA683" s="5"/>
      <c r="BB683" s="5"/>
      <c r="BC683" s="5"/>
      <c r="BD683" s="5"/>
      <c r="BE683" s="5"/>
      <c r="BF683" s="5"/>
      <c r="BG683" s="5"/>
      <c r="BH683" s="5"/>
      <c r="BI683" s="5"/>
      <c r="BJ683" s="5"/>
      <c r="BK683" s="5"/>
      <c r="BL683" s="5"/>
      <c r="BM683" s="4"/>
      <c r="BN683" s="5"/>
      <c r="BO683" s="5"/>
      <c r="BP683" s="5"/>
      <c r="BQ683" s="5"/>
      <c r="BR683" s="5"/>
      <c r="BS683" s="5"/>
      <c r="BT683" s="5"/>
      <c r="BU683" s="5"/>
    </row>
    <row r="684" spans="1:73" ht="13" x14ac:dyDescent="0.15">
      <c r="A684" s="34"/>
      <c r="B684" s="5"/>
      <c r="C684" s="5"/>
      <c r="D684" s="5"/>
      <c r="E684" s="5"/>
      <c r="F684" s="5"/>
      <c r="G684" s="5"/>
      <c r="H684" s="5"/>
      <c r="I684" s="5"/>
      <c r="J684" s="5"/>
      <c r="K684" s="5"/>
      <c r="L684" s="34"/>
      <c r="M684" s="34"/>
      <c r="N684" s="34"/>
      <c r="O684" s="34"/>
      <c r="P684" s="34"/>
      <c r="Q684" s="34"/>
      <c r="R684" s="5"/>
      <c r="S684" s="5"/>
      <c r="T684" s="5"/>
      <c r="U684" s="5"/>
      <c r="V684" s="5"/>
      <c r="W684" s="34"/>
      <c r="X684" s="34"/>
      <c r="Y684" s="34"/>
      <c r="Z684" s="34"/>
      <c r="AA684" s="34"/>
      <c r="AB684" s="5"/>
      <c r="AC684" s="5"/>
      <c r="AD684" s="34"/>
      <c r="AE684" s="5"/>
      <c r="AF684" s="5"/>
      <c r="AG684" s="5"/>
      <c r="AH684" s="5"/>
      <c r="AI684" s="5"/>
      <c r="AJ684" s="5"/>
      <c r="AK684" s="5"/>
      <c r="AL684" s="5"/>
      <c r="AM684" s="5"/>
      <c r="AN684" s="5"/>
      <c r="AO684" s="5"/>
      <c r="AP684" s="35"/>
      <c r="AQ684" s="34"/>
      <c r="AR684" s="34"/>
      <c r="AS684" s="34"/>
      <c r="AT684" s="34"/>
      <c r="AU684" s="34"/>
      <c r="AV684" s="34"/>
      <c r="AW684" s="34"/>
      <c r="AX684" s="34"/>
      <c r="AY684" s="34"/>
      <c r="AZ684" s="34"/>
      <c r="BA684" s="5"/>
      <c r="BB684" s="5"/>
      <c r="BC684" s="5"/>
      <c r="BD684" s="5"/>
      <c r="BE684" s="5"/>
      <c r="BF684" s="5"/>
      <c r="BG684" s="5"/>
      <c r="BH684" s="5"/>
      <c r="BI684" s="5"/>
      <c r="BJ684" s="5"/>
      <c r="BK684" s="5"/>
      <c r="BL684" s="5"/>
      <c r="BM684" s="4"/>
      <c r="BN684" s="5"/>
      <c r="BO684" s="5"/>
      <c r="BP684" s="5"/>
      <c r="BQ684" s="5"/>
      <c r="BR684" s="5"/>
      <c r="BS684" s="5"/>
      <c r="BT684" s="5"/>
      <c r="BU684" s="5"/>
    </row>
    <row r="685" spans="1:73" ht="13" x14ac:dyDescent="0.15">
      <c r="A685" s="34"/>
      <c r="B685" s="5"/>
      <c r="C685" s="5"/>
      <c r="D685" s="5"/>
      <c r="E685" s="5"/>
      <c r="F685" s="5"/>
      <c r="G685" s="5"/>
      <c r="H685" s="5"/>
      <c r="I685" s="5"/>
      <c r="J685" s="5"/>
      <c r="K685" s="5"/>
      <c r="L685" s="34"/>
      <c r="M685" s="34"/>
      <c r="N685" s="34"/>
      <c r="O685" s="34"/>
      <c r="P685" s="34"/>
      <c r="Q685" s="34"/>
      <c r="R685" s="5"/>
      <c r="S685" s="5"/>
      <c r="T685" s="5"/>
      <c r="U685" s="5"/>
      <c r="V685" s="5"/>
      <c r="W685" s="34"/>
      <c r="X685" s="34"/>
      <c r="Y685" s="34"/>
      <c r="Z685" s="34"/>
      <c r="AA685" s="34"/>
      <c r="AB685" s="5"/>
      <c r="AC685" s="5"/>
      <c r="AD685" s="34"/>
      <c r="AE685" s="5"/>
      <c r="AF685" s="5"/>
      <c r="AG685" s="5"/>
      <c r="AH685" s="5"/>
      <c r="AI685" s="5"/>
      <c r="AJ685" s="5"/>
      <c r="AK685" s="5"/>
      <c r="AL685" s="5"/>
      <c r="AM685" s="5"/>
      <c r="AN685" s="5"/>
      <c r="AO685" s="5"/>
      <c r="AP685" s="35"/>
      <c r="AQ685" s="34"/>
      <c r="AR685" s="34"/>
      <c r="AS685" s="34"/>
      <c r="AT685" s="34"/>
      <c r="AU685" s="34"/>
      <c r="AV685" s="34"/>
      <c r="AW685" s="34"/>
      <c r="AX685" s="34"/>
      <c r="AY685" s="34"/>
      <c r="AZ685" s="34"/>
      <c r="BA685" s="5"/>
      <c r="BB685" s="5"/>
      <c r="BC685" s="5"/>
      <c r="BD685" s="5"/>
      <c r="BE685" s="5"/>
      <c r="BF685" s="5"/>
      <c r="BG685" s="5"/>
      <c r="BH685" s="5"/>
      <c r="BI685" s="5"/>
      <c r="BJ685" s="5"/>
      <c r="BK685" s="5"/>
      <c r="BL685" s="5"/>
      <c r="BM685" s="4"/>
      <c r="BN685" s="5"/>
      <c r="BO685" s="5"/>
      <c r="BP685" s="5"/>
      <c r="BQ685" s="5"/>
      <c r="BR685" s="5"/>
      <c r="BS685" s="5"/>
      <c r="BT685" s="5"/>
      <c r="BU685" s="5"/>
    </row>
    <row r="686" spans="1:73" ht="13" x14ac:dyDescent="0.15">
      <c r="A686" s="34"/>
      <c r="B686" s="5"/>
      <c r="C686" s="5"/>
      <c r="D686" s="5"/>
      <c r="E686" s="5"/>
      <c r="F686" s="5"/>
      <c r="G686" s="5"/>
      <c r="H686" s="5"/>
      <c r="I686" s="5"/>
      <c r="J686" s="5"/>
      <c r="K686" s="5"/>
      <c r="L686" s="34"/>
      <c r="M686" s="34"/>
      <c r="N686" s="34"/>
      <c r="O686" s="34"/>
      <c r="P686" s="34"/>
      <c r="Q686" s="34"/>
      <c r="R686" s="5"/>
      <c r="S686" s="5"/>
      <c r="T686" s="5"/>
      <c r="U686" s="5"/>
      <c r="V686" s="5"/>
      <c r="W686" s="34"/>
      <c r="X686" s="34"/>
      <c r="Y686" s="34"/>
      <c r="Z686" s="34"/>
      <c r="AA686" s="34"/>
      <c r="AB686" s="5"/>
      <c r="AC686" s="5"/>
      <c r="AD686" s="34"/>
      <c r="AE686" s="5"/>
      <c r="AF686" s="5"/>
      <c r="AG686" s="5"/>
      <c r="AH686" s="5"/>
      <c r="AI686" s="5"/>
      <c r="AJ686" s="5"/>
      <c r="AK686" s="5"/>
      <c r="AL686" s="5"/>
      <c r="AM686" s="5"/>
      <c r="AN686" s="5"/>
      <c r="AO686" s="5"/>
      <c r="AP686" s="35"/>
      <c r="AQ686" s="34"/>
      <c r="AR686" s="34"/>
      <c r="AS686" s="34"/>
      <c r="AT686" s="34"/>
      <c r="AU686" s="34"/>
      <c r="AV686" s="34"/>
      <c r="AW686" s="34"/>
      <c r="AX686" s="34"/>
      <c r="AY686" s="34"/>
      <c r="AZ686" s="34"/>
      <c r="BA686" s="5"/>
      <c r="BB686" s="5"/>
      <c r="BC686" s="5"/>
      <c r="BD686" s="5"/>
      <c r="BE686" s="5"/>
      <c r="BF686" s="5"/>
      <c r="BG686" s="5"/>
      <c r="BH686" s="5"/>
      <c r="BI686" s="5"/>
      <c r="BJ686" s="5"/>
      <c r="BK686" s="5"/>
      <c r="BL686" s="5"/>
      <c r="BM686" s="4"/>
      <c r="BN686" s="5"/>
      <c r="BO686" s="5"/>
      <c r="BP686" s="5"/>
      <c r="BQ686" s="5"/>
      <c r="BR686" s="5"/>
      <c r="BS686" s="5"/>
      <c r="BT686" s="5"/>
      <c r="BU686" s="5"/>
    </row>
    <row r="687" spans="1:73" ht="13" x14ac:dyDescent="0.15">
      <c r="A687" s="34"/>
      <c r="B687" s="5"/>
      <c r="C687" s="5"/>
      <c r="D687" s="5"/>
      <c r="E687" s="5"/>
      <c r="F687" s="5"/>
      <c r="G687" s="5"/>
      <c r="H687" s="5"/>
      <c r="I687" s="5"/>
      <c r="J687" s="5"/>
      <c r="K687" s="5"/>
      <c r="L687" s="34"/>
      <c r="M687" s="34"/>
      <c r="N687" s="34"/>
      <c r="O687" s="34"/>
      <c r="P687" s="34"/>
      <c r="Q687" s="34"/>
      <c r="R687" s="5"/>
      <c r="S687" s="5"/>
      <c r="T687" s="5"/>
      <c r="U687" s="5"/>
      <c r="V687" s="5"/>
      <c r="W687" s="34"/>
      <c r="X687" s="34"/>
      <c r="Y687" s="34"/>
      <c r="Z687" s="34"/>
      <c r="AA687" s="34"/>
      <c r="AB687" s="5"/>
      <c r="AC687" s="5"/>
      <c r="AD687" s="34"/>
      <c r="AE687" s="5"/>
      <c r="AF687" s="5"/>
      <c r="AG687" s="5"/>
      <c r="AH687" s="5"/>
      <c r="AI687" s="5"/>
      <c r="AJ687" s="5"/>
      <c r="AK687" s="5"/>
      <c r="AL687" s="5"/>
      <c r="AM687" s="5"/>
      <c r="AN687" s="5"/>
      <c r="AO687" s="5"/>
      <c r="AP687" s="35"/>
      <c r="AQ687" s="34"/>
      <c r="AR687" s="34"/>
      <c r="AS687" s="34"/>
      <c r="AT687" s="34"/>
      <c r="AU687" s="34"/>
      <c r="AV687" s="34"/>
      <c r="AW687" s="34"/>
      <c r="AX687" s="34"/>
      <c r="AY687" s="34"/>
      <c r="AZ687" s="34"/>
      <c r="BA687" s="5"/>
      <c r="BB687" s="5"/>
      <c r="BC687" s="5"/>
      <c r="BD687" s="5"/>
      <c r="BE687" s="5"/>
      <c r="BF687" s="5"/>
      <c r="BG687" s="5"/>
      <c r="BH687" s="5"/>
      <c r="BI687" s="5"/>
      <c r="BJ687" s="5"/>
      <c r="BK687" s="5"/>
      <c r="BL687" s="5"/>
      <c r="BM687" s="4"/>
      <c r="BN687" s="5"/>
      <c r="BO687" s="5"/>
      <c r="BP687" s="5"/>
      <c r="BQ687" s="5"/>
      <c r="BR687" s="5"/>
      <c r="BS687" s="5"/>
      <c r="BT687" s="5"/>
      <c r="BU687" s="5"/>
    </row>
    <row r="688" spans="1:73" ht="13" x14ac:dyDescent="0.15">
      <c r="A688" s="34"/>
      <c r="B688" s="5"/>
      <c r="C688" s="5"/>
      <c r="D688" s="5"/>
      <c r="E688" s="5"/>
      <c r="F688" s="5"/>
      <c r="G688" s="5"/>
      <c r="H688" s="5"/>
      <c r="I688" s="5"/>
      <c r="J688" s="5"/>
      <c r="K688" s="5"/>
      <c r="L688" s="34"/>
      <c r="M688" s="34"/>
      <c r="N688" s="34"/>
      <c r="O688" s="34"/>
      <c r="P688" s="34"/>
      <c r="Q688" s="34"/>
      <c r="R688" s="5"/>
      <c r="S688" s="5"/>
      <c r="T688" s="5"/>
      <c r="U688" s="5"/>
      <c r="V688" s="5"/>
      <c r="W688" s="34"/>
      <c r="X688" s="34"/>
      <c r="Y688" s="34"/>
      <c r="Z688" s="34"/>
      <c r="AA688" s="34"/>
      <c r="AB688" s="5"/>
      <c r="AC688" s="5"/>
      <c r="AD688" s="34"/>
      <c r="AE688" s="5"/>
      <c r="AF688" s="5"/>
      <c r="AG688" s="5"/>
      <c r="AH688" s="5"/>
      <c r="AI688" s="5"/>
      <c r="AJ688" s="5"/>
      <c r="AK688" s="5"/>
      <c r="AL688" s="5"/>
      <c r="AM688" s="5"/>
      <c r="AN688" s="5"/>
      <c r="AO688" s="5"/>
      <c r="AP688" s="35"/>
      <c r="AQ688" s="34"/>
      <c r="AR688" s="34"/>
      <c r="AS688" s="34"/>
      <c r="AT688" s="34"/>
      <c r="AU688" s="34"/>
      <c r="AV688" s="34"/>
      <c r="AW688" s="34"/>
      <c r="AX688" s="34"/>
      <c r="AY688" s="34"/>
      <c r="AZ688" s="34"/>
      <c r="BA688" s="5"/>
      <c r="BB688" s="5"/>
      <c r="BC688" s="5"/>
      <c r="BD688" s="5"/>
      <c r="BE688" s="5"/>
      <c r="BF688" s="5"/>
      <c r="BG688" s="5"/>
      <c r="BH688" s="5"/>
      <c r="BI688" s="5"/>
      <c r="BJ688" s="5"/>
      <c r="BK688" s="5"/>
      <c r="BL688" s="5"/>
      <c r="BM688" s="4"/>
      <c r="BN688" s="5"/>
      <c r="BO688" s="5"/>
      <c r="BP688" s="5"/>
      <c r="BQ688" s="5"/>
      <c r="BR688" s="5"/>
      <c r="BS688" s="5"/>
      <c r="BT688" s="5"/>
      <c r="BU688" s="5"/>
    </row>
    <row r="689" spans="1:73" ht="13" x14ac:dyDescent="0.15">
      <c r="A689" s="34"/>
      <c r="B689" s="5"/>
      <c r="C689" s="5"/>
      <c r="D689" s="5"/>
      <c r="E689" s="5"/>
      <c r="F689" s="5"/>
      <c r="G689" s="5"/>
      <c r="H689" s="5"/>
      <c r="I689" s="5"/>
      <c r="J689" s="5"/>
      <c r="K689" s="5"/>
      <c r="L689" s="34"/>
      <c r="M689" s="34"/>
      <c r="N689" s="34"/>
      <c r="O689" s="34"/>
      <c r="P689" s="34"/>
      <c r="Q689" s="34"/>
      <c r="R689" s="5"/>
      <c r="S689" s="5"/>
      <c r="T689" s="5"/>
      <c r="U689" s="5"/>
      <c r="V689" s="5"/>
      <c r="W689" s="34"/>
      <c r="X689" s="34"/>
      <c r="Y689" s="34"/>
      <c r="Z689" s="34"/>
      <c r="AA689" s="34"/>
      <c r="AB689" s="5"/>
      <c r="AC689" s="5"/>
      <c r="AD689" s="34"/>
      <c r="AE689" s="5"/>
      <c r="AF689" s="5"/>
      <c r="AG689" s="5"/>
      <c r="AH689" s="5"/>
      <c r="AI689" s="5"/>
      <c r="AJ689" s="5"/>
      <c r="AK689" s="5"/>
      <c r="AL689" s="5"/>
      <c r="AM689" s="5"/>
      <c r="AN689" s="5"/>
      <c r="AO689" s="5"/>
      <c r="AP689" s="35"/>
      <c r="AQ689" s="34"/>
      <c r="AR689" s="34"/>
      <c r="AS689" s="34"/>
      <c r="AT689" s="34"/>
      <c r="AU689" s="34"/>
      <c r="AV689" s="34"/>
      <c r="AW689" s="34"/>
      <c r="AX689" s="34"/>
      <c r="AY689" s="34"/>
      <c r="AZ689" s="34"/>
      <c r="BA689" s="5"/>
      <c r="BB689" s="5"/>
      <c r="BC689" s="5"/>
      <c r="BD689" s="5"/>
      <c r="BE689" s="5"/>
      <c r="BF689" s="5"/>
      <c r="BG689" s="5"/>
      <c r="BH689" s="5"/>
      <c r="BI689" s="5"/>
      <c r="BJ689" s="5"/>
      <c r="BK689" s="5"/>
      <c r="BL689" s="5"/>
      <c r="BM689" s="4"/>
      <c r="BN689" s="5"/>
      <c r="BO689" s="5"/>
      <c r="BP689" s="5"/>
      <c r="BQ689" s="5"/>
      <c r="BR689" s="5"/>
      <c r="BS689" s="5"/>
      <c r="BT689" s="5"/>
      <c r="BU689" s="5"/>
    </row>
    <row r="690" spans="1:73" ht="13" x14ac:dyDescent="0.15">
      <c r="A690" s="34"/>
      <c r="B690" s="5"/>
      <c r="C690" s="5"/>
      <c r="D690" s="5"/>
      <c r="E690" s="5"/>
      <c r="F690" s="5"/>
      <c r="G690" s="5"/>
      <c r="H690" s="5"/>
      <c r="I690" s="5"/>
      <c r="J690" s="5"/>
      <c r="K690" s="5"/>
      <c r="L690" s="34"/>
      <c r="M690" s="34"/>
      <c r="N690" s="34"/>
      <c r="O690" s="34"/>
      <c r="P690" s="34"/>
      <c r="Q690" s="34"/>
      <c r="R690" s="5"/>
      <c r="S690" s="5"/>
      <c r="T690" s="5"/>
      <c r="U690" s="5"/>
      <c r="V690" s="5"/>
      <c r="W690" s="34"/>
      <c r="X690" s="34"/>
      <c r="Y690" s="34"/>
      <c r="Z690" s="34"/>
      <c r="AA690" s="34"/>
      <c r="AB690" s="5"/>
      <c r="AC690" s="5"/>
      <c r="AD690" s="34"/>
      <c r="AE690" s="5"/>
      <c r="AF690" s="5"/>
      <c r="AG690" s="5"/>
      <c r="AH690" s="5"/>
      <c r="AI690" s="5"/>
      <c r="AJ690" s="5"/>
      <c r="AK690" s="5"/>
      <c r="AL690" s="5"/>
      <c r="AM690" s="5"/>
      <c r="AN690" s="5"/>
      <c r="AO690" s="5"/>
      <c r="AP690" s="35"/>
      <c r="AQ690" s="34"/>
      <c r="AR690" s="34"/>
      <c r="AS690" s="34"/>
      <c r="AT690" s="34"/>
      <c r="AU690" s="34"/>
      <c r="AV690" s="34"/>
      <c r="AW690" s="34"/>
      <c r="AX690" s="34"/>
      <c r="AY690" s="34"/>
      <c r="AZ690" s="34"/>
      <c r="BA690" s="5"/>
      <c r="BB690" s="5"/>
      <c r="BC690" s="5"/>
      <c r="BD690" s="5"/>
      <c r="BE690" s="5"/>
      <c r="BF690" s="5"/>
      <c r="BG690" s="5"/>
      <c r="BH690" s="5"/>
      <c r="BI690" s="5"/>
      <c r="BJ690" s="5"/>
      <c r="BK690" s="5"/>
      <c r="BL690" s="5"/>
      <c r="BM690" s="4"/>
      <c r="BN690" s="5"/>
      <c r="BO690" s="5"/>
      <c r="BP690" s="5"/>
      <c r="BQ690" s="5"/>
      <c r="BR690" s="5"/>
      <c r="BS690" s="5"/>
      <c r="BT690" s="5"/>
      <c r="BU690" s="5"/>
    </row>
    <row r="691" spans="1:73" ht="13" x14ac:dyDescent="0.15">
      <c r="A691" s="34"/>
      <c r="B691" s="5"/>
      <c r="C691" s="5"/>
      <c r="D691" s="5"/>
      <c r="E691" s="5"/>
      <c r="F691" s="5"/>
      <c r="G691" s="5"/>
      <c r="H691" s="5"/>
      <c r="I691" s="5"/>
      <c r="J691" s="5"/>
      <c r="K691" s="5"/>
      <c r="L691" s="34"/>
      <c r="M691" s="34"/>
      <c r="N691" s="34"/>
      <c r="O691" s="34"/>
      <c r="P691" s="34"/>
      <c r="Q691" s="34"/>
      <c r="R691" s="5"/>
      <c r="S691" s="5"/>
      <c r="T691" s="5"/>
      <c r="U691" s="5"/>
      <c r="V691" s="5"/>
      <c r="W691" s="34"/>
      <c r="X691" s="34"/>
      <c r="Y691" s="34"/>
      <c r="Z691" s="34"/>
      <c r="AA691" s="34"/>
      <c r="AB691" s="5"/>
      <c r="AC691" s="5"/>
      <c r="AD691" s="34"/>
      <c r="AE691" s="5"/>
      <c r="AF691" s="5"/>
      <c r="AG691" s="5"/>
      <c r="AH691" s="5"/>
      <c r="AI691" s="5"/>
      <c r="AJ691" s="5"/>
      <c r="AK691" s="5"/>
      <c r="AL691" s="5"/>
      <c r="AM691" s="5"/>
      <c r="AN691" s="5"/>
      <c r="AO691" s="5"/>
      <c r="AP691" s="35"/>
      <c r="AQ691" s="34"/>
      <c r="AR691" s="34"/>
      <c r="AS691" s="34"/>
      <c r="AT691" s="34"/>
      <c r="AU691" s="34"/>
      <c r="AV691" s="34"/>
      <c r="AW691" s="34"/>
      <c r="AX691" s="34"/>
      <c r="AY691" s="34"/>
      <c r="AZ691" s="34"/>
      <c r="BA691" s="5"/>
      <c r="BB691" s="5"/>
      <c r="BC691" s="5"/>
      <c r="BD691" s="5"/>
      <c r="BE691" s="5"/>
      <c r="BF691" s="5"/>
      <c r="BG691" s="5"/>
      <c r="BH691" s="5"/>
      <c r="BI691" s="5"/>
      <c r="BJ691" s="5"/>
      <c r="BK691" s="5"/>
      <c r="BL691" s="5"/>
      <c r="BM691" s="4"/>
      <c r="BN691" s="5"/>
      <c r="BO691" s="5"/>
      <c r="BP691" s="5"/>
      <c r="BQ691" s="5"/>
      <c r="BR691" s="5"/>
      <c r="BS691" s="5"/>
      <c r="BT691" s="5"/>
      <c r="BU691" s="5"/>
    </row>
    <row r="692" spans="1:73" ht="13" x14ac:dyDescent="0.15">
      <c r="A692" s="34"/>
      <c r="B692" s="5"/>
      <c r="C692" s="5"/>
      <c r="D692" s="5"/>
      <c r="E692" s="5"/>
      <c r="F692" s="5"/>
      <c r="G692" s="5"/>
      <c r="H692" s="5"/>
      <c r="I692" s="5"/>
      <c r="J692" s="5"/>
      <c r="K692" s="5"/>
      <c r="L692" s="34"/>
      <c r="M692" s="34"/>
      <c r="N692" s="34"/>
      <c r="O692" s="34"/>
      <c r="P692" s="34"/>
      <c r="Q692" s="34"/>
      <c r="R692" s="5"/>
      <c r="S692" s="5"/>
      <c r="T692" s="5"/>
      <c r="U692" s="5"/>
      <c r="V692" s="5"/>
      <c r="W692" s="34"/>
      <c r="X692" s="34"/>
      <c r="Y692" s="34"/>
      <c r="Z692" s="34"/>
      <c r="AA692" s="34"/>
      <c r="AB692" s="5"/>
      <c r="AC692" s="5"/>
      <c r="AD692" s="34"/>
      <c r="AE692" s="5"/>
      <c r="AF692" s="5"/>
      <c r="AG692" s="5"/>
      <c r="AH692" s="5"/>
      <c r="AI692" s="5"/>
      <c r="AJ692" s="5"/>
      <c r="AK692" s="5"/>
      <c r="AL692" s="5"/>
      <c r="AM692" s="5"/>
      <c r="AN692" s="5"/>
      <c r="AO692" s="5"/>
      <c r="AP692" s="35"/>
      <c r="AQ692" s="34"/>
      <c r="AR692" s="34"/>
      <c r="AS692" s="34"/>
      <c r="AT692" s="34"/>
      <c r="AU692" s="34"/>
      <c r="AV692" s="34"/>
      <c r="AW692" s="34"/>
      <c r="AX692" s="34"/>
      <c r="AY692" s="34"/>
      <c r="AZ692" s="34"/>
      <c r="BA692" s="5"/>
      <c r="BB692" s="5"/>
      <c r="BC692" s="5"/>
      <c r="BD692" s="5"/>
      <c r="BE692" s="5"/>
      <c r="BF692" s="5"/>
      <c r="BG692" s="5"/>
      <c r="BH692" s="5"/>
      <c r="BI692" s="5"/>
      <c r="BJ692" s="5"/>
      <c r="BK692" s="5"/>
      <c r="BL692" s="5"/>
      <c r="BM692" s="4"/>
      <c r="BN692" s="5"/>
      <c r="BO692" s="5"/>
      <c r="BP692" s="5"/>
      <c r="BQ692" s="5"/>
      <c r="BR692" s="5"/>
      <c r="BS692" s="5"/>
      <c r="BT692" s="5"/>
      <c r="BU692" s="5"/>
    </row>
    <row r="693" spans="1:73" ht="13" x14ac:dyDescent="0.15">
      <c r="A693" s="34"/>
      <c r="B693" s="5"/>
      <c r="C693" s="5"/>
      <c r="D693" s="5"/>
      <c r="E693" s="5"/>
      <c r="F693" s="5"/>
      <c r="G693" s="5"/>
      <c r="H693" s="5"/>
      <c r="I693" s="5"/>
      <c r="J693" s="5"/>
      <c r="K693" s="5"/>
      <c r="L693" s="34"/>
      <c r="M693" s="34"/>
      <c r="N693" s="34"/>
      <c r="O693" s="34"/>
      <c r="P693" s="34"/>
      <c r="Q693" s="34"/>
      <c r="R693" s="5"/>
      <c r="S693" s="5"/>
      <c r="T693" s="5"/>
      <c r="U693" s="5"/>
      <c r="V693" s="5"/>
      <c r="W693" s="34"/>
      <c r="X693" s="34"/>
      <c r="Y693" s="34"/>
      <c r="Z693" s="34"/>
      <c r="AA693" s="34"/>
      <c r="AB693" s="5"/>
      <c r="AC693" s="5"/>
      <c r="AD693" s="34"/>
      <c r="AE693" s="5"/>
      <c r="AF693" s="5"/>
      <c r="AG693" s="5"/>
      <c r="AH693" s="5"/>
      <c r="AI693" s="5"/>
      <c r="AJ693" s="5"/>
      <c r="AK693" s="5"/>
      <c r="AL693" s="5"/>
      <c r="AM693" s="5"/>
      <c r="AN693" s="5"/>
      <c r="AO693" s="5"/>
      <c r="AP693" s="35"/>
      <c r="AQ693" s="34"/>
      <c r="AR693" s="34"/>
      <c r="AS693" s="34"/>
      <c r="AT693" s="34"/>
      <c r="AU693" s="34"/>
      <c r="AV693" s="34"/>
      <c r="AW693" s="34"/>
      <c r="AX693" s="34"/>
      <c r="AY693" s="34"/>
      <c r="AZ693" s="34"/>
      <c r="BA693" s="5"/>
      <c r="BB693" s="5"/>
      <c r="BC693" s="5"/>
      <c r="BD693" s="5"/>
      <c r="BE693" s="5"/>
      <c r="BF693" s="5"/>
      <c r="BG693" s="5"/>
      <c r="BH693" s="5"/>
      <c r="BI693" s="5"/>
      <c r="BJ693" s="5"/>
      <c r="BK693" s="5"/>
      <c r="BL693" s="5"/>
      <c r="BM693" s="4"/>
      <c r="BN693" s="5"/>
      <c r="BO693" s="5"/>
      <c r="BP693" s="5"/>
      <c r="BQ693" s="5"/>
      <c r="BR693" s="5"/>
      <c r="BS693" s="5"/>
      <c r="BT693" s="5"/>
      <c r="BU693" s="5"/>
    </row>
    <row r="694" spans="1:73" ht="13" x14ac:dyDescent="0.15">
      <c r="A694" s="34"/>
      <c r="B694" s="5"/>
      <c r="C694" s="5"/>
      <c r="D694" s="5"/>
      <c r="E694" s="5"/>
      <c r="F694" s="5"/>
      <c r="G694" s="5"/>
      <c r="H694" s="5"/>
      <c r="I694" s="5"/>
      <c r="J694" s="5"/>
      <c r="K694" s="5"/>
      <c r="L694" s="34"/>
      <c r="M694" s="34"/>
      <c r="N694" s="34"/>
      <c r="O694" s="34"/>
      <c r="P694" s="34"/>
      <c r="Q694" s="34"/>
      <c r="R694" s="5"/>
      <c r="S694" s="5"/>
      <c r="T694" s="5"/>
      <c r="U694" s="5"/>
      <c r="V694" s="5"/>
      <c r="W694" s="34"/>
      <c r="X694" s="34"/>
      <c r="Y694" s="34"/>
      <c r="Z694" s="34"/>
      <c r="AA694" s="34"/>
      <c r="AB694" s="5"/>
      <c r="AC694" s="5"/>
      <c r="AD694" s="34"/>
      <c r="AE694" s="5"/>
      <c r="AF694" s="5"/>
      <c r="AG694" s="5"/>
      <c r="AH694" s="5"/>
      <c r="AI694" s="5"/>
      <c r="AJ694" s="5"/>
      <c r="AK694" s="5"/>
      <c r="AL694" s="5"/>
      <c r="AM694" s="5"/>
      <c r="AN694" s="5"/>
      <c r="AO694" s="5"/>
      <c r="AP694" s="35"/>
      <c r="AQ694" s="34"/>
      <c r="AR694" s="34"/>
      <c r="AS694" s="34"/>
      <c r="AT694" s="34"/>
      <c r="AU694" s="34"/>
      <c r="AV694" s="34"/>
      <c r="AW694" s="34"/>
      <c r="AX694" s="34"/>
      <c r="AY694" s="34"/>
      <c r="AZ694" s="34"/>
      <c r="BA694" s="5"/>
      <c r="BB694" s="5"/>
      <c r="BC694" s="5"/>
      <c r="BD694" s="5"/>
      <c r="BE694" s="5"/>
      <c r="BF694" s="5"/>
      <c r="BG694" s="5"/>
      <c r="BH694" s="5"/>
      <c r="BI694" s="5"/>
      <c r="BJ694" s="5"/>
      <c r="BK694" s="5"/>
      <c r="BL694" s="5"/>
      <c r="BM694" s="4"/>
      <c r="BN694" s="5"/>
      <c r="BO694" s="5"/>
      <c r="BP694" s="5"/>
      <c r="BQ694" s="5"/>
      <c r="BR694" s="5"/>
      <c r="BS694" s="5"/>
      <c r="BT694" s="5"/>
      <c r="BU694" s="5"/>
    </row>
    <row r="695" spans="1:73" ht="13" x14ac:dyDescent="0.15">
      <c r="A695" s="34"/>
      <c r="B695" s="5"/>
      <c r="C695" s="5"/>
      <c r="D695" s="5"/>
      <c r="E695" s="5"/>
      <c r="F695" s="5"/>
      <c r="G695" s="5"/>
      <c r="H695" s="5"/>
      <c r="I695" s="5"/>
      <c r="J695" s="5"/>
      <c r="K695" s="5"/>
      <c r="L695" s="34"/>
      <c r="M695" s="34"/>
      <c r="N695" s="34"/>
      <c r="O695" s="34"/>
      <c r="P695" s="34"/>
      <c r="Q695" s="34"/>
      <c r="R695" s="5"/>
      <c r="S695" s="5"/>
      <c r="T695" s="5"/>
      <c r="U695" s="5"/>
      <c r="V695" s="5"/>
      <c r="W695" s="34"/>
      <c r="X695" s="34"/>
      <c r="Y695" s="34"/>
      <c r="Z695" s="34"/>
      <c r="AA695" s="34"/>
      <c r="AB695" s="5"/>
      <c r="AC695" s="5"/>
      <c r="AD695" s="34"/>
      <c r="AE695" s="5"/>
      <c r="AF695" s="5"/>
      <c r="AG695" s="5"/>
      <c r="AH695" s="5"/>
      <c r="AI695" s="5"/>
      <c r="AJ695" s="5"/>
      <c r="AK695" s="5"/>
      <c r="AL695" s="5"/>
      <c r="AM695" s="5"/>
      <c r="AN695" s="5"/>
      <c r="AO695" s="5"/>
      <c r="AP695" s="35"/>
      <c r="AQ695" s="34"/>
      <c r="AR695" s="34"/>
      <c r="AS695" s="34"/>
      <c r="AT695" s="34"/>
      <c r="AU695" s="34"/>
      <c r="AV695" s="34"/>
      <c r="AW695" s="34"/>
      <c r="AX695" s="34"/>
      <c r="AY695" s="34"/>
      <c r="AZ695" s="34"/>
      <c r="BA695" s="5"/>
      <c r="BB695" s="5"/>
      <c r="BC695" s="5"/>
      <c r="BD695" s="5"/>
      <c r="BE695" s="5"/>
      <c r="BF695" s="5"/>
      <c r="BG695" s="5"/>
      <c r="BH695" s="5"/>
      <c r="BI695" s="5"/>
      <c r="BJ695" s="5"/>
      <c r="BK695" s="5"/>
      <c r="BL695" s="5"/>
      <c r="BM695" s="4"/>
      <c r="BN695" s="5"/>
      <c r="BO695" s="5"/>
      <c r="BP695" s="5"/>
      <c r="BQ695" s="5"/>
      <c r="BR695" s="5"/>
      <c r="BS695" s="5"/>
      <c r="BT695" s="5"/>
      <c r="BU695" s="5"/>
    </row>
    <row r="696" spans="1:73" ht="13" x14ac:dyDescent="0.15">
      <c r="A696" s="34"/>
      <c r="B696" s="5"/>
      <c r="C696" s="5"/>
      <c r="D696" s="5"/>
      <c r="E696" s="5"/>
      <c r="F696" s="5"/>
      <c r="G696" s="5"/>
      <c r="H696" s="5"/>
      <c r="I696" s="5"/>
      <c r="J696" s="5"/>
      <c r="K696" s="5"/>
      <c r="L696" s="34"/>
      <c r="M696" s="34"/>
      <c r="N696" s="34"/>
      <c r="O696" s="34"/>
      <c r="P696" s="34"/>
      <c r="Q696" s="34"/>
      <c r="R696" s="5"/>
      <c r="S696" s="5"/>
      <c r="T696" s="5"/>
      <c r="U696" s="5"/>
      <c r="V696" s="5"/>
      <c r="W696" s="34"/>
      <c r="X696" s="34"/>
      <c r="Y696" s="34"/>
      <c r="Z696" s="34"/>
      <c r="AA696" s="34"/>
      <c r="AB696" s="5"/>
      <c r="AC696" s="5"/>
      <c r="AD696" s="34"/>
      <c r="AE696" s="5"/>
      <c r="AF696" s="5"/>
      <c r="AG696" s="5"/>
      <c r="AH696" s="5"/>
      <c r="AI696" s="5"/>
      <c r="AJ696" s="5"/>
      <c r="AK696" s="5"/>
      <c r="AL696" s="5"/>
      <c r="AM696" s="5"/>
      <c r="AN696" s="5"/>
      <c r="AO696" s="5"/>
      <c r="AP696" s="35"/>
      <c r="AQ696" s="34"/>
      <c r="AR696" s="34"/>
      <c r="AS696" s="34"/>
      <c r="AT696" s="34"/>
      <c r="AU696" s="34"/>
      <c r="AV696" s="34"/>
      <c r="AW696" s="34"/>
      <c r="AX696" s="34"/>
      <c r="AY696" s="34"/>
      <c r="AZ696" s="34"/>
      <c r="BA696" s="5"/>
      <c r="BB696" s="5"/>
      <c r="BC696" s="5"/>
      <c r="BD696" s="5"/>
      <c r="BE696" s="5"/>
      <c r="BF696" s="5"/>
      <c r="BG696" s="5"/>
      <c r="BH696" s="5"/>
      <c r="BI696" s="5"/>
      <c r="BJ696" s="5"/>
      <c r="BK696" s="5"/>
      <c r="BL696" s="5"/>
      <c r="BM696" s="4"/>
      <c r="BN696" s="5"/>
      <c r="BO696" s="5"/>
      <c r="BP696" s="5"/>
      <c r="BQ696" s="5"/>
      <c r="BR696" s="5"/>
      <c r="BS696" s="5"/>
      <c r="BT696" s="5"/>
      <c r="BU696" s="5"/>
    </row>
    <row r="697" spans="1:73" ht="13" x14ac:dyDescent="0.15">
      <c r="A697" s="34"/>
      <c r="B697" s="5"/>
      <c r="C697" s="5"/>
      <c r="D697" s="5"/>
      <c r="E697" s="5"/>
      <c r="F697" s="5"/>
      <c r="G697" s="5"/>
      <c r="H697" s="5"/>
      <c r="I697" s="5"/>
      <c r="J697" s="5"/>
      <c r="K697" s="5"/>
      <c r="L697" s="34"/>
      <c r="M697" s="34"/>
      <c r="N697" s="34"/>
      <c r="O697" s="34"/>
      <c r="P697" s="34"/>
      <c r="Q697" s="34"/>
      <c r="R697" s="5"/>
      <c r="S697" s="5"/>
      <c r="T697" s="5"/>
      <c r="U697" s="5"/>
      <c r="V697" s="5"/>
      <c r="W697" s="34"/>
      <c r="X697" s="34"/>
      <c r="Y697" s="34"/>
      <c r="Z697" s="34"/>
      <c r="AA697" s="34"/>
      <c r="AB697" s="5"/>
      <c r="AC697" s="5"/>
      <c r="AD697" s="34"/>
      <c r="AE697" s="5"/>
      <c r="AF697" s="5"/>
      <c r="AG697" s="5"/>
      <c r="AH697" s="5"/>
      <c r="AI697" s="5"/>
      <c r="AJ697" s="5"/>
      <c r="AK697" s="5"/>
      <c r="AL697" s="5"/>
      <c r="AM697" s="5"/>
      <c r="AN697" s="5"/>
      <c r="AO697" s="5"/>
      <c r="AP697" s="35"/>
      <c r="AQ697" s="34"/>
      <c r="AR697" s="34"/>
      <c r="AS697" s="34"/>
      <c r="AT697" s="34"/>
      <c r="AU697" s="34"/>
      <c r="AV697" s="34"/>
      <c r="AW697" s="34"/>
      <c r="AX697" s="34"/>
      <c r="AY697" s="34"/>
      <c r="AZ697" s="34"/>
      <c r="BA697" s="5"/>
      <c r="BB697" s="5"/>
      <c r="BC697" s="5"/>
      <c r="BD697" s="5"/>
      <c r="BE697" s="5"/>
      <c r="BF697" s="5"/>
      <c r="BG697" s="5"/>
      <c r="BH697" s="5"/>
      <c r="BI697" s="5"/>
      <c r="BJ697" s="5"/>
      <c r="BK697" s="5"/>
      <c r="BL697" s="5"/>
      <c r="BM697" s="4"/>
      <c r="BN697" s="5"/>
      <c r="BO697" s="5"/>
      <c r="BP697" s="5"/>
      <c r="BQ697" s="5"/>
      <c r="BR697" s="5"/>
      <c r="BS697" s="5"/>
      <c r="BT697" s="5"/>
      <c r="BU697" s="5"/>
    </row>
    <row r="698" spans="1:73" ht="13" x14ac:dyDescent="0.15">
      <c r="A698" s="34"/>
      <c r="B698" s="5"/>
      <c r="C698" s="5"/>
      <c r="D698" s="5"/>
      <c r="E698" s="5"/>
      <c r="F698" s="5"/>
      <c r="G698" s="5"/>
      <c r="H698" s="5"/>
      <c r="I698" s="5"/>
      <c r="J698" s="5"/>
      <c r="K698" s="5"/>
      <c r="L698" s="34"/>
      <c r="M698" s="34"/>
      <c r="N698" s="34"/>
      <c r="O698" s="34"/>
      <c r="P698" s="34"/>
      <c r="Q698" s="34"/>
      <c r="R698" s="5"/>
      <c r="S698" s="5"/>
      <c r="T698" s="5"/>
      <c r="U698" s="5"/>
      <c r="V698" s="5"/>
      <c r="W698" s="34"/>
      <c r="X698" s="34"/>
      <c r="Y698" s="34"/>
      <c r="Z698" s="34"/>
      <c r="AA698" s="34"/>
      <c r="AB698" s="5"/>
      <c r="AC698" s="5"/>
      <c r="AD698" s="34"/>
      <c r="AE698" s="5"/>
      <c r="AF698" s="5"/>
      <c r="AG698" s="5"/>
      <c r="AH698" s="5"/>
      <c r="AI698" s="5"/>
      <c r="AJ698" s="5"/>
      <c r="AK698" s="5"/>
      <c r="AL698" s="5"/>
      <c r="AM698" s="5"/>
      <c r="AN698" s="5"/>
      <c r="AO698" s="5"/>
      <c r="AP698" s="35"/>
      <c r="AQ698" s="34"/>
      <c r="AR698" s="34"/>
      <c r="AS698" s="34"/>
      <c r="AT698" s="34"/>
      <c r="AU698" s="34"/>
      <c r="AV698" s="34"/>
      <c r="AW698" s="34"/>
      <c r="AX698" s="34"/>
      <c r="AY698" s="34"/>
      <c r="AZ698" s="34"/>
      <c r="BA698" s="5"/>
      <c r="BB698" s="5"/>
      <c r="BC698" s="5"/>
      <c r="BD698" s="5"/>
      <c r="BE698" s="5"/>
      <c r="BF698" s="5"/>
      <c r="BG698" s="5"/>
      <c r="BH698" s="5"/>
      <c r="BI698" s="5"/>
      <c r="BJ698" s="5"/>
      <c r="BK698" s="5"/>
      <c r="BL698" s="5"/>
      <c r="BM698" s="4"/>
      <c r="BN698" s="5"/>
      <c r="BO698" s="5"/>
      <c r="BP698" s="5"/>
      <c r="BQ698" s="5"/>
      <c r="BR698" s="5"/>
      <c r="BS698" s="5"/>
      <c r="BT698" s="5"/>
      <c r="BU698" s="5"/>
    </row>
    <row r="699" spans="1:73" ht="13" x14ac:dyDescent="0.15">
      <c r="A699" s="34"/>
      <c r="B699" s="5"/>
      <c r="C699" s="5"/>
      <c r="D699" s="5"/>
      <c r="E699" s="5"/>
      <c r="F699" s="5"/>
      <c r="G699" s="5"/>
      <c r="H699" s="5"/>
      <c r="I699" s="5"/>
      <c r="J699" s="5"/>
      <c r="K699" s="5"/>
      <c r="L699" s="34"/>
      <c r="M699" s="34"/>
      <c r="N699" s="34"/>
      <c r="O699" s="34"/>
      <c r="P699" s="34"/>
      <c r="Q699" s="34"/>
      <c r="R699" s="5"/>
      <c r="S699" s="5"/>
      <c r="T699" s="5"/>
      <c r="U699" s="5"/>
      <c r="V699" s="5"/>
      <c r="W699" s="34"/>
      <c r="X699" s="34"/>
      <c r="Y699" s="34"/>
      <c r="Z699" s="34"/>
      <c r="AA699" s="34"/>
      <c r="AB699" s="5"/>
      <c r="AC699" s="5"/>
      <c r="AD699" s="34"/>
      <c r="AE699" s="5"/>
      <c r="AF699" s="5"/>
      <c r="AG699" s="5"/>
      <c r="AH699" s="5"/>
      <c r="AI699" s="5"/>
      <c r="AJ699" s="5"/>
      <c r="AK699" s="5"/>
      <c r="AL699" s="5"/>
      <c r="AM699" s="5"/>
      <c r="AN699" s="5"/>
      <c r="AO699" s="5"/>
      <c r="AP699" s="35"/>
      <c r="AQ699" s="34"/>
      <c r="AR699" s="34"/>
      <c r="AS699" s="34"/>
      <c r="AT699" s="34"/>
      <c r="AU699" s="34"/>
      <c r="AV699" s="34"/>
      <c r="AW699" s="34"/>
      <c r="AX699" s="34"/>
      <c r="AY699" s="34"/>
      <c r="AZ699" s="34"/>
      <c r="BA699" s="5"/>
      <c r="BB699" s="5"/>
      <c r="BC699" s="5"/>
      <c r="BD699" s="5"/>
      <c r="BE699" s="5"/>
      <c r="BF699" s="5"/>
      <c r="BG699" s="5"/>
      <c r="BH699" s="5"/>
      <c r="BI699" s="5"/>
      <c r="BJ699" s="5"/>
      <c r="BK699" s="5"/>
      <c r="BL699" s="5"/>
      <c r="BM699" s="4"/>
      <c r="BN699" s="5"/>
      <c r="BO699" s="5"/>
      <c r="BP699" s="5"/>
      <c r="BQ699" s="5"/>
      <c r="BR699" s="5"/>
      <c r="BS699" s="5"/>
      <c r="BT699" s="5"/>
      <c r="BU699" s="5"/>
    </row>
    <row r="700" spans="1:73" ht="13" x14ac:dyDescent="0.15">
      <c r="A700" s="34"/>
      <c r="B700" s="5"/>
      <c r="C700" s="5"/>
      <c r="D700" s="5"/>
      <c r="E700" s="5"/>
      <c r="F700" s="5"/>
      <c r="G700" s="5"/>
      <c r="H700" s="5"/>
      <c r="I700" s="5"/>
      <c r="J700" s="5"/>
      <c r="K700" s="5"/>
      <c r="L700" s="34"/>
      <c r="M700" s="34"/>
      <c r="N700" s="34"/>
      <c r="O700" s="34"/>
      <c r="P700" s="34"/>
      <c r="Q700" s="34"/>
      <c r="R700" s="5"/>
      <c r="S700" s="5"/>
      <c r="T700" s="5"/>
      <c r="U700" s="5"/>
      <c r="V700" s="5"/>
      <c r="W700" s="34"/>
      <c r="X700" s="34"/>
      <c r="Y700" s="34"/>
      <c r="Z700" s="34"/>
      <c r="AA700" s="34"/>
      <c r="AB700" s="5"/>
      <c r="AC700" s="5"/>
      <c r="AD700" s="34"/>
      <c r="AE700" s="5"/>
      <c r="AF700" s="5"/>
      <c r="AG700" s="5"/>
      <c r="AH700" s="5"/>
      <c r="AI700" s="5"/>
      <c r="AJ700" s="5"/>
      <c r="AK700" s="5"/>
      <c r="AL700" s="5"/>
      <c r="AM700" s="5"/>
      <c r="AN700" s="5"/>
      <c r="AO700" s="5"/>
      <c r="AP700" s="35"/>
      <c r="AQ700" s="34"/>
      <c r="AR700" s="34"/>
      <c r="AS700" s="34"/>
      <c r="AT700" s="34"/>
      <c r="AU700" s="34"/>
      <c r="AV700" s="34"/>
      <c r="AW700" s="34"/>
      <c r="AX700" s="34"/>
      <c r="AY700" s="34"/>
      <c r="AZ700" s="34"/>
      <c r="BA700" s="5"/>
      <c r="BB700" s="5"/>
      <c r="BC700" s="5"/>
      <c r="BD700" s="5"/>
      <c r="BE700" s="5"/>
      <c r="BF700" s="5"/>
      <c r="BG700" s="5"/>
      <c r="BH700" s="5"/>
      <c r="BI700" s="5"/>
      <c r="BJ700" s="5"/>
      <c r="BK700" s="5"/>
      <c r="BL700" s="5"/>
      <c r="BM700" s="4"/>
      <c r="BN700" s="5"/>
      <c r="BO700" s="5"/>
      <c r="BP700" s="5"/>
      <c r="BQ700" s="5"/>
      <c r="BR700" s="5"/>
      <c r="BS700" s="5"/>
      <c r="BT700" s="5"/>
      <c r="BU700" s="5"/>
    </row>
    <row r="701" spans="1:73" ht="13" x14ac:dyDescent="0.15">
      <c r="A701" s="34"/>
      <c r="B701" s="5"/>
      <c r="C701" s="5"/>
      <c r="D701" s="5"/>
      <c r="E701" s="5"/>
      <c r="F701" s="5"/>
      <c r="G701" s="5"/>
      <c r="H701" s="5"/>
      <c r="I701" s="5"/>
      <c r="J701" s="5"/>
      <c r="K701" s="5"/>
      <c r="L701" s="34"/>
      <c r="M701" s="34"/>
      <c r="N701" s="34"/>
      <c r="O701" s="34"/>
      <c r="P701" s="34"/>
      <c r="Q701" s="34"/>
      <c r="R701" s="5"/>
      <c r="S701" s="5"/>
      <c r="T701" s="5"/>
      <c r="U701" s="5"/>
      <c r="V701" s="5"/>
      <c r="W701" s="34"/>
      <c r="X701" s="34"/>
      <c r="Y701" s="34"/>
      <c r="Z701" s="34"/>
      <c r="AA701" s="34"/>
      <c r="AB701" s="5"/>
      <c r="AC701" s="5"/>
      <c r="AD701" s="34"/>
      <c r="AE701" s="5"/>
      <c r="AF701" s="5"/>
      <c r="AG701" s="5"/>
      <c r="AH701" s="5"/>
      <c r="AI701" s="5"/>
      <c r="AJ701" s="5"/>
      <c r="AK701" s="5"/>
      <c r="AL701" s="5"/>
      <c r="AM701" s="5"/>
      <c r="AN701" s="5"/>
      <c r="AO701" s="5"/>
      <c r="AP701" s="35"/>
      <c r="AQ701" s="34"/>
      <c r="AR701" s="34"/>
      <c r="AS701" s="34"/>
      <c r="AT701" s="34"/>
      <c r="AU701" s="34"/>
      <c r="AV701" s="34"/>
      <c r="AW701" s="34"/>
      <c r="AX701" s="34"/>
      <c r="AY701" s="34"/>
      <c r="AZ701" s="34"/>
      <c r="BA701" s="5"/>
      <c r="BB701" s="5"/>
      <c r="BC701" s="5"/>
      <c r="BD701" s="5"/>
      <c r="BE701" s="5"/>
      <c r="BF701" s="5"/>
      <c r="BG701" s="5"/>
      <c r="BH701" s="5"/>
      <c r="BI701" s="5"/>
      <c r="BJ701" s="5"/>
      <c r="BK701" s="5"/>
      <c r="BL701" s="5"/>
      <c r="BM701" s="4"/>
      <c r="BN701" s="5"/>
      <c r="BO701" s="5"/>
      <c r="BP701" s="5"/>
      <c r="BQ701" s="5"/>
      <c r="BR701" s="5"/>
      <c r="BS701" s="5"/>
      <c r="BT701" s="5"/>
      <c r="BU701" s="5"/>
    </row>
    <row r="702" spans="1:73" ht="13" x14ac:dyDescent="0.15">
      <c r="A702" s="34"/>
      <c r="B702" s="5"/>
      <c r="C702" s="5"/>
      <c r="D702" s="5"/>
      <c r="E702" s="5"/>
      <c r="F702" s="5"/>
      <c r="G702" s="5"/>
      <c r="H702" s="5"/>
      <c r="I702" s="5"/>
      <c r="J702" s="5"/>
      <c r="K702" s="5"/>
      <c r="L702" s="34"/>
      <c r="M702" s="34"/>
      <c r="N702" s="34"/>
      <c r="O702" s="34"/>
      <c r="P702" s="34"/>
      <c r="Q702" s="34"/>
      <c r="R702" s="5"/>
      <c r="S702" s="5"/>
      <c r="T702" s="5"/>
      <c r="U702" s="5"/>
      <c r="V702" s="5"/>
      <c r="W702" s="34"/>
      <c r="X702" s="34"/>
      <c r="Y702" s="34"/>
      <c r="Z702" s="34"/>
      <c r="AA702" s="34"/>
      <c r="AB702" s="5"/>
      <c r="AC702" s="5"/>
      <c r="AD702" s="34"/>
      <c r="AE702" s="5"/>
      <c r="AF702" s="5"/>
      <c r="AG702" s="5"/>
      <c r="AH702" s="5"/>
      <c r="AI702" s="5"/>
      <c r="AJ702" s="5"/>
      <c r="AK702" s="5"/>
      <c r="AL702" s="5"/>
      <c r="AM702" s="5"/>
      <c r="AN702" s="5"/>
      <c r="AO702" s="5"/>
      <c r="AP702" s="35"/>
      <c r="AQ702" s="34"/>
      <c r="AR702" s="34"/>
      <c r="AS702" s="34"/>
      <c r="AT702" s="34"/>
      <c r="AU702" s="34"/>
      <c r="AV702" s="34"/>
      <c r="AW702" s="34"/>
      <c r="AX702" s="34"/>
      <c r="AY702" s="34"/>
      <c r="AZ702" s="34"/>
      <c r="BA702" s="5"/>
      <c r="BB702" s="5"/>
      <c r="BC702" s="5"/>
      <c r="BD702" s="5"/>
      <c r="BE702" s="5"/>
      <c r="BF702" s="5"/>
      <c r="BG702" s="5"/>
      <c r="BH702" s="5"/>
      <c r="BI702" s="5"/>
      <c r="BJ702" s="5"/>
      <c r="BK702" s="5"/>
      <c r="BL702" s="5"/>
      <c r="BM702" s="4"/>
      <c r="BN702" s="5"/>
      <c r="BO702" s="5"/>
      <c r="BP702" s="5"/>
      <c r="BQ702" s="5"/>
      <c r="BR702" s="5"/>
      <c r="BS702" s="5"/>
      <c r="BT702" s="5"/>
      <c r="BU702" s="5"/>
    </row>
    <row r="703" spans="1:73" ht="13" x14ac:dyDescent="0.15">
      <c r="A703" s="34"/>
      <c r="B703" s="5"/>
      <c r="C703" s="5"/>
      <c r="D703" s="5"/>
      <c r="E703" s="5"/>
      <c r="F703" s="5"/>
      <c r="G703" s="5"/>
      <c r="H703" s="5"/>
      <c r="I703" s="5"/>
      <c r="J703" s="5"/>
      <c r="K703" s="5"/>
      <c r="L703" s="34"/>
      <c r="M703" s="34"/>
      <c r="N703" s="34"/>
      <c r="O703" s="34"/>
      <c r="P703" s="34"/>
      <c r="Q703" s="34"/>
      <c r="R703" s="5"/>
      <c r="S703" s="5"/>
      <c r="T703" s="5"/>
      <c r="U703" s="5"/>
      <c r="V703" s="5"/>
      <c r="W703" s="34"/>
      <c r="X703" s="34"/>
      <c r="Y703" s="34"/>
      <c r="Z703" s="34"/>
      <c r="AA703" s="34"/>
      <c r="AB703" s="5"/>
      <c r="AC703" s="5"/>
      <c r="AD703" s="34"/>
      <c r="AE703" s="5"/>
      <c r="AF703" s="5"/>
      <c r="AG703" s="5"/>
      <c r="AH703" s="5"/>
      <c r="AI703" s="5"/>
      <c r="AJ703" s="5"/>
      <c r="AK703" s="5"/>
      <c r="AL703" s="5"/>
      <c r="AM703" s="5"/>
      <c r="AN703" s="5"/>
      <c r="AO703" s="5"/>
      <c r="AP703" s="35"/>
      <c r="AQ703" s="34"/>
      <c r="AR703" s="34"/>
      <c r="AS703" s="34"/>
      <c r="AT703" s="34"/>
      <c r="AU703" s="34"/>
      <c r="AV703" s="34"/>
      <c r="AW703" s="34"/>
      <c r="AX703" s="34"/>
      <c r="AY703" s="34"/>
      <c r="AZ703" s="34"/>
      <c r="BA703" s="5"/>
      <c r="BB703" s="5"/>
      <c r="BC703" s="5"/>
      <c r="BD703" s="5"/>
      <c r="BE703" s="5"/>
      <c r="BF703" s="5"/>
      <c r="BG703" s="5"/>
      <c r="BH703" s="5"/>
      <c r="BI703" s="5"/>
      <c r="BJ703" s="5"/>
      <c r="BK703" s="5"/>
      <c r="BL703" s="5"/>
      <c r="BM703" s="4"/>
      <c r="BN703" s="5"/>
      <c r="BO703" s="5"/>
      <c r="BP703" s="5"/>
      <c r="BQ703" s="5"/>
      <c r="BR703" s="5"/>
      <c r="BS703" s="5"/>
      <c r="BT703" s="5"/>
      <c r="BU703" s="5"/>
    </row>
    <row r="704" spans="1:73" ht="13" x14ac:dyDescent="0.15">
      <c r="A704" s="34"/>
      <c r="B704" s="5"/>
      <c r="C704" s="5"/>
      <c r="D704" s="5"/>
      <c r="E704" s="5"/>
      <c r="F704" s="5"/>
      <c r="G704" s="5"/>
      <c r="H704" s="5"/>
      <c r="I704" s="5"/>
      <c r="J704" s="5"/>
      <c r="K704" s="5"/>
      <c r="L704" s="34"/>
      <c r="M704" s="34"/>
      <c r="N704" s="34"/>
      <c r="O704" s="34"/>
      <c r="P704" s="34"/>
      <c r="Q704" s="34"/>
      <c r="R704" s="5"/>
      <c r="S704" s="5"/>
      <c r="T704" s="5"/>
      <c r="U704" s="5"/>
      <c r="V704" s="5"/>
      <c r="W704" s="34"/>
      <c r="X704" s="34"/>
      <c r="Y704" s="34"/>
      <c r="Z704" s="34"/>
      <c r="AA704" s="34"/>
      <c r="AB704" s="5"/>
      <c r="AC704" s="5"/>
      <c r="AD704" s="34"/>
      <c r="AE704" s="5"/>
      <c r="AF704" s="5"/>
      <c r="AG704" s="5"/>
      <c r="AH704" s="5"/>
      <c r="AI704" s="5"/>
      <c r="AJ704" s="5"/>
      <c r="AK704" s="5"/>
      <c r="AL704" s="5"/>
      <c r="AM704" s="5"/>
      <c r="AN704" s="5"/>
      <c r="AO704" s="5"/>
      <c r="AP704" s="35"/>
      <c r="AQ704" s="34"/>
      <c r="AR704" s="34"/>
      <c r="AS704" s="34"/>
      <c r="AT704" s="34"/>
      <c r="AU704" s="34"/>
      <c r="AV704" s="34"/>
      <c r="AW704" s="34"/>
      <c r="AX704" s="34"/>
      <c r="AY704" s="34"/>
      <c r="AZ704" s="34"/>
      <c r="BA704" s="5"/>
      <c r="BB704" s="5"/>
      <c r="BC704" s="5"/>
      <c r="BD704" s="5"/>
      <c r="BE704" s="5"/>
      <c r="BF704" s="5"/>
      <c r="BG704" s="5"/>
      <c r="BH704" s="5"/>
      <c r="BI704" s="5"/>
      <c r="BJ704" s="5"/>
      <c r="BK704" s="5"/>
      <c r="BL704" s="5"/>
      <c r="BM704" s="4"/>
      <c r="BN704" s="5"/>
      <c r="BO704" s="5"/>
      <c r="BP704" s="5"/>
      <c r="BQ704" s="5"/>
      <c r="BR704" s="5"/>
      <c r="BS704" s="5"/>
      <c r="BT704" s="5"/>
      <c r="BU704" s="5"/>
    </row>
    <row r="705" spans="1:73" ht="13" x14ac:dyDescent="0.15">
      <c r="A705" s="34"/>
      <c r="B705" s="5"/>
      <c r="C705" s="5"/>
      <c r="D705" s="5"/>
      <c r="E705" s="5"/>
      <c r="F705" s="5"/>
      <c r="G705" s="5"/>
      <c r="H705" s="5"/>
      <c r="I705" s="5"/>
      <c r="J705" s="5"/>
      <c r="K705" s="5"/>
      <c r="L705" s="34"/>
      <c r="M705" s="34"/>
      <c r="N705" s="34"/>
      <c r="O705" s="34"/>
      <c r="P705" s="34"/>
      <c r="Q705" s="34"/>
      <c r="R705" s="5"/>
      <c r="S705" s="5"/>
      <c r="T705" s="5"/>
      <c r="U705" s="5"/>
      <c r="V705" s="5"/>
      <c r="W705" s="34"/>
      <c r="X705" s="34"/>
      <c r="Y705" s="34"/>
      <c r="Z705" s="34"/>
      <c r="AA705" s="34"/>
      <c r="AB705" s="5"/>
      <c r="AC705" s="5"/>
      <c r="AD705" s="34"/>
      <c r="AE705" s="5"/>
      <c r="AF705" s="5"/>
      <c r="AG705" s="5"/>
      <c r="AH705" s="5"/>
      <c r="AI705" s="5"/>
      <c r="AJ705" s="5"/>
      <c r="AK705" s="5"/>
      <c r="AL705" s="5"/>
      <c r="AM705" s="5"/>
      <c r="AN705" s="5"/>
      <c r="AO705" s="5"/>
      <c r="AP705" s="35"/>
      <c r="AQ705" s="34"/>
      <c r="AR705" s="34"/>
      <c r="AS705" s="34"/>
      <c r="AT705" s="34"/>
      <c r="AU705" s="34"/>
      <c r="AV705" s="34"/>
      <c r="AW705" s="34"/>
      <c r="AX705" s="34"/>
      <c r="AY705" s="34"/>
      <c r="AZ705" s="34"/>
      <c r="BA705" s="5"/>
      <c r="BB705" s="5"/>
      <c r="BC705" s="5"/>
      <c r="BD705" s="5"/>
      <c r="BE705" s="5"/>
      <c r="BF705" s="5"/>
      <c r="BG705" s="5"/>
      <c r="BH705" s="5"/>
      <c r="BI705" s="5"/>
      <c r="BJ705" s="5"/>
      <c r="BK705" s="5"/>
      <c r="BL705" s="5"/>
      <c r="BM705" s="4"/>
      <c r="BN705" s="5"/>
      <c r="BO705" s="5"/>
      <c r="BP705" s="5"/>
      <c r="BQ705" s="5"/>
      <c r="BR705" s="5"/>
      <c r="BS705" s="5"/>
      <c r="BT705" s="5"/>
      <c r="BU705" s="5"/>
    </row>
    <row r="706" spans="1:73" ht="13" x14ac:dyDescent="0.15">
      <c r="A706" s="34"/>
      <c r="B706" s="5"/>
      <c r="C706" s="5"/>
      <c r="D706" s="5"/>
      <c r="E706" s="5"/>
      <c r="F706" s="5"/>
      <c r="G706" s="5"/>
      <c r="H706" s="5"/>
      <c r="I706" s="5"/>
      <c r="J706" s="5"/>
      <c r="K706" s="5"/>
      <c r="L706" s="34"/>
      <c r="M706" s="34"/>
      <c r="N706" s="34"/>
      <c r="O706" s="34"/>
      <c r="P706" s="34"/>
      <c r="Q706" s="34"/>
      <c r="R706" s="5"/>
      <c r="S706" s="5"/>
      <c r="T706" s="5"/>
      <c r="U706" s="5"/>
      <c r="V706" s="5"/>
      <c r="W706" s="34"/>
      <c r="X706" s="34"/>
      <c r="Y706" s="34"/>
      <c r="Z706" s="34"/>
      <c r="AA706" s="34"/>
      <c r="AB706" s="5"/>
      <c r="AC706" s="5"/>
      <c r="AD706" s="34"/>
      <c r="AE706" s="5"/>
      <c r="AF706" s="5"/>
      <c r="AG706" s="5"/>
      <c r="AH706" s="5"/>
      <c r="AI706" s="5"/>
      <c r="AJ706" s="5"/>
      <c r="AK706" s="5"/>
      <c r="AL706" s="5"/>
      <c r="AM706" s="5"/>
      <c r="AN706" s="5"/>
      <c r="AO706" s="5"/>
      <c r="AP706" s="35"/>
      <c r="AQ706" s="34"/>
      <c r="AR706" s="34"/>
      <c r="AS706" s="34"/>
      <c r="AT706" s="34"/>
      <c r="AU706" s="34"/>
      <c r="AV706" s="34"/>
      <c r="AW706" s="34"/>
      <c r="AX706" s="34"/>
      <c r="AY706" s="34"/>
      <c r="AZ706" s="34"/>
      <c r="BA706" s="5"/>
      <c r="BB706" s="5"/>
      <c r="BC706" s="5"/>
      <c r="BD706" s="5"/>
      <c r="BE706" s="5"/>
      <c r="BF706" s="5"/>
      <c r="BG706" s="5"/>
      <c r="BH706" s="5"/>
      <c r="BI706" s="5"/>
      <c r="BJ706" s="5"/>
      <c r="BK706" s="5"/>
      <c r="BL706" s="5"/>
      <c r="BM706" s="4"/>
      <c r="BN706" s="5"/>
      <c r="BO706" s="5"/>
      <c r="BP706" s="5"/>
      <c r="BQ706" s="5"/>
      <c r="BR706" s="5"/>
      <c r="BS706" s="5"/>
      <c r="BT706" s="5"/>
      <c r="BU706" s="5"/>
    </row>
    <row r="707" spans="1:73" ht="13" x14ac:dyDescent="0.15">
      <c r="A707" s="34"/>
      <c r="B707" s="5"/>
      <c r="C707" s="5"/>
      <c r="D707" s="5"/>
      <c r="E707" s="5"/>
      <c r="F707" s="5"/>
      <c r="G707" s="5"/>
      <c r="H707" s="5"/>
      <c r="I707" s="5"/>
      <c r="J707" s="5"/>
      <c r="K707" s="5"/>
      <c r="L707" s="34"/>
      <c r="M707" s="34"/>
      <c r="N707" s="34"/>
      <c r="O707" s="34"/>
      <c r="P707" s="34"/>
      <c r="Q707" s="34"/>
      <c r="R707" s="5"/>
      <c r="S707" s="5"/>
      <c r="T707" s="5"/>
      <c r="U707" s="5"/>
      <c r="V707" s="5"/>
      <c r="W707" s="34"/>
      <c r="X707" s="34"/>
      <c r="Y707" s="34"/>
      <c r="Z707" s="34"/>
      <c r="AA707" s="34"/>
      <c r="AB707" s="5"/>
      <c r="AC707" s="5"/>
      <c r="AD707" s="34"/>
      <c r="AE707" s="5"/>
      <c r="AF707" s="5"/>
      <c r="AG707" s="5"/>
      <c r="AH707" s="5"/>
      <c r="AI707" s="5"/>
      <c r="AJ707" s="5"/>
      <c r="AK707" s="5"/>
      <c r="AL707" s="5"/>
      <c r="AM707" s="5"/>
      <c r="AN707" s="5"/>
      <c r="AO707" s="5"/>
      <c r="AP707" s="35"/>
      <c r="AQ707" s="34"/>
      <c r="AR707" s="34"/>
      <c r="AS707" s="34"/>
      <c r="AT707" s="34"/>
      <c r="AU707" s="34"/>
      <c r="AV707" s="34"/>
      <c r="AW707" s="34"/>
      <c r="AX707" s="34"/>
      <c r="AY707" s="34"/>
      <c r="AZ707" s="34"/>
      <c r="BA707" s="5"/>
      <c r="BB707" s="5"/>
      <c r="BC707" s="5"/>
      <c r="BD707" s="5"/>
      <c r="BE707" s="5"/>
      <c r="BF707" s="5"/>
      <c r="BG707" s="5"/>
      <c r="BH707" s="5"/>
      <c r="BI707" s="5"/>
      <c r="BJ707" s="5"/>
      <c r="BK707" s="5"/>
      <c r="BL707" s="5"/>
      <c r="BM707" s="4"/>
      <c r="BN707" s="5"/>
      <c r="BO707" s="5"/>
      <c r="BP707" s="5"/>
      <c r="BQ707" s="5"/>
      <c r="BR707" s="5"/>
      <c r="BS707" s="5"/>
      <c r="BT707" s="5"/>
      <c r="BU707" s="5"/>
    </row>
    <row r="708" spans="1:73" ht="13" x14ac:dyDescent="0.15">
      <c r="A708" s="34"/>
      <c r="B708" s="5"/>
      <c r="C708" s="5"/>
      <c r="D708" s="5"/>
      <c r="E708" s="5"/>
      <c r="F708" s="5"/>
      <c r="G708" s="5"/>
      <c r="H708" s="5"/>
      <c r="I708" s="5"/>
      <c r="J708" s="5"/>
      <c r="K708" s="5"/>
      <c r="L708" s="34"/>
      <c r="M708" s="34"/>
      <c r="N708" s="34"/>
      <c r="O708" s="34"/>
      <c r="P708" s="34"/>
      <c r="Q708" s="34"/>
      <c r="R708" s="5"/>
      <c r="S708" s="5"/>
      <c r="T708" s="5"/>
      <c r="U708" s="5"/>
      <c r="V708" s="5"/>
      <c r="W708" s="34"/>
      <c r="X708" s="34"/>
      <c r="Y708" s="34"/>
      <c r="Z708" s="34"/>
      <c r="AA708" s="34"/>
      <c r="AB708" s="5"/>
      <c r="AC708" s="5"/>
      <c r="AD708" s="34"/>
      <c r="AE708" s="5"/>
      <c r="AF708" s="5"/>
      <c r="AG708" s="5"/>
      <c r="AH708" s="5"/>
      <c r="AI708" s="5"/>
      <c r="AJ708" s="5"/>
      <c r="AK708" s="5"/>
      <c r="AL708" s="5"/>
      <c r="AM708" s="5"/>
      <c r="AN708" s="5"/>
      <c r="AO708" s="5"/>
      <c r="AP708" s="35"/>
      <c r="AQ708" s="34"/>
      <c r="AR708" s="34"/>
      <c r="AS708" s="34"/>
      <c r="AT708" s="34"/>
      <c r="AU708" s="34"/>
      <c r="AV708" s="34"/>
      <c r="AW708" s="34"/>
      <c r="AX708" s="34"/>
      <c r="AY708" s="34"/>
      <c r="AZ708" s="34"/>
      <c r="BA708" s="5"/>
      <c r="BB708" s="5"/>
      <c r="BC708" s="5"/>
      <c r="BD708" s="5"/>
      <c r="BE708" s="5"/>
      <c r="BF708" s="5"/>
      <c r="BG708" s="5"/>
      <c r="BH708" s="5"/>
      <c r="BI708" s="5"/>
      <c r="BJ708" s="5"/>
      <c r="BK708" s="5"/>
      <c r="BL708" s="5"/>
      <c r="BM708" s="4"/>
      <c r="BN708" s="5"/>
      <c r="BO708" s="5"/>
      <c r="BP708" s="5"/>
      <c r="BQ708" s="5"/>
      <c r="BR708" s="5"/>
      <c r="BS708" s="5"/>
      <c r="BT708" s="5"/>
      <c r="BU708" s="5"/>
    </row>
    <row r="709" spans="1:73" ht="13" x14ac:dyDescent="0.15">
      <c r="A709" s="34"/>
      <c r="B709" s="5"/>
      <c r="C709" s="5"/>
      <c r="D709" s="5"/>
      <c r="E709" s="5"/>
      <c r="F709" s="5"/>
      <c r="G709" s="5"/>
      <c r="H709" s="5"/>
      <c r="I709" s="5"/>
      <c r="J709" s="5"/>
      <c r="K709" s="5"/>
      <c r="L709" s="34"/>
      <c r="M709" s="34"/>
      <c r="N709" s="34"/>
      <c r="O709" s="34"/>
      <c r="P709" s="34"/>
      <c r="Q709" s="34"/>
      <c r="R709" s="5"/>
      <c r="S709" s="5"/>
      <c r="T709" s="5"/>
      <c r="U709" s="5"/>
      <c r="V709" s="5"/>
      <c r="W709" s="34"/>
      <c r="X709" s="34"/>
      <c r="Y709" s="34"/>
      <c r="Z709" s="34"/>
      <c r="AA709" s="34"/>
      <c r="AB709" s="5"/>
      <c r="AC709" s="5"/>
      <c r="AD709" s="34"/>
      <c r="AE709" s="5"/>
      <c r="AF709" s="5"/>
      <c r="AG709" s="5"/>
      <c r="AH709" s="5"/>
      <c r="AI709" s="5"/>
      <c r="AJ709" s="5"/>
      <c r="AK709" s="5"/>
      <c r="AL709" s="5"/>
      <c r="AM709" s="5"/>
      <c r="AN709" s="5"/>
      <c r="AO709" s="5"/>
      <c r="AP709" s="35"/>
      <c r="AQ709" s="34"/>
      <c r="AR709" s="34"/>
      <c r="AS709" s="34"/>
      <c r="AT709" s="34"/>
      <c r="AU709" s="34"/>
      <c r="AV709" s="34"/>
      <c r="AW709" s="34"/>
      <c r="AX709" s="34"/>
      <c r="AY709" s="34"/>
      <c r="AZ709" s="34"/>
      <c r="BA709" s="5"/>
      <c r="BB709" s="5"/>
      <c r="BC709" s="5"/>
      <c r="BD709" s="5"/>
      <c r="BE709" s="5"/>
      <c r="BF709" s="5"/>
      <c r="BG709" s="5"/>
      <c r="BH709" s="5"/>
      <c r="BI709" s="5"/>
      <c r="BJ709" s="5"/>
      <c r="BK709" s="5"/>
      <c r="BL709" s="5"/>
      <c r="BM709" s="4"/>
      <c r="BN709" s="5"/>
      <c r="BO709" s="5"/>
      <c r="BP709" s="5"/>
      <c r="BQ709" s="5"/>
      <c r="BR709" s="5"/>
      <c r="BS709" s="5"/>
      <c r="BT709" s="5"/>
      <c r="BU709" s="5"/>
    </row>
    <row r="710" spans="1:73" ht="13" x14ac:dyDescent="0.15">
      <c r="A710" s="34"/>
      <c r="B710" s="5"/>
      <c r="C710" s="5"/>
      <c r="D710" s="5"/>
      <c r="E710" s="5"/>
      <c r="F710" s="5"/>
      <c r="G710" s="5"/>
      <c r="H710" s="5"/>
      <c r="I710" s="5"/>
      <c r="J710" s="5"/>
      <c r="K710" s="5"/>
      <c r="L710" s="34"/>
      <c r="M710" s="34"/>
      <c r="N710" s="34"/>
      <c r="O710" s="34"/>
      <c r="P710" s="34"/>
      <c r="Q710" s="34"/>
      <c r="R710" s="5"/>
      <c r="S710" s="5"/>
      <c r="T710" s="5"/>
      <c r="U710" s="5"/>
      <c r="V710" s="5"/>
      <c r="W710" s="34"/>
      <c r="X710" s="34"/>
      <c r="Y710" s="34"/>
      <c r="Z710" s="34"/>
      <c r="AA710" s="34"/>
      <c r="AB710" s="5"/>
      <c r="AC710" s="5"/>
      <c r="AD710" s="34"/>
      <c r="AE710" s="5"/>
      <c r="AF710" s="5"/>
      <c r="AG710" s="5"/>
      <c r="AH710" s="5"/>
      <c r="AI710" s="5"/>
      <c r="AJ710" s="5"/>
      <c r="AK710" s="5"/>
      <c r="AL710" s="5"/>
      <c r="AM710" s="5"/>
      <c r="AN710" s="5"/>
      <c r="AO710" s="5"/>
      <c r="AP710" s="35"/>
      <c r="AQ710" s="34"/>
      <c r="AR710" s="34"/>
      <c r="AS710" s="34"/>
      <c r="AT710" s="34"/>
      <c r="AU710" s="34"/>
      <c r="AV710" s="34"/>
      <c r="AW710" s="34"/>
      <c r="AX710" s="34"/>
      <c r="AY710" s="34"/>
      <c r="AZ710" s="34"/>
      <c r="BA710" s="5"/>
      <c r="BB710" s="5"/>
      <c r="BC710" s="5"/>
      <c r="BD710" s="5"/>
      <c r="BE710" s="5"/>
      <c r="BF710" s="5"/>
      <c r="BG710" s="5"/>
      <c r="BH710" s="5"/>
      <c r="BI710" s="5"/>
      <c r="BJ710" s="5"/>
      <c r="BK710" s="5"/>
      <c r="BL710" s="5"/>
      <c r="BM710" s="4"/>
      <c r="BN710" s="5"/>
      <c r="BO710" s="5"/>
      <c r="BP710" s="5"/>
      <c r="BQ710" s="5"/>
      <c r="BR710" s="5"/>
      <c r="BS710" s="5"/>
      <c r="BT710" s="5"/>
      <c r="BU710" s="5"/>
    </row>
    <row r="711" spans="1:73" ht="13" x14ac:dyDescent="0.15">
      <c r="A711" s="34"/>
      <c r="B711" s="5"/>
      <c r="C711" s="5"/>
      <c r="D711" s="5"/>
      <c r="E711" s="5"/>
      <c r="F711" s="5"/>
      <c r="G711" s="5"/>
      <c r="H711" s="5"/>
      <c r="I711" s="5"/>
      <c r="J711" s="5"/>
      <c r="K711" s="5"/>
      <c r="L711" s="34"/>
      <c r="M711" s="34"/>
      <c r="N711" s="34"/>
      <c r="O711" s="34"/>
      <c r="P711" s="34"/>
      <c r="Q711" s="34"/>
      <c r="R711" s="5"/>
      <c r="S711" s="5"/>
      <c r="T711" s="5"/>
      <c r="U711" s="5"/>
      <c r="V711" s="5"/>
      <c r="W711" s="34"/>
      <c r="X711" s="34"/>
      <c r="Y711" s="34"/>
      <c r="Z711" s="34"/>
      <c r="AA711" s="34"/>
      <c r="AB711" s="5"/>
      <c r="AC711" s="5"/>
      <c r="AD711" s="34"/>
      <c r="AE711" s="5"/>
      <c r="AF711" s="5"/>
      <c r="AG711" s="5"/>
      <c r="AH711" s="5"/>
      <c r="AI711" s="5"/>
      <c r="AJ711" s="5"/>
      <c r="AK711" s="5"/>
      <c r="AL711" s="5"/>
      <c r="AM711" s="5"/>
      <c r="AN711" s="5"/>
      <c r="AO711" s="5"/>
      <c r="AP711" s="35"/>
      <c r="AQ711" s="34"/>
      <c r="AR711" s="34"/>
      <c r="AS711" s="34"/>
      <c r="AT711" s="34"/>
      <c r="AU711" s="34"/>
      <c r="AV711" s="34"/>
      <c r="AW711" s="34"/>
      <c r="AX711" s="34"/>
      <c r="AY711" s="34"/>
      <c r="AZ711" s="34"/>
      <c r="BA711" s="5"/>
      <c r="BB711" s="5"/>
      <c r="BC711" s="5"/>
      <c r="BD711" s="5"/>
      <c r="BE711" s="5"/>
      <c r="BF711" s="5"/>
      <c r="BG711" s="5"/>
      <c r="BH711" s="5"/>
      <c r="BI711" s="5"/>
      <c r="BJ711" s="5"/>
      <c r="BK711" s="5"/>
      <c r="BL711" s="5"/>
      <c r="BM711" s="4"/>
      <c r="BN711" s="5"/>
      <c r="BO711" s="5"/>
      <c r="BP711" s="5"/>
      <c r="BQ711" s="5"/>
      <c r="BR711" s="5"/>
      <c r="BS711" s="5"/>
      <c r="BT711" s="5"/>
      <c r="BU711" s="5"/>
    </row>
    <row r="712" spans="1:73" ht="13" x14ac:dyDescent="0.15">
      <c r="A712" s="34"/>
      <c r="B712" s="5"/>
      <c r="C712" s="5"/>
      <c r="D712" s="5"/>
      <c r="E712" s="5"/>
      <c r="F712" s="5"/>
      <c r="G712" s="5"/>
      <c r="H712" s="5"/>
      <c r="I712" s="5"/>
      <c r="J712" s="5"/>
      <c r="K712" s="5"/>
      <c r="L712" s="34"/>
      <c r="M712" s="34"/>
      <c r="N712" s="34"/>
      <c r="O712" s="34"/>
      <c r="P712" s="34"/>
      <c r="Q712" s="34"/>
      <c r="R712" s="5"/>
      <c r="S712" s="5"/>
      <c r="T712" s="5"/>
      <c r="U712" s="5"/>
      <c r="V712" s="5"/>
      <c r="W712" s="34"/>
      <c r="X712" s="34"/>
      <c r="Y712" s="34"/>
      <c r="Z712" s="34"/>
      <c r="AA712" s="34"/>
      <c r="AB712" s="5"/>
      <c r="AC712" s="5"/>
      <c r="AD712" s="34"/>
      <c r="AE712" s="5"/>
      <c r="AF712" s="5"/>
      <c r="AG712" s="5"/>
      <c r="AH712" s="5"/>
      <c r="AI712" s="5"/>
      <c r="AJ712" s="5"/>
      <c r="AK712" s="5"/>
      <c r="AL712" s="5"/>
      <c r="AM712" s="5"/>
      <c r="AN712" s="5"/>
      <c r="AO712" s="5"/>
      <c r="AP712" s="35"/>
      <c r="AQ712" s="34"/>
      <c r="AR712" s="34"/>
      <c r="AS712" s="34"/>
      <c r="AT712" s="34"/>
      <c r="AU712" s="34"/>
      <c r="AV712" s="34"/>
      <c r="AW712" s="34"/>
      <c r="AX712" s="34"/>
      <c r="AY712" s="34"/>
      <c r="AZ712" s="34"/>
      <c r="BA712" s="5"/>
      <c r="BB712" s="5"/>
      <c r="BC712" s="5"/>
      <c r="BD712" s="5"/>
      <c r="BE712" s="5"/>
      <c r="BF712" s="5"/>
      <c r="BG712" s="5"/>
      <c r="BH712" s="5"/>
      <c r="BI712" s="5"/>
      <c r="BJ712" s="5"/>
      <c r="BK712" s="5"/>
      <c r="BL712" s="5"/>
      <c r="BM712" s="4"/>
      <c r="BN712" s="5"/>
      <c r="BO712" s="5"/>
      <c r="BP712" s="5"/>
      <c r="BQ712" s="5"/>
      <c r="BR712" s="5"/>
      <c r="BS712" s="5"/>
      <c r="BT712" s="5"/>
      <c r="BU712" s="5"/>
    </row>
    <row r="713" spans="1:73" ht="13" x14ac:dyDescent="0.15">
      <c r="A713" s="34"/>
      <c r="B713" s="5"/>
      <c r="C713" s="5"/>
      <c r="D713" s="5"/>
      <c r="E713" s="5"/>
      <c r="F713" s="5"/>
      <c r="G713" s="5"/>
      <c r="H713" s="5"/>
      <c r="I713" s="5"/>
      <c r="J713" s="5"/>
      <c r="K713" s="5"/>
      <c r="L713" s="34"/>
      <c r="M713" s="34"/>
      <c r="N713" s="34"/>
      <c r="O713" s="34"/>
      <c r="P713" s="34"/>
      <c r="Q713" s="34"/>
      <c r="R713" s="5"/>
      <c r="S713" s="5"/>
      <c r="T713" s="5"/>
      <c r="U713" s="5"/>
      <c r="V713" s="5"/>
      <c r="W713" s="34"/>
      <c r="X713" s="34"/>
      <c r="Y713" s="34"/>
      <c r="Z713" s="34"/>
      <c r="AA713" s="34"/>
      <c r="AB713" s="5"/>
      <c r="AC713" s="5"/>
      <c r="AD713" s="34"/>
      <c r="AE713" s="5"/>
      <c r="AF713" s="5"/>
      <c r="AG713" s="5"/>
      <c r="AH713" s="5"/>
      <c r="AI713" s="5"/>
      <c r="AJ713" s="5"/>
      <c r="AK713" s="5"/>
      <c r="AL713" s="5"/>
      <c r="AM713" s="5"/>
      <c r="AN713" s="5"/>
      <c r="AO713" s="5"/>
      <c r="AP713" s="35"/>
      <c r="AQ713" s="34"/>
      <c r="AR713" s="34"/>
      <c r="AS713" s="34"/>
      <c r="AT713" s="34"/>
      <c r="AU713" s="34"/>
      <c r="AV713" s="34"/>
      <c r="AW713" s="34"/>
      <c r="AX713" s="34"/>
      <c r="AY713" s="34"/>
      <c r="AZ713" s="34"/>
      <c r="BA713" s="5"/>
      <c r="BB713" s="5"/>
      <c r="BC713" s="5"/>
      <c r="BD713" s="5"/>
      <c r="BE713" s="5"/>
      <c r="BF713" s="5"/>
      <c r="BG713" s="5"/>
      <c r="BH713" s="5"/>
      <c r="BI713" s="5"/>
      <c r="BJ713" s="5"/>
      <c r="BK713" s="5"/>
      <c r="BL713" s="5"/>
      <c r="BM713" s="4"/>
      <c r="BN713" s="5"/>
      <c r="BO713" s="5"/>
      <c r="BP713" s="5"/>
      <c r="BQ713" s="5"/>
      <c r="BR713" s="5"/>
      <c r="BS713" s="5"/>
      <c r="BT713" s="5"/>
      <c r="BU713" s="5"/>
    </row>
    <row r="714" spans="1:73" ht="13" x14ac:dyDescent="0.15">
      <c r="A714" s="34"/>
      <c r="B714" s="5"/>
      <c r="C714" s="5"/>
      <c r="D714" s="5"/>
      <c r="E714" s="5"/>
      <c r="F714" s="5"/>
      <c r="G714" s="5"/>
      <c r="H714" s="5"/>
      <c r="I714" s="5"/>
      <c r="J714" s="5"/>
      <c r="K714" s="5"/>
      <c r="L714" s="34"/>
      <c r="M714" s="34"/>
      <c r="N714" s="34"/>
      <c r="O714" s="34"/>
      <c r="P714" s="34"/>
      <c r="Q714" s="34"/>
      <c r="R714" s="5"/>
      <c r="S714" s="5"/>
      <c r="T714" s="5"/>
      <c r="U714" s="5"/>
      <c r="V714" s="5"/>
      <c r="W714" s="34"/>
      <c r="X714" s="34"/>
      <c r="Y714" s="34"/>
      <c r="Z714" s="34"/>
      <c r="AA714" s="34"/>
      <c r="AB714" s="5"/>
      <c r="AC714" s="5"/>
      <c r="AD714" s="34"/>
      <c r="AE714" s="5"/>
      <c r="AF714" s="5"/>
      <c r="AG714" s="5"/>
      <c r="AH714" s="5"/>
      <c r="AI714" s="5"/>
      <c r="AJ714" s="5"/>
      <c r="AK714" s="5"/>
      <c r="AL714" s="5"/>
      <c r="AM714" s="5"/>
      <c r="AN714" s="5"/>
      <c r="AO714" s="5"/>
      <c r="AP714" s="35"/>
      <c r="AQ714" s="34"/>
      <c r="AR714" s="34"/>
      <c r="AS714" s="34"/>
      <c r="AT714" s="34"/>
      <c r="AU714" s="34"/>
      <c r="AV714" s="34"/>
      <c r="AW714" s="34"/>
      <c r="AX714" s="34"/>
      <c r="AY714" s="34"/>
      <c r="AZ714" s="34"/>
      <c r="BA714" s="5"/>
      <c r="BB714" s="5"/>
      <c r="BC714" s="5"/>
      <c r="BD714" s="5"/>
      <c r="BE714" s="5"/>
      <c r="BF714" s="5"/>
      <c r="BG714" s="5"/>
      <c r="BH714" s="5"/>
      <c r="BI714" s="5"/>
      <c r="BJ714" s="5"/>
      <c r="BK714" s="5"/>
      <c r="BL714" s="5"/>
      <c r="BM714" s="4"/>
      <c r="BN714" s="5"/>
      <c r="BO714" s="5"/>
      <c r="BP714" s="5"/>
      <c r="BQ714" s="5"/>
      <c r="BR714" s="5"/>
      <c r="BS714" s="5"/>
      <c r="BT714" s="5"/>
      <c r="BU714" s="5"/>
    </row>
    <row r="715" spans="1:73" ht="13" x14ac:dyDescent="0.15">
      <c r="A715" s="34"/>
      <c r="B715" s="5"/>
      <c r="C715" s="5"/>
      <c r="D715" s="5"/>
      <c r="E715" s="5"/>
      <c r="F715" s="5"/>
      <c r="G715" s="5"/>
      <c r="H715" s="5"/>
      <c r="I715" s="5"/>
      <c r="J715" s="5"/>
      <c r="K715" s="5"/>
      <c r="L715" s="34"/>
      <c r="M715" s="34"/>
      <c r="N715" s="34"/>
      <c r="O715" s="34"/>
      <c r="P715" s="34"/>
      <c r="Q715" s="34"/>
      <c r="R715" s="5"/>
      <c r="S715" s="5"/>
      <c r="T715" s="5"/>
      <c r="U715" s="5"/>
      <c r="V715" s="5"/>
      <c r="W715" s="34"/>
      <c r="X715" s="34"/>
      <c r="Y715" s="34"/>
      <c r="Z715" s="34"/>
      <c r="AA715" s="34"/>
      <c r="AB715" s="5"/>
      <c r="AC715" s="5"/>
      <c r="AD715" s="34"/>
      <c r="AE715" s="5"/>
      <c r="AF715" s="5"/>
      <c r="AG715" s="5"/>
      <c r="AH715" s="5"/>
      <c r="AI715" s="5"/>
      <c r="AJ715" s="5"/>
      <c r="AK715" s="5"/>
      <c r="AL715" s="5"/>
      <c r="AM715" s="5"/>
      <c r="AN715" s="5"/>
      <c r="AO715" s="5"/>
      <c r="AP715" s="35"/>
      <c r="AQ715" s="34"/>
      <c r="AR715" s="34"/>
      <c r="AS715" s="34"/>
      <c r="AT715" s="34"/>
      <c r="AU715" s="34"/>
      <c r="AV715" s="34"/>
      <c r="AW715" s="34"/>
      <c r="AX715" s="34"/>
      <c r="AY715" s="34"/>
      <c r="AZ715" s="34"/>
      <c r="BA715" s="5"/>
      <c r="BB715" s="5"/>
      <c r="BC715" s="5"/>
      <c r="BD715" s="5"/>
      <c r="BE715" s="5"/>
      <c r="BF715" s="5"/>
      <c r="BG715" s="5"/>
      <c r="BH715" s="5"/>
      <c r="BI715" s="5"/>
      <c r="BJ715" s="5"/>
      <c r="BK715" s="5"/>
      <c r="BL715" s="5"/>
      <c r="BM715" s="4"/>
      <c r="BN715" s="5"/>
      <c r="BO715" s="5"/>
      <c r="BP715" s="5"/>
      <c r="BQ715" s="5"/>
      <c r="BR715" s="5"/>
      <c r="BS715" s="5"/>
      <c r="BT715" s="5"/>
      <c r="BU715" s="5"/>
    </row>
    <row r="716" spans="1:73" ht="13" x14ac:dyDescent="0.15">
      <c r="A716" s="34"/>
      <c r="B716" s="5"/>
      <c r="C716" s="5"/>
      <c r="D716" s="5"/>
      <c r="E716" s="5"/>
      <c r="F716" s="5"/>
      <c r="G716" s="5"/>
      <c r="H716" s="5"/>
      <c r="I716" s="5"/>
      <c r="J716" s="5"/>
      <c r="K716" s="5"/>
      <c r="L716" s="34"/>
      <c r="M716" s="34"/>
      <c r="N716" s="34"/>
      <c r="O716" s="34"/>
      <c r="P716" s="34"/>
      <c r="Q716" s="34"/>
      <c r="R716" s="5"/>
      <c r="S716" s="5"/>
      <c r="T716" s="5"/>
      <c r="U716" s="5"/>
      <c r="V716" s="5"/>
      <c r="W716" s="34"/>
      <c r="X716" s="34"/>
      <c r="Y716" s="34"/>
      <c r="Z716" s="34"/>
      <c r="AA716" s="34"/>
      <c r="AB716" s="5"/>
      <c r="AC716" s="5"/>
      <c r="AD716" s="34"/>
      <c r="AE716" s="5"/>
      <c r="AF716" s="5"/>
      <c r="AG716" s="5"/>
      <c r="AH716" s="5"/>
      <c r="AI716" s="5"/>
      <c r="AJ716" s="5"/>
      <c r="AK716" s="5"/>
      <c r="AL716" s="5"/>
      <c r="AM716" s="5"/>
      <c r="AN716" s="5"/>
      <c r="AO716" s="5"/>
      <c r="AP716" s="35"/>
      <c r="AQ716" s="34"/>
      <c r="AR716" s="34"/>
      <c r="AS716" s="34"/>
      <c r="AT716" s="34"/>
      <c r="AU716" s="34"/>
      <c r="AV716" s="34"/>
      <c r="AW716" s="34"/>
      <c r="AX716" s="34"/>
      <c r="AY716" s="34"/>
      <c r="AZ716" s="34"/>
      <c r="BA716" s="5"/>
      <c r="BB716" s="5"/>
      <c r="BC716" s="5"/>
      <c r="BD716" s="5"/>
      <c r="BE716" s="5"/>
      <c r="BF716" s="5"/>
      <c r="BG716" s="5"/>
      <c r="BH716" s="5"/>
      <c r="BI716" s="5"/>
      <c r="BJ716" s="5"/>
      <c r="BK716" s="5"/>
      <c r="BL716" s="5"/>
      <c r="BM716" s="4"/>
      <c r="BN716" s="5"/>
      <c r="BO716" s="5"/>
      <c r="BP716" s="5"/>
      <c r="BQ716" s="5"/>
      <c r="BR716" s="5"/>
      <c r="BS716" s="5"/>
      <c r="BT716" s="5"/>
      <c r="BU716" s="5"/>
    </row>
    <row r="717" spans="1:73" ht="13" x14ac:dyDescent="0.15">
      <c r="A717" s="34"/>
      <c r="B717" s="5"/>
      <c r="C717" s="5"/>
      <c r="D717" s="5"/>
      <c r="E717" s="5"/>
      <c r="F717" s="5"/>
      <c r="G717" s="5"/>
      <c r="H717" s="5"/>
      <c r="I717" s="5"/>
      <c r="J717" s="5"/>
      <c r="K717" s="5"/>
      <c r="L717" s="34"/>
      <c r="M717" s="34"/>
      <c r="N717" s="34"/>
      <c r="O717" s="34"/>
      <c r="P717" s="34"/>
      <c r="Q717" s="34"/>
      <c r="R717" s="5"/>
      <c r="S717" s="5"/>
      <c r="T717" s="5"/>
      <c r="U717" s="5"/>
      <c r="V717" s="5"/>
      <c r="W717" s="34"/>
      <c r="X717" s="34"/>
      <c r="Y717" s="34"/>
      <c r="Z717" s="34"/>
      <c r="AA717" s="34"/>
      <c r="AB717" s="5"/>
      <c r="AC717" s="5"/>
      <c r="AD717" s="34"/>
      <c r="AE717" s="5"/>
      <c r="AF717" s="5"/>
      <c r="AG717" s="5"/>
      <c r="AH717" s="5"/>
      <c r="AI717" s="5"/>
      <c r="AJ717" s="5"/>
      <c r="AK717" s="5"/>
      <c r="AL717" s="5"/>
      <c r="AM717" s="5"/>
      <c r="AN717" s="5"/>
      <c r="AO717" s="5"/>
      <c r="AP717" s="35"/>
      <c r="AQ717" s="34"/>
      <c r="AR717" s="34"/>
      <c r="AS717" s="34"/>
      <c r="AT717" s="34"/>
      <c r="AU717" s="34"/>
      <c r="AV717" s="34"/>
      <c r="AW717" s="34"/>
      <c r="AX717" s="34"/>
      <c r="AY717" s="34"/>
      <c r="AZ717" s="34"/>
      <c r="BA717" s="5"/>
      <c r="BB717" s="5"/>
      <c r="BC717" s="5"/>
      <c r="BD717" s="5"/>
      <c r="BE717" s="5"/>
      <c r="BF717" s="5"/>
      <c r="BG717" s="5"/>
      <c r="BH717" s="5"/>
      <c r="BI717" s="5"/>
      <c r="BJ717" s="5"/>
      <c r="BK717" s="5"/>
      <c r="BL717" s="5"/>
      <c r="BM717" s="4"/>
      <c r="BN717" s="5"/>
      <c r="BO717" s="5"/>
      <c r="BP717" s="5"/>
      <c r="BQ717" s="5"/>
      <c r="BR717" s="5"/>
      <c r="BS717" s="5"/>
      <c r="BT717" s="5"/>
      <c r="BU717" s="5"/>
    </row>
    <row r="718" spans="1:73" ht="13" x14ac:dyDescent="0.15">
      <c r="A718" s="34"/>
      <c r="B718" s="5"/>
      <c r="C718" s="5"/>
      <c r="D718" s="5"/>
      <c r="E718" s="5"/>
      <c r="F718" s="5"/>
      <c r="G718" s="5"/>
      <c r="H718" s="5"/>
      <c r="I718" s="5"/>
      <c r="J718" s="5"/>
      <c r="K718" s="5"/>
      <c r="L718" s="34"/>
      <c r="M718" s="34"/>
      <c r="N718" s="34"/>
      <c r="O718" s="34"/>
      <c r="P718" s="34"/>
      <c r="Q718" s="34"/>
      <c r="R718" s="5"/>
      <c r="S718" s="5"/>
      <c r="T718" s="5"/>
      <c r="U718" s="5"/>
      <c r="V718" s="5"/>
      <c r="W718" s="34"/>
      <c r="X718" s="34"/>
      <c r="Y718" s="34"/>
      <c r="Z718" s="34"/>
      <c r="AA718" s="34"/>
      <c r="AB718" s="5"/>
      <c r="AC718" s="5"/>
      <c r="AD718" s="34"/>
      <c r="AE718" s="5"/>
      <c r="AF718" s="5"/>
      <c r="AG718" s="5"/>
      <c r="AH718" s="5"/>
      <c r="AI718" s="5"/>
      <c r="AJ718" s="5"/>
      <c r="AK718" s="5"/>
      <c r="AL718" s="5"/>
      <c r="AM718" s="5"/>
      <c r="AN718" s="5"/>
      <c r="AO718" s="5"/>
      <c r="AP718" s="35"/>
      <c r="AQ718" s="34"/>
      <c r="AR718" s="34"/>
      <c r="AS718" s="34"/>
      <c r="AT718" s="34"/>
      <c r="AU718" s="34"/>
      <c r="AV718" s="34"/>
      <c r="AW718" s="34"/>
      <c r="AX718" s="34"/>
      <c r="AY718" s="34"/>
      <c r="AZ718" s="34"/>
      <c r="BA718" s="5"/>
      <c r="BB718" s="5"/>
      <c r="BC718" s="5"/>
      <c r="BD718" s="5"/>
      <c r="BE718" s="5"/>
      <c r="BF718" s="5"/>
      <c r="BG718" s="5"/>
      <c r="BH718" s="5"/>
      <c r="BI718" s="5"/>
      <c r="BJ718" s="5"/>
      <c r="BK718" s="5"/>
      <c r="BL718" s="5"/>
      <c r="BM718" s="4"/>
      <c r="BN718" s="5"/>
      <c r="BO718" s="5"/>
      <c r="BP718" s="5"/>
      <c r="BQ718" s="5"/>
      <c r="BR718" s="5"/>
      <c r="BS718" s="5"/>
      <c r="BT718" s="5"/>
      <c r="BU718" s="5"/>
    </row>
    <row r="719" spans="1:73" ht="13" x14ac:dyDescent="0.15">
      <c r="A719" s="34"/>
      <c r="B719" s="5"/>
      <c r="C719" s="5"/>
      <c r="D719" s="5"/>
      <c r="E719" s="5"/>
      <c r="F719" s="5"/>
      <c r="G719" s="5"/>
      <c r="H719" s="5"/>
      <c r="I719" s="5"/>
      <c r="J719" s="5"/>
      <c r="K719" s="5"/>
      <c r="L719" s="34"/>
      <c r="M719" s="34"/>
      <c r="N719" s="34"/>
      <c r="O719" s="34"/>
      <c r="P719" s="34"/>
      <c r="Q719" s="34"/>
      <c r="R719" s="5"/>
      <c r="S719" s="5"/>
      <c r="T719" s="5"/>
      <c r="U719" s="5"/>
      <c r="V719" s="5"/>
      <c r="W719" s="34"/>
      <c r="X719" s="34"/>
      <c r="Y719" s="34"/>
      <c r="Z719" s="34"/>
      <c r="AA719" s="34"/>
      <c r="AB719" s="5"/>
      <c r="AC719" s="5"/>
      <c r="AD719" s="34"/>
      <c r="AE719" s="5"/>
      <c r="AF719" s="5"/>
      <c r="AG719" s="5"/>
      <c r="AH719" s="5"/>
      <c r="AI719" s="5"/>
      <c r="AJ719" s="5"/>
      <c r="AK719" s="5"/>
      <c r="AL719" s="5"/>
      <c r="AM719" s="5"/>
      <c r="AN719" s="5"/>
      <c r="AO719" s="5"/>
      <c r="AP719" s="35"/>
      <c r="AQ719" s="34"/>
      <c r="AR719" s="34"/>
      <c r="AS719" s="34"/>
      <c r="AT719" s="34"/>
      <c r="AU719" s="34"/>
      <c r="AV719" s="34"/>
      <c r="AW719" s="34"/>
      <c r="AX719" s="34"/>
      <c r="AY719" s="34"/>
      <c r="AZ719" s="34"/>
      <c r="BA719" s="5"/>
      <c r="BB719" s="5"/>
      <c r="BC719" s="5"/>
      <c r="BD719" s="5"/>
      <c r="BE719" s="5"/>
      <c r="BF719" s="5"/>
      <c r="BG719" s="5"/>
      <c r="BH719" s="5"/>
      <c r="BI719" s="5"/>
      <c r="BJ719" s="5"/>
      <c r="BK719" s="5"/>
      <c r="BL719" s="5"/>
      <c r="BM719" s="4"/>
      <c r="BN719" s="5"/>
      <c r="BO719" s="5"/>
      <c r="BP719" s="5"/>
      <c r="BQ719" s="5"/>
      <c r="BR719" s="5"/>
      <c r="BS719" s="5"/>
      <c r="BT719" s="5"/>
      <c r="BU719" s="5"/>
    </row>
    <row r="720" spans="1:73" ht="13" x14ac:dyDescent="0.15">
      <c r="A720" s="34"/>
      <c r="B720" s="5"/>
      <c r="C720" s="5"/>
      <c r="D720" s="5"/>
      <c r="E720" s="5"/>
      <c r="F720" s="5"/>
      <c r="G720" s="5"/>
      <c r="H720" s="5"/>
      <c r="I720" s="5"/>
      <c r="J720" s="5"/>
      <c r="K720" s="5"/>
      <c r="L720" s="34"/>
      <c r="M720" s="34"/>
      <c r="N720" s="34"/>
      <c r="O720" s="34"/>
      <c r="P720" s="34"/>
      <c r="Q720" s="34"/>
      <c r="R720" s="5"/>
      <c r="S720" s="5"/>
      <c r="T720" s="5"/>
      <c r="U720" s="5"/>
      <c r="V720" s="5"/>
      <c r="W720" s="34"/>
      <c r="X720" s="34"/>
      <c r="Y720" s="34"/>
      <c r="Z720" s="34"/>
      <c r="AA720" s="34"/>
      <c r="AB720" s="5"/>
      <c r="AC720" s="5"/>
      <c r="AD720" s="34"/>
      <c r="AE720" s="5"/>
      <c r="AF720" s="5"/>
      <c r="AG720" s="5"/>
      <c r="AH720" s="5"/>
      <c r="AI720" s="5"/>
      <c r="AJ720" s="5"/>
      <c r="AK720" s="5"/>
      <c r="AL720" s="5"/>
      <c r="AM720" s="5"/>
      <c r="AN720" s="5"/>
      <c r="AO720" s="5"/>
      <c r="AP720" s="35"/>
      <c r="AQ720" s="34"/>
      <c r="AR720" s="34"/>
      <c r="AS720" s="34"/>
      <c r="AT720" s="34"/>
      <c r="AU720" s="34"/>
      <c r="AV720" s="34"/>
      <c r="AW720" s="34"/>
      <c r="AX720" s="34"/>
      <c r="AY720" s="34"/>
      <c r="AZ720" s="34"/>
      <c r="BA720" s="5"/>
      <c r="BB720" s="5"/>
      <c r="BC720" s="5"/>
      <c r="BD720" s="5"/>
      <c r="BE720" s="5"/>
      <c r="BF720" s="5"/>
      <c r="BG720" s="5"/>
      <c r="BH720" s="5"/>
      <c r="BI720" s="5"/>
      <c r="BJ720" s="5"/>
      <c r="BK720" s="5"/>
      <c r="BL720" s="5"/>
      <c r="BM720" s="4"/>
      <c r="BN720" s="5"/>
      <c r="BO720" s="5"/>
      <c r="BP720" s="5"/>
      <c r="BQ720" s="5"/>
      <c r="BR720" s="5"/>
      <c r="BS720" s="5"/>
      <c r="BT720" s="5"/>
      <c r="BU720" s="5"/>
    </row>
    <row r="721" spans="1:73" ht="13" x14ac:dyDescent="0.15">
      <c r="A721" s="34"/>
      <c r="B721" s="5"/>
      <c r="C721" s="5"/>
      <c r="D721" s="5"/>
      <c r="E721" s="5"/>
      <c r="F721" s="5"/>
      <c r="G721" s="5"/>
      <c r="H721" s="5"/>
      <c r="I721" s="5"/>
      <c r="J721" s="5"/>
      <c r="K721" s="5"/>
      <c r="L721" s="34"/>
      <c r="M721" s="34"/>
      <c r="N721" s="34"/>
      <c r="O721" s="34"/>
      <c r="P721" s="34"/>
      <c r="Q721" s="34"/>
      <c r="R721" s="5"/>
      <c r="S721" s="5"/>
      <c r="T721" s="5"/>
      <c r="U721" s="5"/>
      <c r="V721" s="5"/>
      <c r="W721" s="34"/>
      <c r="X721" s="34"/>
      <c r="Y721" s="34"/>
      <c r="Z721" s="34"/>
      <c r="AA721" s="34"/>
      <c r="AB721" s="5"/>
      <c r="AC721" s="5"/>
      <c r="AD721" s="34"/>
      <c r="AE721" s="5"/>
      <c r="AF721" s="5"/>
      <c r="AG721" s="5"/>
      <c r="AH721" s="5"/>
      <c r="AI721" s="5"/>
      <c r="AJ721" s="5"/>
      <c r="AK721" s="5"/>
      <c r="AL721" s="5"/>
      <c r="AM721" s="5"/>
      <c r="AN721" s="5"/>
      <c r="AO721" s="5"/>
      <c r="AP721" s="35"/>
      <c r="AQ721" s="34"/>
      <c r="AR721" s="34"/>
      <c r="AS721" s="34"/>
      <c r="AT721" s="34"/>
      <c r="AU721" s="34"/>
      <c r="AV721" s="34"/>
      <c r="AW721" s="34"/>
      <c r="AX721" s="34"/>
      <c r="AY721" s="34"/>
      <c r="AZ721" s="34"/>
      <c r="BA721" s="5"/>
      <c r="BB721" s="5"/>
      <c r="BC721" s="5"/>
      <c r="BD721" s="5"/>
      <c r="BE721" s="5"/>
      <c r="BF721" s="5"/>
      <c r="BG721" s="5"/>
      <c r="BH721" s="5"/>
      <c r="BI721" s="5"/>
      <c r="BJ721" s="5"/>
      <c r="BK721" s="5"/>
      <c r="BL721" s="5"/>
      <c r="BM721" s="4"/>
      <c r="BN721" s="5"/>
      <c r="BO721" s="5"/>
      <c r="BP721" s="5"/>
      <c r="BQ721" s="5"/>
      <c r="BR721" s="5"/>
      <c r="BS721" s="5"/>
      <c r="BT721" s="5"/>
      <c r="BU721" s="5"/>
    </row>
    <row r="722" spans="1:73" ht="13" x14ac:dyDescent="0.15">
      <c r="A722" s="34"/>
      <c r="B722" s="5"/>
      <c r="C722" s="5"/>
      <c r="D722" s="5"/>
      <c r="E722" s="5"/>
      <c r="F722" s="5"/>
      <c r="G722" s="5"/>
      <c r="H722" s="5"/>
      <c r="I722" s="5"/>
      <c r="J722" s="5"/>
      <c r="K722" s="5"/>
      <c r="L722" s="34"/>
      <c r="M722" s="34"/>
      <c r="N722" s="34"/>
      <c r="O722" s="34"/>
      <c r="P722" s="34"/>
      <c r="Q722" s="34"/>
      <c r="R722" s="5"/>
      <c r="S722" s="5"/>
      <c r="T722" s="5"/>
      <c r="U722" s="5"/>
      <c r="V722" s="5"/>
      <c r="W722" s="34"/>
      <c r="X722" s="34"/>
      <c r="Y722" s="34"/>
      <c r="Z722" s="34"/>
      <c r="AA722" s="34"/>
      <c r="AB722" s="5"/>
      <c r="AC722" s="5"/>
      <c r="AD722" s="34"/>
      <c r="AE722" s="5"/>
      <c r="AF722" s="5"/>
      <c r="AG722" s="5"/>
      <c r="AH722" s="5"/>
      <c r="AI722" s="5"/>
      <c r="AJ722" s="5"/>
      <c r="AK722" s="5"/>
      <c r="AL722" s="5"/>
      <c r="AM722" s="5"/>
      <c r="AN722" s="5"/>
      <c r="AO722" s="5"/>
      <c r="AP722" s="35"/>
      <c r="AQ722" s="34"/>
      <c r="AR722" s="34"/>
      <c r="AS722" s="34"/>
      <c r="AT722" s="34"/>
      <c r="AU722" s="34"/>
      <c r="AV722" s="34"/>
      <c r="AW722" s="34"/>
      <c r="AX722" s="34"/>
      <c r="AY722" s="34"/>
      <c r="AZ722" s="34"/>
      <c r="BA722" s="5"/>
      <c r="BB722" s="5"/>
      <c r="BC722" s="5"/>
      <c r="BD722" s="5"/>
      <c r="BE722" s="5"/>
      <c r="BF722" s="5"/>
      <c r="BG722" s="5"/>
      <c r="BH722" s="5"/>
      <c r="BI722" s="5"/>
      <c r="BJ722" s="5"/>
      <c r="BK722" s="5"/>
      <c r="BL722" s="5"/>
      <c r="BM722" s="4"/>
      <c r="BN722" s="5"/>
      <c r="BO722" s="5"/>
      <c r="BP722" s="5"/>
      <c r="BQ722" s="5"/>
      <c r="BR722" s="5"/>
      <c r="BS722" s="5"/>
      <c r="BT722" s="5"/>
      <c r="BU722" s="5"/>
    </row>
    <row r="723" spans="1:73" ht="13" x14ac:dyDescent="0.15">
      <c r="A723" s="34"/>
      <c r="B723" s="5"/>
      <c r="C723" s="5"/>
      <c r="D723" s="5"/>
      <c r="E723" s="5"/>
      <c r="F723" s="5"/>
      <c r="G723" s="5"/>
      <c r="H723" s="5"/>
      <c r="I723" s="5"/>
      <c r="J723" s="5"/>
      <c r="K723" s="5"/>
      <c r="L723" s="34"/>
      <c r="M723" s="34"/>
      <c r="N723" s="34"/>
      <c r="O723" s="34"/>
      <c r="P723" s="34"/>
      <c r="Q723" s="34"/>
      <c r="R723" s="5"/>
      <c r="S723" s="5"/>
      <c r="T723" s="5"/>
      <c r="U723" s="5"/>
      <c r="V723" s="5"/>
      <c r="W723" s="34"/>
      <c r="X723" s="34"/>
      <c r="Y723" s="34"/>
      <c r="Z723" s="34"/>
      <c r="AA723" s="34"/>
      <c r="AB723" s="5"/>
      <c r="AC723" s="5"/>
      <c r="AD723" s="34"/>
      <c r="AE723" s="5"/>
      <c r="AF723" s="5"/>
      <c r="AG723" s="5"/>
      <c r="AH723" s="5"/>
      <c r="AI723" s="5"/>
      <c r="AJ723" s="5"/>
      <c r="AK723" s="5"/>
      <c r="AL723" s="5"/>
      <c r="AM723" s="5"/>
      <c r="AN723" s="5"/>
      <c r="AO723" s="5"/>
      <c r="AP723" s="35"/>
      <c r="AQ723" s="34"/>
      <c r="AR723" s="34"/>
      <c r="AS723" s="34"/>
      <c r="AT723" s="34"/>
      <c r="AU723" s="34"/>
      <c r="AV723" s="34"/>
      <c r="AW723" s="34"/>
      <c r="AX723" s="34"/>
      <c r="AY723" s="34"/>
      <c r="AZ723" s="34"/>
      <c r="BA723" s="5"/>
      <c r="BB723" s="5"/>
      <c r="BC723" s="5"/>
      <c r="BD723" s="5"/>
      <c r="BE723" s="5"/>
      <c r="BF723" s="5"/>
      <c r="BG723" s="5"/>
      <c r="BH723" s="5"/>
      <c r="BI723" s="5"/>
      <c r="BJ723" s="5"/>
      <c r="BK723" s="5"/>
      <c r="BL723" s="5"/>
      <c r="BM723" s="4"/>
      <c r="BN723" s="5"/>
      <c r="BO723" s="5"/>
      <c r="BP723" s="5"/>
      <c r="BQ723" s="5"/>
      <c r="BR723" s="5"/>
      <c r="BS723" s="5"/>
      <c r="BT723" s="5"/>
      <c r="BU723" s="5"/>
    </row>
    <row r="724" spans="1:73" ht="13" x14ac:dyDescent="0.15">
      <c r="A724" s="34"/>
      <c r="B724" s="5"/>
      <c r="C724" s="5"/>
      <c r="D724" s="5"/>
      <c r="E724" s="5"/>
      <c r="F724" s="5"/>
      <c r="G724" s="5"/>
      <c r="H724" s="5"/>
      <c r="I724" s="5"/>
      <c r="J724" s="5"/>
      <c r="K724" s="5"/>
      <c r="L724" s="34"/>
      <c r="M724" s="34"/>
      <c r="N724" s="34"/>
      <c r="O724" s="34"/>
      <c r="P724" s="34"/>
      <c r="Q724" s="34"/>
      <c r="R724" s="5"/>
      <c r="S724" s="5"/>
      <c r="T724" s="5"/>
      <c r="U724" s="5"/>
      <c r="V724" s="5"/>
      <c r="W724" s="34"/>
      <c r="X724" s="34"/>
      <c r="Y724" s="34"/>
      <c r="Z724" s="34"/>
      <c r="AA724" s="34"/>
      <c r="AB724" s="5"/>
      <c r="AC724" s="5"/>
      <c r="AD724" s="34"/>
      <c r="AE724" s="5"/>
      <c r="AF724" s="5"/>
      <c r="AG724" s="5"/>
      <c r="AH724" s="5"/>
      <c r="AI724" s="5"/>
      <c r="AJ724" s="5"/>
      <c r="AK724" s="5"/>
      <c r="AL724" s="5"/>
      <c r="AM724" s="5"/>
      <c r="AN724" s="5"/>
      <c r="AO724" s="5"/>
      <c r="AP724" s="35"/>
      <c r="AQ724" s="34"/>
      <c r="AR724" s="34"/>
      <c r="AS724" s="34"/>
      <c r="AT724" s="34"/>
      <c r="AU724" s="34"/>
      <c r="AV724" s="34"/>
      <c r="AW724" s="34"/>
      <c r="AX724" s="34"/>
      <c r="AY724" s="34"/>
      <c r="AZ724" s="34"/>
      <c r="BA724" s="5"/>
      <c r="BB724" s="5"/>
      <c r="BC724" s="5"/>
      <c r="BD724" s="5"/>
      <c r="BE724" s="5"/>
      <c r="BF724" s="5"/>
      <c r="BG724" s="5"/>
      <c r="BH724" s="5"/>
      <c r="BI724" s="5"/>
      <c r="BJ724" s="5"/>
      <c r="BK724" s="5"/>
      <c r="BL724" s="5"/>
      <c r="BM724" s="4"/>
      <c r="BN724" s="5"/>
      <c r="BO724" s="5"/>
      <c r="BP724" s="5"/>
      <c r="BQ724" s="5"/>
      <c r="BR724" s="5"/>
      <c r="BS724" s="5"/>
      <c r="BT724" s="5"/>
      <c r="BU724" s="5"/>
    </row>
    <row r="725" spans="1:73" ht="13" x14ac:dyDescent="0.15">
      <c r="A725" s="34"/>
      <c r="B725" s="5"/>
      <c r="C725" s="5"/>
      <c r="D725" s="5"/>
      <c r="E725" s="5"/>
      <c r="F725" s="5"/>
      <c r="G725" s="5"/>
      <c r="H725" s="5"/>
      <c r="I725" s="5"/>
      <c r="J725" s="5"/>
      <c r="K725" s="5"/>
      <c r="L725" s="34"/>
      <c r="M725" s="34"/>
      <c r="N725" s="34"/>
      <c r="O725" s="34"/>
      <c r="P725" s="34"/>
      <c r="Q725" s="34"/>
      <c r="R725" s="5"/>
      <c r="S725" s="5"/>
      <c r="T725" s="5"/>
      <c r="U725" s="5"/>
      <c r="V725" s="5"/>
      <c r="W725" s="34"/>
      <c r="X725" s="34"/>
      <c r="Y725" s="34"/>
      <c r="Z725" s="34"/>
      <c r="AA725" s="34"/>
      <c r="AB725" s="5"/>
      <c r="AC725" s="5"/>
      <c r="AD725" s="34"/>
      <c r="AE725" s="5"/>
      <c r="AF725" s="5"/>
      <c r="AG725" s="5"/>
      <c r="AH725" s="5"/>
      <c r="AI725" s="5"/>
      <c r="AJ725" s="5"/>
      <c r="AK725" s="5"/>
      <c r="AL725" s="5"/>
      <c r="AM725" s="5"/>
      <c r="AN725" s="5"/>
      <c r="AO725" s="5"/>
      <c r="AP725" s="35"/>
      <c r="AQ725" s="34"/>
      <c r="AR725" s="34"/>
      <c r="AS725" s="34"/>
      <c r="AT725" s="34"/>
      <c r="AU725" s="34"/>
      <c r="AV725" s="34"/>
      <c r="AW725" s="34"/>
      <c r="AX725" s="34"/>
      <c r="AY725" s="34"/>
      <c r="AZ725" s="34"/>
      <c r="BA725" s="5"/>
      <c r="BB725" s="5"/>
      <c r="BC725" s="5"/>
      <c r="BD725" s="5"/>
      <c r="BE725" s="5"/>
      <c r="BF725" s="5"/>
      <c r="BG725" s="5"/>
      <c r="BH725" s="5"/>
      <c r="BI725" s="5"/>
      <c r="BJ725" s="5"/>
      <c r="BK725" s="5"/>
      <c r="BL725" s="5"/>
      <c r="BM725" s="4"/>
      <c r="BN725" s="5"/>
      <c r="BO725" s="5"/>
      <c r="BP725" s="5"/>
      <c r="BQ725" s="5"/>
      <c r="BR725" s="5"/>
      <c r="BS725" s="5"/>
      <c r="BT725" s="5"/>
      <c r="BU725" s="5"/>
    </row>
    <row r="726" spans="1:73" ht="13" x14ac:dyDescent="0.15">
      <c r="A726" s="34"/>
      <c r="B726" s="5"/>
      <c r="C726" s="5"/>
      <c r="D726" s="5"/>
      <c r="E726" s="5"/>
      <c r="F726" s="5"/>
      <c r="G726" s="5"/>
      <c r="H726" s="5"/>
      <c r="I726" s="5"/>
      <c r="J726" s="5"/>
      <c r="K726" s="5"/>
      <c r="L726" s="34"/>
      <c r="M726" s="34"/>
      <c r="N726" s="34"/>
      <c r="O726" s="34"/>
      <c r="P726" s="34"/>
      <c r="Q726" s="34"/>
      <c r="R726" s="5"/>
      <c r="S726" s="5"/>
      <c r="T726" s="5"/>
      <c r="U726" s="5"/>
      <c r="V726" s="5"/>
      <c r="W726" s="34"/>
      <c r="X726" s="34"/>
      <c r="Y726" s="34"/>
      <c r="Z726" s="34"/>
      <c r="AA726" s="34"/>
      <c r="AB726" s="5"/>
      <c r="AC726" s="5"/>
      <c r="AD726" s="34"/>
      <c r="AE726" s="5"/>
      <c r="AF726" s="5"/>
      <c r="AG726" s="5"/>
      <c r="AH726" s="5"/>
      <c r="AI726" s="5"/>
      <c r="AJ726" s="5"/>
      <c r="AK726" s="5"/>
      <c r="AL726" s="5"/>
      <c r="AM726" s="5"/>
      <c r="AN726" s="5"/>
      <c r="AO726" s="5"/>
      <c r="AP726" s="35"/>
      <c r="AQ726" s="34"/>
      <c r="AR726" s="34"/>
      <c r="AS726" s="34"/>
      <c r="AT726" s="34"/>
      <c r="AU726" s="34"/>
      <c r="AV726" s="34"/>
      <c r="AW726" s="34"/>
      <c r="AX726" s="34"/>
      <c r="AY726" s="34"/>
      <c r="AZ726" s="34"/>
      <c r="BA726" s="5"/>
      <c r="BB726" s="5"/>
      <c r="BC726" s="5"/>
      <c r="BD726" s="5"/>
      <c r="BE726" s="5"/>
      <c r="BF726" s="5"/>
      <c r="BG726" s="5"/>
      <c r="BH726" s="5"/>
      <c r="BI726" s="5"/>
      <c r="BJ726" s="5"/>
      <c r="BK726" s="5"/>
      <c r="BL726" s="5"/>
      <c r="BM726" s="4"/>
      <c r="BN726" s="5"/>
      <c r="BO726" s="5"/>
      <c r="BP726" s="5"/>
      <c r="BQ726" s="5"/>
      <c r="BR726" s="5"/>
      <c r="BS726" s="5"/>
      <c r="BT726" s="5"/>
      <c r="BU726" s="5"/>
    </row>
    <row r="727" spans="1:73" ht="13" x14ac:dyDescent="0.15">
      <c r="A727" s="34"/>
      <c r="B727" s="5"/>
      <c r="C727" s="5"/>
      <c r="D727" s="5"/>
      <c r="E727" s="5"/>
      <c r="F727" s="5"/>
      <c r="G727" s="5"/>
      <c r="H727" s="5"/>
      <c r="I727" s="5"/>
      <c r="J727" s="5"/>
      <c r="K727" s="5"/>
      <c r="L727" s="34"/>
      <c r="M727" s="34"/>
      <c r="N727" s="34"/>
      <c r="O727" s="34"/>
      <c r="P727" s="34"/>
      <c r="Q727" s="34"/>
      <c r="R727" s="5"/>
      <c r="S727" s="5"/>
      <c r="T727" s="5"/>
      <c r="U727" s="5"/>
      <c r="V727" s="5"/>
      <c r="W727" s="34"/>
      <c r="X727" s="34"/>
      <c r="Y727" s="34"/>
      <c r="Z727" s="34"/>
      <c r="AA727" s="34"/>
      <c r="AB727" s="5"/>
      <c r="AC727" s="5"/>
      <c r="AD727" s="34"/>
      <c r="AE727" s="5"/>
      <c r="AF727" s="5"/>
      <c r="AG727" s="5"/>
      <c r="AH727" s="5"/>
      <c r="AI727" s="5"/>
      <c r="AJ727" s="5"/>
      <c r="AK727" s="5"/>
      <c r="AL727" s="5"/>
      <c r="AM727" s="5"/>
      <c r="AN727" s="5"/>
      <c r="AO727" s="5"/>
      <c r="AP727" s="35"/>
      <c r="AQ727" s="34"/>
      <c r="AR727" s="34"/>
      <c r="AS727" s="34"/>
      <c r="AT727" s="34"/>
      <c r="AU727" s="34"/>
      <c r="AV727" s="34"/>
      <c r="AW727" s="34"/>
      <c r="AX727" s="34"/>
      <c r="AY727" s="34"/>
      <c r="AZ727" s="34"/>
      <c r="BA727" s="5"/>
      <c r="BB727" s="5"/>
      <c r="BC727" s="5"/>
      <c r="BD727" s="5"/>
      <c r="BE727" s="5"/>
      <c r="BF727" s="5"/>
      <c r="BG727" s="5"/>
      <c r="BH727" s="5"/>
      <c r="BI727" s="5"/>
      <c r="BJ727" s="5"/>
      <c r="BK727" s="5"/>
      <c r="BL727" s="5"/>
      <c r="BM727" s="4"/>
      <c r="BN727" s="5"/>
      <c r="BO727" s="5"/>
      <c r="BP727" s="5"/>
      <c r="BQ727" s="5"/>
      <c r="BR727" s="5"/>
      <c r="BS727" s="5"/>
      <c r="BT727" s="5"/>
      <c r="BU727" s="5"/>
    </row>
    <row r="728" spans="1:73" ht="13" x14ac:dyDescent="0.15">
      <c r="A728" s="34"/>
      <c r="B728" s="5"/>
      <c r="C728" s="5"/>
      <c r="D728" s="5"/>
      <c r="E728" s="5"/>
      <c r="F728" s="5"/>
      <c r="G728" s="5"/>
      <c r="H728" s="5"/>
      <c r="I728" s="5"/>
      <c r="J728" s="5"/>
      <c r="K728" s="5"/>
      <c r="L728" s="34"/>
      <c r="M728" s="34"/>
      <c r="N728" s="34"/>
      <c r="O728" s="34"/>
      <c r="P728" s="34"/>
      <c r="Q728" s="34"/>
      <c r="R728" s="5"/>
      <c r="S728" s="5"/>
      <c r="T728" s="5"/>
      <c r="U728" s="5"/>
      <c r="V728" s="5"/>
      <c r="W728" s="34"/>
      <c r="X728" s="34"/>
      <c r="Y728" s="34"/>
      <c r="Z728" s="34"/>
      <c r="AA728" s="34"/>
      <c r="AB728" s="5"/>
      <c r="AC728" s="5"/>
      <c r="AD728" s="34"/>
      <c r="AE728" s="5"/>
      <c r="AF728" s="5"/>
      <c r="AG728" s="5"/>
      <c r="AH728" s="5"/>
      <c r="AI728" s="5"/>
      <c r="AJ728" s="5"/>
      <c r="AK728" s="5"/>
      <c r="AL728" s="5"/>
      <c r="AM728" s="5"/>
      <c r="AN728" s="5"/>
      <c r="AO728" s="5"/>
      <c r="AP728" s="35"/>
      <c r="AQ728" s="34"/>
      <c r="AR728" s="34"/>
      <c r="AS728" s="34"/>
      <c r="AT728" s="34"/>
      <c r="AU728" s="34"/>
      <c r="AV728" s="34"/>
      <c r="AW728" s="34"/>
      <c r="AX728" s="34"/>
      <c r="AY728" s="34"/>
      <c r="AZ728" s="34"/>
      <c r="BA728" s="5"/>
      <c r="BB728" s="5"/>
      <c r="BC728" s="5"/>
      <c r="BD728" s="5"/>
      <c r="BE728" s="5"/>
      <c r="BF728" s="5"/>
      <c r="BG728" s="5"/>
      <c r="BH728" s="5"/>
      <c r="BI728" s="5"/>
      <c r="BJ728" s="5"/>
      <c r="BK728" s="5"/>
      <c r="BL728" s="5"/>
      <c r="BM728" s="4"/>
      <c r="BN728" s="5"/>
      <c r="BO728" s="5"/>
      <c r="BP728" s="5"/>
      <c r="BQ728" s="5"/>
      <c r="BR728" s="5"/>
      <c r="BS728" s="5"/>
      <c r="BT728" s="5"/>
      <c r="BU728" s="5"/>
    </row>
    <row r="729" spans="1:73" ht="13" x14ac:dyDescent="0.15">
      <c r="A729" s="34"/>
      <c r="B729" s="5"/>
      <c r="C729" s="5"/>
      <c r="D729" s="5"/>
      <c r="E729" s="5"/>
      <c r="F729" s="5"/>
      <c r="G729" s="5"/>
      <c r="H729" s="5"/>
      <c r="I729" s="5"/>
      <c r="J729" s="5"/>
      <c r="K729" s="5"/>
      <c r="L729" s="34"/>
      <c r="M729" s="34"/>
      <c r="N729" s="34"/>
      <c r="O729" s="34"/>
      <c r="P729" s="34"/>
      <c r="Q729" s="34"/>
      <c r="R729" s="5"/>
      <c r="S729" s="5"/>
      <c r="T729" s="5"/>
      <c r="U729" s="5"/>
      <c r="V729" s="5"/>
      <c r="W729" s="34"/>
      <c r="X729" s="34"/>
      <c r="Y729" s="34"/>
      <c r="Z729" s="34"/>
      <c r="AA729" s="34"/>
      <c r="AB729" s="5"/>
      <c r="AC729" s="5"/>
      <c r="AD729" s="34"/>
      <c r="AE729" s="5"/>
      <c r="AF729" s="5"/>
      <c r="AG729" s="5"/>
      <c r="AH729" s="5"/>
      <c r="AI729" s="5"/>
      <c r="AJ729" s="5"/>
      <c r="AK729" s="5"/>
      <c r="AL729" s="5"/>
      <c r="AM729" s="5"/>
      <c r="AN729" s="5"/>
      <c r="AO729" s="5"/>
      <c r="AP729" s="35"/>
      <c r="AQ729" s="34"/>
      <c r="AR729" s="34"/>
      <c r="AS729" s="34"/>
      <c r="AT729" s="34"/>
      <c r="AU729" s="34"/>
      <c r="AV729" s="34"/>
      <c r="AW729" s="34"/>
      <c r="AX729" s="34"/>
      <c r="AY729" s="34"/>
      <c r="AZ729" s="34"/>
      <c r="BA729" s="5"/>
      <c r="BB729" s="5"/>
      <c r="BC729" s="5"/>
      <c r="BD729" s="5"/>
      <c r="BE729" s="5"/>
      <c r="BF729" s="5"/>
      <c r="BG729" s="5"/>
      <c r="BH729" s="5"/>
      <c r="BI729" s="5"/>
      <c r="BJ729" s="5"/>
      <c r="BK729" s="5"/>
      <c r="BL729" s="5"/>
      <c r="BM729" s="4"/>
      <c r="BN729" s="5"/>
      <c r="BO729" s="5"/>
      <c r="BP729" s="5"/>
      <c r="BQ729" s="5"/>
      <c r="BR729" s="5"/>
      <c r="BS729" s="5"/>
      <c r="BT729" s="5"/>
      <c r="BU729" s="5"/>
    </row>
    <row r="730" spans="1:73" ht="13" x14ac:dyDescent="0.15">
      <c r="A730" s="34"/>
      <c r="B730" s="5"/>
      <c r="C730" s="5"/>
      <c r="D730" s="5"/>
      <c r="E730" s="5"/>
      <c r="F730" s="5"/>
      <c r="G730" s="5"/>
      <c r="H730" s="5"/>
      <c r="I730" s="5"/>
      <c r="J730" s="5"/>
      <c r="K730" s="5"/>
      <c r="L730" s="34"/>
      <c r="M730" s="34"/>
      <c r="N730" s="34"/>
      <c r="O730" s="34"/>
      <c r="P730" s="34"/>
      <c r="Q730" s="34"/>
      <c r="R730" s="5"/>
      <c r="S730" s="5"/>
      <c r="T730" s="5"/>
      <c r="U730" s="5"/>
      <c r="V730" s="5"/>
      <c r="W730" s="34"/>
      <c r="X730" s="34"/>
      <c r="Y730" s="34"/>
      <c r="Z730" s="34"/>
      <c r="AA730" s="34"/>
      <c r="AB730" s="5"/>
      <c r="AC730" s="5"/>
      <c r="AD730" s="34"/>
      <c r="AE730" s="5"/>
      <c r="AF730" s="5"/>
      <c r="AG730" s="5"/>
      <c r="AH730" s="5"/>
      <c r="AI730" s="5"/>
      <c r="AJ730" s="5"/>
      <c r="AK730" s="5"/>
      <c r="AL730" s="5"/>
      <c r="AM730" s="5"/>
      <c r="AN730" s="5"/>
      <c r="AO730" s="5"/>
      <c r="AP730" s="35"/>
      <c r="AQ730" s="34"/>
      <c r="AR730" s="34"/>
      <c r="AS730" s="34"/>
      <c r="AT730" s="34"/>
      <c r="AU730" s="34"/>
      <c r="AV730" s="34"/>
      <c r="AW730" s="34"/>
      <c r="AX730" s="34"/>
      <c r="AY730" s="34"/>
      <c r="AZ730" s="34"/>
      <c r="BA730" s="5"/>
      <c r="BB730" s="5"/>
      <c r="BC730" s="5"/>
      <c r="BD730" s="5"/>
      <c r="BE730" s="5"/>
      <c r="BF730" s="5"/>
      <c r="BG730" s="5"/>
      <c r="BH730" s="5"/>
      <c r="BI730" s="5"/>
      <c r="BJ730" s="5"/>
      <c r="BK730" s="5"/>
      <c r="BL730" s="5"/>
      <c r="BM730" s="4"/>
      <c r="BN730" s="5"/>
      <c r="BO730" s="5"/>
      <c r="BP730" s="5"/>
      <c r="BQ730" s="5"/>
      <c r="BR730" s="5"/>
      <c r="BS730" s="5"/>
      <c r="BT730" s="5"/>
      <c r="BU730" s="5"/>
    </row>
    <row r="731" spans="1:73" ht="13" x14ac:dyDescent="0.15">
      <c r="A731" s="34"/>
      <c r="B731" s="5"/>
      <c r="C731" s="5"/>
      <c r="D731" s="5"/>
      <c r="E731" s="5"/>
      <c r="F731" s="5"/>
      <c r="G731" s="5"/>
      <c r="H731" s="5"/>
      <c r="I731" s="5"/>
      <c r="J731" s="5"/>
      <c r="K731" s="5"/>
      <c r="L731" s="34"/>
      <c r="M731" s="34"/>
      <c r="N731" s="34"/>
      <c r="O731" s="34"/>
      <c r="P731" s="34"/>
      <c r="Q731" s="34"/>
      <c r="R731" s="5"/>
      <c r="S731" s="5"/>
      <c r="T731" s="5"/>
      <c r="U731" s="5"/>
      <c r="V731" s="5"/>
      <c r="W731" s="34"/>
      <c r="X731" s="34"/>
      <c r="Y731" s="34"/>
      <c r="Z731" s="34"/>
      <c r="AA731" s="34"/>
      <c r="AB731" s="5"/>
      <c r="AC731" s="5"/>
      <c r="AD731" s="34"/>
      <c r="AE731" s="5"/>
      <c r="AF731" s="5"/>
      <c r="AG731" s="5"/>
      <c r="AH731" s="5"/>
      <c r="AI731" s="5"/>
      <c r="AJ731" s="5"/>
      <c r="AK731" s="5"/>
      <c r="AL731" s="5"/>
      <c r="AM731" s="5"/>
      <c r="AN731" s="5"/>
      <c r="AO731" s="5"/>
      <c r="AP731" s="35"/>
      <c r="AQ731" s="34"/>
      <c r="AR731" s="34"/>
      <c r="AS731" s="34"/>
      <c r="AT731" s="34"/>
      <c r="AU731" s="34"/>
      <c r="AV731" s="34"/>
      <c r="AW731" s="34"/>
      <c r="AX731" s="34"/>
      <c r="AY731" s="34"/>
      <c r="AZ731" s="34"/>
      <c r="BA731" s="5"/>
      <c r="BB731" s="5"/>
      <c r="BC731" s="5"/>
      <c r="BD731" s="5"/>
      <c r="BE731" s="5"/>
      <c r="BF731" s="5"/>
      <c r="BG731" s="5"/>
      <c r="BH731" s="5"/>
      <c r="BI731" s="5"/>
      <c r="BJ731" s="5"/>
      <c r="BK731" s="5"/>
      <c r="BL731" s="5"/>
      <c r="BM731" s="4"/>
      <c r="BN731" s="5"/>
      <c r="BO731" s="5"/>
      <c r="BP731" s="5"/>
      <c r="BQ731" s="5"/>
      <c r="BR731" s="5"/>
      <c r="BS731" s="5"/>
      <c r="BT731" s="5"/>
      <c r="BU731" s="5"/>
    </row>
    <row r="732" spans="1:73" ht="13" x14ac:dyDescent="0.15">
      <c r="A732" s="34"/>
      <c r="B732" s="5"/>
      <c r="C732" s="5"/>
      <c r="D732" s="5"/>
      <c r="E732" s="5"/>
      <c r="F732" s="5"/>
      <c r="G732" s="5"/>
      <c r="H732" s="5"/>
      <c r="I732" s="5"/>
      <c r="J732" s="5"/>
      <c r="K732" s="5"/>
      <c r="L732" s="34"/>
      <c r="M732" s="34"/>
      <c r="N732" s="34"/>
      <c r="O732" s="34"/>
      <c r="P732" s="34"/>
      <c r="Q732" s="34"/>
      <c r="R732" s="5"/>
      <c r="S732" s="5"/>
      <c r="T732" s="5"/>
      <c r="U732" s="5"/>
      <c r="V732" s="5"/>
      <c r="W732" s="34"/>
      <c r="X732" s="34"/>
      <c r="Y732" s="34"/>
      <c r="Z732" s="34"/>
      <c r="AA732" s="34"/>
      <c r="AB732" s="5"/>
      <c r="AC732" s="5"/>
      <c r="AD732" s="34"/>
      <c r="AE732" s="5"/>
      <c r="AF732" s="5"/>
      <c r="AG732" s="5"/>
      <c r="AH732" s="5"/>
      <c r="AI732" s="5"/>
      <c r="AJ732" s="5"/>
      <c r="AK732" s="5"/>
      <c r="AL732" s="5"/>
      <c r="AM732" s="5"/>
      <c r="AN732" s="5"/>
      <c r="AO732" s="5"/>
      <c r="AP732" s="35"/>
      <c r="AQ732" s="34"/>
      <c r="AR732" s="34"/>
      <c r="AS732" s="34"/>
      <c r="AT732" s="34"/>
      <c r="AU732" s="34"/>
      <c r="AV732" s="34"/>
      <c r="AW732" s="34"/>
      <c r="AX732" s="34"/>
      <c r="AY732" s="34"/>
      <c r="AZ732" s="34"/>
      <c r="BA732" s="5"/>
      <c r="BB732" s="5"/>
      <c r="BC732" s="5"/>
      <c r="BD732" s="5"/>
      <c r="BE732" s="5"/>
      <c r="BF732" s="5"/>
      <c r="BG732" s="5"/>
      <c r="BH732" s="5"/>
      <c r="BI732" s="5"/>
      <c r="BJ732" s="5"/>
      <c r="BK732" s="5"/>
      <c r="BL732" s="5"/>
      <c r="BM732" s="4"/>
      <c r="BN732" s="5"/>
      <c r="BO732" s="5"/>
      <c r="BP732" s="5"/>
      <c r="BQ732" s="5"/>
      <c r="BR732" s="5"/>
      <c r="BS732" s="5"/>
      <c r="BT732" s="5"/>
      <c r="BU732" s="5"/>
    </row>
    <row r="733" spans="1:73" ht="13" x14ac:dyDescent="0.15">
      <c r="A733" s="34"/>
      <c r="B733" s="5"/>
      <c r="C733" s="5"/>
      <c r="D733" s="5"/>
      <c r="E733" s="5"/>
      <c r="F733" s="5"/>
      <c r="G733" s="5"/>
      <c r="H733" s="5"/>
      <c r="I733" s="5"/>
      <c r="J733" s="5"/>
      <c r="K733" s="5"/>
      <c r="L733" s="34"/>
      <c r="M733" s="34"/>
      <c r="N733" s="34"/>
      <c r="O733" s="34"/>
      <c r="P733" s="34"/>
      <c r="Q733" s="34"/>
      <c r="R733" s="5"/>
      <c r="S733" s="5"/>
      <c r="T733" s="5"/>
      <c r="U733" s="5"/>
      <c r="V733" s="5"/>
      <c r="W733" s="34"/>
      <c r="X733" s="34"/>
      <c r="Y733" s="34"/>
      <c r="Z733" s="34"/>
      <c r="AA733" s="34"/>
      <c r="AB733" s="5"/>
      <c r="AC733" s="5"/>
      <c r="AD733" s="34"/>
      <c r="AE733" s="5"/>
      <c r="AF733" s="5"/>
      <c r="AG733" s="5"/>
      <c r="AH733" s="5"/>
      <c r="AI733" s="5"/>
      <c r="AJ733" s="5"/>
      <c r="AK733" s="5"/>
      <c r="AL733" s="5"/>
      <c r="AM733" s="5"/>
      <c r="AN733" s="5"/>
      <c r="AO733" s="5"/>
      <c r="AP733" s="35"/>
      <c r="AQ733" s="34"/>
      <c r="AR733" s="34"/>
      <c r="AS733" s="34"/>
      <c r="AT733" s="34"/>
      <c r="AU733" s="34"/>
      <c r="AV733" s="34"/>
      <c r="AW733" s="34"/>
      <c r="AX733" s="34"/>
      <c r="AY733" s="34"/>
      <c r="AZ733" s="34"/>
      <c r="BA733" s="5"/>
      <c r="BB733" s="5"/>
      <c r="BC733" s="5"/>
      <c r="BD733" s="5"/>
      <c r="BE733" s="5"/>
      <c r="BF733" s="5"/>
      <c r="BG733" s="5"/>
      <c r="BH733" s="5"/>
      <c r="BI733" s="5"/>
      <c r="BJ733" s="5"/>
      <c r="BK733" s="5"/>
      <c r="BL733" s="5"/>
      <c r="BM733" s="4"/>
      <c r="BN733" s="5"/>
      <c r="BO733" s="5"/>
      <c r="BP733" s="5"/>
      <c r="BQ733" s="5"/>
      <c r="BR733" s="5"/>
      <c r="BS733" s="5"/>
      <c r="BT733" s="5"/>
      <c r="BU733" s="5"/>
    </row>
    <row r="734" spans="1:73" ht="13" x14ac:dyDescent="0.15">
      <c r="A734" s="34"/>
      <c r="B734" s="5"/>
      <c r="C734" s="5"/>
      <c r="D734" s="5"/>
      <c r="E734" s="5"/>
      <c r="F734" s="5"/>
      <c r="G734" s="5"/>
      <c r="H734" s="5"/>
      <c r="I734" s="5"/>
      <c r="J734" s="5"/>
      <c r="K734" s="5"/>
      <c r="L734" s="34"/>
      <c r="M734" s="34"/>
      <c r="N734" s="34"/>
      <c r="O734" s="34"/>
      <c r="P734" s="34"/>
      <c r="Q734" s="34"/>
      <c r="R734" s="5"/>
      <c r="S734" s="5"/>
      <c r="T734" s="5"/>
      <c r="U734" s="5"/>
      <c r="V734" s="5"/>
      <c r="W734" s="34"/>
      <c r="X734" s="34"/>
      <c r="Y734" s="34"/>
      <c r="Z734" s="34"/>
      <c r="AA734" s="34"/>
      <c r="AB734" s="5"/>
      <c r="AC734" s="5"/>
      <c r="AD734" s="34"/>
      <c r="AE734" s="5"/>
      <c r="AF734" s="5"/>
      <c r="AG734" s="5"/>
      <c r="AH734" s="5"/>
      <c r="AI734" s="5"/>
      <c r="AJ734" s="5"/>
      <c r="AK734" s="5"/>
      <c r="AL734" s="5"/>
      <c r="AM734" s="5"/>
      <c r="AN734" s="5"/>
      <c r="AO734" s="5"/>
      <c r="AP734" s="35"/>
      <c r="AQ734" s="34"/>
      <c r="AR734" s="34"/>
      <c r="AS734" s="34"/>
      <c r="AT734" s="34"/>
      <c r="AU734" s="34"/>
      <c r="AV734" s="34"/>
      <c r="AW734" s="34"/>
      <c r="AX734" s="34"/>
      <c r="AY734" s="34"/>
      <c r="AZ734" s="34"/>
      <c r="BA734" s="5"/>
      <c r="BB734" s="5"/>
      <c r="BC734" s="5"/>
      <c r="BD734" s="5"/>
      <c r="BE734" s="5"/>
      <c r="BF734" s="5"/>
      <c r="BG734" s="5"/>
      <c r="BH734" s="5"/>
      <c r="BI734" s="5"/>
      <c r="BJ734" s="5"/>
      <c r="BK734" s="5"/>
      <c r="BL734" s="5"/>
      <c r="BM734" s="4"/>
      <c r="BN734" s="5"/>
      <c r="BO734" s="5"/>
      <c r="BP734" s="5"/>
      <c r="BQ734" s="5"/>
      <c r="BR734" s="5"/>
      <c r="BS734" s="5"/>
      <c r="BT734" s="5"/>
      <c r="BU734" s="5"/>
    </row>
    <row r="735" spans="1:73" ht="13" x14ac:dyDescent="0.15">
      <c r="A735" s="34"/>
      <c r="B735" s="5"/>
      <c r="C735" s="5"/>
      <c r="D735" s="5"/>
      <c r="E735" s="5"/>
      <c r="F735" s="5"/>
      <c r="G735" s="5"/>
      <c r="H735" s="5"/>
      <c r="I735" s="5"/>
      <c r="J735" s="5"/>
      <c r="K735" s="5"/>
      <c r="L735" s="34"/>
      <c r="M735" s="34"/>
      <c r="N735" s="34"/>
      <c r="O735" s="34"/>
      <c r="P735" s="34"/>
      <c r="Q735" s="34"/>
      <c r="R735" s="5"/>
      <c r="S735" s="5"/>
      <c r="T735" s="5"/>
      <c r="U735" s="5"/>
      <c r="V735" s="5"/>
      <c r="W735" s="34"/>
      <c r="X735" s="34"/>
      <c r="Y735" s="34"/>
      <c r="Z735" s="34"/>
      <c r="AA735" s="34"/>
      <c r="AB735" s="5"/>
      <c r="AC735" s="5"/>
      <c r="AD735" s="34"/>
      <c r="AE735" s="5"/>
      <c r="AF735" s="5"/>
      <c r="AG735" s="5"/>
      <c r="AH735" s="5"/>
      <c r="AI735" s="5"/>
      <c r="AJ735" s="5"/>
      <c r="AK735" s="5"/>
      <c r="AL735" s="5"/>
      <c r="AM735" s="5"/>
      <c r="AN735" s="5"/>
      <c r="AO735" s="5"/>
      <c r="AP735" s="35"/>
      <c r="AQ735" s="34"/>
      <c r="AR735" s="34"/>
      <c r="AS735" s="34"/>
      <c r="AT735" s="34"/>
      <c r="AU735" s="34"/>
      <c r="AV735" s="34"/>
      <c r="AW735" s="34"/>
      <c r="AX735" s="34"/>
      <c r="AY735" s="34"/>
      <c r="AZ735" s="34"/>
      <c r="BA735" s="5"/>
      <c r="BB735" s="5"/>
      <c r="BC735" s="5"/>
      <c r="BD735" s="5"/>
      <c r="BE735" s="5"/>
      <c r="BF735" s="5"/>
      <c r="BG735" s="5"/>
      <c r="BH735" s="5"/>
      <c r="BI735" s="5"/>
      <c r="BJ735" s="5"/>
      <c r="BK735" s="5"/>
      <c r="BL735" s="5"/>
      <c r="BM735" s="4"/>
      <c r="BN735" s="5"/>
      <c r="BO735" s="5"/>
      <c r="BP735" s="5"/>
      <c r="BQ735" s="5"/>
      <c r="BR735" s="5"/>
      <c r="BS735" s="5"/>
      <c r="BT735" s="5"/>
      <c r="BU735" s="5"/>
    </row>
    <row r="736" spans="1:73" ht="13" x14ac:dyDescent="0.15">
      <c r="A736" s="34"/>
      <c r="B736" s="5"/>
      <c r="C736" s="5"/>
      <c r="D736" s="5"/>
      <c r="E736" s="5"/>
      <c r="F736" s="5"/>
      <c r="G736" s="5"/>
      <c r="H736" s="5"/>
      <c r="I736" s="5"/>
      <c r="J736" s="5"/>
      <c r="K736" s="5"/>
      <c r="L736" s="34"/>
      <c r="M736" s="34"/>
      <c r="N736" s="34"/>
      <c r="O736" s="34"/>
      <c r="P736" s="34"/>
      <c r="Q736" s="34"/>
      <c r="R736" s="5"/>
      <c r="S736" s="5"/>
      <c r="T736" s="5"/>
      <c r="U736" s="5"/>
      <c r="V736" s="5"/>
      <c r="W736" s="34"/>
      <c r="X736" s="34"/>
      <c r="Y736" s="34"/>
      <c r="Z736" s="34"/>
      <c r="AA736" s="34"/>
      <c r="AB736" s="5"/>
      <c r="AC736" s="5"/>
      <c r="AD736" s="34"/>
      <c r="AE736" s="5"/>
      <c r="AF736" s="5"/>
      <c r="AG736" s="5"/>
      <c r="AH736" s="5"/>
      <c r="AI736" s="5"/>
      <c r="AJ736" s="5"/>
      <c r="AK736" s="5"/>
      <c r="AL736" s="5"/>
      <c r="AM736" s="5"/>
      <c r="AN736" s="5"/>
      <c r="AO736" s="5"/>
      <c r="AP736" s="35"/>
      <c r="AQ736" s="34"/>
      <c r="AR736" s="34"/>
      <c r="AS736" s="34"/>
      <c r="AT736" s="34"/>
      <c r="AU736" s="34"/>
      <c r="AV736" s="34"/>
      <c r="AW736" s="34"/>
      <c r="AX736" s="34"/>
      <c r="AY736" s="34"/>
      <c r="AZ736" s="34"/>
      <c r="BA736" s="5"/>
      <c r="BB736" s="5"/>
      <c r="BC736" s="5"/>
      <c r="BD736" s="5"/>
      <c r="BE736" s="5"/>
      <c r="BF736" s="5"/>
      <c r="BG736" s="5"/>
      <c r="BH736" s="5"/>
      <c r="BI736" s="5"/>
      <c r="BJ736" s="5"/>
      <c r="BK736" s="5"/>
      <c r="BL736" s="5"/>
      <c r="BM736" s="4"/>
      <c r="BN736" s="5"/>
      <c r="BO736" s="5"/>
      <c r="BP736" s="5"/>
      <c r="BQ736" s="5"/>
      <c r="BR736" s="5"/>
      <c r="BS736" s="5"/>
      <c r="BT736" s="5"/>
      <c r="BU736" s="5"/>
    </row>
    <row r="737" spans="1:73" ht="13" x14ac:dyDescent="0.15">
      <c r="A737" s="34"/>
      <c r="B737" s="5"/>
      <c r="C737" s="5"/>
      <c r="D737" s="5"/>
      <c r="E737" s="5"/>
      <c r="F737" s="5"/>
      <c r="G737" s="5"/>
      <c r="H737" s="5"/>
      <c r="I737" s="5"/>
      <c r="J737" s="5"/>
      <c r="K737" s="5"/>
      <c r="L737" s="34"/>
      <c r="M737" s="34"/>
      <c r="N737" s="34"/>
      <c r="O737" s="34"/>
      <c r="P737" s="34"/>
      <c r="Q737" s="34"/>
      <c r="R737" s="5"/>
      <c r="S737" s="5"/>
      <c r="T737" s="5"/>
      <c r="U737" s="5"/>
      <c r="V737" s="5"/>
      <c r="W737" s="34"/>
      <c r="X737" s="34"/>
      <c r="Y737" s="34"/>
      <c r="Z737" s="34"/>
      <c r="AA737" s="34"/>
      <c r="AB737" s="5"/>
      <c r="AC737" s="5"/>
      <c r="AD737" s="34"/>
      <c r="AE737" s="5"/>
      <c r="AF737" s="5"/>
      <c r="AG737" s="5"/>
      <c r="AH737" s="5"/>
      <c r="AI737" s="5"/>
      <c r="AJ737" s="5"/>
      <c r="AK737" s="5"/>
      <c r="AL737" s="5"/>
      <c r="AM737" s="5"/>
      <c r="AN737" s="5"/>
      <c r="AO737" s="5"/>
      <c r="AP737" s="35"/>
      <c r="AQ737" s="34"/>
      <c r="AR737" s="34"/>
      <c r="AS737" s="34"/>
      <c r="AT737" s="34"/>
      <c r="AU737" s="34"/>
      <c r="AV737" s="34"/>
      <c r="AW737" s="34"/>
      <c r="AX737" s="34"/>
      <c r="AY737" s="34"/>
      <c r="AZ737" s="34"/>
      <c r="BA737" s="5"/>
      <c r="BB737" s="5"/>
      <c r="BC737" s="5"/>
      <c r="BD737" s="5"/>
      <c r="BE737" s="5"/>
      <c r="BF737" s="5"/>
      <c r="BG737" s="5"/>
      <c r="BH737" s="5"/>
      <c r="BI737" s="5"/>
      <c r="BJ737" s="5"/>
      <c r="BK737" s="5"/>
      <c r="BL737" s="5"/>
      <c r="BM737" s="4"/>
      <c r="BN737" s="5"/>
      <c r="BO737" s="5"/>
      <c r="BP737" s="5"/>
      <c r="BQ737" s="5"/>
      <c r="BR737" s="5"/>
      <c r="BS737" s="5"/>
      <c r="BT737" s="5"/>
      <c r="BU737" s="5"/>
    </row>
    <row r="738" spans="1:73" ht="13" x14ac:dyDescent="0.15">
      <c r="A738" s="34"/>
      <c r="B738" s="5"/>
      <c r="C738" s="5"/>
      <c r="D738" s="5"/>
      <c r="E738" s="5"/>
      <c r="F738" s="5"/>
      <c r="G738" s="5"/>
      <c r="H738" s="5"/>
      <c r="I738" s="5"/>
      <c r="J738" s="5"/>
      <c r="K738" s="5"/>
      <c r="L738" s="34"/>
      <c r="M738" s="34"/>
      <c r="N738" s="34"/>
      <c r="O738" s="34"/>
      <c r="P738" s="34"/>
      <c r="Q738" s="34"/>
      <c r="R738" s="5"/>
      <c r="S738" s="5"/>
      <c r="T738" s="5"/>
      <c r="U738" s="5"/>
      <c r="V738" s="5"/>
      <c r="W738" s="34"/>
      <c r="X738" s="34"/>
      <c r="Y738" s="34"/>
      <c r="Z738" s="34"/>
      <c r="AA738" s="34"/>
      <c r="AB738" s="5"/>
      <c r="AC738" s="5"/>
      <c r="AD738" s="34"/>
      <c r="AE738" s="5"/>
      <c r="AF738" s="5"/>
      <c r="AG738" s="5"/>
      <c r="AH738" s="5"/>
      <c r="AI738" s="5"/>
      <c r="AJ738" s="5"/>
      <c r="AK738" s="5"/>
      <c r="AL738" s="5"/>
      <c r="AM738" s="5"/>
      <c r="AN738" s="5"/>
      <c r="AO738" s="5"/>
      <c r="AP738" s="35"/>
      <c r="AQ738" s="34"/>
      <c r="AR738" s="34"/>
      <c r="AS738" s="34"/>
      <c r="AT738" s="34"/>
      <c r="AU738" s="34"/>
      <c r="AV738" s="34"/>
      <c r="AW738" s="34"/>
      <c r="AX738" s="34"/>
      <c r="AY738" s="34"/>
      <c r="AZ738" s="34"/>
      <c r="BA738" s="5"/>
      <c r="BB738" s="5"/>
      <c r="BC738" s="5"/>
      <c r="BD738" s="5"/>
      <c r="BE738" s="5"/>
      <c r="BF738" s="5"/>
      <c r="BG738" s="5"/>
      <c r="BH738" s="5"/>
      <c r="BI738" s="5"/>
      <c r="BJ738" s="5"/>
      <c r="BK738" s="5"/>
      <c r="BL738" s="5"/>
      <c r="BM738" s="4"/>
      <c r="BN738" s="5"/>
      <c r="BO738" s="5"/>
      <c r="BP738" s="5"/>
      <c r="BQ738" s="5"/>
      <c r="BR738" s="5"/>
      <c r="BS738" s="5"/>
      <c r="BT738" s="5"/>
      <c r="BU738" s="5"/>
    </row>
    <row r="739" spans="1:73" ht="13" x14ac:dyDescent="0.15">
      <c r="A739" s="34"/>
      <c r="B739" s="5"/>
      <c r="C739" s="5"/>
      <c r="D739" s="5"/>
      <c r="E739" s="5"/>
      <c r="F739" s="5"/>
      <c r="G739" s="5"/>
      <c r="H739" s="5"/>
      <c r="I739" s="5"/>
      <c r="J739" s="5"/>
      <c r="K739" s="5"/>
      <c r="L739" s="34"/>
      <c r="M739" s="34"/>
      <c r="N739" s="34"/>
      <c r="O739" s="34"/>
      <c r="P739" s="34"/>
      <c r="Q739" s="34"/>
      <c r="R739" s="5"/>
      <c r="S739" s="5"/>
      <c r="T739" s="5"/>
      <c r="U739" s="5"/>
      <c r="V739" s="5"/>
      <c r="W739" s="34"/>
      <c r="X739" s="34"/>
      <c r="Y739" s="34"/>
      <c r="Z739" s="34"/>
      <c r="AA739" s="34"/>
      <c r="AB739" s="5"/>
      <c r="AC739" s="5"/>
      <c r="AD739" s="34"/>
      <c r="AE739" s="5"/>
      <c r="AF739" s="5"/>
      <c r="AG739" s="5"/>
      <c r="AH739" s="5"/>
      <c r="AI739" s="5"/>
      <c r="AJ739" s="5"/>
      <c r="AK739" s="5"/>
      <c r="AL739" s="5"/>
      <c r="AM739" s="5"/>
      <c r="AN739" s="5"/>
      <c r="AO739" s="5"/>
      <c r="AP739" s="35"/>
      <c r="AQ739" s="34"/>
      <c r="AR739" s="34"/>
      <c r="AS739" s="34"/>
      <c r="AT739" s="34"/>
      <c r="AU739" s="34"/>
      <c r="AV739" s="34"/>
      <c r="AW739" s="34"/>
      <c r="AX739" s="34"/>
      <c r="AY739" s="34"/>
      <c r="AZ739" s="34"/>
      <c r="BA739" s="5"/>
      <c r="BB739" s="5"/>
      <c r="BC739" s="5"/>
      <c r="BD739" s="5"/>
      <c r="BE739" s="5"/>
      <c r="BF739" s="5"/>
      <c r="BG739" s="5"/>
      <c r="BH739" s="5"/>
      <c r="BI739" s="5"/>
      <c r="BJ739" s="5"/>
      <c r="BK739" s="5"/>
      <c r="BL739" s="5"/>
      <c r="BM739" s="4"/>
      <c r="BN739" s="5"/>
      <c r="BO739" s="5"/>
      <c r="BP739" s="5"/>
      <c r="BQ739" s="5"/>
      <c r="BR739" s="5"/>
      <c r="BS739" s="5"/>
      <c r="BT739" s="5"/>
      <c r="BU739" s="5"/>
    </row>
    <row r="740" spans="1:73" ht="13" x14ac:dyDescent="0.15">
      <c r="A740" s="34"/>
      <c r="B740" s="5"/>
      <c r="C740" s="5"/>
      <c r="D740" s="5"/>
      <c r="E740" s="5"/>
      <c r="F740" s="5"/>
      <c r="G740" s="5"/>
      <c r="H740" s="5"/>
      <c r="I740" s="5"/>
      <c r="J740" s="5"/>
      <c r="K740" s="5"/>
      <c r="L740" s="34"/>
      <c r="M740" s="34"/>
      <c r="N740" s="34"/>
      <c r="O740" s="34"/>
      <c r="P740" s="34"/>
      <c r="Q740" s="34"/>
      <c r="R740" s="5"/>
      <c r="S740" s="5"/>
      <c r="T740" s="5"/>
      <c r="U740" s="5"/>
      <c r="V740" s="5"/>
      <c r="W740" s="34"/>
      <c r="X740" s="34"/>
      <c r="Y740" s="34"/>
      <c r="Z740" s="34"/>
      <c r="AA740" s="34"/>
      <c r="AB740" s="5"/>
      <c r="AC740" s="5"/>
      <c r="AD740" s="34"/>
      <c r="AE740" s="5"/>
      <c r="AF740" s="5"/>
      <c r="AG740" s="5"/>
      <c r="AH740" s="5"/>
      <c r="AI740" s="5"/>
      <c r="AJ740" s="5"/>
      <c r="AK740" s="5"/>
      <c r="AL740" s="5"/>
      <c r="AM740" s="5"/>
      <c r="AN740" s="5"/>
      <c r="AO740" s="5"/>
      <c r="AP740" s="35"/>
      <c r="AQ740" s="34"/>
      <c r="AR740" s="34"/>
      <c r="AS740" s="34"/>
      <c r="AT740" s="34"/>
      <c r="AU740" s="34"/>
      <c r="AV740" s="34"/>
      <c r="AW740" s="34"/>
      <c r="AX740" s="34"/>
      <c r="AY740" s="34"/>
      <c r="AZ740" s="34"/>
      <c r="BA740" s="5"/>
      <c r="BB740" s="5"/>
      <c r="BC740" s="5"/>
      <c r="BD740" s="5"/>
      <c r="BE740" s="5"/>
      <c r="BF740" s="5"/>
      <c r="BG740" s="5"/>
      <c r="BH740" s="5"/>
      <c r="BI740" s="5"/>
      <c r="BJ740" s="5"/>
      <c r="BK740" s="5"/>
      <c r="BL740" s="5"/>
      <c r="BM740" s="4"/>
      <c r="BN740" s="5"/>
      <c r="BO740" s="5"/>
      <c r="BP740" s="5"/>
      <c r="BQ740" s="5"/>
      <c r="BR740" s="5"/>
      <c r="BS740" s="5"/>
      <c r="BT740" s="5"/>
      <c r="BU740" s="5"/>
    </row>
    <row r="741" spans="1:73" ht="13" x14ac:dyDescent="0.15">
      <c r="A741" s="34"/>
      <c r="B741" s="5"/>
      <c r="C741" s="5"/>
      <c r="D741" s="5"/>
      <c r="E741" s="5"/>
      <c r="F741" s="5"/>
      <c r="G741" s="5"/>
      <c r="H741" s="5"/>
      <c r="I741" s="5"/>
      <c r="J741" s="5"/>
      <c r="K741" s="5"/>
      <c r="L741" s="34"/>
      <c r="M741" s="34"/>
      <c r="N741" s="34"/>
      <c r="O741" s="34"/>
      <c r="P741" s="34"/>
      <c r="Q741" s="34"/>
      <c r="R741" s="5"/>
      <c r="S741" s="5"/>
      <c r="T741" s="5"/>
      <c r="U741" s="5"/>
      <c r="V741" s="5"/>
      <c r="W741" s="34"/>
      <c r="X741" s="34"/>
      <c r="Y741" s="34"/>
      <c r="Z741" s="34"/>
      <c r="AA741" s="34"/>
      <c r="AB741" s="5"/>
      <c r="AC741" s="5"/>
      <c r="AD741" s="34"/>
      <c r="AE741" s="5"/>
      <c r="AF741" s="5"/>
      <c r="AG741" s="5"/>
      <c r="AH741" s="5"/>
      <c r="AI741" s="5"/>
      <c r="AJ741" s="5"/>
      <c r="AK741" s="5"/>
      <c r="AL741" s="5"/>
      <c r="AM741" s="5"/>
      <c r="AN741" s="5"/>
      <c r="AO741" s="5"/>
      <c r="AP741" s="35"/>
      <c r="AQ741" s="34"/>
      <c r="AR741" s="34"/>
      <c r="AS741" s="34"/>
      <c r="AT741" s="34"/>
      <c r="AU741" s="34"/>
      <c r="AV741" s="34"/>
      <c r="AW741" s="34"/>
      <c r="AX741" s="34"/>
      <c r="AY741" s="34"/>
      <c r="AZ741" s="34"/>
      <c r="BA741" s="5"/>
      <c r="BB741" s="5"/>
      <c r="BC741" s="5"/>
      <c r="BD741" s="5"/>
      <c r="BE741" s="5"/>
      <c r="BF741" s="5"/>
      <c r="BG741" s="5"/>
      <c r="BH741" s="5"/>
      <c r="BI741" s="5"/>
      <c r="BJ741" s="5"/>
      <c r="BK741" s="5"/>
      <c r="BL741" s="5"/>
      <c r="BM741" s="4"/>
      <c r="BN741" s="5"/>
      <c r="BO741" s="5"/>
      <c r="BP741" s="5"/>
      <c r="BQ741" s="5"/>
      <c r="BR741" s="5"/>
      <c r="BS741" s="5"/>
      <c r="BT741" s="5"/>
      <c r="BU741" s="5"/>
    </row>
    <row r="742" spans="1:73" ht="13" x14ac:dyDescent="0.15">
      <c r="A742" s="34"/>
      <c r="B742" s="5"/>
      <c r="C742" s="5"/>
      <c r="D742" s="5"/>
      <c r="E742" s="5"/>
      <c r="F742" s="5"/>
      <c r="G742" s="5"/>
      <c r="H742" s="5"/>
      <c r="I742" s="5"/>
      <c r="J742" s="5"/>
      <c r="K742" s="5"/>
      <c r="L742" s="34"/>
      <c r="M742" s="34"/>
      <c r="N742" s="34"/>
      <c r="O742" s="34"/>
      <c r="P742" s="34"/>
      <c r="Q742" s="34"/>
      <c r="R742" s="5"/>
      <c r="S742" s="5"/>
      <c r="T742" s="5"/>
      <c r="U742" s="5"/>
      <c r="V742" s="5"/>
      <c r="W742" s="34"/>
      <c r="X742" s="34"/>
      <c r="Y742" s="34"/>
      <c r="Z742" s="34"/>
      <c r="AA742" s="34"/>
      <c r="AB742" s="5"/>
      <c r="AC742" s="5"/>
      <c r="AD742" s="34"/>
      <c r="AE742" s="5"/>
      <c r="AF742" s="5"/>
      <c r="AG742" s="5"/>
      <c r="AH742" s="5"/>
      <c r="AI742" s="5"/>
      <c r="AJ742" s="5"/>
      <c r="AK742" s="5"/>
      <c r="AL742" s="5"/>
      <c r="AM742" s="5"/>
      <c r="AN742" s="5"/>
      <c r="AO742" s="5"/>
      <c r="AP742" s="35"/>
      <c r="AQ742" s="34"/>
      <c r="AR742" s="34"/>
      <c r="AS742" s="34"/>
      <c r="AT742" s="34"/>
      <c r="AU742" s="34"/>
      <c r="AV742" s="34"/>
      <c r="AW742" s="34"/>
      <c r="AX742" s="34"/>
      <c r="AY742" s="34"/>
      <c r="AZ742" s="34"/>
      <c r="BA742" s="5"/>
      <c r="BB742" s="5"/>
      <c r="BC742" s="5"/>
      <c r="BD742" s="5"/>
      <c r="BE742" s="5"/>
      <c r="BF742" s="5"/>
      <c r="BG742" s="5"/>
      <c r="BH742" s="5"/>
      <c r="BI742" s="5"/>
      <c r="BJ742" s="5"/>
      <c r="BK742" s="5"/>
      <c r="BL742" s="5"/>
      <c r="BM742" s="4"/>
      <c r="BN742" s="5"/>
      <c r="BO742" s="5"/>
      <c r="BP742" s="5"/>
      <c r="BQ742" s="5"/>
      <c r="BR742" s="5"/>
      <c r="BS742" s="5"/>
      <c r="BT742" s="5"/>
      <c r="BU742" s="5"/>
    </row>
    <row r="743" spans="1:73" ht="13" x14ac:dyDescent="0.15">
      <c r="A743" s="34"/>
      <c r="B743" s="5"/>
      <c r="C743" s="5"/>
      <c r="D743" s="5"/>
      <c r="E743" s="5"/>
      <c r="F743" s="5"/>
      <c r="G743" s="5"/>
      <c r="H743" s="5"/>
      <c r="I743" s="5"/>
      <c r="J743" s="5"/>
      <c r="K743" s="5"/>
      <c r="L743" s="34"/>
      <c r="M743" s="34"/>
      <c r="N743" s="34"/>
      <c r="O743" s="34"/>
      <c r="P743" s="34"/>
      <c r="Q743" s="34"/>
      <c r="R743" s="5"/>
      <c r="S743" s="5"/>
      <c r="T743" s="5"/>
      <c r="U743" s="5"/>
      <c r="V743" s="5"/>
      <c r="W743" s="34"/>
      <c r="X743" s="34"/>
      <c r="Y743" s="34"/>
      <c r="Z743" s="34"/>
      <c r="AA743" s="34"/>
      <c r="AB743" s="5"/>
      <c r="AC743" s="5"/>
      <c r="AD743" s="34"/>
      <c r="AE743" s="5"/>
      <c r="AF743" s="5"/>
      <c r="AG743" s="5"/>
      <c r="AH743" s="5"/>
      <c r="AI743" s="5"/>
      <c r="AJ743" s="5"/>
      <c r="AK743" s="5"/>
      <c r="AL743" s="5"/>
      <c r="AM743" s="5"/>
      <c r="AN743" s="5"/>
      <c r="AO743" s="5"/>
      <c r="AP743" s="35"/>
      <c r="AQ743" s="34"/>
      <c r="AR743" s="34"/>
      <c r="AS743" s="34"/>
      <c r="AT743" s="34"/>
      <c r="AU743" s="34"/>
      <c r="AV743" s="34"/>
      <c r="AW743" s="34"/>
      <c r="AX743" s="34"/>
      <c r="AY743" s="34"/>
      <c r="AZ743" s="34"/>
      <c r="BA743" s="5"/>
      <c r="BB743" s="5"/>
      <c r="BC743" s="5"/>
      <c r="BD743" s="5"/>
      <c r="BE743" s="5"/>
      <c r="BF743" s="5"/>
      <c r="BG743" s="5"/>
      <c r="BH743" s="5"/>
      <c r="BI743" s="5"/>
      <c r="BJ743" s="5"/>
      <c r="BK743" s="5"/>
      <c r="BL743" s="5"/>
      <c r="BM743" s="4"/>
      <c r="BN743" s="5"/>
      <c r="BO743" s="5"/>
      <c r="BP743" s="5"/>
      <c r="BQ743" s="5"/>
      <c r="BR743" s="5"/>
      <c r="BS743" s="5"/>
      <c r="BT743" s="5"/>
      <c r="BU743" s="5"/>
    </row>
    <row r="744" spans="1:73" ht="13" x14ac:dyDescent="0.15">
      <c r="A744" s="34"/>
      <c r="B744" s="5"/>
      <c r="C744" s="5"/>
      <c r="D744" s="5"/>
      <c r="E744" s="5"/>
      <c r="F744" s="5"/>
      <c r="G744" s="5"/>
      <c r="H744" s="5"/>
      <c r="I744" s="5"/>
      <c r="J744" s="5"/>
      <c r="K744" s="5"/>
      <c r="L744" s="34"/>
      <c r="M744" s="34"/>
      <c r="N744" s="34"/>
      <c r="O744" s="34"/>
      <c r="P744" s="34"/>
      <c r="Q744" s="34"/>
      <c r="R744" s="5"/>
      <c r="S744" s="5"/>
      <c r="T744" s="5"/>
      <c r="U744" s="5"/>
      <c r="V744" s="5"/>
      <c r="W744" s="34"/>
      <c r="X744" s="34"/>
      <c r="Y744" s="34"/>
      <c r="Z744" s="34"/>
      <c r="AA744" s="34"/>
      <c r="AB744" s="5"/>
      <c r="AC744" s="5"/>
      <c r="AD744" s="34"/>
      <c r="AE744" s="5"/>
      <c r="AF744" s="5"/>
      <c r="AG744" s="5"/>
      <c r="AH744" s="5"/>
      <c r="AI744" s="5"/>
      <c r="AJ744" s="5"/>
      <c r="AK744" s="5"/>
      <c r="AL744" s="5"/>
      <c r="AM744" s="5"/>
      <c r="AN744" s="5"/>
      <c r="AO744" s="5"/>
      <c r="AP744" s="35"/>
      <c r="AQ744" s="34"/>
      <c r="AR744" s="34"/>
      <c r="AS744" s="34"/>
      <c r="AT744" s="34"/>
      <c r="AU744" s="34"/>
      <c r="AV744" s="34"/>
      <c r="AW744" s="34"/>
      <c r="AX744" s="34"/>
      <c r="AY744" s="34"/>
      <c r="AZ744" s="34"/>
      <c r="BA744" s="5"/>
      <c r="BB744" s="5"/>
      <c r="BC744" s="5"/>
      <c r="BD744" s="5"/>
      <c r="BE744" s="5"/>
      <c r="BF744" s="5"/>
      <c r="BG744" s="5"/>
      <c r="BH744" s="5"/>
      <c r="BI744" s="5"/>
      <c r="BJ744" s="5"/>
      <c r="BK744" s="5"/>
      <c r="BL744" s="5"/>
      <c r="BM744" s="4"/>
      <c r="BN744" s="5"/>
      <c r="BO744" s="5"/>
      <c r="BP744" s="5"/>
      <c r="BQ744" s="5"/>
      <c r="BR744" s="5"/>
      <c r="BS744" s="5"/>
      <c r="BT744" s="5"/>
      <c r="BU744" s="5"/>
    </row>
    <row r="745" spans="1:73" ht="13" x14ac:dyDescent="0.15">
      <c r="A745" s="34"/>
      <c r="B745" s="5"/>
      <c r="C745" s="5"/>
      <c r="D745" s="5"/>
      <c r="E745" s="5"/>
      <c r="F745" s="5"/>
      <c r="G745" s="5"/>
      <c r="H745" s="5"/>
      <c r="I745" s="5"/>
      <c r="J745" s="5"/>
      <c r="K745" s="5"/>
      <c r="L745" s="34"/>
      <c r="M745" s="34"/>
      <c r="N745" s="34"/>
      <c r="O745" s="34"/>
      <c r="P745" s="34"/>
      <c r="Q745" s="34"/>
      <c r="R745" s="5"/>
      <c r="S745" s="5"/>
      <c r="T745" s="5"/>
      <c r="U745" s="5"/>
      <c r="V745" s="5"/>
      <c r="W745" s="34"/>
      <c r="X745" s="34"/>
      <c r="Y745" s="34"/>
      <c r="Z745" s="34"/>
      <c r="AA745" s="34"/>
      <c r="AB745" s="5"/>
      <c r="AC745" s="5"/>
      <c r="AD745" s="34"/>
      <c r="AE745" s="5"/>
      <c r="AF745" s="5"/>
      <c r="AG745" s="5"/>
      <c r="AH745" s="5"/>
      <c r="AI745" s="5"/>
      <c r="AJ745" s="5"/>
      <c r="AK745" s="5"/>
      <c r="AL745" s="5"/>
      <c r="AM745" s="5"/>
      <c r="AN745" s="5"/>
      <c r="AO745" s="5"/>
      <c r="AP745" s="35"/>
      <c r="AQ745" s="34"/>
      <c r="AR745" s="34"/>
      <c r="AS745" s="34"/>
      <c r="AT745" s="34"/>
      <c r="AU745" s="34"/>
      <c r="AV745" s="34"/>
      <c r="AW745" s="34"/>
      <c r="AX745" s="34"/>
      <c r="AY745" s="34"/>
      <c r="AZ745" s="34"/>
      <c r="BA745" s="5"/>
      <c r="BB745" s="5"/>
      <c r="BC745" s="5"/>
      <c r="BD745" s="5"/>
      <c r="BE745" s="5"/>
      <c r="BF745" s="5"/>
      <c r="BG745" s="5"/>
      <c r="BH745" s="5"/>
      <c r="BI745" s="5"/>
      <c r="BJ745" s="5"/>
      <c r="BK745" s="5"/>
      <c r="BL745" s="5"/>
      <c r="BM745" s="4"/>
      <c r="BN745" s="5"/>
      <c r="BO745" s="5"/>
      <c r="BP745" s="5"/>
      <c r="BQ745" s="5"/>
      <c r="BR745" s="5"/>
      <c r="BS745" s="5"/>
      <c r="BT745" s="5"/>
      <c r="BU745" s="5"/>
    </row>
    <row r="746" spans="1:73" ht="13" x14ac:dyDescent="0.15">
      <c r="A746" s="34"/>
      <c r="B746" s="5"/>
      <c r="C746" s="5"/>
      <c r="D746" s="5"/>
      <c r="E746" s="5"/>
      <c r="F746" s="5"/>
      <c r="G746" s="5"/>
      <c r="H746" s="5"/>
      <c r="I746" s="5"/>
      <c r="J746" s="5"/>
      <c r="K746" s="5"/>
      <c r="L746" s="34"/>
      <c r="M746" s="34"/>
      <c r="N746" s="34"/>
      <c r="O746" s="34"/>
      <c r="P746" s="34"/>
      <c r="Q746" s="34"/>
      <c r="R746" s="5"/>
      <c r="S746" s="5"/>
      <c r="T746" s="5"/>
      <c r="U746" s="5"/>
      <c r="V746" s="5"/>
      <c r="W746" s="34"/>
      <c r="X746" s="34"/>
      <c r="Y746" s="34"/>
      <c r="Z746" s="34"/>
      <c r="AA746" s="34"/>
      <c r="AB746" s="5"/>
      <c r="AC746" s="5"/>
      <c r="AD746" s="34"/>
      <c r="AE746" s="5"/>
      <c r="AF746" s="5"/>
      <c r="AG746" s="5"/>
      <c r="AH746" s="5"/>
      <c r="AI746" s="5"/>
      <c r="AJ746" s="5"/>
      <c r="AK746" s="5"/>
      <c r="AL746" s="5"/>
      <c r="AM746" s="5"/>
      <c r="AN746" s="5"/>
      <c r="AO746" s="5"/>
      <c r="AP746" s="35"/>
      <c r="AQ746" s="34"/>
      <c r="AR746" s="34"/>
      <c r="AS746" s="34"/>
      <c r="AT746" s="34"/>
      <c r="AU746" s="34"/>
      <c r="AV746" s="34"/>
      <c r="AW746" s="34"/>
      <c r="AX746" s="34"/>
      <c r="AY746" s="34"/>
      <c r="AZ746" s="34"/>
      <c r="BA746" s="5"/>
      <c r="BB746" s="5"/>
      <c r="BC746" s="5"/>
      <c r="BD746" s="5"/>
      <c r="BE746" s="5"/>
      <c r="BF746" s="5"/>
      <c r="BG746" s="5"/>
      <c r="BH746" s="5"/>
      <c r="BI746" s="5"/>
      <c r="BJ746" s="5"/>
      <c r="BK746" s="5"/>
      <c r="BL746" s="5"/>
      <c r="BM746" s="4"/>
      <c r="BN746" s="5"/>
      <c r="BO746" s="5"/>
      <c r="BP746" s="5"/>
      <c r="BQ746" s="5"/>
      <c r="BR746" s="5"/>
      <c r="BS746" s="5"/>
      <c r="BT746" s="5"/>
      <c r="BU746" s="5"/>
    </row>
    <row r="747" spans="1:73" ht="13" x14ac:dyDescent="0.15">
      <c r="A747" s="34"/>
      <c r="B747" s="5"/>
      <c r="C747" s="5"/>
      <c r="D747" s="5"/>
      <c r="E747" s="5"/>
      <c r="F747" s="5"/>
      <c r="G747" s="5"/>
      <c r="H747" s="5"/>
      <c r="I747" s="5"/>
      <c r="J747" s="5"/>
      <c r="K747" s="5"/>
      <c r="L747" s="34"/>
      <c r="M747" s="34"/>
      <c r="N747" s="34"/>
      <c r="O747" s="34"/>
      <c r="P747" s="34"/>
      <c r="Q747" s="34"/>
      <c r="R747" s="5"/>
      <c r="S747" s="5"/>
      <c r="T747" s="5"/>
      <c r="U747" s="5"/>
      <c r="V747" s="5"/>
      <c r="W747" s="34"/>
      <c r="X747" s="34"/>
      <c r="Y747" s="34"/>
      <c r="Z747" s="34"/>
      <c r="AA747" s="34"/>
      <c r="AB747" s="5"/>
      <c r="AC747" s="5"/>
      <c r="AD747" s="34"/>
      <c r="AE747" s="5"/>
      <c r="AF747" s="5"/>
      <c r="AG747" s="5"/>
      <c r="AH747" s="5"/>
      <c r="AI747" s="5"/>
      <c r="AJ747" s="5"/>
      <c r="AK747" s="5"/>
      <c r="AL747" s="5"/>
      <c r="AM747" s="5"/>
      <c r="AN747" s="5"/>
      <c r="AO747" s="5"/>
      <c r="AP747" s="35"/>
      <c r="AQ747" s="34"/>
      <c r="AR747" s="34"/>
      <c r="AS747" s="34"/>
      <c r="AT747" s="34"/>
      <c r="AU747" s="34"/>
      <c r="AV747" s="34"/>
      <c r="AW747" s="34"/>
      <c r="AX747" s="34"/>
      <c r="AY747" s="34"/>
      <c r="AZ747" s="34"/>
      <c r="BA747" s="5"/>
      <c r="BB747" s="5"/>
      <c r="BC747" s="5"/>
      <c r="BD747" s="5"/>
      <c r="BE747" s="5"/>
      <c r="BF747" s="5"/>
      <c r="BG747" s="5"/>
      <c r="BH747" s="5"/>
      <c r="BI747" s="5"/>
      <c r="BJ747" s="5"/>
      <c r="BK747" s="5"/>
      <c r="BL747" s="5"/>
      <c r="BM747" s="4"/>
      <c r="BN747" s="5"/>
      <c r="BO747" s="5"/>
      <c r="BP747" s="5"/>
      <c r="BQ747" s="5"/>
      <c r="BR747" s="5"/>
      <c r="BS747" s="5"/>
      <c r="BT747" s="5"/>
      <c r="BU747" s="5"/>
    </row>
    <row r="748" spans="1:73" ht="13" x14ac:dyDescent="0.15">
      <c r="A748" s="34"/>
      <c r="B748" s="5"/>
      <c r="C748" s="5"/>
      <c r="D748" s="5"/>
      <c r="E748" s="5"/>
      <c r="F748" s="5"/>
      <c r="G748" s="5"/>
      <c r="H748" s="5"/>
      <c r="I748" s="5"/>
      <c r="J748" s="5"/>
      <c r="K748" s="5"/>
      <c r="L748" s="34"/>
      <c r="M748" s="34"/>
      <c r="N748" s="34"/>
      <c r="O748" s="34"/>
      <c r="P748" s="34"/>
      <c r="Q748" s="34"/>
      <c r="R748" s="5"/>
      <c r="S748" s="5"/>
      <c r="T748" s="5"/>
      <c r="U748" s="5"/>
      <c r="V748" s="5"/>
      <c r="W748" s="34"/>
      <c r="X748" s="34"/>
      <c r="Y748" s="34"/>
      <c r="Z748" s="34"/>
      <c r="AA748" s="34"/>
      <c r="AB748" s="5"/>
      <c r="AC748" s="5"/>
      <c r="AD748" s="34"/>
      <c r="AE748" s="5"/>
      <c r="AF748" s="5"/>
      <c r="AG748" s="5"/>
      <c r="AH748" s="5"/>
      <c r="AI748" s="5"/>
      <c r="AJ748" s="5"/>
      <c r="AK748" s="5"/>
      <c r="AL748" s="5"/>
      <c r="AM748" s="5"/>
      <c r="AN748" s="5"/>
      <c r="AO748" s="5"/>
      <c r="AP748" s="35"/>
      <c r="AQ748" s="34"/>
      <c r="AR748" s="34"/>
      <c r="AS748" s="34"/>
      <c r="AT748" s="34"/>
      <c r="AU748" s="34"/>
      <c r="AV748" s="34"/>
      <c r="AW748" s="34"/>
      <c r="AX748" s="34"/>
      <c r="AY748" s="34"/>
      <c r="AZ748" s="34"/>
      <c r="BA748" s="5"/>
      <c r="BB748" s="5"/>
      <c r="BC748" s="5"/>
      <c r="BD748" s="5"/>
      <c r="BE748" s="5"/>
      <c r="BF748" s="5"/>
      <c r="BG748" s="5"/>
      <c r="BH748" s="5"/>
      <c r="BI748" s="5"/>
      <c r="BJ748" s="5"/>
      <c r="BK748" s="5"/>
      <c r="BL748" s="5"/>
      <c r="BM748" s="4"/>
      <c r="BN748" s="5"/>
      <c r="BO748" s="5"/>
      <c r="BP748" s="5"/>
      <c r="BQ748" s="5"/>
      <c r="BR748" s="5"/>
      <c r="BS748" s="5"/>
      <c r="BT748" s="5"/>
      <c r="BU748" s="5"/>
    </row>
    <row r="749" spans="1:73" ht="13" x14ac:dyDescent="0.15">
      <c r="A749" s="34"/>
      <c r="B749" s="5"/>
      <c r="C749" s="5"/>
      <c r="D749" s="5"/>
      <c r="E749" s="5"/>
      <c r="F749" s="5"/>
      <c r="G749" s="5"/>
      <c r="H749" s="5"/>
      <c r="I749" s="5"/>
      <c r="J749" s="5"/>
      <c r="K749" s="5"/>
      <c r="L749" s="34"/>
      <c r="M749" s="34"/>
      <c r="N749" s="34"/>
      <c r="O749" s="34"/>
      <c r="P749" s="34"/>
      <c r="Q749" s="34"/>
      <c r="R749" s="5"/>
      <c r="S749" s="5"/>
      <c r="T749" s="5"/>
      <c r="U749" s="5"/>
      <c r="V749" s="5"/>
      <c r="W749" s="34"/>
      <c r="X749" s="34"/>
      <c r="Y749" s="34"/>
      <c r="Z749" s="34"/>
      <c r="AA749" s="34"/>
      <c r="AB749" s="5"/>
      <c r="AC749" s="5"/>
      <c r="AD749" s="34"/>
      <c r="AE749" s="5"/>
      <c r="AF749" s="5"/>
      <c r="AG749" s="5"/>
      <c r="AH749" s="5"/>
      <c r="AI749" s="5"/>
      <c r="AJ749" s="5"/>
      <c r="AK749" s="5"/>
      <c r="AL749" s="5"/>
      <c r="AM749" s="5"/>
      <c r="AN749" s="5"/>
      <c r="AO749" s="5"/>
      <c r="AP749" s="35"/>
      <c r="AQ749" s="34"/>
      <c r="AR749" s="34"/>
      <c r="AS749" s="34"/>
      <c r="AT749" s="34"/>
      <c r="AU749" s="34"/>
      <c r="AV749" s="34"/>
      <c r="AW749" s="34"/>
      <c r="AX749" s="34"/>
      <c r="AY749" s="34"/>
      <c r="AZ749" s="34"/>
      <c r="BA749" s="5"/>
      <c r="BB749" s="5"/>
      <c r="BC749" s="5"/>
      <c r="BD749" s="5"/>
      <c r="BE749" s="5"/>
      <c r="BF749" s="5"/>
      <c r="BG749" s="5"/>
      <c r="BH749" s="5"/>
      <c r="BI749" s="5"/>
      <c r="BJ749" s="5"/>
      <c r="BK749" s="5"/>
      <c r="BL749" s="5"/>
      <c r="BM749" s="4"/>
      <c r="BN749" s="5"/>
      <c r="BO749" s="5"/>
      <c r="BP749" s="5"/>
      <c r="BQ749" s="5"/>
      <c r="BR749" s="5"/>
      <c r="BS749" s="5"/>
      <c r="BT749" s="5"/>
      <c r="BU749" s="5"/>
    </row>
    <row r="750" spans="1:73" ht="13" x14ac:dyDescent="0.15">
      <c r="A750" s="34"/>
      <c r="B750" s="5"/>
      <c r="C750" s="5"/>
      <c r="D750" s="5"/>
      <c r="E750" s="5"/>
      <c r="F750" s="5"/>
      <c r="G750" s="5"/>
      <c r="H750" s="5"/>
      <c r="I750" s="5"/>
      <c r="J750" s="5"/>
      <c r="K750" s="5"/>
      <c r="L750" s="34"/>
      <c r="M750" s="34"/>
      <c r="N750" s="34"/>
      <c r="O750" s="34"/>
      <c r="P750" s="34"/>
      <c r="Q750" s="34"/>
      <c r="R750" s="5"/>
      <c r="S750" s="5"/>
      <c r="T750" s="5"/>
      <c r="U750" s="5"/>
      <c r="V750" s="5"/>
      <c r="W750" s="34"/>
      <c r="X750" s="34"/>
      <c r="Y750" s="34"/>
      <c r="Z750" s="34"/>
      <c r="AA750" s="34"/>
      <c r="AB750" s="5"/>
      <c r="AC750" s="5"/>
      <c r="AD750" s="34"/>
      <c r="AE750" s="5"/>
      <c r="AF750" s="5"/>
      <c r="AG750" s="5"/>
      <c r="AH750" s="5"/>
      <c r="AI750" s="5"/>
      <c r="AJ750" s="5"/>
      <c r="AK750" s="5"/>
      <c r="AL750" s="5"/>
      <c r="AM750" s="5"/>
      <c r="AN750" s="5"/>
      <c r="AO750" s="5"/>
      <c r="AP750" s="35"/>
      <c r="AQ750" s="34"/>
      <c r="AR750" s="34"/>
      <c r="AS750" s="34"/>
      <c r="AT750" s="34"/>
      <c r="AU750" s="34"/>
      <c r="AV750" s="34"/>
      <c r="AW750" s="34"/>
      <c r="AX750" s="34"/>
      <c r="AY750" s="34"/>
      <c r="AZ750" s="34"/>
      <c r="BA750" s="5"/>
      <c r="BB750" s="5"/>
      <c r="BC750" s="5"/>
      <c r="BD750" s="5"/>
      <c r="BE750" s="5"/>
      <c r="BF750" s="5"/>
      <c r="BG750" s="5"/>
      <c r="BH750" s="5"/>
      <c r="BI750" s="5"/>
      <c r="BJ750" s="5"/>
      <c r="BK750" s="5"/>
      <c r="BL750" s="5"/>
      <c r="BM750" s="4"/>
      <c r="BN750" s="5"/>
      <c r="BO750" s="5"/>
      <c r="BP750" s="5"/>
      <c r="BQ750" s="5"/>
      <c r="BR750" s="5"/>
      <c r="BS750" s="5"/>
      <c r="BT750" s="5"/>
      <c r="BU750" s="5"/>
    </row>
    <row r="751" spans="1:73" ht="13" x14ac:dyDescent="0.15">
      <c r="A751" s="34"/>
      <c r="B751" s="5"/>
      <c r="C751" s="5"/>
      <c r="D751" s="5"/>
      <c r="E751" s="5"/>
      <c r="F751" s="5"/>
      <c r="G751" s="5"/>
      <c r="H751" s="5"/>
      <c r="I751" s="5"/>
      <c r="J751" s="5"/>
      <c r="K751" s="5"/>
      <c r="L751" s="34"/>
      <c r="M751" s="34"/>
      <c r="N751" s="34"/>
      <c r="O751" s="34"/>
      <c r="P751" s="34"/>
      <c r="Q751" s="34"/>
      <c r="R751" s="5"/>
      <c r="S751" s="5"/>
      <c r="T751" s="5"/>
      <c r="U751" s="5"/>
      <c r="V751" s="5"/>
      <c r="W751" s="34"/>
      <c r="X751" s="34"/>
      <c r="Y751" s="34"/>
      <c r="Z751" s="34"/>
      <c r="AA751" s="34"/>
      <c r="AB751" s="5"/>
      <c r="AC751" s="5"/>
      <c r="AD751" s="34"/>
      <c r="AE751" s="5"/>
      <c r="AF751" s="5"/>
      <c r="AG751" s="5"/>
      <c r="AH751" s="5"/>
      <c r="AI751" s="5"/>
      <c r="AJ751" s="5"/>
      <c r="AK751" s="5"/>
      <c r="AL751" s="5"/>
      <c r="AM751" s="5"/>
      <c r="AN751" s="5"/>
      <c r="AO751" s="5"/>
      <c r="AP751" s="35"/>
      <c r="AQ751" s="34"/>
      <c r="AR751" s="34"/>
      <c r="AS751" s="34"/>
      <c r="AT751" s="34"/>
      <c r="AU751" s="34"/>
      <c r="AV751" s="34"/>
      <c r="AW751" s="34"/>
      <c r="AX751" s="34"/>
      <c r="AY751" s="34"/>
      <c r="AZ751" s="34"/>
      <c r="BA751" s="5"/>
      <c r="BB751" s="5"/>
      <c r="BC751" s="5"/>
      <c r="BD751" s="5"/>
      <c r="BE751" s="5"/>
      <c r="BF751" s="5"/>
      <c r="BG751" s="5"/>
      <c r="BH751" s="5"/>
      <c r="BI751" s="5"/>
      <c r="BJ751" s="5"/>
      <c r="BK751" s="5"/>
      <c r="BL751" s="5"/>
      <c r="BM751" s="4"/>
      <c r="BN751" s="5"/>
      <c r="BO751" s="5"/>
      <c r="BP751" s="5"/>
      <c r="BQ751" s="5"/>
      <c r="BR751" s="5"/>
      <c r="BS751" s="5"/>
      <c r="BT751" s="5"/>
      <c r="BU751" s="5"/>
    </row>
    <row r="752" spans="1:73" ht="13" x14ac:dyDescent="0.15">
      <c r="A752" s="34"/>
      <c r="B752" s="5"/>
      <c r="C752" s="5"/>
      <c r="D752" s="5"/>
      <c r="E752" s="5"/>
      <c r="F752" s="5"/>
      <c r="G752" s="5"/>
      <c r="H752" s="5"/>
      <c r="I752" s="5"/>
      <c r="J752" s="5"/>
      <c r="K752" s="5"/>
      <c r="L752" s="34"/>
      <c r="M752" s="34"/>
      <c r="N752" s="34"/>
      <c r="O752" s="34"/>
      <c r="P752" s="34"/>
      <c r="Q752" s="34"/>
      <c r="R752" s="5"/>
      <c r="S752" s="5"/>
      <c r="T752" s="5"/>
      <c r="U752" s="5"/>
      <c r="V752" s="5"/>
      <c r="W752" s="34"/>
      <c r="X752" s="34"/>
      <c r="Y752" s="34"/>
      <c r="Z752" s="34"/>
      <c r="AA752" s="34"/>
      <c r="AB752" s="5"/>
      <c r="AC752" s="5"/>
      <c r="AD752" s="34"/>
      <c r="AE752" s="5"/>
      <c r="AF752" s="5"/>
      <c r="AG752" s="5"/>
      <c r="AH752" s="5"/>
      <c r="AI752" s="5"/>
      <c r="AJ752" s="5"/>
      <c r="AK752" s="5"/>
      <c r="AL752" s="5"/>
      <c r="AM752" s="5"/>
      <c r="AN752" s="5"/>
      <c r="AO752" s="5"/>
      <c r="AP752" s="35"/>
      <c r="AQ752" s="34"/>
      <c r="AR752" s="34"/>
      <c r="AS752" s="34"/>
      <c r="AT752" s="34"/>
      <c r="AU752" s="34"/>
      <c r="AV752" s="34"/>
      <c r="AW752" s="34"/>
      <c r="AX752" s="34"/>
      <c r="AY752" s="34"/>
      <c r="AZ752" s="34"/>
      <c r="BA752" s="5"/>
      <c r="BB752" s="5"/>
      <c r="BC752" s="5"/>
      <c r="BD752" s="5"/>
      <c r="BE752" s="5"/>
      <c r="BF752" s="5"/>
      <c r="BG752" s="5"/>
      <c r="BH752" s="5"/>
      <c r="BI752" s="5"/>
      <c r="BJ752" s="5"/>
      <c r="BK752" s="5"/>
      <c r="BL752" s="5"/>
      <c r="BM752" s="4"/>
      <c r="BN752" s="5"/>
      <c r="BO752" s="5"/>
      <c r="BP752" s="5"/>
      <c r="BQ752" s="5"/>
      <c r="BR752" s="5"/>
      <c r="BS752" s="5"/>
      <c r="BT752" s="5"/>
      <c r="BU752" s="5"/>
    </row>
    <row r="753" spans="1:73" ht="13" x14ac:dyDescent="0.15">
      <c r="A753" s="34"/>
      <c r="B753" s="5"/>
      <c r="C753" s="5"/>
      <c r="D753" s="5"/>
      <c r="E753" s="5"/>
      <c r="F753" s="5"/>
      <c r="G753" s="5"/>
      <c r="H753" s="5"/>
      <c r="I753" s="5"/>
      <c r="J753" s="5"/>
      <c r="K753" s="5"/>
      <c r="L753" s="34"/>
      <c r="M753" s="34"/>
      <c r="N753" s="34"/>
      <c r="O753" s="34"/>
      <c r="P753" s="34"/>
      <c r="Q753" s="34"/>
      <c r="R753" s="5"/>
      <c r="S753" s="5"/>
      <c r="T753" s="5"/>
      <c r="U753" s="5"/>
      <c r="V753" s="5"/>
      <c r="W753" s="34"/>
      <c r="X753" s="34"/>
      <c r="Y753" s="34"/>
      <c r="Z753" s="34"/>
      <c r="AA753" s="34"/>
      <c r="AB753" s="5"/>
      <c r="AC753" s="5"/>
      <c r="AD753" s="34"/>
      <c r="AE753" s="5"/>
      <c r="AF753" s="5"/>
      <c r="AG753" s="5"/>
      <c r="AH753" s="5"/>
      <c r="AI753" s="5"/>
      <c r="AJ753" s="5"/>
      <c r="AK753" s="5"/>
      <c r="AL753" s="5"/>
      <c r="AM753" s="5"/>
      <c r="AN753" s="5"/>
      <c r="AO753" s="5"/>
      <c r="AP753" s="35"/>
      <c r="AQ753" s="34"/>
      <c r="AR753" s="34"/>
      <c r="AS753" s="34"/>
      <c r="AT753" s="34"/>
      <c r="AU753" s="34"/>
      <c r="AV753" s="34"/>
      <c r="AW753" s="34"/>
      <c r="AX753" s="34"/>
      <c r="AY753" s="34"/>
      <c r="AZ753" s="34"/>
      <c r="BA753" s="5"/>
      <c r="BB753" s="5"/>
      <c r="BC753" s="5"/>
      <c r="BD753" s="5"/>
      <c r="BE753" s="5"/>
      <c r="BF753" s="5"/>
      <c r="BG753" s="5"/>
      <c r="BH753" s="5"/>
      <c r="BI753" s="5"/>
      <c r="BJ753" s="5"/>
      <c r="BK753" s="5"/>
      <c r="BL753" s="5"/>
      <c r="BM753" s="4"/>
      <c r="BN753" s="5"/>
      <c r="BO753" s="5"/>
      <c r="BP753" s="5"/>
      <c r="BQ753" s="5"/>
      <c r="BR753" s="5"/>
      <c r="BS753" s="5"/>
      <c r="BT753" s="5"/>
      <c r="BU753" s="5"/>
    </row>
    <row r="754" spans="1:73" ht="13" x14ac:dyDescent="0.15">
      <c r="A754" s="34"/>
      <c r="B754" s="5"/>
      <c r="C754" s="5"/>
      <c r="D754" s="5"/>
      <c r="E754" s="5"/>
      <c r="F754" s="5"/>
      <c r="G754" s="5"/>
      <c r="H754" s="5"/>
      <c r="I754" s="5"/>
      <c r="J754" s="5"/>
      <c r="K754" s="5"/>
      <c r="L754" s="34"/>
      <c r="M754" s="34"/>
      <c r="N754" s="34"/>
      <c r="O754" s="34"/>
      <c r="P754" s="34"/>
      <c r="Q754" s="34"/>
      <c r="R754" s="5"/>
      <c r="S754" s="5"/>
      <c r="T754" s="5"/>
      <c r="U754" s="5"/>
      <c r="V754" s="5"/>
      <c r="W754" s="34"/>
      <c r="X754" s="34"/>
      <c r="Y754" s="34"/>
      <c r="Z754" s="34"/>
      <c r="AA754" s="34"/>
      <c r="AB754" s="5"/>
      <c r="AC754" s="5"/>
      <c r="AD754" s="34"/>
      <c r="AE754" s="5"/>
      <c r="AF754" s="5"/>
      <c r="AG754" s="5"/>
      <c r="AH754" s="5"/>
      <c r="AI754" s="5"/>
      <c r="AJ754" s="5"/>
      <c r="AK754" s="5"/>
      <c r="AL754" s="5"/>
      <c r="AM754" s="5"/>
      <c r="AN754" s="5"/>
      <c r="AO754" s="5"/>
      <c r="AP754" s="35"/>
      <c r="AQ754" s="34"/>
      <c r="AR754" s="34"/>
      <c r="AS754" s="34"/>
      <c r="AT754" s="34"/>
      <c r="AU754" s="34"/>
      <c r="AV754" s="34"/>
      <c r="AW754" s="34"/>
      <c r="AX754" s="34"/>
      <c r="AY754" s="34"/>
      <c r="AZ754" s="34"/>
      <c r="BA754" s="5"/>
      <c r="BB754" s="5"/>
      <c r="BC754" s="5"/>
      <c r="BD754" s="5"/>
      <c r="BE754" s="5"/>
      <c r="BF754" s="5"/>
      <c r="BG754" s="5"/>
      <c r="BH754" s="5"/>
      <c r="BI754" s="5"/>
      <c r="BJ754" s="5"/>
      <c r="BK754" s="5"/>
      <c r="BL754" s="5"/>
      <c r="BM754" s="4"/>
      <c r="BN754" s="5"/>
      <c r="BO754" s="5"/>
      <c r="BP754" s="5"/>
      <c r="BQ754" s="5"/>
      <c r="BR754" s="5"/>
      <c r="BS754" s="5"/>
      <c r="BT754" s="5"/>
      <c r="BU754" s="5"/>
    </row>
    <row r="755" spans="1:73" ht="13" x14ac:dyDescent="0.15">
      <c r="A755" s="34"/>
      <c r="B755" s="5"/>
      <c r="C755" s="5"/>
      <c r="D755" s="5"/>
      <c r="E755" s="5"/>
      <c r="F755" s="5"/>
      <c r="G755" s="5"/>
      <c r="H755" s="5"/>
      <c r="I755" s="5"/>
      <c r="J755" s="5"/>
      <c r="K755" s="5"/>
      <c r="L755" s="34"/>
      <c r="M755" s="34"/>
      <c r="N755" s="34"/>
      <c r="O755" s="34"/>
      <c r="P755" s="34"/>
      <c r="Q755" s="34"/>
      <c r="R755" s="5"/>
      <c r="S755" s="5"/>
      <c r="T755" s="5"/>
      <c r="U755" s="5"/>
      <c r="V755" s="5"/>
      <c r="W755" s="34"/>
      <c r="X755" s="34"/>
      <c r="Y755" s="34"/>
      <c r="Z755" s="34"/>
      <c r="AA755" s="34"/>
      <c r="AB755" s="5"/>
      <c r="AC755" s="5"/>
      <c r="AD755" s="34"/>
      <c r="AE755" s="5"/>
      <c r="AF755" s="5"/>
      <c r="AG755" s="5"/>
      <c r="AH755" s="5"/>
      <c r="AI755" s="5"/>
      <c r="AJ755" s="5"/>
      <c r="AK755" s="5"/>
      <c r="AL755" s="5"/>
      <c r="AM755" s="5"/>
      <c r="AN755" s="5"/>
      <c r="AO755" s="5"/>
      <c r="AP755" s="35"/>
      <c r="AQ755" s="34"/>
      <c r="AR755" s="34"/>
      <c r="AS755" s="34"/>
      <c r="AT755" s="34"/>
      <c r="AU755" s="34"/>
      <c r="AV755" s="34"/>
      <c r="AW755" s="34"/>
      <c r="AX755" s="34"/>
      <c r="AY755" s="34"/>
      <c r="AZ755" s="34"/>
      <c r="BA755" s="5"/>
      <c r="BB755" s="5"/>
      <c r="BC755" s="5"/>
      <c r="BD755" s="5"/>
      <c r="BE755" s="5"/>
      <c r="BF755" s="5"/>
      <c r="BG755" s="5"/>
      <c r="BH755" s="5"/>
      <c r="BI755" s="5"/>
      <c r="BJ755" s="5"/>
      <c r="BK755" s="5"/>
      <c r="BL755" s="5"/>
      <c r="BM755" s="4"/>
      <c r="BN755" s="5"/>
      <c r="BO755" s="5"/>
      <c r="BP755" s="5"/>
      <c r="BQ755" s="5"/>
      <c r="BR755" s="5"/>
      <c r="BS755" s="5"/>
      <c r="BT755" s="5"/>
      <c r="BU755" s="5"/>
    </row>
    <row r="756" spans="1:73" ht="13" x14ac:dyDescent="0.15">
      <c r="A756" s="34"/>
      <c r="B756" s="5"/>
      <c r="C756" s="5"/>
      <c r="D756" s="5"/>
      <c r="E756" s="5"/>
      <c r="F756" s="5"/>
      <c r="G756" s="5"/>
      <c r="H756" s="5"/>
      <c r="I756" s="5"/>
      <c r="J756" s="5"/>
      <c r="K756" s="5"/>
      <c r="L756" s="34"/>
      <c r="M756" s="34"/>
      <c r="N756" s="34"/>
      <c r="O756" s="34"/>
      <c r="P756" s="34"/>
      <c r="Q756" s="34"/>
      <c r="R756" s="5"/>
      <c r="S756" s="5"/>
      <c r="T756" s="5"/>
      <c r="U756" s="5"/>
      <c r="V756" s="5"/>
      <c r="W756" s="34"/>
      <c r="X756" s="34"/>
      <c r="Y756" s="34"/>
      <c r="Z756" s="34"/>
      <c r="AA756" s="34"/>
      <c r="AB756" s="5"/>
      <c r="AC756" s="5"/>
      <c r="AD756" s="34"/>
      <c r="AE756" s="5"/>
      <c r="AF756" s="5"/>
      <c r="AG756" s="5"/>
      <c r="AH756" s="5"/>
      <c r="AI756" s="5"/>
      <c r="AJ756" s="5"/>
      <c r="AK756" s="5"/>
      <c r="AL756" s="5"/>
      <c r="AM756" s="5"/>
      <c r="AN756" s="5"/>
      <c r="AO756" s="5"/>
      <c r="AP756" s="35"/>
      <c r="AQ756" s="34"/>
      <c r="AR756" s="34"/>
      <c r="AS756" s="34"/>
      <c r="AT756" s="34"/>
      <c r="AU756" s="34"/>
      <c r="AV756" s="34"/>
      <c r="AW756" s="34"/>
      <c r="AX756" s="34"/>
      <c r="AY756" s="34"/>
      <c r="AZ756" s="34"/>
      <c r="BA756" s="5"/>
      <c r="BB756" s="5"/>
      <c r="BC756" s="5"/>
      <c r="BD756" s="5"/>
      <c r="BE756" s="5"/>
      <c r="BF756" s="5"/>
      <c r="BG756" s="5"/>
      <c r="BH756" s="5"/>
      <c r="BI756" s="5"/>
      <c r="BJ756" s="5"/>
      <c r="BK756" s="5"/>
      <c r="BL756" s="5"/>
      <c r="BM756" s="4"/>
      <c r="BN756" s="5"/>
      <c r="BO756" s="5"/>
      <c r="BP756" s="5"/>
      <c r="BQ756" s="5"/>
      <c r="BR756" s="5"/>
      <c r="BS756" s="5"/>
      <c r="BT756" s="5"/>
      <c r="BU756" s="5"/>
    </row>
    <row r="757" spans="1:73" ht="13" x14ac:dyDescent="0.15">
      <c r="A757" s="34"/>
      <c r="B757" s="5"/>
      <c r="C757" s="5"/>
      <c r="D757" s="5"/>
      <c r="E757" s="5"/>
      <c r="F757" s="5"/>
      <c r="G757" s="5"/>
      <c r="H757" s="5"/>
      <c r="I757" s="5"/>
      <c r="J757" s="5"/>
      <c r="K757" s="5"/>
      <c r="L757" s="34"/>
      <c r="M757" s="34"/>
      <c r="N757" s="34"/>
      <c r="O757" s="34"/>
      <c r="P757" s="34"/>
      <c r="Q757" s="34"/>
      <c r="R757" s="5"/>
      <c r="S757" s="5"/>
      <c r="T757" s="5"/>
      <c r="U757" s="5"/>
      <c r="V757" s="5"/>
      <c r="W757" s="34"/>
      <c r="X757" s="34"/>
      <c r="Y757" s="34"/>
      <c r="Z757" s="34"/>
      <c r="AA757" s="34"/>
      <c r="AB757" s="5"/>
      <c r="AC757" s="5"/>
      <c r="AD757" s="34"/>
      <c r="AE757" s="5"/>
      <c r="AF757" s="5"/>
      <c r="AG757" s="5"/>
      <c r="AH757" s="5"/>
      <c r="AI757" s="5"/>
      <c r="AJ757" s="5"/>
      <c r="AK757" s="5"/>
      <c r="AL757" s="5"/>
      <c r="AM757" s="5"/>
      <c r="AN757" s="5"/>
      <c r="AO757" s="5"/>
      <c r="AP757" s="35"/>
      <c r="AQ757" s="34"/>
      <c r="AR757" s="34"/>
      <c r="AS757" s="34"/>
      <c r="AT757" s="34"/>
      <c r="AU757" s="34"/>
      <c r="AV757" s="34"/>
      <c r="AW757" s="34"/>
      <c r="AX757" s="34"/>
      <c r="AY757" s="34"/>
      <c r="AZ757" s="34"/>
      <c r="BA757" s="5"/>
      <c r="BB757" s="5"/>
      <c r="BC757" s="5"/>
      <c r="BD757" s="5"/>
      <c r="BE757" s="5"/>
      <c r="BF757" s="5"/>
      <c r="BG757" s="5"/>
      <c r="BH757" s="5"/>
      <c r="BI757" s="5"/>
      <c r="BJ757" s="5"/>
      <c r="BK757" s="5"/>
      <c r="BL757" s="5"/>
      <c r="BM757" s="4"/>
      <c r="BN757" s="5"/>
      <c r="BO757" s="5"/>
      <c r="BP757" s="5"/>
      <c r="BQ757" s="5"/>
      <c r="BR757" s="5"/>
      <c r="BS757" s="5"/>
      <c r="BT757" s="5"/>
      <c r="BU757" s="5"/>
    </row>
    <row r="758" spans="1:73" ht="13" x14ac:dyDescent="0.15">
      <c r="A758" s="34"/>
      <c r="B758" s="5"/>
      <c r="C758" s="5"/>
      <c r="D758" s="5"/>
      <c r="E758" s="5"/>
      <c r="F758" s="5"/>
      <c r="G758" s="5"/>
      <c r="H758" s="5"/>
      <c r="I758" s="5"/>
      <c r="J758" s="5"/>
      <c r="K758" s="5"/>
      <c r="L758" s="34"/>
      <c r="M758" s="34"/>
      <c r="N758" s="34"/>
      <c r="O758" s="34"/>
      <c r="P758" s="34"/>
      <c r="Q758" s="34"/>
      <c r="R758" s="5"/>
      <c r="S758" s="5"/>
      <c r="T758" s="5"/>
      <c r="U758" s="5"/>
      <c r="V758" s="5"/>
      <c r="W758" s="34"/>
      <c r="X758" s="34"/>
      <c r="Y758" s="34"/>
      <c r="Z758" s="34"/>
      <c r="AA758" s="34"/>
      <c r="AB758" s="5"/>
      <c r="AC758" s="5"/>
      <c r="AD758" s="34"/>
      <c r="AE758" s="5"/>
      <c r="AF758" s="5"/>
      <c r="AG758" s="5"/>
      <c r="AH758" s="5"/>
      <c r="AI758" s="5"/>
      <c r="AJ758" s="5"/>
      <c r="AK758" s="5"/>
      <c r="AL758" s="5"/>
      <c r="AM758" s="5"/>
      <c r="AN758" s="5"/>
      <c r="AO758" s="5"/>
      <c r="AP758" s="35"/>
      <c r="AQ758" s="34"/>
      <c r="AR758" s="34"/>
      <c r="AS758" s="34"/>
      <c r="AT758" s="34"/>
      <c r="AU758" s="34"/>
      <c r="AV758" s="34"/>
      <c r="AW758" s="34"/>
      <c r="AX758" s="34"/>
      <c r="AY758" s="34"/>
      <c r="AZ758" s="34"/>
      <c r="BA758" s="5"/>
      <c r="BB758" s="5"/>
      <c r="BC758" s="5"/>
      <c r="BD758" s="5"/>
      <c r="BE758" s="5"/>
      <c r="BF758" s="5"/>
      <c r="BG758" s="5"/>
      <c r="BH758" s="5"/>
      <c r="BI758" s="5"/>
      <c r="BJ758" s="5"/>
      <c r="BK758" s="5"/>
      <c r="BL758" s="5"/>
      <c r="BM758" s="4"/>
      <c r="BN758" s="5"/>
      <c r="BO758" s="5"/>
      <c r="BP758" s="5"/>
      <c r="BQ758" s="5"/>
      <c r="BR758" s="5"/>
      <c r="BS758" s="5"/>
      <c r="BT758" s="5"/>
      <c r="BU758" s="5"/>
    </row>
    <row r="759" spans="1:73" ht="13" x14ac:dyDescent="0.15">
      <c r="A759" s="34"/>
      <c r="B759" s="5"/>
      <c r="C759" s="5"/>
      <c r="D759" s="5"/>
      <c r="E759" s="5"/>
      <c r="F759" s="5"/>
      <c r="G759" s="5"/>
      <c r="H759" s="5"/>
      <c r="I759" s="5"/>
      <c r="J759" s="5"/>
      <c r="K759" s="5"/>
      <c r="L759" s="34"/>
      <c r="M759" s="34"/>
      <c r="N759" s="34"/>
      <c r="O759" s="34"/>
      <c r="P759" s="34"/>
      <c r="Q759" s="34"/>
      <c r="R759" s="5"/>
      <c r="S759" s="5"/>
      <c r="T759" s="5"/>
      <c r="U759" s="5"/>
      <c r="V759" s="5"/>
      <c r="W759" s="34"/>
      <c r="X759" s="34"/>
      <c r="Y759" s="34"/>
      <c r="Z759" s="34"/>
      <c r="AA759" s="34"/>
      <c r="AB759" s="5"/>
      <c r="AC759" s="5"/>
      <c r="AD759" s="34"/>
      <c r="AE759" s="5"/>
      <c r="AF759" s="5"/>
      <c r="AG759" s="5"/>
      <c r="AH759" s="5"/>
      <c r="AI759" s="5"/>
      <c r="AJ759" s="5"/>
      <c r="AK759" s="5"/>
      <c r="AL759" s="5"/>
      <c r="AM759" s="5"/>
      <c r="AN759" s="5"/>
      <c r="AO759" s="5"/>
      <c r="AP759" s="35"/>
      <c r="AQ759" s="34"/>
      <c r="AR759" s="34"/>
      <c r="AS759" s="34"/>
      <c r="AT759" s="34"/>
      <c r="AU759" s="34"/>
      <c r="AV759" s="34"/>
      <c r="AW759" s="34"/>
      <c r="AX759" s="34"/>
      <c r="AY759" s="34"/>
      <c r="AZ759" s="34"/>
      <c r="BA759" s="5"/>
      <c r="BB759" s="5"/>
      <c r="BC759" s="5"/>
      <c r="BD759" s="5"/>
      <c r="BE759" s="5"/>
      <c r="BF759" s="5"/>
      <c r="BG759" s="5"/>
      <c r="BH759" s="5"/>
      <c r="BI759" s="5"/>
      <c r="BJ759" s="5"/>
      <c r="BK759" s="5"/>
      <c r="BL759" s="5"/>
      <c r="BM759" s="4"/>
      <c r="BN759" s="5"/>
      <c r="BO759" s="5"/>
      <c r="BP759" s="5"/>
      <c r="BQ759" s="5"/>
      <c r="BR759" s="5"/>
      <c r="BS759" s="5"/>
      <c r="BT759" s="5"/>
      <c r="BU759" s="5"/>
    </row>
    <row r="760" spans="1:73" ht="13" x14ac:dyDescent="0.15">
      <c r="A760" s="34"/>
      <c r="B760" s="5"/>
      <c r="C760" s="5"/>
      <c r="D760" s="5"/>
      <c r="E760" s="5"/>
      <c r="F760" s="5"/>
      <c r="G760" s="5"/>
      <c r="H760" s="5"/>
      <c r="I760" s="5"/>
      <c r="J760" s="5"/>
      <c r="K760" s="5"/>
      <c r="L760" s="34"/>
      <c r="M760" s="34"/>
      <c r="N760" s="34"/>
      <c r="O760" s="34"/>
      <c r="P760" s="34"/>
      <c r="Q760" s="34"/>
      <c r="R760" s="5"/>
      <c r="S760" s="5"/>
      <c r="T760" s="5"/>
      <c r="U760" s="5"/>
      <c r="V760" s="5"/>
      <c r="W760" s="34"/>
      <c r="X760" s="34"/>
      <c r="Y760" s="34"/>
      <c r="Z760" s="34"/>
      <c r="AA760" s="34"/>
      <c r="AB760" s="5"/>
      <c r="AC760" s="5"/>
      <c r="AD760" s="34"/>
      <c r="AE760" s="5"/>
      <c r="AF760" s="5"/>
      <c r="AG760" s="5"/>
      <c r="AH760" s="5"/>
      <c r="AI760" s="5"/>
      <c r="AJ760" s="5"/>
      <c r="AK760" s="5"/>
      <c r="AL760" s="5"/>
      <c r="AM760" s="5"/>
      <c r="AN760" s="5"/>
      <c r="AO760" s="5"/>
      <c r="AP760" s="35"/>
      <c r="AQ760" s="34"/>
      <c r="AR760" s="34"/>
      <c r="AS760" s="34"/>
      <c r="AT760" s="34"/>
      <c r="AU760" s="34"/>
      <c r="AV760" s="34"/>
      <c r="AW760" s="34"/>
      <c r="AX760" s="34"/>
      <c r="AY760" s="34"/>
      <c r="AZ760" s="34"/>
      <c r="BA760" s="5"/>
      <c r="BB760" s="5"/>
      <c r="BC760" s="5"/>
      <c r="BD760" s="5"/>
      <c r="BE760" s="5"/>
      <c r="BF760" s="5"/>
      <c r="BG760" s="5"/>
      <c r="BH760" s="5"/>
      <c r="BI760" s="5"/>
      <c r="BJ760" s="5"/>
      <c r="BK760" s="5"/>
      <c r="BL760" s="5"/>
      <c r="BM760" s="4"/>
      <c r="BN760" s="5"/>
      <c r="BO760" s="5"/>
      <c r="BP760" s="5"/>
      <c r="BQ760" s="5"/>
      <c r="BR760" s="5"/>
      <c r="BS760" s="5"/>
      <c r="BT760" s="5"/>
      <c r="BU760" s="5"/>
    </row>
    <row r="761" spans="1:73" ht="13" x14ac:dyDescent="0.15">
      <c r="A761" s="34"/>
      <c r="B761" s="5"/>
      <c r="C761" s="5"/>
      <c r="D761" s="5"/>
      <c r="E761" s="5"/>
      <c r="F761" s="5"/>
      <c r="G761" s="5"/>
      <c r="H761" s="5"/>
      <c r="I761" s="5"/>
      <c r="J761" s="5"/>
      <c r="K761" s="5"/>
      <c r="L761" s="34"/>
      <c r="M761" s="34"/>
      <c r="N761" s="34"/>
      <c r="O761" s="34"/>
      <c r="P761" s="34"/>
      <c r="Q761" s="34"/>
      <c r="R761" s="5"/>
      <c r="S761" s="5"/>
      <c r="T761" s="5"/>
      <c r="U761" s="5"/>
      <c r="V761" s="5"/>
      <c r="W761" s="34"/>
      <c r="X761" s="34"/>
      <c r="Y761" s="34"/>
      <c r="Z761" s="34"/>
      <c r="AA761" s="34"/>
      <c r="AB761" s="5"/>
      <c r="AC761" s="5"/>
      <c r="AD761" s="34"/>
      <c r="AE761" s="5"/>
      <c r="AF761" s="5"/>
      <c r="AG761" s="5"/>
      <c r="AH761" s="5"/>
      <c r="AI761" s="5"/>
      <c r="AJ761" s="5"/>
      <c r="AK761" s="5"/>
      <c r="AL761" s="5"/>
      <c r="AM761" s="5"/>
      <c r="AN761" s="5"/>
      <c r="AO761" s="5"/>
      <c r="AP761" s="35"/>
      <c r="AQ761" s="34"/>
      <c r="AR761" s="34"/>
      <c r="AS761" s="34"/>
      <c r="AT761" s="34"/>
      <c r="AU761" s="34"/>
      <c r="AV761" s="34"/>
      <c r="AW761" s="34"/>
      <c r="AX761" s="34"/>
      <c r="AY761" s="34"/>
      <c r="AZ761" s="34"/>
      <c r="BA761" s="5"/>
      <c r="BB761" s="5"/>
      <c r="BC761" s="5"/>
      <c r="BD761" s="5"/>
      <c r="BE761" s="5"/>
      <c r="BF761" s="5"/>
      <c r="BG761" s="5"/>
      <c r="BH761" s="5"/>
      <c r="BI761" s="5"/>
      <c r="BJ761" s="5"/>
      <c r="BK761" s="5"/>
      <c r="BL761" s="5"/>
      <c r="BM761" s="4"/>
      <c r="BN761" s="5"/>
      <c r="BO761" s="5"/>
      <c r="BP761" s="5"/>
      <c r="BQ761" s="5"/>
      <c r="BR761" s="5"/>
      <c r="BS761" s="5"/>
      <c r="BT761" s="5"/>
      <c r="BU761" s="5"/>
    </row>
    <row r="762" spans="1:73" ht="13" x14ac:dyDescent="0.15">
      <c r="A762" s="34"/>
      <c r="B762" s="5"/>
      <c r="C762" s="5"/>
      <c r="D762" s="5"/>
      <c r="E762" s="5"/>
      <c r="F762" s="5"/>
      <c r="G762" s="5"/>
      <c r="H762" s="5"/>
      <c r="I762" s="5"/>
      <c r="J762" s="5"/>
      <c r="K762" s="5"/>
      <c r="L762" s="34"/>
      <c r="M762" s="34"/>
      <c r="N762" s="34"/>
      <c r="O762" s="34"/>
      <c r="P762" s="34"/>
      <c r="Q762" s="34"/>
      <c r="R762" s="5"/>
      <c r="S762" s="5"/>
      <c r="T762" s="5"/>
      <c r="U762" s="5"/>
      <c r="V762" s="5"/>
      <c r="W762" s="34"/>
      <c r="X762" s="34"/>
      <c r="Y762" s="34"/>
      <c r="Z762" s="34"/>
      <c r="AA762" s="34"/>
      <c r="AB762" s="5"/>
      <c r="AC762" s="5"/>
      <c r="AD762" s="34"/>
      <c r="AE762" s="5"/>
      <c r="AF762" s="5"/>
      <c r="AG762" s="5"/>
      <c r="AH762" s="5"/>
      <c r="AI762" s="5"/>
      <c r="AJ762" s="5"/>
      <c r="AK762" s="5"/>
      <c r="AL762" s="5"/>
      <c r="AM762" s="5"/>
      <c r="AN762" s="5"/>
      <c r="AO762" s="5"/>
      <c r="AP762" s="35"/>
      <c r="AQ762" s="34"/>
      <c r="AR762" s="34"/>
      <c r="AS762" s="34"/>
      <c r="AT762" s="34"/>
      <c r="AU762" s="34"/>
      <c r="AV762" s="34"/>
      <c r="AW762" s="34"/>
      <c r="AX762" s="34"/>
      <c r="AY762" s="34"/>
      <c r="AZ762" s="34"/>
      <c r="BA762" s="5"/>
      <c r="BB762" s="5"/>
      <c r="BC762" s="5"/>
      <c r="BD762" s="5"/>
      <c r="BE762" s="5"/>
      <c r="BF762" s="5"/>
      <c r="BG762" s="5"/>
      <c r="BH762" s="5"/>
      <c r="BI762" s="5"/>
      <c r="BJ762" s="5"/>
      <c r="BK762" s="5"/>
      <c r="BL762" s="5"/>
      <c r="BM762" s="4"/>
      <c r="BN762" s="5"/>
      <c r="BO762" s="5"/>
      <c r="BP762" s="5"/>
      <c r="BQ762" s="5"/>
      <c r="BR762" s="5"/>
      <c r="BS762" s="5"/>
      <c r="BT762" s="5"/>
      <c r="BU762" s="5"/>
    </row>
    <row r="763" spans="1:73" ht="13" x14ac:dyDescent="0.15">
      <c r="A763" s="34"/>
      <c r="B763" s="5"/>
      <c r="C763" s="5"/>
      <c r="D763" s="5"/>
      <c r="E763" s="5"/>
      <c r="F763" s="5"/>
      <c r="G763" s="5"/>
      <c r="H763" s="5"/>
      <c r="I763" s="5"/>
      <c r="J763" s="5"/>
      <c r="K763" s="5"/>
      <c r="L763" s="34"/>
      <c r="M763" s="34"/>
      <c r="N763" s="34"/>
      <c r="O763" s="34"/>
      <c r="P763" s="34"/>
      <c r="Q763" s="34"/>
      <c r="R763" s="5"/>
      <c r="S763" s="5"/>
      <c r="T763" s="5"/>
      <c r="U763" s="5"/>
      <c r="V763" s="5"/>
      <c r="W763" s="34"/>
      <c r="X763" s="34"/>
      <c r="Y763" s="34"/>
      <c r="Z763" s="34"/>
      <c r="AA763" s="34"/>
      <c r="AB763" s="5"/>
      <c r="AC763" s="5"/>
      <c r="AD763" s="34"/>
      <c r="AE763" s="5"/>
      <c r="AF763" s="5"/>
      <c r="AG763" s="5"/>
      <c r="AH763" s="5"/>
      <c r="AI763" s="5"/>
      <c r="AJ763" s="5"/>
      <c r="AK763" s="5"/>
      <c r="AL763" s="5"/>
      <c r="AM763" s="5"/>
      <c r="AN763" s="5"/>
      <c r="AO763" s="5"/>
      <c r="AP763" s="35"/>
      <c r="AQ763" s="34"/>
      <c r="AR763" s="34"/>
      <c r="AS763" s="34"/>
      <c r="AT763" s="34"/>
      <c r="AU763" s="34"/>
      <c r="AV763" s="34"/>
      <c r="AW763" s="34"/>
      <c r="AX763" s="34"/>
      <c r="AY763" s="34"/>
      <c r="AZ763" s="34"/>
      <c r="BA763" s="5"/>
      <c r="BB763" s="5"/>
      <c r="BC763" s="5"/>
      <c r="BD763" s="5"/>
      <c r="BE763" s="5"/>
      <c r="BF763" s="5"/>
      <c r="BG763" s="5"/>
      <c r="BH763" s="5"/>
      <c r="BI763" s="5"/>
      <c r="BJ763" s="5"/>
      <c r="BK763" s="5"/>
      <c r="BL763" s="5"/>
      <c r="BM763" s="4"/>
      <c r="BN763" s="5"/>
      <c r="BO763" s="5"/>
      <c r="BP763" s="5"/>
      <c r="BQ763" s="5"/>
      <c r="BR763" s="5"/>
      <c r="BS763" s="5"/>
      <c r="BT763" s="5"/>
      <c r="BU763" s="5"/>
    </row>
    <row r="764" spans="1:73" ht="13" x14ac:dyDescent="0.15">
      <c r="A764" s="34"/>
      <c r="B764" s="5"/>
      <c r="C764" s="5"/>
      <c r="D764" s="5"/>
      <c r="E764" s="5"/>
      <c r="F764" s="5"/>
      <c r="G764" s="5"/>
      <c r="H764" s="5"/>
      <c r="I764" s="5"/>
      <c r="J764" s="5"/>
      <c r="K764" s="5"/>
      <c r="L764" s="34"/>
      <c r="M764" s="34"/>
      <c r="N764" s="34"/>
      <c r="O764" s="34"/>
      <c r="P764" s="34"/>
      <c r="Q764" s="34"/>
      <c r="R764" s="5"/>
      <c r="S764" s="5"/>
      <c r="T764" s="5"/>
      <c r="U764" s="5"/>
      <c r="V764" s="5"/>
      <c r="W764" s="34"/>
      <c r="X764" s="34"/>
      <c r="Y764" s="34"/>
      <c r="Z764" s="34"/>
      <c r="AA764" s="34"/>
      <c r="AB764" s="5"/>
      <c r="AC764" s="5"/>
      <c r="AD764" s="34"/>
      <c r="AE764" s="5"/>
      <c r="AF764" s="5"/>
      <c r="AG764" s="5"/>
      <c r="AH764" s="5"/>
      <c r="AI764" s="5"/>
      <c r="AJ764" s="5"/>
      <c r="AK764" s="5"/>
      <c r="AL764" s="5"/>
      <c r="AM764" s="5"/>
      <c r="AN764" s="5"/>
      <c r="AO764" s="5"/>
      <c r="AP764" s="35"/>
      <c r="AQ764" s="34"/>
      <c r="AR764" s="34"/>
      <c r="AS764" s="34"/>
      <c r="AT764" s="34"/>
      <c r="AU764" s="34"/>
      <c r="AV764" s="34"/>
      <c r="AW764" s="34"/>
      <c r="AX764" s="34"/>
      <c r="AY764" s="34"/>
      <c r="AZ764" s="34"/>
      <c r="BA764" s="5"/>
      <c r="BB764" s="5"/>
      <c r="BC764" s="5"/>
      <c r="BD764" s="5"/>
      <c r="BE764" s="5"/>
      <c r="BF764" s="5"/>
      <c r="BG764" s="5"/>
      <c r="BH764" s="5"/>
      <c r="BI764" s="5"/>
      <c r="BJ764" s="5"/>
      <c r="BK764" s="5"/>
      <c r="BL764" s="5"/>
      <c r="BM764" s="4"/>
      <c r="BN764" s="5"/>
      <c r="BO764" s="5"/>
      <c r="BP764" s="5"/>
      <c r="BQ764" s="5"/>
      <c r="BR764" s="5"/>
      <c r="BS764" s="5"/>
      <c r="BT764" s="5"/>
      <c r="BU764" s="5"/>
    </row>
    <row r="765" spans="1:73" ht="13" x14ac:dyDescent="0.15">
      <c r="A765" s="34"/>
      <c r="B765" s="5"/>
      <c r="C765" s="5"/>
      <c r="D765" s="5"/>
      <c r="E765" s="5"/>
      <c r="F765" s="5"/>
      <c r="G765" s="5"/>
      <c r="H765" s="5"/>
      <c r="I765" s="5"/>
      <c r="J765" s="5"/>
      <c r="K765" s="5"/>
      <c r="L765" s="34"/>
      <c r="M765" s="34"/>
      <c r="N765" s="34"/>
      <c r="O765" s="34"/>
      <c r="P765" s="34"/>
      <c r="Q765" s="34"/>
      <c r="R765" s="5"/>
      <c r="S765" s="5"/>
      <c r="T765" s="5"/>
      <c r="U765" s="5"/>
      <c r="V765" s="5"/>
      <c r="W765" s="34"/>
      <c r="X765" s="34"/>
      <c r="Y765" s="34"/>
      <c r="Z765" s="34"/>
      <c r="AA765" s="34"/>
      <c r="AB765" s="5"/>
      <c r="AC765" s="5"/>
      <c r="AD765" s="34"/>
      <c r="AE765" s="5"/>
      <c r="AF765" s="5"/>
      <c r="AG765" s="5"/>
      <c r="AH765" s="5"/>
      <c r="AI765" s="5"/>
      <c r="AJ765" s="5"/>
      <c r="AK765" s="5"/>
      <c r="AL765" s="5"/>
      <c r="AM765" s="5"/>
      <c r="AN765" s="5"/>
      <c r="AO765" s="5"/>
      <c r="AP765" s="35"/>
      <c r="AQ765" s="34"/>
      <c r="AR765" s="34"/>
      <c r="AS765" s="34"/>
      <c r="AT765" s="34"/>
      <c r="AU765" s="34"/>
      <c r="AV765" s="34"/>
      <c r="AW765" s="34"/>
      <c r="AX765" s="34"/>
      <c r="AY765" s="34"/>
      <c r="AZ765" s="34"/>
      <c r="BA765" s="5"/>
      <c r="BB765" s="5"/>
      <c r="BC765" s="5"/>
      <c r="BD765" s="5"/>
      <c r="BE765" s="5"/>
      <c r="BF765" s="5"/>
      <c r="BG765" s="5"/>
      <c r="BH765" s="5"/>
      <c r="BI765" s="5"/>
      <c r="BJ765" s="5"/>
      <c r="BK765" s="5"/>
      <c r="BL765" s="5"/>
      <c r="BM765" s="4"/>
      <c r="BN765" s="5"/>
      <c r="BO765" s="5"/>
      <c r="BP765" s="5"/>
      <c r="BQ765" s="5"/>
      <c r="BR765" s="5"/>
      <c r="BS765" s="5"/>
      <c r="BT765" s="5"/>
      <c r="BU765" s="5"/>
    </row>
    <row r="766" spans="1:73" ht="13" x14ac:dyDescent="0.15">
      <c r="A766" s="34"/>
      <c r="B766" s="5"/>
      <c r="C766" s="5"/>
      <c r="D766" s="5"/>
      <c r="E766" s="5"/>
      <c r="F766" s="5"/>
      <c r="G766" s="5"/>
      <c r="H766" s="5"/>
      <c r="I766" s="5"/>
      <c r="J766" s="5"/>
      <c r="K766" s="5"/>
      <c r="L766" s="34"/>
      <c r="M766" s="34"/>
      <c r="N766" s="34"/>
      <c r="O766" s="34"/>
      <c r="P766" s="34"/>
      <c r="Q766" s="34"/>
      <c r="R766" s="5"/>
      <c r="S766" s="5"/>
      <c r="T766" s="5"/>
      <c r="U766" s="5"/>
      <c r="V766" s="5"/>
      <c r="W766" s="34"/>
      <c r="X766" s="34"/>
      <c r="Y766" s="34"/>
      <c r="Z766" s="34"/>
      <c r="AA766" s="34"/>
      <c r="AB766" s="5"/>
      <c r="AC766" s="5"/>
      <c r="AD766" s="34"/>
      <c r="AE766" s="5"/>
      <c r="AF766" s="5"/>
      <c r="AG766" s="5"/>
      <c r="AH766" s="5"/>
      <c r="AI766" s="5"/>
      <c r="AJ766" s="5"/>
      <c r="AK766" s="5"/>
      <c r="AL766" s="5"/>
      <c r="AM766" s="5"/>
      <c r="AN766" s="5"/>
      <c r="AO766" s="5"/>
      <c r="AP766" s="35"/>
      <c r="AQ766" s="34"/>
      <c r="AR766" s="34"/>
      <c r="AS766" s="34"/>
      <c r="AT766" s="34"/>
      <c r="AU766" s="34"/>
      <c r="AV766" s="34"/>
      <c r="AW766" s="34"/>
      <c r="AX766" s="34"/>
      <c r="AY766" s="34"/>
      <c r="AZ766" s="34"/>
      <c r="BA766" s="5"/>
      <c r="BB766" s="5"/>
      <c r="BC766" s="5"/>
      <c r="BD766" s="5"/>
      <c r="BE766" s="5"/>
      <c r="BF766" s="5"/>
      <c r="BG766" s="5"/>
      <c r="BH766" s="5"/>
      <c r="BI766" s="5"/>
      <c r="BJ766" s="5"/>
      <c r="BK766" s="5"/>
      <c r="BL766" s="5"/>
      <c r="BM766" s="4"/>
      <c r="BN766" s="5"/>
      <c r="BO766" s="5"/>
      <c r="BP766" s="5"/>
      <c r="BQ766" s="5"/>
      <c r="BR766" s="5"/>
      <c r="BS766" s="5"/>
      <c r="BT766" s="5"/>
      <c r="BU766" s="5"/>
    </row>
    <row r="767" spans="1:73" ht="13" x14ac:dyDescent="0.15">
      <c r="A767" s="34"/>
      <c r="B767" s="5"/>
      <c r="C767" s="5"/>
      <c r="D767" s="5"/>
      <c r="E767" s="5"/>
      <c r="F767" s="5"/>
      <c r="G767" s="5"/>
      <c r="H767" s="5"/>
      <c r="I767" s="5"/>
      <c r="J767" s="5"/>
      <c r="K767" s="5"/>
      <c r="L767" s="34"/>
      <c r="M767" s="34"/>
      <c r="N767" s="34"/>
      <c r="O767" s="34"/>
      <c r="P767" s="34"/>
      <c r="Q767" s="34"/>
      <c r="R767" s="5"/>
      <c r="S767" s="5"/>
      <c r="T767" s="5"/>
      <c r="U767" s="5"/>
      <c r="V767" s="5"/>
      <c r="W767" s="34"/>
      <c r="X767" s="34"/>
      <c r="Y767" s="34"/>
      <c r="Z767" s="34"/>
      <c r="AA767" s="34"/>
      <c r="AB767" s="5"/>
      <c r="AC767" s="5"/>
      <c r="AD767" s="34"/>
      <c r="AE767" s="5"/>
      <c r="AF767" s="5"/>
      <c r="AG767" s="5"/>
      <c r="AH767" s="5"/>
      <c r="AI767" s="5"/>
      <c r="AJ767" s="5"/>
      <c r="AK767" s="5"/>
      <c r="AL767" s="5"/>
      <c r="AM767" s="5"/>
      <c r="AN767" s="5"/>
      <c r="AO767" s="5"/>
      <c r="AP767" s="35"/>
      <c r="AQ767" s="34"/>
      <c r="AR767" s="34"/>
      <c r="AS767" s="34"/>
      <c r="AT767" s="34"/>
      <c r="AU767" s="34"/>
      <c r="AV767" s="34"/>
      <c r="AW767" s="34"/>
      <c r="AX767" s="34"/>
      <c r="AY767" s="34"/>
      <c r="AZ767" s="34"/>
      <c r="BA767" s="5"/>
      <c r="BB767" s="5"/>
      <c r="BC767" s="5"/>
      <c r="BD767" s="5"/>
      <c r="BE767" s="5"/>
      <c r="BF767" s="5"/>
      <c r="BG767" s="5"/>
      <c r="BH767" s="5"/>
      <c r="BI767" s="5"/>
      <c r="BJ767" s="5"/>
      <c r="BK767" s="5"/>
      <c r="BL767" s="5"/>
      <c r="BM767" s="4"/>
      <c r="BN767" s="5"/>
      <c r="BO767" s="5"/>
      <c r="BP767" s="5"/>
      <c r="BQ767" s="5"/>
      <c r="BR767" s="5"/>
      <c r="BS767" s="5"/>
      <c r="BT767" s="5"/>
      <c r="BU767" s="5"/>
    </row>
    <row r="768" spans="1:73" ht="13" x14ac:dyDescent="0.15">
      <c r="A768" s="34"/>
      <c r="B768" s="5"/>
      <c r="C768" s="5"/>
      <c r="D768" s="5"/>
      <c r="E768" s="5"/>
      <c r="F768" s="5"/>
      <c r="G768" s="5"/>
      <c r="H768" s="5"/>
      <c r="I768" s="5"/>
      <c r="J768" s="5"/>
      <c r="K768" s="5"/>
      <c r="L768" s="34"/>
      <c r="M768" s="34"/>
      <c r="N768" s="34"/>
      <c r="O768" s="34"/>
      <c r="P768" s="34"/>
      <c r="Q768" s="34"/>
      <c r="R768" s="5"/>
      <c r="S768" s="5"/>
      <c r="T768" s="5"/>
      <c r="U768" s="5"/>
      <c r="V768" s="5"/>
      <c r="W768" s="34"/>
      <c r="X768" s="34"/>
      <c r="Y768" s="34"/>
      <c r="Z768" s="34"/>
      <c r="AA768" s="34"/>
      <c r="AB768" s="5"/>
      <c r="AC768" s="5"/>
      <c r="AD768" s="34"/>
      <c r="AE768" s="5"/>
      <c r="AF768" s="5"/>
      <c r="AG768" s="5"/>
      <c r="AH768" s="5"/>
      <c r="AI768" s="5"/>
      <c r="AJ768" s="5"/>
      <c r="AK768" s="5"/>
      <c r="AL768" s="5"/>
      <c r="AM768" s="5"/>
      <c r="AN768" s="5"/>
      <c r="AO768" s="5"/>
      <c r="AP768" s="35"/>
      <c r="AQ768" s="34"/>
      <c r="AR768" s="34"/>
      <c r="AS768" s="34"/>
      <c r="AT768" s="34"/>
      <c r="AU768" s="34"/>
      <c r="AV768" s="34"/>
      <c r="AW768" s="34"/>
      <c r="AX768" s="34"/>
      <c r="AY768" s="34"/>
      <c r="AZ768" s="34"/>
      <c r="BA768" s="5"/>
      <c r="BB768" s="5"/>
      <c r="BC768" s="5"/>
      <c r="BD768" s="5"/>
      <c r="BE768" s="5"/>
      <c r="BF768" s="5"/>
      <c r="BG768" s="5"/>
      <c r="BH768" s="5"/>
      <c r="BI768" s="5"/>
      <c r="BJ768" s="5"/>
      <c r="BK768" s="5"/>
      <c r="BL768" s="5"/>
      <c r="BM768" s="4"/>
      <c r="BN768" s="5"/>
      <c r="BO768" s="5"/>
      <c r="BP768" s="5"/>
      <c r="BQ768" s="5"/>
      <c r="BR768" s="5"/>
      <c r="BS768" s="5"/>
      <c r="BT768" s="5"/>
      <c r="BU768" s="5"/>
    </row>
    <row r="769" spans="1:73" ht="13" x14ac:dyDescent="0.15">
      <c r="A769" s="34"/>
      <c r="B769" s="5"/>
      <c r="C769" s="5"/>
      <c r="D769" s="5"/>
      <c r="E769" s="5"/>
      <c r="F769" s="5"/>
      <c r="G769" s="5"/>
      <c r="H769" s="5"/>
      <c r="I769" s="5"/>
      <c r="J769" s="5"/>
      <c r="K769" s="5"/>
      <c r="L769" s="34"/>
      <c r="M769" s="34"/>
      <c r="N769" s="34"/>
      <c r="O769" s="34"/>
      <c r="P769" s="34"/>
      <c r="Q769" s="34"/>
      <c r="R769" s="5"/>
      <c r="S769" s="5"/>
      <c r="T769" s="5"/>
      <c r="U769" s="5"/>
      <c r="V769" s="5"/>
      <c r="W769" s="34"/>
      <c r="X769" s="34"/>
      <c r="Y769" s="34"/>
      <c r="Z769" s="34"/>
      <c r="AA769" s="34"/>
      <c r="AB769" s="5"/>
      <c r="AC769" s="5"/>
      <c r="AD769" s="34"/>
      <c r="AE769" s="5"/>
      <c r="AF769" s="5"/>
      <c r="AG769" s="5"/>
      <c r="AH769" s="5"/>
      <c r="AI769" s="5"/>
      <c r="AJ769" s="5"/>
      <c r="AK769" s="5"/>
      <c r="AL769" s="5"/>
      <c r="AM769" s="5"/>
      <c r="AN769" s="5"/>
      <c r="AO769" s="5"/>
      <c r="AP769" s="35"/>
      <c r="AQ769" s="34"/>
      <c r="AR769" s="34"/>
      <c r="AS769" s="34"/>
      <c r="AT769" s="34"/>
      <c r="AU769" s="34"/>
      <c r="AV769" s="34"/>
      <c r="AW769" s="34"/>
      <c r="AX769" s="34"/>
      <c r="AY769" s="34"/>
      <c r="AZ769" s="34"/>
      <c r="BA769" s="5"/>
      <c r="BB769" s="5"/>
      <c r="BC769" s="5"/>
      <c r="BD769" s="5"/>
      <c r="BE769" s="5"/>
      <c r="BF769" s="5"/>
      <c r="BG769" s="5"/>
      <c r="BH769" s="5"/>
      <c r="BI769" s="5"/>
      <c r="BJ769" s="5"/>
      <c r="BK769" s="5"/>
      <c r="BL769" s="5"/>
      <c r="BM769" s="4"/>
      <c r="BN769" s="5"/>
      <c r="BO769" s="5"/>
      <c r="BP769" s="5"/>
      <c r="BQ769" s="5"/>
      <c r="BR769" s="5"/>
      <c r="BS769" s="5"/>
      <c r="BT769" s="5"/>
      <c r="BU769" s="5"/>
    </row>
    <row r="770" spans="1:73" ht="13" x14ac:dyDescent="0.15">
      <c r="A770" s="34"/>
      <c r="B770" s="5"/>
      <c r="C770" s="5"/>
      <c r="D770" s="5"/>
      <c r="E770" s="5"/>
      <c r="F770" s="5"/>
      <c r="G770" s="5"/>
      <c r="H770" s="5"/>
      <c r="I770" s="5"/>
      <c r="J770" s="5"/>
      <c r="K770" s="5"/>
      <c r="L770" s="34"/>
      <c r="M770" s="34"/>
      <c r="N770" s="34"/>
      <c r="O770" s="34"/>
      <c r="P770" s="34"/>
      <c r="Q770" s="34"/>
      <c r="R770" s="5"/>
      <c r="S770" s="5"/>
      <c r="T770" s="5"/>
      <c r="U770" s="5"/>
      <c r="V770" s="5"/>
      <c r="W770" s="34"/>
      <c r="X770" s="34"/>
      <c r="Y770" s="34"/>
      <c r="Z770" s="34"/>
      <c r="AA770" s="34"/>
      <c r="AB770" s="5"/>
      <c r="AC770" s="5"/>
      <c r="AD770" s="34"/>
      <c r="AE770" s="5"/>
      <c r="AF770" s="5"/>
      <c r="AG770" s="5"/>
      <c r="AH770" s="5"/>
      <c r="AI770" s="5"/>
      <c r="AJ770" s="5"/>
      <c r="AK770" s="5"/>
      <c r="AL770" s="5"/>
      <c r="AM770" s="5"/>
      <c r="AN770" s="5"/>
      <c r="AO770" s="5"/>
      <c r="AP770" s="35"/>
      <c r="AQ770" s="34"/>
      <c r="AR770" s="34"/>
      <c r="AS770" s="34"/>
      <c r="AT770" s="34"/>
      <c r="AU770" s="34"/>
      <c r="AV770" s="34"/>
      <c r="AW770" s="34"/>
      <c r="AX770" s="34"/>
      <c r="AY770" s="34"/>
      <c r="AZ770" s="34"/>
      <c r="BA770" s="5"/>
      <c r="BB770" s="5"/>
      <c r="BC770" s="5"/>
      <c r="BD770" s="5"/>
      <c r="BE770" s="5"/>
      <c r="BF770" s="5"/>
      <c r="BG770" s="5"/>
      <c r="BH770" s="5"/>
      <c r="BI770" s="5"/>
      <c r="BJ770" s="5"/>
      <c r="BK770" s="5"/>
      <c r="BL770" s="5"/>
      <c r="BM770" s="4"/>
      <c r="BN770" s="5"/>
      <c r="BO770" s="5"/>
      <c r="BP770" s="5"/>
      <c r="BQ770" s="5"/>
      <c r="BR770" s="5"/>
      <c r="BS770" s="5"/>
      <c r="BT770" s="5"/>
      <c r="BU770" s="5"/>
    </row>
    <row r="771" spans="1:73" ht="13" x14ac:dyDescent="0.15">
      <c r="A771" s="34"/>
      <c r="B771" s="5"/>
      <c r="C771" s="5"/>
      <c r="D771" s="5"/>
      <c r="E771" s="5"/>
      <c r="F771" s="5"/>
      <c r="G771" s="5"/>
      <c r="H771" s="5"/>
      <c r="I771" s="5"/>
      <c r="J771" s="5"/>
      <c r="K771" s="5"/>
      <c r="L771" s="34"/>
      <c r="M771" s="34"/>
      <c r="N771" s="34"/>
      <c r="O771" s="34"/>
      <c r="P771" s="34"/>
      <c r="Q771" s="34"/>
      <c r="R771" s="5"/>
      <c r="S771" s="5"/>
      <c r="T771" s="5"/>
      <c r="U771" s="5"/>
      <c r="V771" s="5"/>
      <c r="W771" s="34"/>
      <c r="X771" s="34"/>
      <c r="Y771" s="34"/>
      <c r="Z771" s="34"/>
      <c r="AA771" s="34"/>
      <c r="AB771" s="5"/>
      <c r="AC771" s="5"/>
      <c r="AD771" s="34"/>
      <c r="AE771" s="5"/>
      <c r="AF771" s="5"/>
      <c r="AG771" s="5"/>
      <c r="AH771" s="5"/>
      <c r="AI771" s="5"/>
      <c r="AJ771" s="5"/>
      <c r="AK771" s="5"/>
      <c r="AL771" s="5"/>
      <c r="AM771" s="5"/>
      <c r="AN771" s="5"/>
      <c r="AO771" s="5"/>
      <c r="AP771" s="35"/>
      <c r="AQ771" s="34"/>
      <c r="AR771" s="34"/>
      <c r="AS771" s="34"/>
      <c r="AT771" s="34"/>
      <c r="AU771" s="34"/>
      <c r="AV771" s="34"/>
      <c r="AW771" s="34"/>
      <c r="AX771" s="34"/>
      <c r="AY771" s="34"/>
      <c r="AZ771" s="34"/>
      <c r="BA771" s="5"/>
      <c r="BB771" s="5"/>
      <c r="BC771" s="5"/>
      <c r="BD771" s="5"/>
      <c r="BE771" s="5"/>
      <c r="BF771" s="5"/>
      <c r="BG771" s="5"/>
      <c r="BH771" s="5"/>
      <c r="BI771" s="5"/>
      <c r="BJ771" s="5"/>
      <c r="BK771" s="5"/>
      <c r="BL771" s="5"/>
      <c r="BM771" s="4"/>
      <c r="BN771" s="5"/>
      <c r="BO771" s="5"/>
      <c r="BP771" s="5"/>
      <c r="BQ771" s="5"/>
      <c r="BR771" s="5"/>
      <c r="BS771" s="5"/>
      <c r="BT771" s="5"/>
      <c r="BU771" s="5"/>
    </row>
    <row r="772" spans="1:73" ht="13" x14ac:dyDescent="0.15">
      <c r="A772" s="34"/>
      <c r="B772" s="5"/>
      <c r="C772" s="5"/>
      <c r="D772" s="5"/>
      <c r="E772" s="5"/>
      <c r="F772" s="5"/>
      <c r="G772" s="5"/>
      <c r="H772" s="5"/>
      <c r="I772" s="5"/>
      <c r="J772" s="5"/>
      <c r="K772" s="5"/>
      <c r="L772" s="34"/>
      <c r="M772" s="34"/>
      <c r="N772" s="34"/>
      <c r="O772" s="34"/>
      <c r="P772" s="34"/>
      <c r="Q772" s="34"/>
      <c r="R772" s="5"/>
      <c r="S772" s="5"/>
      <c r="T772" s="5"/>
      <c r="U772" s="5"/>
      <c r="V772" s="5"/>
      <c r="W772" s="34"/>
      <c r="X772" s="34"/>
      <c r="Y772" s="34"/>
      <c r="Z772" s="34"/>
      <c r="AA772" s="34"/>
      <c r="AB772" s="5"/>
      <c r="AC772" s="5"/>
      <c r="AD772" s="34"/>
      <c r="AE772" s="5"/>
      <c r="AF772" s="5"/>
      <c r="AG772" s="5"/>
      <c r="AH772" s="5"/>
      <c r="AI772" s="5"/>
      <c r="AJ772" s="5"/>
      <c r="AK772" s="5"/>
      <c r="AL772" s="5"/>
      <c r="AM772" s="5"/>
      <c r="AN772" s="5"/>
      <c r="AO772" s="5"/>
      <c r="AP772" s="35"/>
      <c r="AQ772" s="34"/>
      <c r="AR772" s="34"/>
      <c r="AS772" s="34"/>
      <c r="AT772" s="34"/>
      <c r="AU772" s="34"/>
      <c r="AV772" s="34"/>
      <c r="AW772" s="34"/>
      <c r="AX772" s="34"/>
      <c r="AY772" s="34"/>
      <c r="AZ772" s="34"/>
      <c r="BA772" s="5"/>
      <c r="BB772" s="5"/>
      <c r="BC772" s="5"/>
      <c r="BD772" s="5"/>
      <c r="BE772" s="5"/>
      <c r="BF772" s="5"/>
      <c r="BG772" s="5"/>
      <c r="BH772" s="5"/>
      <c r="BI772" s="5"/>
      <c r="BJ772" s="5"/>
      <c r="BK772" s="5"/>
      <c r="BL772" s="5"/>
      <c r="BM772" s="4"/>
      <c r="BN772" s="5"/>
      <c r="BO772" s="5"/>
      <c r="BP772" s="5"/>
      <c r="BQ772" s="5"/>
      <c r="BR772" s="5"/>
      <c r="BS772" s="5"/>
      <c r="BT772" s="5"/>
      <c r="BU772" s="5"/>
    </row>
    <row r="773" spans="1:73" ht="13" x14ac:dyDescent="0.15">
      <c r="A773" s="34"/>
      <c r="B773" s="5"/>
      <c r="C773" s="5"/>
      <c r="D773" s="5"/>
      <c r="E773" s="5"/>
      <c r="F773" s="5"/>
      <c r="G773" s="5"/>
      <c r="H773" s="5"/>
      <c r="I773" s="5"/>
      <c r="J773" s="5"/>
      <c r="K773" s="5"/>
      <c r="L773" s="34"/>
      <c r="M773" s="34"/>
      <c r="N773" s="34"/>
      <c r="O773" s="34"/>
      <c r="P773" s="34"/>
      <c r="Q773" s="34"/>
      <c r="R773" s="5"/>
      <c r="S773" s="5"/>
      <c r="T773" s="5"/>
      <c r="U773" s="5"/>
      <c r="V773" s="5"/>
      <c r="W773" s="34"/>
      <c r="X773" s="34"/>
      <c r="Y773" s="34"/>
      <c r="Z773" s="34"/>
      <c r="AA773" s="34"/>
      <c r="AB773" s="5"/>
      <c r="AC773" s="5"/>
      <c r="AD773" s="34"/>
      <c r="AE773" s="5"/>
      <c r="AF773" s="5"/>
      <c r="AG773" s="5"/>
      <c r="AH773" s="5"/>
      <c r="AI773" s="5"/>
      <c r="AJ773" s="5"/>
      <c r="AK773" s="5"/>
      <c r="AL773" s="5"/>
      <c r="AM773" s="5"/>
      <c r="AN773" s="5"/>
      <c r="AO773" s="5"/>
      <c r="AP773" s="35"/>
      <c r="AQ773" s="34"/>
      <c r="AR773" s="34"/>
      <c r="AS773" s="34"/>
      <c r="AT773" s="34"/>
      <c r="AU773" s="34"/>
      <c r="AV773" s="34"/>
      <c r="AW773" s="34"/>
      <c r="AX773" s="34"/>
      <c r="AY773" s="34"/>
      <c r="AZ773" s="34"/>
      <c r="BA773" s="5"/>
      <c r="BB773" s="5"/>
      <c r="BC773" s="5"/>
      <c r="BD773" s="5"/>
      <c r="BE773" s="5"/>
      <c r="BF773" s="5"/>
      <c r="BG773" s="5"/>
      <c r="BH773" s="5"/>
      <c r="BI773" s="5"/>
      <c r="BJ773" s="5"/>
      <c r="BK773" s="5"/>
      <c r="BL773" s="5"/>
      <c r="BM773" s="4"/>
      <c r="BN773" s="5"/>
      <c r="BO773" s="5"/>
      <c r="BP773" s="5"/>
      <c r="BQ773" s="5"/>
      <c r="BR773" s="5"/>
      <c r="BS773" s="5"/>
      <c r="BT773" s="5"/>
      <c r="BU773" s="5"/>
    </row>
    <row r="774" spans="1:73" ht="13" x14ac:dyDescent="0.15">
      <c r="A774" s="34"/>
      <c r="B774" s="5"/>
      <c r="C774" s="5"/>
      <c r="D774" s="5"/>
      <c r="E774" s="5"/>
      <c r="F774" s="5"/>
      <c r="G774" s="5"/>
      <c r="H774" s="5"/>
      <c r="I774" s="5"/>
      <c r="J774" s="5"/>
      <c r="K774" s="5"/>
      <c r="L774" s="34"/>
      <c r="M774" s="34"/>
      <c r="N774" s="34"/>
      <c r="O774" s="34"/>
      <c r="P774" s="34"/>
      <c r="Q774" s="34"/>
      <c r="R774" s="5"/>
      <c r="S774" s="5"/>
      <c r="T774" s="5"/>
      <c r="U774" s="5"/>
      <c r="V774" s="5"/>
      <c r="W774" s="34"/>
      <c r="X774" s="34"/>
      <c r="Y774" s="34"/>
      <c r="Z774" s="34"/>
      <c r="AA774" s="34"/>
      <c r="AB774" s="5"/>
      <c r="AC774" s="5"/>
      <c r="AD774" s="34"/>
      <c r="AE774" s="5"/>
      <c r="AF774" s="5"/>
      <c r="AG774" s="5"/>
      <c r="AH774" s="5"/>
      <c r="AI774" s="5"/>
      <c r="AJ774" s="5"/>
      <c r="AK774" s="5"/>
      <c r="AL774" s="5"/>
      <c r="AM774" s="5"/>
      <c r="AN774" s="5"/>
      <c r="AO774" s="5"/>
      <c r="AP774" s="35"/>
      <c r="AQ774" s="34"/>
      <c r="AR774" s="34"/>
      <c r="AS774" s="34"/>
      <c r="AT774" s="34"/>
      <c r="AU774" s="34"/>
      <c r="AV774" s="34"/>
      <c r="AW774" s="34"/>
      <c r="AX774" s="34"/>
      <c r="AY774" s="34"/>
      <c r="AZ774" s="34"/>
      <c r="BA774" s="5"/>
      <c r="BB774" s="5"/>
      <c r="BC774" s="5"/>
      <c r="BD774" s="5"/>
      <c r="BE774" s="5"/>
      <c r="BF774" s="5"/>
      <c r="BG774" s="5"/>
      <c r="BH774" s="5"/>
      <c r="BI774" s="5"/>
      <c r="BJ774" s="5"/>
      <c r="BK774" s="5"/>
      <c r="BL774" s="5"/>
      <c r="BM774" s="4"/>
      <c r="BN774" s="5"/>
      <c r="BO774" s="5"/>
      <c r="BP774" s="5"/>
      <c r="BQ774" s="5"/>
      <c r="BR774" s="5"/>
      <c r="BS774" s="5"/>
      <c r="BT774" s="5"/>
      <c r="BU774" s="5"/>
    </row>
    <row r="775" spans="1:73" ht="13" x14ac:dyDescent="0.15">
      <c r="A775" s="34"/>
      <c r="B775" s="5"/>
      <c r="C775" s="5"/>
      <c r="D775" s="5"/>
      <c r="E775" s="5"/>
      <c r="F775" s="5"/>
      <c r="G775" s="5"/>
      <c r="H775" s="5"/>
      <c r="I775" s="5"/>
      <c r="J775" s="5"/>
      <c r="K775" s="5"/>
      <c r="L775" s="34"/>
      <c r="M775" s="34"/>
      <c r="N775" s="34"/>
      <c r="O775" s="34"/>
      <c r="P775" s="34"/>
      <c r="Q775" s="34"/>
      <c r="R775" s="5"/>
      <c r="S775" s="5"/>
      <c r="T775" s="5"/>
      <c r="U775" s="5"/>
      <c r="V775" s="5"/>
      <c r="W775" s="34"/>
      <c r="X775" s="34"/>
      <c r="Y775" s="34"/>
      <c r="Z775" s="34"/>
      <c r="AA775" s="34"/>
      <c r="AB775" s="5"/>
      <c r="AC775" s="5"/>
      <c r="AD775" s="34"/>
      <c r="AE775" s="5"/>
      <c r="AF775" s="5"/>
      <c r="AG775" s="5"/>
      <c r="AH775" s="5"/>
      <c r="AI775" s="5"/>
      <c r="AJ775" s="5"/>
      <c r="AK775" s="5"/>
      <c r="AL775" s="5"/>
      <c r="AM775" s="5"/>
      <c r="AN775" s="5"/>
      <c r="AO775" s="5"/>
      <c r="AP775" s="35"/>
      <c r="AQ775" s="34"/>
      <c r="AR775" s="34"/>
      <c r="AS775" s="34"/>
      <c r="AT775" s="34"/>
      <c r="AU775" s="34"/>
      <c r="AV775" s="34"/>
      <c r="AW775" s="34"/>
      <c r="AX775" s="34"/>
      <c r="AY775" s="34"/>
      <c r="AZ775" s="34"/>
      <c r="BA775" s="5"/>
      <c r="BB775" s="5"/>
      <c r="BC775" s="5"/>
      <c r="BD775" s="5"/>
      <c r="BE775" s="5"/>
      <c r="BF775" s="5"/>
      <c r="BG775" s="5"/>
      <c r="BH775" s="5"/>
      <c r="BI775" s="5"/>
      <c r="BJ775" s="5"/>
      <c r="BK775" s="5"/>
      <c r="BL775" s="5"/>
      <c r="BM775" s="4"/>
      <c r="BN775" s="5"/>
      <c r="BO775" s="5"/>
      <c r="BP775" s="5"/>
      <c r="BQ775" s="5"/>
      <c r="BR775" s="5"/>
      <c r="BS775" s="5"/>
      <c r="BT775" s="5"/>
      <c r="BU775" s="5"/>
    </row>
    <row r="776" spans="1:73" ht="13" x14ac:dyDescent="0.15">
      <c r="A776" s="34"/>
      <c r="B776" s="5"/>
      <c r="C776" s="5"/>
      <c r="D776" s="5"/>
      <c r="E776" s="5"/>
      <c r="F776" s="5"/>
      <c r="G776" s="5"/>
      <c r="H776" s="5"/>
      <c r="I776" s="5"/>
      <c r="J776" s="5"/>
      <c r="K776" s="5"/>
      <c r="L776" s="34"/>
      <c r="M776" s="34"/>
      <c r="N776" s="34"/>
      <c r="O776" s="34"/>
      <c r="P776" s="34"/>
      <c r="Q776" s="34"/>
      <c r="R776" s="5"/>
      <c r="S776" s="5"/>
      <c r="T776" s="5"/>
      <c r="U776" s="5"/>
      <c r="V776" s="5"/>
      <c r="W776" s="34"/>
      <c r="X776" s="34"/>
      <c r="Y776" s="34"/>
      <c r="Z776" s="34"/>
      <c r="AA776" s="34"/>
      <c r="AB776" s="5"/>
      <c r="AC776" s="5"/>
      <c r="AD776" s="34"/>
      <c r="AE776" s="5"/>
      <c r="AF776" s="5"/>
      <c r="AG776" s="5"/>
      <c r="AH776" s="5"/>
      <c r="AI776" s="5"/>
      <c r="AJ776" s="5"/>
      <c r="AK776" s="5"/>
      <c r="AL776" s="5"/>
      <c r="AM776" s="5"/>
      <c r="AN776" s="5"/>
      <c r="AO776" s="5"/>
      <c r="AP776" s="35"/>
      <c r="AQ776" s="34"/>
      <c r="AR776" s="34"/>
      <c r="AS776" s="34"/>
      <c r="AT776" s="34"/>
      <c r="AU776" s="34"/>
      <c r="AV776" s="34"/>
      <c r="AW776" s="34"/>
      <c r="AX776" s="34"/>
      <c r="AY776" s="34"/>
      <c r="AZ776" s="34"/>
      <c r="BA776" s="5"/>
      <c r="BB776" s="5"/>
      <c r="BC776" s="5"/>
      <c r="BD776" s="5"/>
      <c r="BE776" s="5"/>
      <c r="BF776" s="5"/>
      <c r="BG776" s="5"/>
      <c r="BH776" s="5"/>
      <c r="BI776" s="5"/>
      <c r="BJ776" s="5"/>
      <c r="BK776" s="5"/>
      <c r="BL776" s="5"/>
      <c r="BM776" s="4"/>
      <c r="BN776" s="5"/>
      <c r="BO776" s="5"/>
      <c r="BP776" s="5"/>
      <c r="BQ776" s="5"/>
      <c r="BR776" s="5"/>
      <c r="BS776" s="5"/>
      <c r="BT776" s="5"/>
      <c r="BU776" s="5"/>
    </row>
    <row r="777" spans="1:73" ht="13" x14ac:dyDescent="0.15">
      <c r="A777" s="34"/>
      <c r="B777" s="5"/>
      <c r="C777" s="5"/>
      <c r="D777" s="5"/>
      <c r="E777" s="5"/>
      <c r="F777" s="5"/>
      <c r="G777" s="5"/>
      <c r="H777" s="5"/>
      <c r="I777" s="5"/>
      <c r="J777" s="5"/>
      <c r="K777" s="5"/>
      <c r="L777" s="34"/>
      <c r="M777" s="34"/>
      <c r="N777" s="34"/>
      <c r="O777" s="34"/>
      <c r="P777" s="34"/>
      <c r="Q777" s="34"/>
      <c r="R777" s="5"/>
      <c r="S777" s="5"/>
      <c r="T777" s="5"/>
      <c r="U777" s="5"/>
      <c r="V777" s="5"/>
      <c r="W777" s="34"/>
      <c r="X777" s="34"/>
      <c r="Y777" s="34"/>
      <c r="Z777" s="34"/>
      <c r="AA777" s="34"/>
      <c r="AB777" s="5"/>
      <c r="AC777" s="5"/>
      <c r="AD777" s="34"/>
      <c r="AE777" s="5"/>
      <c r="AF777" s="5"/>
      <c r="AG777" s="5"/>
      <c r="AH777" s="5"/>
      <c r="AI777" s="5"/>
      <c r="AJ777" s="5"/>
      <c r="AK777" s="5"/>
      <c r="AL777" s="5"/>
      <c r="AM777" s="5"/>
      <c r="AN777" s="5"/>
      <c r="AO777" s="5"/>
      <c r="AP777" s="35"/>
      <c r="AQ777" s="34"/>
      <c r="AR777" s="34"/>
      <c r="AS777" s="34"/>
      <c r="AT777" s="34"/>
      <c r="AU777" s="34"/>
      <c r="AV777" s="34"/>
      <c r="AW777" s="34"/>
      <c r="AX777" s="34"/>
      <c r="AY777" s="34"/>
      <c r="AZ777" s="34"/>
      <c r="BA777" s="5"/>
      <c r="BB777" s="5"/>
      <c r="BC777" s="5"/>
      <c r="BD777" s="5"/>
      <c r="BE777" s="5"/>
      <c r="BF777" s="5"/>
      <c r="BG777" s="5"/>
      <c r="BH777" s="5"/>
      <c r="BI777" s="5"/>
      <c r="BJ777" s="5"/>
      <c r="BK777" s="5"/>
      <c r="BL777" s="5"/>
      <c r="BM777" s="4"/>
      <c r="BN777" s="5"/>
      <c r="BO777" s="5"/>
      <c r="BP777" s="5"/>
      <c r="BQ777" s="5"/>
      <c r="BR777" s="5"/>
      <c r="BS777" s="5"/>
      <c r="BT777" s="5"/>
      <c r="BU777" s="5"/>
    </row>
    <row r="778" spans="1:73" ht="13" x14ac:dyDescent="0.15">
      <c r="A778" s="34"/>
      <c r="B778" s="5"/>
      <c r="C778" s="5"/>
      <c r="D778" s="5"/>
      <c r="E778" s="5"/>
      <c r="F778" s="5"/>
      <c r="G778" s="5"/>
      <c r="H778" s="5"/>
      <c r="I778" s="5"/>
      <c r="J778" s="5"/>
      <c r="K778" s="5"/>
      <c r="L778" s="34"/>
      <c r="M778" s="34"/>
      <c r="N778" s="34"/>
      <c r="O778" s="34"/>
      <c r="P778" s="34"/>
      <c r="Q778" s="34"/>
      <c r="R778" s="5"/>
      <c r="S778" s="5"/>
      <c r="T778" s="5"/>
      <c r="U778" s="5"/>
      <c r="V778" s="5"/>
      <c r="W778" s="34"/>
      <c r="X778" s="34"/>
      <c r="Y778" s="34"/>
      <c r="Z778" s="34"/>
      <c r="AA778" s="34"/>
      <c r="AB778" s="5"/>
      <c r="AC778" s="5"/>
      <c r="AD778" s="34"/>
      <c r="AE778" s="5"/>
      <c r="AF778" s="5"/>
      <c r="AG778" s="5"/>
      <c r="AH778" s="5"/>
      <c r="AI778" s="5"/>
      <c r="AJ778" s="5"/>
      <c r="AK778" s="5"/>
      <c r="AL778" s="5"/>
      <c r="AM778" s="5"/>
      <c r="AN778" s="5"/>
      <c r="AO778" s="5"/>
      <c r="AP778" s="35"/>
      <c r="AQ778" s="34"/>
      <c r="AR778" s="34"/>
      <c r="AS778" s="34"/>
      <c r="AT778" s="34"/>
      <c r="AU778" s="34"/>
      <c r="AV778" s="34"/>
      <c r="AW778" s="34"/>
      <c r="AX778" s="34"/>
      <c r="AY778" s="34"/>
      <c r="AZ778" s="34"/>
      <c r="BA778" s="5"/>
      <c r="BB778" s="5"/>
      <c r="BC778" s="5"/>
      <c r="BD778" s="5"/>
      <c r="BE778" s="5"/>
      <c r="BF778" s="5"/>
      <c r="BG778" s="5"/>
      <c r="BH778" s="5"/>
      <c r="BI778" s="5"/>
      <c r="BJ778" s="5"/>
      <c r="BK778" s="5"/>
      <c r="BL778" s="5"/>
      <c r="BM778" s="4"/>
      <c r="BN778" s="5"/>
      <c r="BO778" s="5"/>
      <c r="BP778" s="5"/>
      <c r="BQ778" s="5"/>
      <c r="BR778" s="5"/>
      <c r="BS778" s="5"/>
      <c r="BT778" s="5"/>
      <c r="BU778" s="5"/>
    </row>
    <row r="779" spans="1:73" ht="13" x14ac:dyDescent="0.15">
      <c r="A779" s="34"/>
      <c r="B779" s="5"/>
      <c r="C779" s="5"/>
      <c r="D779" s="5"/>
      <c r="E779" s="5"/>
      <c r="F779" s="5"/>
      <c r="G779" s="5"/>
      <c r="H779" s="5"/>
      <c r="I779" s="5"/>
      <c r="J779" s="5"/>
      <c r="K779" s="5"/>
      <c r="L779" s="34"/>
      <c r="M779" s="34"/>
      <c r="N779" s="34"/>
      <c r="O779" s="34"/>
      <c r="P779" s="34"/>
      <c r="Q779" s="34"/>
      <c r="R779" s="5"/>
      <c r="S779" s="5"/>
      <c r="T779" s="5"/>
      <c r="U779" s="5"/>
      <c r="V779" s="5"/>
      <c r="W779" s="34"/>
      <c r="X779" s="34"/>
      <c r="Y779" s="34"/>
      <c r="Z779" s="34"/>
      <c r="AA779" s="34"/>
      <c r="AB779" s="5"/>
      <c r="AC779" s="5"/>
      <c r="AD779" s="34"/>
      <c r="AE779" s="5"/>
      <c r="AF779" s="5"/>
      <c r="AG779" s="5"/>
      <c r="AH779" s="5"/>
      <c r="AI779" s="5"/>
      <c r="AJ779" s="5"/>
      <c r="AK779" s="5"/>
      <c r="AL779" s="5"/>
      <c r="AM779" s="5"/>
      <c r="AN779" s="5"/>
      <c r="AO779" s="5"/>
      <c r="AP779" s="35"/>
      <c r="AQ779" s="34"/>
      <c r="AR779" s="34"/>
      <c r="AS779" s="34"/>
      <c r="AT779" s="34"/>
      <c r="AU779" s="34"/>
      <c r="AV779" s="34"/>
      <c r="AW779" s="34"/>
      <c r="AX779" s="34"/>
      <c r="AY779" s="34"/>
      <c r="AZ779" s="34"/>
      <c r="BA779" s="5"/>
      <c r="BB779" s="5"/>
      <c r="BC779" s="5"/>
      <c r="BD779" s="5"/>
      <c r="BE779" s="5"/>
      <c r="BF779" s="5"/>
      <c r="BG779" s="5"/>
      <c r="BH779" s="5"/>
      <c r="BI779" s="5"/>
      <c r="BJ779" s="5"/>
      <c r="BK779" s="5"/>
      <c r="BL779" s="5"/>
      <c r="BM779" s="4"/>
      <c r="BN779" s="5"/>
      <c r="BO779" s="5"/>
      <c r="BP779" s="5"/>
      <c r="BQ779" s="5"/>
      <c r="BR779" s="5"/>
      <c r="BS779" s="5"/>
      <c r="BT779" s="5"/>
      <c r="BU779" s="5"/>
    </row>
    <row r="780" spans="1:73" ht="13" x14ac:dyDescent="0.15">
      <c r="A780" s="34"/>
      <c r="B780" s="5"/>
      <c r="C780" s="5"/>
      <c r="D780" s="5"/>
      <c r="E780" s="5"/>
      <c r="F780" s="5"/>
      <c r="G780" s="5"/>
      <c r="H780" s="5"/>
      <c r="I780" s="5"/>
      <c r="J780" s="5"/>
      <c r="K780" s="5"/>
      <c r="L780" s="34"/>
      <c r="M780" s="34"/>
      <c r="N780" s="34"/>
      <c r="O780" s="34"/>
      <c r="P780" s="34"/>
      <c r="Q780" s="34"/>
      <c r="R780" s="5"/>
      <c r="S780" s="5"/>
      <c r="T780" s="5"/>
      <c r="U780" s="5"/>
      <c r="V780" s="5"/>
      <c r="W780" s="34"/>
      <c r="X780" s="34"/>
      <c r="Y780" s="34"/>
      <c r="Z780" s="34"/>
      <c r="AA780" s="34"/>
      <c r="AB780" s="5"/>
      <c r="AC780" s="5"/>
      <c r="AD780" s="34"/>
      <c r="AE780" s="5"/>
      <c r="AF780" s="5"/>
      <c r="AG780" s="5"/>
      <c r="AH780" s="5"/>
      <c r="AI780" s="5"/>
      <c r="AJ780" s="5"/>
      <c r="AK780" s="5"/>
      <c r="AL780" s="5"/>
      <c r="AM780" s="5"/>
      <c r="AN780" s="5"/>
      <c r="AO780" s="5"/>
      <c r="AP780" s="35"/>
      <c r="AQ780" s="34"/>
      <c r="AR780" s="34"/>
      <c r="AS780" s="34"/>
      <c r="AT780" s="34"/>
      <c r="AU780" s="34"/>
      <c r="AV780" s="34"/>
      <c r="AW780" s="34"/>
      <c r="AX780" s="34"/>
      <c r="AY780" s="34"/>
      <c r="AZ780" s="34"/>
      <c r="BA780" s="5"/>
      <c r="BB780" s="5"/>
      <c r="BC780" s="5"/>
      <c r="BD780" s="5"/>
      <c r="BE780" s="5"/>
      <c r="BF780" s="5"/>
      <c r="BG780" s="5"/>
      <c r="BH780" s="5"/>
      <c r="BI780" s="5"/>
      <c r="BJ780" s="5"/>
      <c r="BK780" s="5"/>
      <c r="BL780" s="5"/>
      <c r="BM780" s="4"/>
      <c r="BN780" s="5"/>
      <c r="BO780" s="5"/>
      <c r="BP780" s="5"/>
      <c r="BQ780" s="5"/>
      <c r="BR780" s="5"/>
      <c r="BS780" s="5"/>
      <c r="BT780" s="5"/>
      <c r="BU780" s="5"/>
    </row>
    <row r="781" spans="1:73" ht="13" x14ac:dyDescent="0.15">
      <c r="A781" s="34"/>
      <c r="B781" s="5"/>
      <c r="C781" s="5"/>
      <c r="D781" s="5"/>
      <c r="E781" s="5"/>
      <c r="F781" s="5"/>
      <c r="G781" s="5"/>
      <c r="H781" s="5"/>
      <c r="I781" s="5"/>
      <c r="J781" s="5"/>
      <c r="K781" s="5"/>
      <c r="L781" s="34"/>
      <c r="M781" s="34"/>
      <c r="N781" s="34"/>
      <c r="O781" s="34"/>
      <c r="P781" s="34"/>
      <c r="Q781" s="34"/>
      <c r="R781" s="5"/>
      <c r="S781" s="5"/>
      <c r="T781" s="5"/>
      <c r="U781" s="5"/>
      <c r="V781" s="5"/>
      <c r="W781" s="34"/>
      <c r="X781" s="34"/>
      <c r="Y781" s="34"/>
      <c r="Z781" s="34"/>
      <c r="AA781" s="34"/>
      <c r="AB781" s="5"/>
      <c r="AC781" s="5"/>
      <c r="AD781" s="34"/>
      <c r="AE781" s="5"/>
      <c r="AF781" s="5"/>
      <c r="AG781" s="5"/>
      <c r="AH781" s="5"/>
      <c r="AI781" s="5"/>
      <c r="AJ781" s="5"/>
      <c r="AK781" s="5"/>
      <c r="AL781" s="5"/>
      <c r="AM781" s="5"/>
      <c r="AN781" s="5"/>
      <c r="AO781" s="5"/>
      <c r="AP781" s="35"/>
      <c r="AQ781" s="34"/>
      <c r="AR781" s="34"/>
      <c r="AS781" s="34"/>
      <c r="AT781" s="34"/>
      <c r="AU781" s="34"/>
      <c r="AV781" s="34"/>
      <c r="AW781" s="34"/>
      <c r="AX781" s="34"/>
      <c r="AY781" s="34"/>
      <c r="AZ781" s="34"/>
      <c r="BA781" s="5"/>
      <c r="BB781" s="5"/>
      <c r="BC781" s="5"/>
      <c r="BD781" s="5"/>
      <c r="BE781" s="5"/>
      <c r="BF781" s="5"/>
      <c r="BG781" s="5"/>
      <c r="BH781" s="5"/>
      <c r="BI781" s="5"/>
      <c r="BJ781" s="5"/>
      <c r="BK781" s="5"/>
      <c r="BL781" s="5"/>
      <c r="BM781" s="4"/>
      <c r="BN781" s="5"/>
      <c r="BO781" s="5"/>
      <c r="BP781" s="5"/>
      <c r="BQ781" s="5"/>
      <c r="BR781" s="5"/>
      <c r="BS781" s="5"/>
      <c r="BT781" s="5"/>
      <c r="BU781" s="5"/>
    </row>
    <row r="782" spans="1:73" ht="13" x14ac:dyDescent="0.15">
      <c r="A782" s="34"/>
      <c r="B782" s="5"/>
      <c r="C782" s="5"/>
      <c r="D782" s="5"/>
      <c r="E782" s="5"/>
      <c r="F782" s="5"/>
      <c r="G782" s="5"/>
      <c r="H782" s="5"/>
      <c r="I782" s="5"/>
      <c r="J782" s="5"/>
      <c r="K782" s="5"/>
      <c r="L782" s="34"/>
      <c r="M782" s="34"/>
      <c r="N782" s="34"/>
      <c r="O782" s="34"/>
      <c r="P782" s="34"/>
      <c r="Q782" s="34"/>
      <c r="R782" s="5"/>
      <c r="S782" s="5"/>
      <c r="T782" s="5"/>
      <c r="U782" s="5"/>
      <c r="V782" s="5"/>
      <c r="W782" s="34"/>
      <c r="X782" s="34"/>
      <c r="Y782" s="34"/>
      <c r="Z782" s="34"/>
      <c r="AA782" s="34"/>
      <c r="AB782" s="5"/>
      <c r="AC782" s="5"/>
      <c r="AD782" s="34"/>
      <c r="AE782" s="5"/>
      <c r="AF782" s="5"/>
      <c r="AG782" s="5"/>
      <c r="AH782" s="5"/>
      <c r="AI782" s="5"/>
      <c r="AJ782" s="5"/>
      <c r="AK782" s="5"/>
      <c r="AL782" s="5"/>
      <c r="AM782" s="5"/>
      <c r="AN782" s="5"/>
      <c r="AO782" s="5"/>
      <c r="AP782" s="35"/>
      <c r="AQ782" s="34"/>
      <c r="AR782" s="34"/>
      <c r="AS782" s="34"/>
      <c r="AT782" s="34"/>
      <c r="AU782" s="34"/>
      <c r="AV782" s="34"/>
      <c r="AW782" s="34"/>
      <c r="AX782" s="34"/>
      <c r="AY782" s="34"/>
      <c r="AZ782" s="34"/>
      <c r="BA782" s="5"/>
      <c r="BB782" s="5"/>
      <c r="BC782" s="5"/>
      <c r="BD782" s="5"/>
      <c r="BE782" s="5"/>
      <c r="BF782" s="5"/>
      <c r="BG782" s="5"/>
      <c r="BH782" s="5"/>
      <c r="BI782" s="5"/>
      <c r="BJ782" s="5"/>
      <c r="BK782" s="5"/>
      <c r="BL782" s="5"/>
      <c r="BM782" s="4"/>
      <c r="BN782" s="5"/>
      <c r="BO782" s="5"/>
      <c r="BP782" s="5"/>
      <c r="BQ782" s="5"/>
      <c r="BR782" s="5"/>
      <c r="BS782" s="5"/>
      <c r="BT782" s="5"/>
      <c r="BU782" s="5"/>
    </row>
    <row r="783" spans="1:73" ht="13" x14ac:dyDescent="0.15">
      <c r="A783" s="34"/>
      <c r="B783" s="5"/>
      <c r="C783" s="5"/>
      <c r="D783" s="5"/>
      <c r="E783" s="5"/>
      <c r="F783" s="5"/>
      <c r="G783" s="5"/>
      <c r="H783" s="5"/>
      <c r="I783" s="5"/>
      <c r="J783" s="5"/>
      <c r="K783" s="5"/>
      <c r="L783" s="34"/>
      <c r="M783" s="34"/>
      <c r="N783" s="34"/>
      <c r="O783" s="34"/>
      <c r="P783" s="34"/>
      <c r="Q783" s="34"/>
      <c r="R783" s="5"/>
      <c r="S783" s="5"/>
      <c r="T783" s="5"/>
      <c r="U783" s="5"/>
      <c r="V783" s="5"/>
      <c r="W783" s="34"/>
      <c r="X783" s="34"/>
      <c r="Y783" s="34"/>
      <c r="Z783" s="34"/>
      <c r="AA783" s="34"/>
      <c r="AB783" s="5"/>
      <c r="AC783" s="5"/>
      <c r="AD783" s="34"/>
      <c r="AE783" s="5"/>
      <c r="AF783" s="5"/>
      <c r="AG783" s="5"/>
      <c r="AH783" s="5"/>
      <c r="AI783" s="5"/>
      <c r="AJ783" s="5"/>
      <c r="AK783" s="5"/>
      <c r="AL783" s="5"/>
      <c r="AM783" s="5"/>
      <c r="AN783" s="5"/>
      <c r="AO783" s="5"/>
      <c r="AP783" s="35"/>
      <c r="AQ783" s="34"/>
      <c r="AR783" s="34"/>
      <c r="AS783" s="34"/>
      <c r="AT783" s="34"/>
      <c r="AU783" s="34"/>
      <c r="AV783" s="34"/>
      <c r="AW783" s="34"/>
      <c r="AX783" s="34"/>
      <c r="AY783" s="34"/>
      <c r="AZ783" s="34"/>
      <c r="BA783" s="5"/>
      <c r="BB783" s="5"/>
      <c r="BC783" s="5"/>
      <c r="BD783" s="5"/>
      <c r="BE783" s="5"/>
      <c r="BF783" s="5"/>
      <c r="BG783" s="5"/>
      <c r="BH783" s="5"/>
      <c r="BI783" s="5"/>
      <c r="BJ783" s="5"/>
      <c r="BK783" s="5"/>
      <c r="BL783" s="5"/>
      <c r="BM783" s="4"/>
      <c r="BN783" s="5"/>
      <c r="BO783" s="5"/>
      <c r="BP783" s="5"/>
      <c r="BQ783" s="5"/>
      <c r="BR783" s="5"/>
      <c r="BS783" s="5"/>
      <c r="BT783" s="5"/>
      <c r="BU783" s="5"/>
    </row>
    <row r="784" spans="1:73" ht="13" x14ac:dyDescent="0.15">
      <c r="A784" s="34"/>
      <c r="B784" s="5"/>
      <c r="C784" s="5"/>
      <c r="D784" s="5"/>
      <c r="E784" s="5"/>
      <c r="F784" s="5"/>
      <c r="G784" s="5"/>
      <c r="H784" s="5"/>
      <c r="I784" s="5"/>
      <c r="J784" s="5"/>
      <c r="K784" s="5"/>
      <c r="L784" s="34"/>
      <c r="M784" s="34"/>
      <c r="N784" s="34"/>
      <c r="O784" s="34"/>
      <c r="P784" s="34"/>
      <c r="Q784" s="34"/>
      <c r="R784" s="5"/>
      <c r="S784" s="5"/>
      <c r="T784" s="5"/>
      <c r="U784" s="5"/>
      <c r="V784" s="5"/>
      <c r="W784" s="34"/>
      <c r="X784" s="34"/>
      <c r="Y784" s="34"/>
      <c r="Z784" s="34"/>
      <c r="AA784" s="34"/>
      <c r="AB784" s="5"/>
      <c r="AC784" s="5"/>
      <c r="AD784" s="34"/>
      <c r="AE784" s="5"/>
      <c r="AF784" s="5"/>
      <c r="AG784" s="5"/>
      <c r="AH784" s="5"/>
      <c r="AI784" s="5"/>
      <c r="AJ784" s="5"/>
      <c r="AK784" s="5"/>
      <c r="AL784" s="5"/>
      <c r="AM784" s="5"/>
      <c r="AN784" s="5"/>
      <c r="AO784" s="5"/>
      <c r="AP784" s="35"/>
      <c r="AQ784" s="34"/>
      <c r="AR784" s="34"/>
      <c r="AS784" s="34"/>
      <c r="AT784" s="34"/>
      <c r="AU784" s="34"/>
      <c r="AV784" s="34"/>
      <c r="AW784" s="34"/>
      <c r="AX784" s="34"/>
      <c r="AY784" s="34"/>
      <c r="AZ784" s="34"/>
      <c r="BA784" s="5"/>
      <c r="BB784" s="5"/>
      <c r="BC784" s="5"/>
      <c r="BD784" s="5"/>
      <c r="BE784" s="5"/>
      <c r="BF784" s="5"/>
      <c r="BG784" s="5"/>
      <c r="BH784" s="5"/>
      <c r="BI784" s="5"/>
      <c r="BJ784" s="5"/>
      <c r="BK784" s="5"/>
      <c r="BL784" s="5"/>
      <c r="BM784" s="4"/>
      <c r="BN784" s="5"/>
      <c r="BO784" s="5"/>
      <c r="BP784" s="5"/>
      <c r="BQ784" s="5"/>
      <c r="BR784" s="5"/>
      <c r="BS784" s="5"/>
      <c r="BT784" s="5"/>
      <c r="BU784" s="5"/>
    </row>
    <row r="785" spans="1:73" ht="13" x14ac:dyDescent="0.15">
      <c r="A785" s="34"/>
      <c r="B785" s="5"/>
      <c r="C785" s="5"/>
      <c r="D785" s="5"/>
      <c r="E785" s="5"/>
      <c r="F785" s="5"/>
      <c r="G785" s="5"/>
      <c r="H785" s="5"/>
      <c r="I785" s="5"/>
      <c r="J785" s="5"/>
      <c r="K785" s="5"/>
      <c r="L785" s="34"/>
      <c r="M785" s="34"/>
      <c r="N785" s="34"/>
      <c r="O785" s="34"/>
      <c r="P785" s="34"/>
      <c r="Q785" s="34"/>
      <c r="R785" s="5"/>
      <c r="S785" s="5"/>
      <c r="T785" s="5"/>
      <c r="U785" s="5"/>
      <c r="V785" s="5"/>
      <c r="W785" s="34"/>
      <c r="X785" s="34"/>
      <c r="Y785" s="34"/>
      <c r="Z785" s="34"/>
      <c r="AA785" s="34"/>
      <c r="AB785" s="5"/>
      <c r="AC785" s="5"/>
      <c r="AD785" s="34"/>
      <c r="AE785" s="5"/>
      <c r="AF785" s="5"/>
      <c r="AG785" s="5"/>
      <c r="AH785" s="5"/>
      <c r="AI785" s="5"/>
      <c r="AJ785" s="5"/>
      <c r="AK785" s="5"/>
      <c r="AL785" s="5"/>
      <c r="AM785" s="5"/>
      <c r="AN785" s="5"/>
      <c r="AO785" s="5"/>
      <c r="AP785" s="35"/>
      <c r="AQ785" s="34"/>
      <c r="AR785" s="34"/>
      <c r="AS785" s="34"/>
      <c r="AT785" s="34"/>
      <c r="AU785" s="34"/>
      <c r="AV785" s="34"/>
      <c r="AW785" s="34"/>
      <c r="AX785" s="34"/>
      <c r="AY785" s="34"/>
      <c r="AZ785" s="34"/>
      <c r="BA785" s="5"/>
      <c r="BB785" s="5"/>
      <c r="BC785" s="5"/>
      <c r="BD785" s="5"/>
      <c r="BE785" s="5"/>
      <c r="BF785" s="5"/>
      <c r="BG785" s="5"/>
      <c r="BH785" s="5"/>
      <c r="BI785" s="5"/>
      <c r="BJ785" s="5"/>
      <c r="BK785" s="5"/>
      <c r="BL785" s="5"/>
      <c r="BM785" s="4"/>
      <c r="BN785" s="5"/>
      <c r="BO785" s="5"/>
      <c r="BP785" s="5"/>
      <c r="BQ785" s="5"/>
      <c r="BR785" s="5"/>
      <c r="BS785" s="5"/>
      <c r="BT785" s="5"/>
      <c r="BU785" s="5"/>
    </row>
    <row r="786" spans="1:73" ht="13" x14ac:dyDescent="0.15">
      <c r="A786" s="34"/>
      <c r="B786" s="5"/>
      <c r="C786" s="5"/>
      <c r="D786" s="5"/>
      <c r="E786" s="5"/>
      <c r="F786" s="5"/>
      <c r="G786" s="5"/>
      <c r="H786" s="5"/>
      <c r="I786" s="5"/>
      <c r="J786" s="5"/>
      <c r="K786" s="5"/>
      <c r="L786" s="34"/>
      <c r="M786" s="34"/>
      <c r="N786" s="34"/>
      <c r="O786" s="34"/>
      <c r="P786" s="34"/>
      <c r="Q786" s="34"/>
      <c r="R786" s="5"/>
      <c r="S786" s="5"/>
      <c r="T786" s="5"/>
      <c r="U786" s="5"/>
      <c r="V786" s="5"/>
      <c r="W786" s="34"/>
      <c r="X786" s="34"/>
      <c r="Y786" s="34"/>
      <c r="Z786" s="34"/>
      <c r="AA786" s="34"/>
      <c r="AB786" s="5"/>
      <c r="AC786" s="5"/>
      <c r="AD786" s="34"/>
      <c r="AE786" s="5"/>
      <c r="AF786" s="5"/>
      <c r="AG786" s="5"/>
      <c r="AH786" s="5"/>
      <c r="AI786" s="5"/>
      <c r="AJ786" s="5"/>
      <c r="AK786" s="5"/>
      <c r="AL786" s="5"/>
      <c r="AM786" s="5"/>
      <c r="AN786" s="5"/>
      <c r="AO786" s="5"/>
      <c r="AP786" s="35"/>
      <c r="AQ786" s="34"/>
      <c r="AR786" s="34"/>
      <c r="AS786" s="34"/>
      <c r="AT786" s="34"/>
      <c r="AU786" s="34"/>
      <c r="AV786" s="34"/>
      <c r="AW786" s="34"/>
      <c r="AX786" s="34"/>
      <c r="AY786" s="34"/>
      <c r="AZ786" s="34"/>
      <c r="BA786" s="5"/>
      <c r="BB786" s="5"/>
      <c r="BC786" s="5"/>
      <c r="BD786" s="5"/>
      <c r="BE786" s="5"/>
      <c r="BF786" s="5"/>
      <c r="BG786" s="5"/>
      <c r="BH786" s="5"/>
      <c r="BI786" s="5"/>
      <c r="BJ786" s="5"/>
      <c r="BK786" s="5"/>
      <c r="BL786" s="5"/>
      <c r="BM786" s="4"/>
      <c r="BN786" s="5"/>
      <c r="BO786" s="5"/>
      <c r="BP786" s="5"/>
      <c r="BQ786" s="5"/>
      <c r="BR786" s="5"/>
      <c r="BS786" s="5"/>
      <c r="BT786" s="5"/>
      <c r="BU786" s="5"/>
    </row>
    <row r="787" spans="1:73" ht="13" x14ac:dyDescent="0.15">
      <c r="A787" s="34"/>
      <c r="B787" s="5"/>
      <c r="C787" s="5"/>
      <c r="D787" s="5"/>
      <c r="E787" s="5"/>
      <c r="F787" s="5"/>
      <c r="G787" s="5"/>
      <c r="H787" s="5"/>
      <c r="I787" s="5"/>
      <c r="J787" s="5"/>
      <c r="K787" s="5"/>
      <c r="L787" s="34"/>
      <c r="M787" s="34"/>
      <c r="N787" s="34"/>
      <c r="O787" s="34"/>
      <c r="P787" s="34"/>
      <c r="Q787" s="34"/>
      <c r="R787" s="5"/>
      <c r="S787" s="5"/>
      <c r="T787" s="5"/>
      <c r="U787" s="5"/>
      <c r="V787" s="5"/>
      <c r="W787" s="34"/>
      <c r="X787" s="34"/>
      <c r="Y787" s="34"/>
      <c r="Z787" s="34"/>
      <c r="AA787" s="34"/>
      <c r="AB787" s="5"/>
      <c r="AC787" s="5"/>
      <c r="AD787" s="34"/>
      <c r="AE787" s="5"/>
      <c r="AF787" s="5"/>
      <c r="AG787" s="5"/>
      <c r="AH787" s="5"/>
      <c r="AI787" s="5"/>
      <c r="AJ787" s="5"/>
      <c r="AK787" s="5"/>
      <c r="AL787" s="5"/>
      <c r="AM787" s="5"/>
      <c r="AN787" s="5"/>
      <c r="AO787" s="5"/>
      <c r="AP787" s="35"/>
      <c r="AQ787" s="34"/>
      <c r="AR787" s="34"/>
      <c r="AS787" s="34"/>
      <c r="AT787" s="34"/>
      <c r="AU787" s="34"/>
      <c r="AV787" s="34"/>
      <c r="AW787" s="34"/>
      <c r="AX787" s="34"/>
      <c r="AY787" s="34"/>
      <c r="AZ787" s="34"/>
      <c r="BA787" s="5"/>
      <c r="BB787" s="5"/>
      <c r="BC787" s="5"/>
      <c r="BD787" s="5"/>
      <c r="BE787" s="5"/>
      <c r="BF787" s="5"/>
      <c r="BG787" s="5"/>
      <c r="BH787" s="5"/>
      <c r="BI787" s="5"/>
      <c r="BJ787" s="5"/>
      <c r="BK787" s="5"/>
      <c r="BL787" s="5"/>
      <c r="BM787" s="4"/>
      <c r="BN787" s="5"/>
      <c r="BO787" s="5"/>
      <c r="BP787" s="5"/>
      <c r="BQ787" s="5"/>
      <c r="BR787" s="5"/>
      <c r="BS787" s="5"/>
      <c r="BT787" s="5"/>
      <c r="BU787" s="5"/>
    </row>
    <row r="788" spans="1:73" ht="13" x14ac:dyDescent="0.15">
      <c r="A788" s="34"/>
      <c r="B788" s="5"/>
      <c r="C788" s="5"/>
      <c r="D788" s="5"/>
      <c r="E788" s="5"/>
      <c r="F788" s="5"/>
      <c r="G788" s="5"/>
      <c r="H788" s="5"/>
      <c r="I788" s="5"/>
      <c r="J788" s="5"/>
      <c r="K788" s="5"/>
      <c r="L788" s="34"/>
      <c r="M788" s="34"/>
      <c r="N788" s="34"/>
      <c r="O788" s="34"/>
      <c r="P788" s="34"/>
      <c r="Q788" s="34"/>
      <c r="R788" s="5"/>
      <c r="S788" s="5"/>
      <c r="T788" s="5"/>
      <c r="U788" s="5"/>
      <c r="V788" s="5"/>
      <c r="W788" s="34"/>
      <c r="X788" s="34"/>
      <c r="Y788" s="34"/>
      <c r="Z788" s="34"/>
      <c r="AA788" s="34"/>
      <c r="AB788" s="5"/>
      <c r="AC788" s="5"/>
      <c r="AD788" s="34"/>
      <c r="AE788" s="5"/>
      <c r="AF788" s="5"/>
      <c r="AG788" s="5"/>
      <c r="AH788" s="5"/>
      <c r="AI788" s="5"/>
      <c r="AJ788" s="5"/>
      <c r="AK788" s="5"/>
      <c r="AL788" s="5"/>
      <c r="AM788" s="5"/>
      <c r="AN788" s="5"/>
      <c r="AO788" s="5"/>
      <c r="AP788" s="35"/>
      <c r="AQ788" s="34"/>
      <c r="AR788" s="34"/>
      <c r="AS788" s="34"/>
      <c r="AT788" s="34"/>
      <c r="AU788" s="34"/>
      <c r="AV788" s="34"/>
      <c r="AW788" s="34"/>
      <c r="AX788" s="34"/>
      <c r="AY788" s="34"/>
      <c r="AZ788" s="34"/>
      <c r="BA788" s="5"/>
      <c r="BB788" s="5"/>
      <c r="BC788" s="5"/>
      <c r="BD788" s="5"/>
      <c r="BE788" s="5"/>
      <c r="BF788" s="5"/>
      <c r="BG788" s="5"/>
      <c r="BH788" s="5"/>
      <c r="BI788" s="5"/>
      <c r="BJ788" s="5"/>
      <c r="BK788" s="5"/>
      <c r="BL788" s="5"/>
      <c r="BM788" s="4"/>
      <c r="BN788" s="5"/>
      <c r="BO788" s="5"/>
      <c r="BP788" s="5"/>
      <c r="BQ788" s="5"/>
      <c r="BR788" s="5"/>
      <c r="BS788" s="5"/>
      <c r="BT788" s="5"/>
      <c r="BU788" s="5"/>
    </row>
    <row r="789" spans="1:73" ht="13" x14ac:dyDescent="0.15">
      <c r="A789" s="34"/>
      <c r="B789" s="5"/>
      <c r="C789" s="5"/>
      <c r="D789" s="5"/>
      <c r="E789" s="5"/>
      <c r="F789" s="5"/>
      <c r="G789" s="5"/>
      <c r="H789" s="5"/>
      <c r="I789" s="5"/>
      <c r="J789" s="5"/>
      <c r="K789" s="5"/>
      <c r="L789" s="34"/>
      <c r="M789" s="34"/>
      <c r="N789" s="34"/>
      <c r="O789" s="34"/>
      <c r="P789" s="34"/>
      <c r="Q789" s="34"/>
      <c r="R789" s="5"/>
      <c r="S789" s="5"/>
      <c r="T789" s="5"/>
      <c r="U789" s="5"/>
      <c r="V789" s="5"/>
      <c r="W789" s="34"/>
      <c r="X789" s="34"/>
      <c r="Y789" s="34"/>
      <c r="Z789" s="34"/>
      <c r="AA789" s="34"/>
      <c r="AB789" s="5"/>
      <c r="AC789" s="5"/>
      <c r="AD789" s="34"/>
      <c r="AE789" s="5"/>
      <c r="AF789" s="5"/>
      <c r="AG789" s="5"/>
      <c r="AH789" s="5"/>
      <c r="AI789" s="5"/>
      <c r="AJ789" s="5"/>
      <c r="AK789" s="5"/>
      <c r="AL789" s="5"/>
      <c r="AM789" s="5"/>
      <c r="AN789" s="5"/>
      <c r="AO789" s="5"/>
      <c r="AP789" s="35"/>
      <c r="AQ789" s="34"/>
      <c r="AR789" s="34"/>
      <c r="AS789" s="34"/>
      <c r="AT789" s="34"/>
      <c r="AU789" s="34"/>
      <c r="AV789" s="34"/>
      <c r="AW789" s="34"/>
      <c r="AX789" s="34"/>
      <c r="AY789" s="34"/>
      <c r="AZ789" s="34"/>
      <c r="BA789" s="5"/>
      <c r="BB789" s="5"/>
      <c r="BC789" s="5"/>
      <c r="BD789" s="5"/>
      <c r="BE789" s="5"/>
      <c r="BF789" s="5"/>
      <c r="BG789" s="5"/>
      <c r="BH789" s="5"/>
      <c r="BI789" s="5"/>
      <c r="BJ789" s="5"/>
      <c r="BK789" s="5"/>
      <c r="BL789" s="5"/>
      <c r="BM789" s="4"/>
      <c r="BN789" s="5"/>
      <c r="BO789" s="5"/>
      <c r="BP789" s="5"/>
      <c r="BQ789" s="5"/>
      <c r="BR789" s="5"/>
      <c r="BS789" s="5"/>
      <c r="BT789" s="5"/>
      <c r="BU789" s="5"/>
    </row>
    <row r="790" spans="1:73" ht="13" x14ac:dyDescent="0.15">
      <c r="A790" s="34"/>
      <c r="B790" s="5"/>
      <c r="C790" s="5"/>
      <c r="D790" s="5"/>
      <c r="E790" s="5"/>
      <c r="F790" s="5"/>
      <c r="G790" s="5"/>
      <c r="H790" s="5"/>
      <c r="I790" s="5"/>
      <c r="J790" s="5"/>
      <c r="K790" s="5"/>
      <c r="L790" s="34"/>
      <c r="M790" s="34"/>
      <c r="N790" s="34"/>
      <c r="O790" s="34"/>
      <c r="P790" s="34"/>
      <c r="Q790" s="34"/>
      <c r="R790" s="5"/>
      <c r="S790" s="5"/>
      <c r="T790" s="5"/>
      <c r="U790" s="5"/>
      <c r="V790" s="5"/>
      <c r="W790" s="34"/>
      <c r="X790" s="34"/>
      <c r="Y790" s="34"/>
      <c r="Z790" s="34"/>
      <c r="AA790" s="34"/>
      <c r="AB790" s="5"/>
      <c r="AC790" s="5"/>
      <c r="AD790" s="34"/>
      <c r="AE790" s="5"/>
      <c r="AF790" s="5"/>
      <c r="AG790" s="5"/>
      <c r="AH790" s="5"/>
      <c r="AI790" s="5"/>
      <c r="AJ790" s="5"/>
      <c r="AK790" s="5"/>
      <c r="AL790" s="5"/>
      <c r="AM790" s="5"/>
      <c r="AN790" s="5"/>
      <c r="AO790" s="5"/>
      <c r="AP790" s="35"/>
      <c r="AQ790" s="34"/>
      <c r="AR790" s="34"/>
      <c r="AS790" s="34"/>
      <c r="AT790" s="34"/>
      <c r="AU790" s="34"/>
      <c r="AV790" s="34"/>
      <c r="AW790" s="34"/>
      <c r="AX790" s="34"/>
      <c r="AY790" s="34"/>
      <c r="AZ790" s="34"/>
      <c r="BA790" s="5"/>
      <c r="BB790" s="5"/>
      <c r="BC790" s="5"/>
      <c r="BD790" s="5"/>
      <c r="BE790" s="5"/>
      <c r="BF790" s="5"/>
      <c r="BG790" s="5"/>
      <c r="BH790" s="5"/>
      <c r="BI790" s="5"/>
      <c r="BJ790" s="5"/>
      <c r="BK790" s="5"/>
      <c r="BL790" s="5"/>
      <c r="BM790" s="4"/>
      <c r="BN790" s="5"/>
      <c r="BO790" s="5"/>
      <c r="BP790" s="5"/>
      <c r="BQ790" s="5"/>
      <c r="BR790" s="5"/>
      <c r="BS790" s="5"/>
      <c r="BT790" s="5"/>
      <c r="BU790" s="5"/>
    </row>
    <row r="791" spans="1:73" ht="13" x14ac:dyDescent="0.15">
      <c r="A791" s="34"/>
      <c r="B791" s="5"/>
      <c r="C791" s="5"/>
      <c r="D791" s="5"/>
      <c r="E791" s="5"/>
      <c r="F791" s="5"/>
      <c r="G791" s="5"/>
      <c r="H791" s="5"/>
      <c r="I791" s="5"/>
      <c r="J791" s="5"/>
      <c r="K791" s="5"/>
      <c r="L791" s="34"/>
      <c r="M791" s="34"/>
      <c r="N791" s="34"/>
      <c r="O791" s="34"/>
      <c r="P791" s="34"/>
      <c r="Q791" s="34"/>
      <c r="R791" s="5"/>
      <c r="S791" s="5"/>
      <c r="T791" s="5"/>
      <c r="U791" s="5"/>
      <c r="V791" s="5"/>
      <c r="W791" s="34"/>
      <c r="X791" s="34"/>
      <c r="Y791" s="34"/>
      <c r="Z791" s="34"/>
      <c r="AA791" s="34"/>
      <c r="AB791" s="5"/>
      <c r="AC791" s="5"/>
      <c r="AD791" s="34"/>
      <c r="AE791" s="5"/>
      <c r="AF791" s="5"/>
      <c r="AG791" s="5"/>
      <c r="AH791" s="5"/>
      <c r="AI791" s="5"/>
      <c r="AJ791" s="5"/>
      <c r="AK791" s="5"/>
      <c r="AL791" s="5"/>
      <c r="AM791" s="5"/>
      <c r="AN791" s="5"/>
      <c r="AO791" s="5"/>
      <c r="AP791" s="35"/>
      <c r="AQ791" s="34"/>
      <c r="AR791" s="34"/>
      <c r="AS791" s="34"/>
      <c r="AT791" s="34"/>
      <c r="AU791" s="34"/>
      <c r="AV791" s="34"/>
      <c r="AW791" s="34"/>
      <c r="AX791" s="34"/>
      <c r="AY791" s="34"/>
      <c r="AZ791" s="34"/>
      <c r="BA791" s="5"/>
      <c r="BB791" s="5"/>
      <c r="BC791" s="5"/>
      <c r="BD791" s="5"/>
      <c r="BE791" s="5"/>
      <c r="BF791" s="5"/>
      <c r="BG791" s="5"/>
      <c r="BH791" s="5"/>
      <c r="BI791" s="5"/>
      <c r="BJ791" s="5"/>
      <c r="BK791" s="5"/>
      <c r="BL791" s="5"/>
      <c r="BM791" s="4"/>
      <c r="BN791" s="5"/>
      <c r="BO791" s="5"/>
      <c r="BP791" s="5"/>
      <c r="BQ791" s="5"/>
      <c r="BR791" s="5"/>
      <c r="BS791" s="5"/>
      <c r="BT791" s="5"/>
      <c r="BU791" s="5"/>
    </row>
    <row r="792" spans="1:73" ht="13" x14ac:dyDescent="0.15">
      <c r="A792" s="34"/>
      <c r="B792" s="5"/>
      <c r="C792" s="5"/>
      <c r="D792" s="5"/>
      <c r="E792" s="5"/>
      <c r="F792" s="5"/>
      <c r="G792" s="5"/>
      <c r="H792" s="5"/>
      <c r="I792" s="5"/>
      <c r="J792" s="5"/>
      <c r="K792" s="5"/>
      <c r="L792" s="34"/>
      <c r="M792" s="34"/>
      <c r="N792" s="34"/>
      <c r="O792" s="34"/>
      <c r="P792" s="34"/>
      <c r="Q792" s="34"/>
      <c r="R792" s="5"/>
      <c r="S792" s="5"/>
      <c r="T792" s="5"/>
      <c r="U792" s="5"/>
      <c r="V792" s="5"/>
      <c r="W792" s="34"/>
      <c r="X792" s="34"/>
      <c r="Y792" s="34"/>
      <c r="Z792" s="34"/>
      <c r="AA792" s="34"/>
      <c r="AB792" s="5"/>
      <c r="AC792" s="5"/>
      <c r="AD792" s="34"/>
      <c r="AE792" s="5"/>
      <c r="AF792" s="5"/>
      <c r="AG792" s="5"/>
      <c r="AH792" s="5"/>
      <c r="AI792" s="5"/>
      <c r="AJ792" s="5"/>
      <c r="AK792" s="5"/>
      <c r="AL792" s="5"/>
      <c r="AM792" s="5"/>
      <c r="AN792" s="5"/>
      <c r="AO792" s="5"/>
      <c r="AP792" s="35"/>
      <c r="AQ792" s="34"/>
      <c r="AR792" s="34"/>
      <c r="AS792" s="34"/>
      <c r="AT792" s="34"/>
      <c r="AU792" s="34"/>
      <c r="AV792" s="34"/>
      <c r="AW792" s="34"/>
      <c r="AX792" s="34"/>
      <c r="AY792" s="34"/>
      <c r="AZ792" s="34"/>
      <c r="BA792" s="5"/>
      <c r="BB792" s="5"/>
      <c r="BC792" s="5"/>
      <c r="BD792" s="5"/>
      <c r="BE792" s="5"/>
      <c r="BF792" s="5"/>
      <c r="BG792" s="5"/>
      <c r="BH792" s="5"/>
      <c r="BI792" s="5"/>
      <c r="BJ792" s="5"/>
      <c r="BK792" s="5"/>
      <c r="BL792" s="5"/>
      <c r="BM792" s="4"/>
      <c r="BN792" s="5"/>
      <c r="BO792" s="5"/>
      <c r="BP792" s="5"/>
      <c r="BQ792" s="5"/>
      <c r="BR792" s="5"/>
      <c r="BS792" s="5"/>
      <c r="BT792" s="5"/>
      <c r="BU792" s="5"/>
    </row>
    <row r="793" spans="1:73" ht="13" x14ac:dyDescent="0.15">
      <c r="A793" s="34"/>
      <c r="B793" s="5"/>
      <c r="C793" s="5"/>
      <c r="D793" s="5"/>
      <c r="E793" s="5"/>
      <c r="F793" s="5"/>
      <c r="G793" s="5"/>
      <c r="H793" s="5"/>
      <c r="I793" s="5"/>
      <c r="J793" s="5"/>
      <c r="K793" s="5"/>
      <c r="L793" s="34"/>
      <c r="M793" s="34"/>
      <c r="N793" s="34"/>
      <c r="O793" s="34"/>
      <c r="P793" s="34"/>
      <c r="Q793" s="34"/>
      <c r="R793" s="5"/>
      <c r="S793" s="5"/>
      <c r="T793" s="5"/>
      <c r="U793" s="5"/>
      <c r="V793" s="5"/>
      <c r="W793" s="34"/>
      <c r="X793" s="34"/>
      <c r="Y793" s="34"/>
      <c r="Z793" s="34"/>
      <c r="AA793" s="34"/>
      <c r="AB793" s="5"/>
      <c r="AC793" s="5"/>
      <c r="AD793" s="34"/>
      <c r="AE793" s="5"/>
      <c r="AF793" s="5"/>
      <c r="AG793" s="5"/>
      <c r="AH793" s="5"/>
      <c r="AI793" s="5"/>
      <c r="AJ793" s="5"/>
      <c r="AK793" s="5"/>
      <c r="AL793" s="5"/>
      <c r="AM793" s="5"/>
      <c r="AN793" s="5"/>
      <c r="AO793" s="5"/>
      <c r="AP793" s="35"/>
      <c r="AQ793" s="34"/>
      <c r="AR793" s="34"/>
      <c r="AS793" s="34"/>
      <c r="AT793" s="34"/>
      <c r="AU793" s="34"/>
      <c r="AV793" s="34"/>
      <c r="AW793" s="34"/>
      <c r="AX793" s="34"/>
      <c r="AY793" s="34"/>
      <c r="AZ793" s="34"/>
      <c r="BA793" s="5"/>
      <c r="BB793" s="5"/>
      <c r="BC793" s="5"/>
      <c r="BD793" s="5"/>
      <c r="BE793" s="5"/>
      <c r="BF793" s="5"/>
      <c r="BG793" s="5"/>
      <c r="BH793" s="5"/>
      <c r="BI793" s="5"/>
      <c r="BJ793" s="5"/>
      <c r="BK793" s="5"/>
      <c r="BL793" s="5"/>
      <c r="BM793" s="4"/>
      <c r="BN793" s="5"/>
      <c r="BO793" s="5"/>
      <c r="BP793" s="5"/>
      <c r="BQ793" s="5"/>
      <c r="BR793" s="5"/>
      <c r="BS793" s="5"/>
      <c r="BT793" s="5"/>
      <c r="BU793" s="5"/>
    </row>
    <row r="794" spans="1:73" ht="13" x14ac:dyDescent="0.15">
      <c r="A794" s="34"/>
      <c r="B794" s="5"/>
      <c r="C794" s="5"/>
      <c r="D794" s="5"/>
      <c r="E794" s="5"/>
      <c r="F794" s="5"/>
      <c r="G794" s="5"/>
      <c r="H794" s="5"/>
      <c r="I794" s="5"/>
      <c r="J794" s="5"/>
      <c r="K794" s="5"/>
      <c r="L794" s="34"/>
      <c r="M794" s="34"/>
      <c r="N794" s="34"/>
      <c r="O794" s="34"/>
      <c r="P794" s="34"/>
      <c r="Q794" s="34"/>
      <c r="R794" s="5"/>
      <c r="S794" s="5"/>
      <c r="T794" s="5"/>
      <c r="U794" s="5"/>
      <c r="V794" s="5"/>
      <c r="W794" s="34"/>
      <c r="X794" s="34"/>
      <c r="Y794" s="34"/>
      <c r="Z794" s="34"/>
      <c r="AA794" s="34"/>
      <c r="AB794" s="5"/>
      <c r="AC794" s="5"/>
      <c r="AD794" s="34"/>
      <c r="AE794" s="5"/>
      <c r="AF794" s="5"/>
      <c r="AG794" s="5"/>
      <c r="AH794" s="5"/>
      <c r="AI794" s="5"/>
      <c r="AJ794" s="5"/>
      <c r="AK794" s="5"/>
      <c r="AL794" s="5"/>
      <c r="AM794" s="5"/>
      <c r="AN794" s="5"/>
      <c r="AO794" s="5"/>
      <c r="AP794" s="35"/>
      <c r="AQ794" s="34"/>
      <c r="AR794" s="34"/>
      <c r="AS794" s="34"/>
      <c r="AT794" s="34"/>
      <c r="AU794" s="34"/>
      <c r="AV794" s="34"/>
      <c r="AW794" s="34"/>
      <c r="AX794" s="34"/>
      <c r="AY794" s="34"/>
      <c r="AZ794" s="34"/>
      <c r="BA794" s="5"/>
      <c r="BB794" s="5"/>
      <c r="BC794" s="5"/>
      <c r="BD794" s="5"/>
      <c r="BE794" s="5"/>
      <c r="BF794" s="5"/>
      <c r="BG794" s="5"/>
      <c r="BH794" s="5"/>
      <c r="BI794" s="5"/>
      <c r="BJ794" s="5"/>
      <c r="BK794" s="5"/>
      <c r="BL794" s="5"/>
      <c r="BM794" s="4"/>
      <c r="BN794" s="5"/>
      <c r="BO794" s="5"/>
      <c r="BP794" s="5"/>
      <c r="BQ794" s="5"/>
      <c r="BR794" s="5"/>
      <c r="BS794" s="5"/>
      <c r="BT794" s="5"/>
      <c r="BU794" s="5"/>
    </row>
    <row r="795" spans="1:73" ht="13" x14ac:dyDescent="0.15">
      <c r="A795" s="34"/>
      <c r="B795" s="5"/>
      <c r="C795" s="5"/>
      <c r="D795" s="5"/>
      <c r="E795" s="5"/>
      <c r="F795" s="5"/>
      <c r="G795" s="5"/>
      <c r="H795" s="5"/>
      <c r="I795" s="5"/>
      <c r="J795" s="5"/>
      <c r="K795" s="5"/>
      <c r="L795" s="34"/>
      <c r="M795" s="34"/>
      <c r="N795" s="34"/>
      <c r="O795" s="34"/>
      <c r="P795" s="34"/>
      <c r="Q795" s="34"/>
      <c r="R795" s="5"/>
      <c r="S795" s="5"/>
      <c r="T795" s="5"/>
      <c r="U795" s="5"/>
      <c r="V795" s="5"/>
      <c r="W795" s="34"/>
      <c r="X795" s="34"/>
      <c r="Y795" s="34"/>
      <c r="Z795" s="34"/>
      <c r="AA795" s="34"/>
      <c r="AB795" s="5"/>
      <c r="AC795" s="5"/>
      <c r="AD795" s="34"/>
      <c r="AE795" s="5"/>
      <c r="AF795" s="5"/>
      <c r="AG795" s="5"/>
      <c r="AH795" s="5"/>
      <c r="AI795" s="5"/>
      <c r="AJ795" s="5"/>
      <c r="AK795" s="5"/>
      <c r="AL795" s="5"/>
      <c r="AM795" s="5"/>
      <c r="AN795" s="5"/>
      <c r="AO795" s="5"/>
      <c r="AP795" s="35"/>
      <c r="AQ795" s="34"/>
      <c r="AR795" s="34"/>
      <c r="AS795" s="34"/>
      <c r="AT795" s="34"/>
      <c r="AU795" s="34"/>
      <c r="AV795" s="34"/>
      <c r="AW795" s="34"/>
      <c r="AX795" s="34"/>
      <c r="AY795" s="34"/>
      <c r="AZ795" s="34"/>
      <c r="BA795" s="5"/>
      <c r="BB795" s="5"/>
      <c r="BC795" s="5"/>
      <c r="BD795" s="5"/>
      <c r="BE795" s="5"/>
      <c r="BF795" s="5"/>
      <c r="BG795" s="5"/>
      <c r="BH795" s="5"/>
      <c r="BI795" s="5"/>
      <c r="BJ795" s="5"/>
      <c r="BK795" s="5"/>
      <c r="BL795" s="5"/>
      <c r="BM795" s="4"/>
      <c r="BN795" s="5"/>
      <c r="BO795" s="5"/>
      <c r="BP795" s="5"/>
      <c r="BQ795" s="5"/>
      <c r="BR795" s="5"/>
      <c r="BS795" s="5"/>
      <c r="BT795" s="5"/>
      <c r="BU795" s="5"/>
    </row>
    <row r="796" spans="1:73" ht="13" x14ac:dyDescent="0.15">
      <c r="A796" s="34"/>
      <c r="B796" s="5"/>
      <c r="C796" s="5"/>
      <c r="D796" s="5"/>
      <c r="E796" s="5"/>
      <c r="F796" s="5"/>
      <c r="G796" s="5"/>
      <c r="H796" s="5"/>
      <c r="I796" s="5"/>
      <c r="J796" s="5"/>
      <c r="K796" s="5"/>
      <c r="L796" s="34"/>
      <c r="M796" s="34"/>
      <c r="N796" s="34"/>
      <c r="O796" s="34"/>
      <c r="P796" s="34"/>
      <c r="Q796" s="34"/>
      <c r="R796" s="5"/>
      <c r="S796" s="5"/>
      <c r="T796" s="5"/>
      <c r="U796" s="5"/>
      <c r="V796" s="5"/>
      <c r="W796" s="34"/>
      <c r="X796" s="34"/>
      <c r="Y796" s="34"/>
      <c r="Z796" s="34"/>
      <c r="AA796" s="34"/>
      <c r="AB796" s="5"/>
      <c r="AC796" s="5"/>
      <c r="AD796" s="34"/>
      <c r="AE796" s="5"/>
      <c r="AF796" s="5"/>
      <c r="AG796" s="5"/>
      <c r="AH796" s="5"/>
      <c r="AI796" s="5"/>
      <c r="AJ796" s="5"/>
      <c r="AK796" s="5"/>
      <c r="AL796" s="5"/>
      <c r="AM796" s="5"/>
      <c r="AN796" s="5"/>
      <c r="AO796" s="5"/>
      <c r="AP796" s="35"/>
      <c r="AQ796" s="34"/>
      <c r="AR796" s="34"/>
      <c r="AS796" s="34"/>
      <c r="AT796" s="34"/>
      <c r="AU796" s="34"/>
      <c r="AV796" s="34"/>
      <c r="AW796" s="34"/>
      <c r="AX796" s="34"/>
      <c r="AY796" s="34"/>
      <c r="AZ796" s="34"/>
      <c r="BA796" s="5"/>
      <c r="BB796" s="5"/>
      <c r="BC796" s="5"/>
      <c r="BD796" s="5"/>
      <c r="BE796" s="5"/>
      <c r="BF796" s="5"/>
      <c r="BG796" s="5"/>
      <c r="BH796" s="5"/>
      <c r="BI796" s="5"/>
      <c r="BJ796" s="5"/>
      <c r="BK796" s="5"/>
      <c r="BL796" s="5"/>
      <c r="BM796" s="4"/>
      <c r="BN796" s="5"/>
      <c r="BO796" s="5"/>
      <c r="BP796" s="5"/>
      <c r="BQ796" s="5"/>
      <c r="BR796" s="5"/>
      <c r="BS796" s="5"/>
      <c r="BT796" s="5"/>
      <c r="BU796" s="5"/>
    </row>
    <row r="797" spans="1:73" ht="13" x14ac:dyDescent="0.15">
      <c r="A797" s="34"/>
      <c r="B797" s="5"/>
      <c r="C797" s="5"/>
      <c r="D797" s="5"/>
      <c r="E797" s="5"/>
      <c r="F797" s="5"/>
      <c r="G797" s="5"/>
      <c r="H797" s="5"/>
      <c r="I797" s="5"/>
      <c r="J797" s="5"/>
      <c r="K797" s="5"/>
      <c r="L797" s="34"/>
      <c r="M797" s="34"/>
      <c r="N797" s="34"/>
      <c r="O797" s="34"/>
      <c r="P797" s="34"/>
      <c r="Q797" s="34"/>
      <c r="R797" s="5"/>
      <c r="S797" s="5"/>
      <c r="T797" s="5"/>
      <c r="U797" s="5"/>
      <c r="V797" s="5"/>
      <c r="W797" s="34"/>
      <c r="X797" s="34"/>
      <c r="Y797" s="34"/>
      <c r="Z797" s="34"/>
      <c r="AA797" s="34"/>
      <c r="AB797" s="5"/>
      <c r="AC797" s="5"/>
      <c r="AD797" s="34"/>
      <c r="AE797" s="5"/>
      <c r="AF797" s="5"/>
      <c r="AG797" s="5"/>
      <c r="AH797" s="5"/>
      <c r="AI797" s="5"/>
      <c r="AJ797" s="5"/>
      <c r="AK797" s="5"/>
      <c r="AL797" s="5"/>
      <c r="AM797" s="5"/>
      <c r="AN797" s="5"/>
      <c r="AO797" s="5"/>
      <c r="AP797" s="35"/>
      <c r="AQ797" s="34"/>
      <c r="AR797" s="34"/>
      <c r="AS797" s="34"/>
      <c r="AT797" s="34"/>
      <c r="AU797" s="34"/>
      <c r="AV797" s="34"/>
      <c r="AW797" s="34"/>
      <c r="AX797" s="34"/>
      <c r="AY797" s="34"/>
      <c r="AZ797" s="34"/>
      <c r="BA797" s="5"/>
      <c r="BB797" s="5"/>
      <c r="BC797" s="5"/>
      <c r="BD797" s="5"/>
      <c r="BE797" s="5"/>
      <c r="BF797" s="5"/>
      <c r="BG797" s="5"/>
      <c r="BH797" s="5"/>
      <c r="BI797" s="5"/>
      <c r="BJ797" s="5"/>
      <c r="BK797" s="5"/>
      <c r="BL797" s="5"/>
      <c r="BM797" s="4"/>
      <c r="BN797" s="5"/>
      <c r="BO797" s="5"/>
      <c r="BP797" s="5"/>
      <c r="BQ797" s="5"/>
      <c r="BR797" s="5"/>
      <c r="BS797" s="5"/>
      <c r="BT797" s="5"/>
      <c r="BU797" s="5"/>
    </row>
    <row r="798" spans="1:73" ht="13" x14ac:dyDescent="0.15">
      <c r="A798" s="34"/>
      <c r="B798" s="5"/>
      <c r="C798" s="5"/>
      <c r="D798" s="5"/>
      <c r="E798" s="5"/>
      <c r="F798" s="5"/>
      <c r="G798" s="5"/>
      <c r="H798" s="5"/>
      <c r="I798" s="5"/>
      <c r="J798" s="5"/>
      <c r="K798" s="5"/>
      <c r="L798" s="34"/>
      <c r="M798" s="34"/>
      <c r="N798" s="34"/>
      <c r="O798" s="34"/>
      <c r="P798" s="34"/>
      <c r="Q798" s="34"/>
      <c r="R798" s="5"/>
      <c r="S798" s="5"/>
      <c r="T798" s="5"/>
      <c r="U798" s="5"/>
      <c r="V798" s="5"/>
      <c r="W798" s="34"/>
      <c r="X798" s="34"/>
      <c r="Y798" s="34"/>
      <c r="Z798" s="34"/>
      <c r="AA798" s="34"/>
      <c r="AB798" s="5"/>
      <c r="AC798" s="5"/>
      <c r="AD798" s="34"/>
      <c r="AE798" s="5"/>
      <c r="AF798" s="5"/>
      <c r="AG798" s="5"/>
      <c r="AH798" s="5"/>
      <c r="AI798" s="5"/>
      <c r="AJ798" s="5"/>
      <c r="AK798" s="5"/>
      <c r="AL798" s="5"/>
      <c r="AM798" s="5"/>
      <c r="AN798" s="5"/>
      <c r="AO798" s="5"/>
      <c r="AP798" s="35"/>
      <c r="AQ798" s="34"/>
      <c r="AR798" s="34"/>
      <c r="AS798" s="34"/>
      <c r="AT798" s="34"/>
      <c r="AU798" s="34"/>
      <c r="AV798" s="34"/>
      <c r="AW798" s="34"/>
      <c r="AX798" s="34"/>
      <c r="AY798" s="34"/>
      <c r="AZ798" s="34"/>
      <c r="BA798" s="5"/>
      <c r="BB798" s="5"/>
      <c r="BC798" s="5"/>
      <c r="BD798" s="5"/>
      <c r="BE798" s="5"/>
      <c r="BF798" s="5"/>
      <c r="BG798" s="5"/>
      <c r="BH798" s="5"/>
      <c r="BI798" s="5"/>
      <c r="BJ798" s="5"/>
      <c r="BK798" s="5"/>
      <c r="BL798" s="5"/>
      <c r="BM798" s="4"/>
      <c r="BN798" s="5"/>
      <c r="BO798" s="5"/>
      <c r="BP798" s="5"/>
      <c r="BQ798" s="5"/>
      <c r="BR798" s="5"/>
      <c r="BS798" s="5"/>
      <c r="BT798" s="5"/>
      <c r="BU798" s="5"/>
    </row>
    <row r="799" spans="1:73" ht="13" x14ac:dyDescent="0.15">
      <c r="A799" s="34"/>
      <c r="B799" s="5"/>
      <c r="C799" s="5"/>
      <c r="D799" s="5"/>
      <c r="E799" s="5"/>
      <c r="F799" s="5"/>
      <c r="G799" s="5"/>
      <c r="H799" s="5"/>
      <c r="I799" s="5"/>
      <c r="J799" s="5"/>
      <c r="K799" s="5"/>
      <c r="L799" s="34"/>
      <c r="M799" s="34"/>
      <c r="N799" s="34"/>
      <c r="O799" s="34"/>
      <c r="P799" s="34"/>
      <c r="Q799" s="34"/>
      <c r="R799" s="5"/>
      <c r="S799" s="5"/>
      <c r="T799" s="5"/>
      <c r="U799" s="5"/>
      <c r="V799" s="5"/>
      <c r="W799" s="34"/>
      <c r="X799" s="34"/>
      <c r="Y799" s="34"/>
      <c r="Z799" s="34"/>
      <c r="AA799" s="34"/>
      <c r="AB799" s="5"/>
      <c r="AC799" s="5"/>
      <c r="AD799" s="34"/>
      <c r="AE799" s="5"/>
      <c r="AF799" s="5"/>
      <c r="AG799" s="5"/>
      <c r="AH799" s="5"/>
      <c r="AI799" s="5"/>
      <c r="AJ799" s="5"/>
      <c r="AK799" s="5"/>
      <c r="AL799" s="5"/>
      <c r="AM799" s="5"/>
      <c r="AN799" s="5"/>
      <c r="AO799" s="5"/>
      <c r="AP799" s="35"/>
      <c r="AQ799" s="34"/>
      <c r="AR799" s="34"/>
      <c r="AS799" s="34"/>
      <c r="AT799" s="34"/>
      <c r="AU799" s="34"/>
      <c r="AV799" s="34"/>
      <c r="AW799" s="34"/>
      <c r="AX799" s="34"/>
      <c r="AY799" s="34"/>
      <c r="AZ799" s="34"/>
      <c r="BA799" s="5"/>
      <c r="BB799" s="5"/>
      <c r="BC799" s="5"/>
      <c r="BD799" s="5"/>
      <c r="BE799" s="5"/>
      <c r="BF799" s="5"/>
      <c r="BG799" s="5"/>
      <c r="BH799" s="5"/>
      <c r="BI799" s="5"/>
      <c r="BJ799" s="5"/>
      <c r="BK799" s="5"/>
      <c r="BL799" s="5"/>
      <c r="BM799" s="4"/>
      <c r="BN799" s="5"/>
      <c r="BO799" s="5"/>
      <c r="BP799" s="5"/>
      <c r="BQ799" s="5"/>
      <c r="BR799" s="5"/>
      <c r="BS799" s="5"/>
      <c r="BT799" s="5"/>
      <c r="BU799" s="5"/>
    </row>
    <row r="800" spans="1:73" ht="13" x14ac:dyDescent="0.15">
      <c r="A800" s="34"/>
      <c r="B800" s="5"/>
      <c r="C800" s="5"/>
      <c r="D800" s="5"/>
      <c r="E800" s="5"/>
      <c r="F800" s="5"/>
      <c r="G800" s="5"/>
      <c r="H800" s="5"/>
      <c r="I800" s="5"/>
      <c r="J800" s="5"/>
      <c r="K800" s="5"/>
      <c r="L800" s="34"/>
      <c r="M800" s="34"/>
      <c r="N800" s="34"/>
      <c r="O800" s="34"/>
      <c r="P800" s="34"/>
      <c r="Q800" s="34"/>
      <c r="R800" s="5"/>
      <c r="S800" s="5"/>
      <c r="T800" s="5"/>
      <c r="U800" s="5"/>
      <c r="V800" s="5"/>
      <c r="W800" s="34"/>
      <c r="X800" s="34"/>
      <c r="Y800" s="34"/>
      <c r="Z800" s="34"/>
      <c r="AA800" s="34"/>
      <c r="AB800" s="5"/>
      <c r="AC800" s="5"/>
      <c r="AD800" s="34"/>
      <c r="AE800" s="5"/>
      <c r="AF800" s="5"/>
      <c r="AG800" s="5"/>
      <c r="AH800" s="5"/>
      <c r="AI800" s="5"/>
      <c r="AJ800" s="5"/>
      <c r="AK800" s="5"/>
      <c r="AL800" s="5"/>
      <c r="AM800" s="5"/>
      <c r="AN800" s="5"/>
      <c r="AO800" s="5"/>
      <c r="AP800" s="35"/>
      <c r="AQ800" s="34"/>
      <c r="AR800" s="34"/>
      <c r="AS800" s="34"/>
      <c r="AT800" s="34"/>
      <c r="AU800" s="34"/>
      <c r="AV800" s="34"/>
      <c r="AW800" s="34"/>
      <c r="AX800" s="34"/>
      <c r="AY800" s="34"/>
      <c r="AZ800" s="34"/>
      <c r="BA800" s="5"/>
      <c r="BB800" s="5"/>
      <c r="BC800" s="5"/>
      <c r="BD800" s="5"/>
      <c r="BE800" s="5"/>
      <c r="BF800" s="5"/>
      <c r="BG800" s="5"/>
      <c r="BH800" s="5"/>
      <c r="BI800" s="5"/>
      <c r="BJ800" s="5"/>
      <c r="BK800" s="5"/>
      <c r="BL800" s="5"/>
      <c r="BM800" s="4"/>
      <c r="BN800" s="5"/>
      <c r="BO800" s="5"/>
      <c r="BP800" s="5"/>
      <c r="BQ800" s="5"/>
      <c r="BR800" s="5"/>
      <c r="BS800" s="5"/>
      <c r="BT800" s="5"/>
      <c r="BU800" s="5"/>
    </row>
    <row r="801" spans="1:73" ht="13" x14ac:dyDescent="0.15">
      <c r="A801" s="34"/>
      <c r="B801" s="5"/>
      <c r="C801" s="5"/>
      <c r="D801" s="5"/>
      <c r="E801" s="5"/>
      <c r="F801" s="5"/>
      <c r="G801" s="5"/>
      <c r="H801" s="5"/>
      <c r="I801" s="5"/>
      <c r="J801" s="5"/>
      <c r="K801" s="5"/>
      <c r="L801" s="34"/>
      <c r="M801" s="34"/>
      <c r="N801" s="34"/>
      <c r="O801" s="34"/>
      <c r="P801" s="34"/>
      <c r="Q801" s="34"/>
      <c r="R801" s="5"/>
      <c r="S801" s="5"/>
      <c r="T801" s="5"/>
      <c r="U801" s="5"/>
      <c r="V801" s="5"/>
      <c r="W801" s="34"/>
      <c r="X801" s="34"/>
      <c r="Y801" s="34"/>
      <c r="Z801" s="34"/>
      <c r="AA801" s="34"/>
      <c r="AB801" s="5"/>
      <c r="AC801" s="5"/>
      <c r="AD801" s="34"/>
      <c r="AE801" s="5"/>
      <c r="AF801" s="5"/>
      <c r="AG801" s="5"/>
      <c r="AH801" s="5"/>
      <c r="AI801" s="5"/>
      <c r="AJ801" s="5"/>
      <c r="AK801" s="5"/>
      <c r="AL801" s="5"/>
      <c r="AM801" s="5"/>
      <c r="AN801" s="5"/>
      <c r="AO801" s="5"/>
      <c r="AP801" s="35"/>
      <c r="AQ801" s="34"/>
      <c r="AR801" s="34"/>
      <c r="AS801" s="34"/>
      <c r="AT801" s="34"/>
      <c r="AU801" s="34"/>
      <c r="AV801" s="34"/>
      <c r="AW801" s="34"/>
      <c r="AX801" s="34"/>
      <c r="AY801" s="34"/>
      <c r="AZ801" s="34"/>
      <c r="BA801" s="5"/>
      <c r="BB801" s="5"/>
      <c r="BC801" s="5"/>
      <c r="BD801" s="5"/>
      <c r="BE801" s="5"/>
      <c r="BF801" s="5"/>
      <c r="BG801" s="5"/>
      <c r="BH801" s="5"/>
      <c r="BI801" s="5"/>
      <c r="BJ801" s="5"/>
      <c r="BK801" s="5"/>
      <c r="BL801" s="5"/>
      <c r="BM801" s="4"/>
      <c r="BN801" s="5"/>
      <c r="BO801" s="5"/>
      <c r="BP801" s="5"/>
      <c r="BQ801" s="5"/>
      <c r="BR801" s="5"/>
      <c r="BS801" s="5"/>
      <c r="BT801" s="5"/>
      <c r="BU801" s="5"/>
    </row>
    <row r="802" spans="1:73" ht="13" x14ac:dyDescent="0.15">
      <c r="A802" s="34"/>
      <c r="B802" s="5"/>
      <c r="C802" s="5"/>
      <c r="D802" s="5"/>
      <c r="E802" s="5"/>
      <c r="F802" s="5"/>
      <c r="G802" s="5"/>
      <c r="H802" s="5"/>
      <c r="I802" s="5"/>
      <c r="J802" s="5"/>
      <c r="K802" s="5"/>
      <c r="L802" s="34"/>
      <c r="M802" s="34"/>
      <c r="N802" s="34"/>
      <c r="O802" s="34"/>
      <c r="P802" s="34"/>
      <c r="Q802" s="34"/>
      <c r="R802" s="5"/>
      <c r="S802" s="5"/>
      <c r="T802" s="5"/>
      <c r="U802" s="5"/>
      <c r="V802" s="5"/>
      <c r="W802" s="34"/>
      <c r="X802" s="34"/>
      <c r="Y802" s="34"/>
      <c r="Z802" s="34"/>
      <c r="AA802" s="34"/>
      <c r="AB802" s="5"/>
      <c r="AC802" s="5"/>
      <c r="AD802" s="34"/>
      <c r="AE802" s="5"/>
      <c r="AF802" s="5"/>
      <c r="AG802" s="5"/>
      <c r="AH802" s="5"/>
      <c r="AI802" s="5"/>
      <c r="AJ802" s="5"/>
      <c r="AK802" s="5"/>
      <c r="AL802" s="5"/>
      <c r="AM802" s="5"/>
      <c r="AN802" s="5"/>
      <c r="AO802" s="5"/>
      <c r="AP802" s="35"/>
      <c r="AQ802" s="34"/>
      <c r="AR802" s="34"/>
      <c r="AS802" s="34"/>
      <c r="AT802" s="34"/>
      <c r="AU802" s="34"/>
      <c r="AV802" s="34"/>
      <c r="AW802" s="34"/>
      <c r="AX802" s="34"/>
      <c r="AY802" s="34"/>
      <c r="AZ802" s="34"/>
      <c r="BA802" s="5"/>
      <c r="BB802" s="5"/>
      <c r="BC802" s="5"/>
      <c r="BD802" s="5"/>
      <c r="BE802" s="5"/>
      <c r="BF802" s="5"/>
      <c r="BG802" s="5"/>
      <c r="BH802" s="5"/>
      <c r="BI802" s="5"/>
      <c r="BJ802" s="5"/>
      <c r="BK802" s="5"/>
      <c r="BL802" s="5"/>
      <c r="BM802" s="4"/>
      <c r="BN802" s="5"/>
      <c r="BO802" s="5"/>
      <c r="BP802" s="5"/>
      <c r="BQ802" s="5"/>
      <c r="BR802" s="5"/>
      <c r="BS802" s="5"/>
      <c r="BT802" s="5"/>
      <c r="BU802" s="5"/>
    </row>
    <row r="803" spans="1:73" ht="13" x14ac:dyDescent="0.15">
      <c r="A803" s="34"/>
      <c r="B803" s="5"/>
      <c r="C803" s="5"/>
      <c r="D803" s="5"/>
      <c r="E803" s="5"/>
      <c r="F803" s="5"/>
      <c r="G803" s="5"/>
      <c r="H803" s="5"/>
      <c r="I803" s="5"/>
      <c r="J803" s="5"/>
      <c r="K803" s="5"/>
      <c r="L803" s="34"/>
      <c r="M803" s="34"/>
      <c r="N803" s="34"/>
      <c r="O803" s="34"/>
      <c r="P803" s="34"/>
      <c r="Q803" s="34"/>
      <c r="R803" s="5"/>
      <c r="S803" s="5"/>
      <c r="T803" s="5"/>
      <c r="U803" s="5"/>
      <c r="V803" s="5"/>
      <c r="W803" s="34"/>
      <c r="X803" s="34"/>
      <c r="Y803" s="34"/>
      <c r="Z803" s="34"/>
      <c r="AA803" s="34"/>
      <c r="AB803" s="5"/>
      <c r="AC803" s="5"/>
      <c r="AD803" s="34"/>
      <c r="AE803" s="5"/>
      <c r="AF803" s="5"/>
      <c r="AG803" s="5"/>
      <c r="AH803" s="5"/>
      <c r="AI803" s="5"/>
      <c r="AJ803" s="5"/>
      <c r="AK803" s="5"/>
      <c r="AL803" s="5"/>
      <c r="AM803" s="5"/>
      <c r="AN803" s="5"/>
      <c r="AO803" s="5"/>
      <c r="AP803" s="35"/>
      <c r="AQ803" s="34"/>
      <c r="AR803" s="34"/>
      <c r="AS803" s="34"/>
      <c r="AT803" s="34"/>
      <c r="AU803" s="34"/>
      <c r="AV803" s="34"/>
      <c r="AW803" s="34"/>
      <c r="AX803" s="34"/>
      <c r="AY803" s="34"/>
      <c r="AZ803" s="34"/>
      <c r="BA803" s="5"/>
      <c r="BB803" s="5"/>
      <c r="BC803" s="5"/>
      <c r="BD803" s="5"/>
      <c r="BE803" s="5"/>
      <c r="BF803" s="5"/>
      <c r="BG803" s="5"/>
      <c r="BH803" s="5"/>
      <c r="BI803" s="5"/>
      <c r="BJ803" s="5"/>
      <c r="BK803" s="5"/>
      <c r="BL803" s="5"/>
      <c r="BM803" s="4"/>
      <c r="BN803" s="5"/>
      <c r="BO803" s="5"/>
      <c r="BP803" s="5"/>
      <c r="BQ803" s="5"/>
      <c r="BR803" s="5"/>
      <c r="BS803" s="5"/>
      <c r="BT803" s="5"/>
      <c r="BU803" s="5"/>
    </row>
    <row r="804" spans="1:73" ht="13" x14ac:dyDescent="0.15">
      <c r="A804" s="34"/>
      <c r="B804" s="5"/>
      <c r="C804" s="5"/>
      <c r="D804" s="5"/>
      <c r="E804" s="5"/>
      <c r="F804" s="5"/>
      <c r="G804" s="5"/>
      <c r="H804" s="5"/>
      <c r="I804" s="5"/>
      <c r="J804" s="5"/>
      <c r="K804" s="5"/>
      <c r="L804" s="34"/>
      <c r="M804" s="34"/>
      <c r="N804" s="34"/>
      <c r="O804" s="34"/>
      <c r="P804" s="34"/>
      <c r="Q804" s="34"/>
      <c r="R804" s="5"/>
      <c r="S804" s="5"/>
      <c r="T804" s="5"/>
      <c r="U804" s="5"/>
      <c r="V804" s="5"/>
      <c r="W804" s="34"/>
      <c r="X804" s="34"/>
      <c r="Y804" s="34"/>
      <c r="Z804" s="34"/>
      <c r="AA804" s="34"/>
      <c r="AB804" s="5"/>
      <c r="AC804" s="5"/>
      <c r="AD804" s="34"/>
      <c r="AE804" s="5"/>
      <c r="AF804" s="5"/>
      <c r="AG804" s="5"/>
      <c r="AH804" s="5"/>
      <c r="AI804" s="5"/>
      <c r="AJ804" s="5"/>
      <c r="AK804" s="5"/>
      <c r="AL804" s="5"/>
      <c r="AM804" s="5"/>
      <c r="AN804" s="5"/>
      <c r="AO804" s="5"/>
      <c r="AP804" s="35"/>
      <c r="AQ804" s="34"/>
      <c r="AR804" s="34"/>
      <c r="AS804" s="34"/>
      <c r="AT804" s="34"/>
      <c r="AU804" s="34"/>
      <c r="AV804" s="34"/>
      <c r="AW804" s="34"/>
      <c r="AX804" s="34"/>
      <c r="AY804" s="34"/>
      <c r="AZ804" s="34"/>
      <c r="BA804" s="5"/>
      <c r="BB804" s="5"/>
      <c r="BC804" s="5"/>
      <c r="BD804" s="5"/>
      <c r="BE804" s="5"/>
      <c r="BF804" s="5"/>
      <c r="BG804" s="5"/>
      <c r="BH804" s="5"/>
      <c r="BI804" s="5"/>
      <c r="BJ804" s="5"/>
      <c r="BK804" s="5"/>
      <c r="BL804" s="5"/>
      <c r="BM804" s="4"/>
      <c r="BN804" s="5"/>
      <c r="BO804" s="5"/>
      <c r="BP804" s="5"/>
      <c r="BQ804" s="5"/>
      <c r="BR804" s="5"/>
      <c r="BS804" s="5"/>
      <c r="BT804" s="5"/>
      <c r="BU804" s="5"/>
    </row>
    <row r="805" spans="1:73" ht="13" x14ac:dyDescent="0.15">
      <c r="A805" s="34"/>
      <c r="B805" s="5"/>
      <c r="C805" s="5"/>
      <c r="D805" s="5"/>
      <c r="E805" s="5"/>
      <c r="F805" s="5"/>
      <c r="G805" s="5"/>
      <c r="H805" s="5"/>
      <c r="I805" s="5"/>
      <c r="J805" s="5"/>
      <c r="K805" s="5"/>
      <c r="L805" s="34"/>
      <c r="M805" s="34"/>
      <c r="N805" s="34"/>
      <c r="O805" s="34"/>
      <c r="P805" s="34"/>
      <c r="Q805" s="34"/>
      <c r="R805" s="5"/>
      <c r="S805" s="5"/>
      <c r="T805" s="5"/>
      <c r="U805" s="5"/>
      <c r="V805" s="5"/>
      <c r="W805" s="34"/>
      <c r="X805" s="34"/>
      <c r="Y805" s="34"/>
      <c r="Z805" s="34"/>
      <c r="AA805" s="34"/>
      <c r="AB805" s="5"/>
      <c r="AC805" s="5"/>
      <c r="AD805" s="34"/>
      <c r="AE805" s="5"/>
      <c r="AF805" s="5"/>
      <c r="AG805" s="5"/>
      <c r="AH805" s="5"/>
      <c r="AI805" s="5"/>
      <c r="AJ805" s="5"/>
      <c r="AK805" s="5"/>
      <c r="AL805" s="5"/>
      <c r="AM805" s="5"/>
      <c r="AN805" s="5"/>
      <c r="AO805" s="5"/>
      <c r="AP805" s="35"/>
      <c r="AQ805" s="34"/>
      <c r="AR805" s="34"/>
      <c r="AS805" s="34"/>
      <c r="AT805" s="34"/>
      <c r="AU805" s="34"/>
      <c r="AV805" s="34"/>
      <c r="AW805" s="34"/>
      <c r="AX805" s="34"/>
      <c r="AY805" s="34"/>
      <c r="AZ805" s="34"/>
      <c r="BA805" s="5"/>
      <c r="BB805" s="5"/>
      <c r="BC805" s="5"/>
      <c r="BD805" s="5"/>
      <c r="BE805" s="5"/>
      <c r="BF805" s="5"/>
      <c r="BG805" s="5"/>
      <c r="BH805" s="5"/>
      <c r="BI805" s="5"/>
      <c r="BJ805" s="5"/>
      <c r="BK805" s="5"/>
      <c r="BL805" s="5"/>
      <c r="BM805" s="4"/>
      <c r="BN805" s="5"/>
      <c r="BO805" s="5"/>
      <c r="BP805" s="5"/>
      <c r="BQ805" s="5"/>
      <c r="BR805" s="5"/>
      <c r="BS805" s="5"/>
      <c r="BT805" s="5"/>
      <c r="BU805" s="5"/>
    </row>
    <row r="806" spans="1:73" ht="13" x14ac:dyDescent="0.15">
      <c r="A806" s="34"/>
      <c r="B806" s="5"/>
      <c r="C806" s="5"/>
      <c r="D806" s="5"/>
      <c r="E806" s="5"/>
      <c r="F806" s="5"/>
      <c r="G806" s="5"/>
      <c r="H806" s="5"/>
      <c r="I806" s="5"/>
      <c r="J806" s="5"/>
      <c r="K806" s="5"/>
      <c r="L806" s="34"/>
      <c r="M806" s="34"/>
      <c r="N806" s="34"/>
      <c r="O806" s="34"/>
      <c r="P806" s="34"/>
      <c r="Q806" s="34"/>
      <c r="R806" s="5"/>
      <c r="S806" s="5"/>
      <c r="T806" s="5"/>
      <c r="U806" s="5"/>
      <c r="V806" s="5"/>
      <c r="W806" s="34"/>
      <c r="X806" s="34"/>
      <c r="Y806" s="34"/>
      <c r="Z806" s="34"/>
      <c r="AA806" s="34"/>
      <c r="AB806" s="5"/>
      <c r="AC806" s="5"/>
      <c r="AD806" s="34"/>
      <c r="AE806" s="5"/>
      <c r="AF806" s="5"/>
      <c r="AG806" s="5"/>
      <c r="AH806" s="5"/>
      <c r="AI806" s="5"/>
      <c r="AJ806" s="5"/>
      <c r="AK806" s="5"/>
      <c r="AL806" s="5"/>
      <c r="AM806" s="5"/>
      <c r="AN806" s="5"/>
      <c r="AO806" s="5"/>
      <c r="AP806" s="35"/>
      <c r="AQ806" s="34"/>
      <c r="AR806" s="34"/>
      <c r="AS806" s="34"/>
      <c r="AT806" s="34"/>
      <c r="AU806" s="34"/>
      <c r="AV806" s="34"/>
      <c r="AW806" s="34"/>
      <c r="AX806" s="34"/>
      <c r="AY806" s="34"/>
      <c r="AZ806" s="34"/>
      <c r="BA806" s="5"/>
      <c r="BB806" s="5"/>
      <c r="BC806" s="5"/>
      <c r="BD806" s="5"/>
      <c r="BE806" s="5"/>
      <c r="BF806" s="5"/>
      <c r="BG806" s="5"/>
      <c r="BH806" s="5"/>
      <c r="BI806" s="5"/>
      <c r="BJ806" s="5"/>
      <c r="BK806" s="5"/>
      <c r="BL806" s="5"/>
      <c r="BM806" s="4"/>
      <c r="BN806" s="5"/>
      <c r="BO806" s="5"/>
      <c r="BP806" s="5"/>
      <c r="BQ806" s="5"/>
      <c r="BR806" s="5"/>
      <c r="BS806" s="5"/>
      <c r="BT806" s="5"/>
      <c r="BU806" s="5"/>
    </row>
    <row r="807" spans="1:73" ht="13" x14ac:dyDescent="0.15">
      <c r="A807" s="34"/>
      <c r="B807" s="5"/>
      <c r="C807" s="5"/>
      <c r="D807" s="5"/>
      <c r="E807" s="5"/>
      <c r="F807" s="5"/>
      <c r="G807" s="5"/>
      <c r="H807" s="5"/>
      <c r="I807" s="5"/>
      <c r="J807" s="5"/>
      <c r="K807" s="5"/>
      <c r="L807" s="34"/>
      <c r="M807" s="34"/>
      <c r="N807" s="34"/>
      <c r="O807" s="34"/>
      <c r="P807" s="34"/>
      <c r="Q807" s="34"/>
      <c r="R807" s="5"/>
      <c r="S807" s="5"/>
      <c r="T807" s="5"/>
      <c r="U807" s="5"/>
      <c r="V807" s="5"/>
      <c r="W807" s="34"/>
      <c r="X807" s="34"/>
      <c r="Y807" s="34"/>
      <c r="Z807" s="34"/>
      <c r="AA807" s="34"/>
      <c r="AB807" s="5"/>
      <c r="AC807" s="5"/>
      <c r="AD807" s="34"/>
      <c r="AE807" s="5"/>
      <c r="AF807" s="5"/>
      <c r="AG807" s="5"/>
      <c r="AH807" s="5"/>
      <c r="AI807" s="5"/>
      <c r="AJ807" s="5"/>
      <c r="AK807" s="5"/>
      <c r="AL807" s="5"/>
      <c r="AM807" s="5"/>
      <c r="AN807" s="5"/>
      <c r="AO807" s="5"/>
      <c r="AP807" s="35"/>
      <c r="AQ807" s="34"/>
      <c r="AR807" s="34"/>
      <c r="AS807" s="34"/>
      <c r="AT807" s="34"/>
      <c r="AU807" s="34"/>
      <c r="AV807" s="34"/>
      <c r="AW807" s="34"/>
      <c r="AX807" s="34"/>
      <c r="AY807" s="34"/>
      <c r="AZ807" s="34"/>
      <c r="BA807" s="5"/>
      <c r="BB807" s="5"/>
      <c r="BC807" s="5"/>
      <c r="BD807" s="5"/>
      <c r="BE807" s="5"/>
      <c r="BF807" s="5"/>
      <c r="BG807" s="5"/>
      <c r="BH807" s="5"/>
      <c r="BI807" s="5"/>
      <c r="BJ807" s="5"/>
      <c r="BK807" s="5"/>
      <c r="BL807" s="5"/>
      <c r="BM807" s="4"/>
      <c r="BN807" s="5"/>
      <c r="BO807" s="5"/>
      <c r="BP807" s="5"/>
      <c r="BQ807" s="5"/>
      <c r="BR807" s="5"/>
      <c r="BS807" s="5"/>
      <c r="BT807" s="5"/>
      <c r="BU807" s="5"/>
    </row>
    <row r="808" spans="1:73" ht="13" x14ac:dyDescent="0.15">
      <c r="A808" s="34"/>
      <c r="B808" s="5"/>
      <c r="C808" s="5"/>
      <c r="D808" s="5"/>
      <c r="E808" s="5"/>
      <c r="F808" s="5"/>
      <c r="G808" s="5"/>
      <c r="H808" s="5"/>
      <c r="I808" s="5"/>
      <c r="J808" s="5"/>
      <c r="K808" s="5"/>
      <c r="L808" s="34"/>
      <c r="M808" s="34"/>
      <c r="N808" s="34"/>
      <c r="O808" s="34"/>
      <c r="P808" s="34"/>
      <c r="Q808" s="34"/>
      <c r="R808" s="5"/>
      <c r="S808" s="5"/>
      <c r="T808" s="5"/>
      <c r="U808" s="5"/>
      <c r="V808" s="5"/>
      <c r="W808" s="34"/>
      <c r="X808" s="34"/>
      <c r="Y808" s="34"/>
      <c r="Z808" s="34"/>
      <c r="AA808" s="34"/>
      <c r="AB808" s="5"/>
      <c r="AC808" s="5"/>
      <c r="AD808" s="34"/>
      <c r="AE808" s="5"/>
      <c r="AF808" s="5"/>
      <c r="AG808" s="5"/>
      <c r="AH808" s="5"/>
      <c r="AI808" s="5"/>
      <c r="AJ808" s="5"/>
      <c r="AK808" s="5"/>
      <c r="AL808" s="5"/>
      <c r="AM808" s="5"/>
      <c r="AN808" s="5"/>
      <c r="AO808" s="5"/>
      <c r="AP808" s="35"/>
      <c r="AQ808" s="34"/>
      <c r="AR808" s="34"/>
      <c r="AS808" s="34"/>
      <c r="AT808" s="34"/>
      <c r="AU808" s="34"/>
      <c r="AV808" s="34"/>
      <c r="AW808" s="34"/>
      <c r="AX808" s="34"/>
      <c r="AY808" s="34"/>
      <c r="AZ808" s="34"/>
      <c r="BA808" s="5"/>
      <c r="BB808" s="5"/>
      <c r="BC808" s="5"/>
      <c r="BD808" s="5"/>
      <c r="BE808" s="5"/>
      <c r="BF808" s="5"/>
      <c r="BG808" s="5"/>
      <c r="BH808" s="5"/>
      <c r="BI808" s="5"/>
      <c r="BJ808" s="5"/>
      <c r="BK808" s="5"/>
      <c r="BL808" s="5"/>
      <c r="BM808" s="4"/>
      <c r="BN808" s="5"/>
      <c r="BO808" s="5"/>
      <c r="BP808" s="5"/>
      <c r="BQ808" s="5"/>
      <c r="BR808" s="5"/>
      <c r="BS808" s="5"/>
      <c r="BT808" s="5"/>
      <c r="BU808" s="5"/>
    </row>
    <row r="809" spans="1:73" ht="13" x14ac:dyDescent="0.15">
      <c r="A809" s="34"/>
      <c r="B809" s="5"/>
      <c r="C809" s="5"/>
      <c r="D809" s="5"/>
      <c r="E809" s="5"/>
      <c r="F809" s="5"/>
      <c r="G809" s="5"/>
      <c r="H809" s="5"/>
      <c r="I809" s="5"/>
      <c r="J809" s="5"/>
      <c r="K809" s="5"/>
      <c r="L809" s="34"/>
      <c r="M809" s="34"/>
      <c r="N809" s="34"/>
      <c r="O809" s="34"/>
      <c r="P809" s="34"/>
      <c r="Q809" s="34"/>
      <c r="R809" s="5"/>
      <c r="S809" s="5"/>
      <c r="T809" s="5"/>
      <c r="U809" s="5"/>
      <c r="V809" s="5"/>
      <c r="W809" s="34"/>
      <c r="X809" s="34"/>
      <c r="Y809" s="34"/>
      <c r="Z809" s="34"/>
      <c r="AA809" s="34"/>
      <c r="AB809" s="5"/>
      <c r="AC809" s="5"/>
      <c r="AD809" s="34"/>
      <c r="AE809" s="5"/>
      <c r="AF809" s="5"/>
      <c r="AG809" s="5"/>
      <c r="AH809" s="5"/>
      <c r="AI809" s="5"/>
      <c r="AJ809" s="5"/>
      <c r="AK809" s="5"/>
      <c r="AL809" s="5"/>
      <c r="AM809" s="5"/>
      <c r="AN809" s="5"/>
      <c r="AO809" s="5"/>
      <c r="AP809" s="35"/>
      <c r="AQ809" s="34"/>
      <c r="AR809" s="34"/>
      <c r="AS809" s="34"/>
      <c r="AT809" s="34"/>
      <c r="AU809" s="34"/>
      <c r="AV809" s="34"/>
      <c r="AW809" s="34"/>
      <c r="AX809" s="34"/>
      <c r="AY809" s="34"/>
      <c r="AZ809" s="34"/>
      <c r="BA809" s="5"/>
      <c r="BB809" s="5"/>
      <c r="BC809" s="5"/>
      <c r="BD809" s="5"/>
      <c r="BE809" s="5"/>
      <c r="BF809" s="5"/>
      <c r="BG809" s="5"/>
      <c r="BH809" s="5"/>
      <c r="BI809" s="5"/>
      <c r="BJ809" s="5"/>
      <c r="BK809" s="5"/>
      <c r="BL809" s="5"/>
      <c r="BM809" s="4"/>
      <c r="BN809" s="5"/>
      <c r="BO809" s="5"/>
      <c r="BP809" s="5"/>
      <c r="BQ809" s="5"/>
      <c r="BR809" s="5"/>
      <c r="BS809" s="5"/>
      <c r="BT809" s="5"/>
      <c r="BU809" s="5"/>
    </row>
    <row r="810" spans="1:73" ht="13" x14ac:dyDescent="0.15">
      <c r="A810" s="34"/>
      <c r="B810" s="5"/>
      <c r="C810" s="5"/>
      <c r="D810" s="5"/>
      <c r="E810" s="5"/>
      <c r="F810" s="5"/>
      <c r="G810" s="5"/>
      <c r="H810" s="5"/>
      <c r="I810" s="5"/>
      <c r="J810" s="5"/>
      <c r="K810" s="5"/>
      <c r="L810" s="34"/>
      <c r="M810" s="34"/>
      <c r="N810" s="34"/>
      <c r="O810" s="34"/>
      <c r="P810" s="34"/>
      <c r="Q810" s="34"/>
      <c r="R810" s="5"/>
      <c r="S810" s="5"/>
      <c r="T810" s="5"/>
      <c r="U810" s="5"/>
      <c r="V810" s="5"/>
      <c r="W810" s="34"/>
      <c r="X810" s="34"/>
      <c r="Y810" s="34"/>
      <c r="Z810" s="34"/>
      <c r="AA810" s="34"/>
      <c r="AB810" s="5"/>
      <c r="AC810" s="5"/>
      <c r="AD810" s="34"/>
      <c r="AE810" s="5"/>
      <c r="AF810" s="5"/>
      <c r="AG810" s="5"/>
      <c r="AH810" s="5"/>
      <c r="AI810" s="5"/>
      <c r="AJ810" s="5"/>
      <c r="AK810" s="5"/>
      <c r="AL810" s="5"/>
      <c r="AM810" s="5"/>
      <c r="AN810" s="5"/>
      <c r="AO810" s="5"/>
      <c r="AP810" s="35"/>
      <c r="AQ810" s="34"/>
      <c r="AR810" s="34"/>
      <c r="AS810" s="34"/>
      <c r="AT810" s="34"/>
      <c r="AU810" s="34"/>
      <c r="AV810" s="34"/>
      <c r="AW810" s="34"/>
      <c r="AX810" s="34"/>
      <c r="AY810" s="34"/>
      <c r="AZ810" s="34"/>
      <c r="BA810" s="5"/>
      <c r="BB810" s="5"/>
      <c r="BC810" s="5"/>
      <c r="BD810" s="5"/>
      <c r="BE810" s="5"/>
      <c r="BF810" s="5"/>
      <c r="BG810" s="5"/>
      <c r="BH810" s="5"/>
      <c r="BI810" s="5"/>
      <c r="BJ810" s="5"/>
      <c r="BK810" s="5"/>
      <c r="BL810" s="5"/>
      <c r="BM810" s="4"/>
      <c r="BN810" s="5"/>
      <c r="BO810" s="5"/>
      <c r="BP810" s="5"/>
      <c r="BQ810" s="5"/>
      <c r="BR810" s="5"/>
      <c r="BS810" s="5"/>
      <c r="BT810" s="5"/>
      <c r="BU810" s="5"/>
    </row>
    <row r="811" spans="1:73" ht="13" x14ac:dyDescent="0.15">
      <c r="A811" s="34"/>
      <c r="B811" s="5"/>
      <c r="C811" s="5"/>
      <c r="D811" s="5"/>
      <c r="E811" s="5"/>
      <c r="F811" s="5"/>
      <c r="G811" s="5"/>
      <c r="H811" s="5"/>
      <c r="I811" s="5"/>
      <c r="J811" s="5"/>
      <c r="K811" s="5"/>
      <c r="L811" s="34"/>
      <c r="M811" s="34"/>
      <c r="N811" s="34"/>
      <c r="O811" s="34"/>
      <c r="P811" s="34"/>
      <c r="Q811" s="34"/>
      <c r="R811" s="5"/>
      <c r="S811" s="5"/>
      <c r="T811" s="5"/>
      <c r="U811" s="5"/>
      <c r="V811" s="5"/>
      <c r="W811" s="34"/>
      <c r="X811" s="34"/>
      <c r="Y811" s="34"/>
      <c r="Z811" s="34"/>
      <c r="AA811" s="34"/>
      <c r="AB811" s="5"/>
      <c r="AC811" s="5"/>
      <c r="AD811" s="34"/>
      <c r="AE811" s="5"/>
      <c r="AF811" s="5"/>
      <c r="AG811" s="5"/>
      <c r="AH811" s="5"/>
      <c r="AI811" s="5"/>
      <c r="AJ811" s="5"/>
      <c r="AK811" s="5"/>
      <c r="AL811" s="5"/>
      <c r="AM811" s="5"/>
      <c r="AN811" s="5"/>
      <c r="AO811" s="5"/>
      <c r="AP811" s="35"/>
      <c r="AQ811" s="34"/>
      <c r="AR811" s="34"/>
      <c r="AS811" s="34"/>
      <c r="AT811" s="34"/>
      <c r="AU811" s="34"/>
      <c r="AV811" s="34"/>
      <c r="AW811" s="34"/>
      <c r="AX811" s="34"/>
      <c r="AY811" s="34"/>
      <c r="AZ811" s="34"/>
      <c r="BA811" s="5"/>
      <c r="BB811" s="5"/>
      <c r="BC811" s="5"/>
      <c r="BD811" s="5"/>
      <c r="BE811" s="5"/>
      <c r="BF811" s="5"/>
      <c r="BG811" s="5"/>
      <c r="BH811" s="5"/>
      <c r="BI811" s="5"/>
      <c r="BJ811" s="5"/>
      <c r="BK811" s="5"/>
      <c r="BL811" s="5"/>
      <c r="BM811" s="4"/>
      <c r="BN811" s="5"/>
      <c r="BO811" s="5"/>
      <c r="BP811" s="5"/>
      <c r="BQ811" s="5"/>
      <c r="BR811" s="5"/>
      <c r="BS811" s="5"/>
      <c r="BT811" s="5"/>
      <c r="BU811" s="5"/>
    </row>
    <row r="812" spans="1:73" ht="13" x14ac:dyDescent="0.15">
      <c r="A812" s="34"/>
      <c r="B812" s="5"/>
      <c r="C812" s="5"/>
      <c r="D812" s="5"/>
      <c r="E812" s="5"/>
      <c r="F812" s="5"/>
      <c r="G812" s="5"/>
      <c r="H812" s="5"/>
      <c r="I812" s="5"/>
      <c r="J812" s="5"/>
      <c r="K812" s="5"/>
      <c r="L812" s="34"/>
      <c r="M812" s="34"/>
      <c r="N812" s="34"/>
      <c r="O812" s="34"/>
      <c r="P812" s="34"/>
      <c r="Q812" s="34"/>
      <c r="R812" s="5"/>
      <c r="S812" s="5"/>
      <c r="T812" s="5"/>
      <c r="U812" s="5"/>
      <c r="V812" s="5"/>
      <c r="W812" s="34"/>
      <c r="X812" s="34"/>
      <c r="Y812" s="34"/>
      <c r="Z812" s="34"/>
      <c r="AA812" s="34"/>
      <c r="AB812" s="5"/>
      <c r="AC812" s="5"/>
      <c r="AD812" s="34"/>
      <c r="AE812" s="5"/>
      <c r="AF812" s="5"/>
      <c r="AG812" s="5"/>
      <c r="AH812" s="5"/>
      <c r="AI812" s="5"/>
      <c r="AJ812" s="5"/>
      <c r="AK812" s="5"/>
      <c r="AL812" s="5"/>
      <c r="AM812" s="5"/>
      <c r="AN812" s="5"/>
      <c r="AO812" s="5"/>
      <c r="AP812" s="35"/>
      <c r="AQ812" s="34"/>
      <c r="AR812" s="34"/>
      <c r="AS812" s="34"/>
      <c r="AT812" s="34"/>
      <c r="AU812" s="34"/>
      <c r="AV812" s="34"/>
      <c r="AW812" s="34"/>
      <c r="AX812" s="34"/>
      <c r="AY812" s="34"/>
      <c r="AZ812" s="34"/>
      <c r="BA812" s="5"/>
      <c r="BB812" s="5"/>
      <c r="BC812" s="5"/>
      <c r="BD812" s="5"/>
      <c r="BE812" s="5"/>
      <c r="BF812" s="5"/>
      <c r="BG812" s="5"/>
      <c r="BH812" s="5"/>
      <c r="BI812" s="5"/>
      <c r="BJ812" s="5"/>
      <c r="BK812" s="5"/>
      <c r="BL812" s="5"/>
      <c r="BM812" s="4"/>
      <c r="BN812" s="5"/>
      <c r="BO812" s="5"/>
      <c r="BP812" s="5"/>
      <c r="BQ812" s="5"/>
      <c r="BR812" s="5"/>
      <c r="BS812" s="5"/>
      <c r="BT812" s="5"/>
      <c r="BU812" s="5"/>
    </row>
    <row r="813" spans="1:73" ht="13" x14ac:dyDescent="0.15">
      <c r="A813" s="34"/>
      <c r="B813" s="5"/>
      <c r="C813" s="5"/>
      <c r="D813" s="5"/>
      <c r="E813" s="5"/>
      <c r="F813" s="5"/>
      <c r="G813" s="5"/>
      <c r="H813" s="5"/>
      <c r="I813" s="5"/>
      <c r="J813" s="5"/>
      <c r="K813" s="5"/>
      <c r="L813" s="34"/>
      <c r="M813" s="34"/>
      <c r="N813" s="34"/>
      <c r="O813" s="34"/>
      <c r="P813" s="34"/>
      <c r="Q813" s="34"/>
      <c r="R813" s="5"/>
      <c r="S813" s="5"/>
      <c r="T813" s="5"/>
      <c r="U813" s="5"/>
      <c r="V813" s="5"/>
      <c r="W813" s="34"/>
      <c r="X813" s="34"/>
      <c r="Y813" s="34"/>
      <c r="Z813" s="34"/>
      <c r="AA813" s="34"/>
      <c r="AB813" s="5"/>
      <c r="AC813" s="5"/>
      <c r="AD813" s="34"/>
      <c r="AE813" s="5"/>
      <c r="AF813" s="5"/>
      <c r="AG813" s="5"/>
      <c r="AH813" s="5"/>
      <c r="AI813" s="5"/>
      <c r="AJ813" s="5"/>
      <c r="AK813" s="5"/>
      <c r="AL813" s="5"/>
      <c r="AM813" s="5"/>
      <c r="AN813" s="5"/>
      <c r="AO813" s="5"/>
      <c r="AP813" s="35"/>
      <c r="AQ813" s="34"/>
      <c r="AR813" s="34"/>
      <c r="AS813" s="34"/>
      <c r="AT813" s="34"/>
      <c r="AU813" s="34"/>
      <c r="AV813" s="34"/>
      <c r="AW813" s="34"/>
      <c r="AX813" s="34"/>
      <c r="AY813" s="34"/>
      <c r="AZ813" s="34"/>
      <c r="BA813" s="5"/>
      <c r="BB813" s="5"/>
      <c r="BC813" s="5"/>
      <c r="BD813" s="5"/>
      <c r="BE813" s="5"/>
      <c r="BF813" s="5"/>
      <c r="BG813" s="5"/>
      <c r="BH813" s="5"/>
      <c r="BI813" s="5"/>
      <c r="BJ813" s="5"/>
      <c r="BK813" s="5"/>
      <c r="BL813" s="5"/>
      <c r="BM813" s="4"/>
      <c r="BN813" s="5"/>
      <c r="BO813" s="5"/>
      <c r="BP813" s="5"/>
      <c r="BQ813" s="5"/>
      <c r="BR813" s="5"/>
      <c r="BS813" s="5"/>
      <c r="BT813" s="5"/>
      <c r="BU813" s="5"/>
    </row>
    <row r="814" spans="1:73" ht="13" x14ac:dyDescent="0.15">
      <c r="A814" s="34"/>
      <c r="B814" s="5"/>
      <c r="C814" s="5"/>
      <c r="D814" s="5"/>
      <c r="E814" s="5"/>
      <c r="F814" s="5"/>
      <c r="G814" s="5"/>
      <c r="H814" s="5"/>
      <c r="I814" s="5"/>
      <c r="J814" s="5"/>
      <c r="K814" s="5"/>
      <c r="L814" s="34"/>
      <c r="M814" s="34"/>
      <c r="N814" s="34"/>
      <c r="O814" s="34"/>
      <c r="P814" s="34"/>
      <c r="Q814" s="34"/>
      <c r="R814" s="5"/>
      <c r="S814" s="5"/>
      <c r="T814" s="5"/>
      <c r="U814" s="5"/>
      <c r="V814" s="5"/>
      <c r="W814" s="34"/>
      <c r="X814" s="34"/>
      <c r="Y814" s="34"/>
      <c r="Z814" s="34"/>
      <c r="AA814" s="34"/>
      <c r="AB814" s="5"/>
      <c r="AC814" s="5"/>
      <c r="AD814" s="34"/>
      <c r="AE814" s="5"/>
      <c r="AF814" s="5"/>
      <c r="AG814" s="5"/>
      <c r="AH814" s="5"/>
      <c r="AI814" s="5"/>
      <c r="AJ814" s="5"/>
      <c r="AK814" s="5"/>
      <c r="AL814" s="5"/>
      <c r="AM814" s="5"/>
      <c r="AN814" s="5"/>
      <c r="AO814" s="5"/>
      <c r="AP814" s="35"/>
      <c r="AQ814" s="34"/>
      <c r="AR814" s="34"/>
      <c r="AS814" s="34"/>
      <c r="AT814" s="34"/>
      <c r="AU814" s="34"/>
      <c r="AV814" s="34"/>
      <c r="AW814" s="34"/>
      <c r="AX814" s="34"/>
      <c r="AY814" s="34"/>
      <c r="AZ814" s="34"/>
      <c r="BA814" s="5"/>
      <c r="BB814" s="5"/>
      <c r="BC814" s="5"/>
      <c r="BD814" s="5"/>
      <c r="BE814" s="5"/>
      <c r="BF814" s="5"/>
      <c r="BG814" s="5"/>
      <c r="BH814" s="5"/>
      <c r="BI814" s="5"/>
      <c r="BJ814" s="5"/>
      <c r="BK814" s="5"/>
      <c r="BL814" s="5"/>
      <c r="BM814" s="4"/>
      <c r="BN814" s="5"/>
      <c r="BO814" s="5"/>
      <c r="BP814" s="5"/>
      <c r="BQ814" s="5"/>
      <c r="BR814" s="5"/>
      <c r="BS814" s="5"/>
      <c r="BT814" s="5"/>
      <c r="BU814" s="5"/>
    </row>
    <row r="815" spans="1:73" ht="13" x14ac:dyDescent="0.15">
      <c r="A815" s="34"/>
      <c r="B815" s="5"/>
      <c r="C815" s="5"/>
      <c r="D815" s="5"/>
      <c r="E815" s="5"/>
      <c r="F815" s="5"/>
      <c r="G815" s="5"/>
      <c r="H815" s="5"/>
      <c r="I815" s="5"/>
      <c r="J815" s="5"/>
      <c r="K815" s="5"/>
      <c r="L815" s="34"/>
      <c r="M815" s="34"/>
      <c r="N815" s="34"/>
      <c r="O815" s="34"/>
      <c r="P815" s="34"/>
      <c r="Q815" s="34"/>
      <c r="R815" s="5"/>
      <c r="S815" s="5"/>
      <c r="T815" s="5"/>
      <c r="U815" s="5"/>
      <c r="V815" s="5"/>
      <c r="W815" s="34"/>
      <c r="X815" s="34"/>
      <c r="Y815" s="34"/>
      <c r="Z815" s="34"/>
      <c r="AA815" s="34"/>
      <c r="AB815" s="5"/>
      <c r="AC815" s="5"/>
      <c r="AD815" s="34"/>
      <c r="AE815" s="5"/>
      <c r="AF815" s="5"/>
      <c r="AG815" s="5"/>
      <c r="AH815" s="5"/>
      <c r="AI815" s="5"/>
      <c r="AJ815" s="5"/>
      <c r="AK815" s="5"/>
      <c r="AL815" s="5"/>
      <c r="AM815" s="5"/>
      <c r="AN815" s="5"/>
      <c r="AO815" s="5"/>
      <c r="AP815" s="35"/>
      <c r="AQ815" s="34"/>
      <c r="AR815" s="34"/>
      <c r="AS815" s="34"/>
      <c r="AT815" s="34"/>
      <c r="AU815" s="34"/>
      <c r="AV815" s="34"/>
      <c r="AW815" s="34"/>
      <c r="AX815" s="34"/>
      <c r="AY815" s="34"/>
      <c r="AZ815" s="34"/>
      <c r="BA815" s="5"/>
      <c r="BB815" s="5"/>
      <c r="BC815" s="5"/>
      <c r="BD815" s="5"/>
      <c r="BE815" s="5"/>
      <c r="BF815" s="5"/>
      <c r="BG815" s="5"/>
      <c r="BH815" s="5"/>
      <c r="BI815" s="5"/>
      <c r="BJ815" s="5"/>
      <c r="BK815" s="5"/>
      <c r="BL815" s="5"/>
      <c r="BM815" s="4"/>
      <c r="BN815" s="5"/>
      <c r="BO815" s="5"/>
      <c r="BP815" s="5"/>
      <c r="BQ815" s="5"/>
      <c r="BR815" s="5"/>
      <c r="BS815" s="5"/>
      <c r="BT815" s="5"/>
      <c r="BU815" s="5"/>
    </row>
    <row r="816" spans="1:73" ht="13" x14ac:dyDescent="0.15">
      <c r="A816" s="34"/>
      <c r="B816" s="5"/>
      <c r="C816" s="5"/>
      <c r="D816" s="5"/>
      <c r="E816" s="5"/>
      <c r="F816" s="5"/>
      <c r="G816" s="5"/>
      <c r="H816" s="5"/>
      <c r="I816" s="5"/>
      <c r="J816" s="5"/>
      <c r="K816" s="5"/>
      <c r="L816" s="34"/>
      <c r="M816" s="34"/>
      <c r="N816" s="34"/>
      <c r="O816" s="34"/>
      <c r="P816" s="34"/>
      <c r="Q816" s="34"/>
      <c r="R816" s="5"/>
      <c r="S816" s="5"/>
      <c r="T816" s="5"/>
      <c r="U816" s="5"/>
      <c r="V816" s="5"/>
      <c r="W816" s="34"/>
      <c r="X816" s="34"/>
      <c r="Y816" s="34"/>
      <c r="Z816" s="34"/>
      <c r="AA816" s="34"/>
      <c r="AB816" s="5"/>
      <c r="AC816" s="5"/>
      <c r="AD816" s="34"/>
      <c r="AE816" s="5"/>
      <c r="AF816" s="5"/>
      <c r="AG816" s="5"/>
      <c r="AH816" s="5"/>
      <c r="AI816" s="5"/>
      <c r="AJ816" s="5"/>
      <c r="AK816" s="5"/>
      <c r="AL816" s="5"/>
      <c r="AM816" s="5"/>
      <c r="AN816" s="5"/>
      <c r="AO816" s="5"/>
      <c r="AP816" s="35"/>
      <c r="AQ816" s="34"/>
      <c r="AR816" s="34"/>
      <c r="AS816" s="34"/>
      <c r="AT816" s="34"/>
      <c r="AU816" s="34"/>
      <c r="AV816" s="34"/>
      <c r="AW816" s="34"/>
      <c r="AX816" s="34"/>
      <c r="AY816" s="34"/>
      <c r="AZ816" s="34"/>
      <c r="BA816" s="5"/>
      <c r="BB816" s="5"/>
      <c r="BC816" s="5"/>
      <c r="BD816" s="5"/>
      <c r="BE816" s="5"/>
      <c r="BF816" s="5"/>
      <c r="BG816" s="5"/>
      <c r="BH816" s="5"/>
      <c r="BI816" s="5"/>
      <c r="BJ816" s="5"/>
      <c r="BK816" s="5"/>
      <c r="BL816" s="5"/>
      <c r="BM816" s="4"/>
      <c r="BN816" s="5"/>
      <c r="BO816" s="5"/>
      <c r="BP816" s="5"/>
      <c r="BQ816" s="5"/>
      <c r="BR816" s="5"/>
      <c r="BS816" s="5"/>
      <c r="BT816" s="5"/>
      <c r="BU816" s="5"/>
    </row>
    <row r="817" spans="1:73" ht="13" x14ac:dyDescent="0.15">
      <c r="A817" s="34"/>
      <c r="B817" s="5"/>
      <c r="C817" s="5"/>
      <c r="D817" s="5"/>
      <c r="E817" s="5"/>
      <c r="F817" s="5"/>
      <c r="G817" s="5"/>
      <c r="H817" s="5"/>
      <c r="I817" s="5"/>
      <c r="J817" s="5"/>
      <c r="K817" s="5"/>
      <c r="L817" s="34"/>
      <c r="M817" s="34"/>
      <c r="N817" s="34"/>
      <c r="O817" s="34"/>
      <c r="P817" s="34"/>
      <c r="Q817" s="34"/>
      <c r="R817" s="5"/>
      <c r="S817" s="5"/>
      <c r="T817" s="5"/>
      <c r="U817" s="5"/>
      <c r="V817" s="5"/>
      <c r="W817" s="34"/>
      <c r="X817" s="34"/>
      <c r="Y817" s="34"/>
      <c r="Z817" s="34"/>
      <c r="AA817" s="34"/>
      <c r="AB817" s="5"/>
      <c r="AC817" s="5"/>
      <c r="AD817" s="34"/>
      <c r="AE817" s="5"/>
      <c r="AF817" s="5"/>
      <c r="AG817" s="5"/>
      <c r="AH817" s="5"/>
      <c r="AI817" s="5"/>
      <c r="AJ817" s="5"/>
      <c r="AK817" s="5"/>
      <c r="AL817" s="5"/>
      <c r="AM817" s="5"/>
      <c r="AN817" s="5"/>
      <c r="AO817" s="5"/>
      <c r="AP817" s="35"/>
      <c r="AQ817" s="34"/>
      <c r="AR817" s="34"/>
      <c r="AS817" s="34"/>
      <c r="AT817" s="34"/>
      <c r="AU817" s="34"/>
      <c r="AV817" s="34"/>
      <c r="AW817" s="34"/>
      <c r="AX817" s="34"/>
      <c r="AY817" s="34"/>
      <c r="AZ817" s="34"/>
      <c r="BA817" s="5"/>
      <c r="BB817" s="5"/>
      <c r="BC817" s="5"/>
      <c r="BD817" s="5"/>
      <c r="BE817" s="5"/>
      <c r="BF817" s="5"/>
      <c r="BG817" s="5"/>
      <c r="BH817" s="5"/>
      <c r="BI817" s="5"/>
      <c r="BJ817" s="5"/>
      <c r="BK817" s="5"/>
      <c r="BL817" s="5"/>
      <c r="BM817" s="4"/>
      <c r="BN817" s="5"/>
      <c r="BO817" s="5"/>
      <c r="BP817" s="5"/>
      <c r="BQ817" s="5"/>
      <c r="BR817" s="5"/>
      <c r="BS817" s="5"/>
      <c r="BT817" s="5"/>
      <c r="BU817" s="5"/>
    </row>
    <row r="818" spans="1:73" ht="13" x14ac:dyDescent="0.15">
      <c r="A818" s="34"/>
      <c r="B818" s="5"/>
      <c r="C818" s="5"/>
      <c r="D818" s="5"/>
      <c r="E818" s="5"/>
      <c r="F818" s="5"/>
      <c r="G818" s="5"/>
      <c r="H818" s="5"/>
      <c r="I818" s="5"/>
      <c r="J818" s="5"/>
      <c r="K818" s="5"/>
      <c r="L818" s="34"/>
      <c r="M818" s="34"/>
      <c r="N818" s="34"/>
      <c r="O818" s="34"/>
      <c r="P818" s="34"/>
      <c r="Q818" s="34"/>
      <c r="R818" s="5"/>
      <c r="S818" s="5"/>
      <c r="T818" s="5"/>
      <c r="U818" s="5"/>
      <c r="V818" s="5"/>
      <c r="W818" s="34"/>
      <c r="X818" s="34"/>
      <c r="Y818" s="34"/>
      <c r="Z818" s="34"/>
      <c r="AA818" s="34"/>
      <c r="AB818" s="5"/>
      <c r="AC818" s="5"/>
      <c r="AD818" s="34"/>
      <c r="AE818" s="5"/>
      <c r="AF818" s="5"/>
      <c r="AG818" s="5"/>
      <c r="AH818" s="5"/>
      <c r="AI818" s="5"/>
      <c r="AJ818" s="5"/>
      <c r="AK818" s="5"/>
      <c r="AL818" s="5"/>
      <c r="AM818" s="5"/>
      <c r="AN818" s="5"/>
      <c r="AO818" s="5"/>
      <c r="AP818" s="35"/>
      <c r="AQ818" s="34"/>
      <c r="AR818" s="34"/>
      <c r="AS818" s="34"/>
      <c r="AT818" s="34"/>
      <c r="AU818" s="34"/>
      <c r="AV818" s="34"/>
      <c r="AW818" s="34"/>
      <c r="AX818" s="34"/>
      <c r="AY818" s="34"/>
      <c r="AZ818" s="34"/>
      <c r="BA818" s="5"/>
      <c r="BB818" s="5"/>
      <c r="BC818" s="5"/>
      <c r="BD818" s="5"/>
      <c r="BE818" s="5"/>
      <c r="BF818" s="5"/>
      <c r="BG818" s="5"/>
      <c r="BH818" s="5"/>
      <c r="BI818" s="5"/>
      <c r="BJ818" s="5"/>
      <c r="BK818" s="5"/>
      <c r="BL818" s="5"/>
      <c r="BM818" s="4"/>
      <c r="BN818" s="5"/>
      <c r="BO818" s="5"/>
      <c r="BP818" s="5"/>
      <c r="BQ818" s="5"/>
      <c r="BR818" s="5"/>
      <c r="BS818" s="5"/>
      <c r="BT818" s="5"/>
      <c r="BU818" s="5"/>
    </row>
    <row r="819" spans="1:73" ht="13" x14ac:dyDescent="0.15">
      <c r="A819" s="34"/>
      <c r="B819" s="5"/>
      <c r="C819" s="5"/>
      <c r="D819" s="5"/>
      <c r="E819" s="5"/>
      <c r="F819" s="5"/>
      <c r="G819" s="5"/>
      <c r="H819" s="5"/>
      <c r="I819" s="5"/>
      <c r="J819" s="5"/>
      <c r="K819" s="5"/>
      <c r="L819" s="34"/>
      <c r="M819" s="34"/>
      <c r="N819" s="34"/>
      <c r="O819" s="34"/>
      <c r="P819" s="34"/>
      <c r="Q819" s="34"/>
      <c r="R819" s="5"/>
      <c r="S819" s="5"/>
      <c r="T819" s="5"/>
      <c r="U819" s="5"/>
      <c r="V819" s="5"/>
      <c r="W819" s="34"/>
      <c r="X819" s="34"/>
      <c r="Y819" s="34"/>
      <c r="Z819" s="34"/>
      <c r="AA819" s="34"/>
      <c r="AB819" s="5"/>
      <c r="AC819" s="5"/>
      <c r="AD819" s="34"/>
      <c r="AE819" s="5"/>
      <c r="AF819" s="5"/>
      <c r="AG819" s="5"/>
      <c r="AH819" s="5"/>
      <c r="AI819" s="5"/>
      <c r="AJ819" s="5"/>
      <c r="AK819" s="5"/>
      <c r="AL819" s="5"/>
      <c r="AM819" s="5"/>
      <c r="AN819" s="5"/>
      <c r="AO819" s="5"/>
      <c r="AP819" s="35"/>
      <c r="AQ819" s="34"/>
      <c r="AR819" s="34"/>
      <c r="AS819" s="34"/>
      <c r="AT819" s="34"/>
      <c r="AU819" s="34"/>
      <c r="AV819" s="34"/>
      <c r="AW819" s="34"/>
      <c r="AX819" s="34"/>
      <c r="AY819" s="34"/>
      <c r="AZ819" s="34"/>
      <c r="BA819" s="5"/>
      <c r="BB819" s="5"/>
      <c r="BC819" s="5"/>
      <c r="BD819" s="5"/>
      <c r="BE819" s="5"/>
      <c r="BF819" s="5"/>
      <c r="BG819" s="5"/>
      <c r="BH819" s="5"/>
      <c r="BI819" s="5"/>
      <c r="BJ819" s="5"/>
      <c r="BK819" s="5"/>
      <c r="BL819" s="5"/>
      <c r="BM819" s="4"/>
      <c r="BN819" s="5"/>
      <c r="BO819" s="5"/>
      <c r="BP819" s="5"/>
      <c r="BQ819" s="5"/>
      <c r="BR819" s="5"/>
      <c r="BS819" s="5"/>
      <c r="BT819" s="5"/>
      <c r="BU819" s="5"/>
    </row>
    <row r="820" spans="1:73" ht="13" x14ac:dyDescent="0.15">
      <c r="A820" s="34"/>
      <c r="B820" s="5"/>
      <c r="C820" s="5"/>
      <c r="D820" s="5"/>
      <c r="E820" s="5"/>
      <c r="F820" s="5"/>
      <c r="G820" s="5"/>
      <c r="H820" s="5"/>
      <c r="I820" s="5"/>
      <c r="J820" s="5"/>
      <c r="K820" s="5"/>
      <c r="L820" s="34"/>
      <c r="M820" s="34"/>
      <c r="N820" s="34"/>
      <c r="O820" s="34"/>
      <c r="P820" s="34"/>
      <c r="Q820" s="34"/>
      <c r="R820" s="5"/>
      <c r="S820" s="5"/>
      <c r="T820" s="5"/>
      <c r="U820" s="5"/>
      <c r="V820" s="5"/>
      <c r="W820" s="34"/>
      <c r="X820" s="34"/>
      <c r="Y820" s="34"/>
      <c r="Z820" s="34"/>
      <c r="AA820" s="34"/>
      <c r="AB820" s="5"/>
      <c r="AC820" s="5"/>
      <c r="AD820" s="34"/>
      <c r="AE820" s="5"/>
      <c r="AF820" s="5"/>
      <c r="AG820" s="5"/>
      <c r="AH820" s="5"/>
      <c r="AI820" s="5"/>
      <c r="AJ820" s="5"/>
      <c r="AK820" s="5"/>
      <c r="AL820" s="5"/>
      <c r="AM820" s="5"/>
      <c r="AN820" s="5"/>
      <c r="AO820" s="5"/>
      <c r="AP820" s="35"/>
      <c r="AQ820" s="34"/>
      <c r="AR820" s="34"/>
      <c r="AS820" s="34"/>
      <c r="AT820" s="34"/>
      <c r="AU820" s="34"/>
      <c r="AV820" s="34"/>
      <c r="AW820" s="34"/>
      <c r="AX820" s="34"/>
      <c r="AY820" s="34"/>
      <c r="AZ820" s="34"/>
      <c r="BA820" s="5"/>
      <c r="BB820" s="5"/>
      <c r="BC820" s="5"/>
      <c r="BD820" s="5"/>
      <c r="BE820" s="5"/>
      <c r="BF820" s="5"/>
      <c r="BG820" s="5"/>
      <c r="BH820" s="5"/>
      <c r="BI820" s="5"/>
      <c r="BJ820" s="5"/>
      <c r="BK820" s="5"/>
      <c r="BL820" s="5"/>
      <c r="BM820" s="4"/>
      <c r="BN820" s="5"/>
      <c r="BO820" s="5"/>
      <c r="BP820" s="5"/>
      <c r="BQ820" s="5"/>
      <c r="BR820" s="5"/>
      <c r="BS820" s="5"/>
      <c r="BT820" s="5"/>
      <c r="BU820" s="5"/>
    </row>
    <row r="821" spans="1:73" ht="13" x14ac:dyDescent="0.15">
      <c r="A821" s="34"/>
      <c r="B821" s="5"/>
      <c r="C821" s="5"/>
      <c r="D821" s="5"/>
      <c r="E821" s="5"/>
      <c r="F821" s="5"/>
      <c r="G821" s="5"/>
      <c r="H821" s="5"/>
      <c r="I821" s="5"/>
      <c r="J821" s="5"/>
      <c r="K821" s="5"/>
      <c r="L821" s="34"/>
      <c r="M821" s="34"/>
      <c r="N821" s="34"/>
      <c r="O821" s="34"/>
      <c r="P821" s="34"/>
      <c r="Q821" s="34"/>
      <c r="R821" s="5"/>
      <c r="S821" s="5"/>
      <c r="T821" s="5"/>
      <c r="U821" s="5"/>
      <c r="V821" s="5"/>
      <c r="W821" s="34"/>
      <c r="X821" s="34"/>
      <c r="Y821" s="34"/>
      <c r="Z821" s="34"/>
      <c r="AA821" s="34"/>
      <c r="AB821" s="5"/>
      <c r="AC821" s="5"/>
      <c r="AD821" s="34"/>
      <c r="AE821" s="5"/>
      <c r="AF821" s="5"/>
      <c r="AG821" s="5"/>
      <c r="AH821" s="5"/>
      <c r="AI821" s="5"/>
      <c r="AJ821" s="5"/>
      <c r="AK821" s="5"/>
      <c r="AL821" s="5"/>
      <c r="AM821" s="5"/>
      <c r="AN821" s="5"/>
      <c r="AO821" s="5"/>
      <c r="AP821" s="35"/>
      <c r="AQ821" s="34"/>
      <c r="AR821" s="34"/>
      <c r="AS821" s="34"/>
      <c r="AT821" s="34"/>
      <c r="AU821" s="34"/>
      <c r="AV821" s="34"/>
      <c r="AW821" s="34"/>
      <c r="AX821" s="34"/>
      <c r="AY821" s="34"/>
      <c r="AZ821" s="34"/>
      <c r="BA821" s="5"/>
      <c r="BB821" s="5"/>
      <c r="BC821" s="5"/>
      <c r="BD821" s="5"/>
      <c r="BE821" s="5"/>
      <c r="BF821" s="5"/>
      <c r="BG821" s="5"/>
      <c r="BH821" s="5"/>
      <c r="BI821" s="5"/>
      <c r="BJ821" s="5"/>
      <c r="BK821" s="5"/>
      <c r="BL821" s="5"/>
      <c r="BM821" s="4"/>
      <c r="BN821" s="5"/>
      <c r="BO821" s="5"/>
      <c r="BP821" s="5"/>
      <c r="BQ821" s="5"/>
      <c r="BR821" s="5"/>
      <c r="BS821" s="5"/>
      <c r="BT821" s="5"/>
      <c r="BU821" s="5"/>
    </row>
    <row r="822" spans="1:73" ht="13" x14ac:dyDescent="0.15">
      <c r="A822" s="34"/>
      <c r="B822" s="5"/>
      <c r="C822" s="5"/>
      <c r="D822" s="5"/>
      <c r="E822" s="5"/>
      <c r="F822" s="5"/>
      <c r="G822" s="5"/>
      <c r="H822" s="5"/>
      <c r="I822" s="5"/>
      <c r="J822" s="5"/>
      <c r="K822" s="5"/>
      <c r="L822" s="34"/>
      <c r="M822" s="34"/>
      <c r="N822" s="34"/>
      <c r="O822" s="34"/>
      <c r="P822" s="34"/>
      <c r="Q822" s="34"/>
      <c r="R822" s="5"/>
      <c r="S822" s="5"/>
      <c r="T822" s="5"/>
      <c r="U822" s="5"/>
      <c r="V822" s="5"/>
      <c r="W822" s="34"/>
      <c r="X822" s="34"/>
      <c r="Y822" s="34"/>
      <c r="Z822" s="34"/>
      <c r="AA822" s="34"/>
      <c r="AB822" s="5"/>
      <c r="AC822" s="5"/>
      <c r="AD822" s="34"/>
      <c r="AE822" s="5"/>
      <c r="AF822" s="5"/>
      <c r="AG822" s="5"/>
      <c r="AH822" s="5"/>
      <c r="AI822" s="5"/>
      <c r="AJ822" s="5"/>
      <c r="AK822" s="5"/>
      <c r="AL822" s="5"/>
      <c r="AM822" s="5"/>
      <c r="AN822" s="5"/>
      <c r="AO822" s="5"/>
      <c r="AP822" s="35"/>
      <c r="AQ822" s="34"/>
      <c r="AR822" s="34"/>
      <c r="AS822" s="34"/>
      <c r="AT822" s="34"/>
      <c r="AU822" s="34"/>
      <c r="AV822" s="34"/>
      <c r="AW822" s="34"/>
      <c r="AX822" s="34"/>
      <c r="AY822" s="34"/>
      <c r="AZ822" s="34"/>
      <c r="BA822" s="5"/>
      <c r="BB822" s="5"/>
      <c r="BC822" s="5"/>
      <c r="BD822" s="5"/>
      <c r="BE822" s="5"/>
      <c r="BF822" s="5"/>
      <c r="BG822" s="5"/>
      <c r="BH822" s="5"/>
      <c r="BI822" s="5"/>
      <c r="BJ822" s="5"/>
      <c r="BK822" s="5"/>
      <c r="BL822" s="5"/>
      <c r="BM822" s="4"/>
      <c r="BN822" s="5"/>
      <c r="BO822" s="5"/>
      <c r="BP822" s="5"/>
      <c r="BQ822" s="5"/>
      <c r="BR822" s="5"/>
      <c r="BS822" s="5"/>
      <c r="BT822" s="5"/>
      <c r="BU822" s="5"/>
    </row>
    <row r="823" spans="1:73" ht="13" x14ac:dyDescent="0.15">
      <c r="A823" s="34"/>
      <c r="B823" s="5"/>
      <c r="C823" s="5"/>
      <c r="D823" s="5"/>
      <c r="E823" s="5"/>
      <c r="F823" s="5"/>
      <c r="G823" s="5"/>
      <c r="H823" s="5"/>
      <c r="I823" s="5"/>
      <c r="J823" s="5"/>
      <c r="K823" s="5"/>
      <c r="L823" s="34"/>
      <c r="M823" s="34"/>
      <c r="N823" s="34"/>
      <c r="O823" s="34"/>
      <c r="P823" s="34"/>
      <c r="Q823" s="34"/>
      <c r="R823" s="5"/>
      <c r="S823" s="5"/>
      <c r="T823" s="5"/>
      <c r="U823" s="5"/>
      <c r="V823" s="5"/>
      <c r="W823" s="34"/>
      <c r="X823" s="34"/>
      <c r="Y823" s="34"/>
      <c r="Z823" s="34"/>
      <c r="AA823" s="34"/>
      <c r="AB823" s="5"/>
      <c r="AC823" s="5"/>
      <c r="AD823" s="34"/>
      <c r="AE823" s="5"/>
      <c r="AF823" s="5"/>
      <c r="AG823" s="5"/>
      <c r="AH823" s="5"/>
      <c r="AI823" s="5"/>
      <c r="AJ823" s="5"/>
      <c r="AK823" s="5"/>
      <c r="AL823" s="5"/>
      <c r="AM823" s="5"/>
      <c r="AN823" s="5"/>
      <c r="AO823" s="5"/>
      <c r="AP823" s="35"/>
      <c r="AQ823" s="34"/>
      <c r="AR823" s="34"/>
      <c r="AS823" s="34"/>
      <c r="AT823" s="34"/>
      <c r="AU823" s="34"/>
      <c r="AV823" s="34"/>
      <c r="AW823" s="34"/>
      <c r="AX823" s="34"/>
      <c r="AY823" s="34"/>
      <c r="AZ823" s="34"/>
      <c r="BA823" s="5"/>
      <c r="BB823" s="5"/>
      <c r="BC823" s="5"/>
      <c r="BD823" s="5"/>
      <c r="BE823" s="5"/>
      <c r="BF823" s="5"/>
      <c r="BG823" s="5"/>
      <c r="BH823" s="5"/>
      <c r="BI823" s="5"/>
      <c r="BJ823" s="5"/>
      <c r="BK823" s="5"/>
      <c r="BL823" s="5"/>
      <c r="BM823" s="4"/>
      <c r="BN823" s="5"/>
      <c r="BO823" s="5"/>
      <c r="BP823" s="5"/>
      <c r="BQ823" s="5"/>
      <c r="BR823" s="5"/>
      <c r="BS823" s="5"/>
      <c r="BT823" s="5"/>
      <c r="BU823" s="5"/>
    </row>
    <row r="824" spans="1:73" ht="13" x14ac:dyDescent="0.15">
      <c r="A824" s="34"/>
      <c r="B824" s="5"/>
      <c r="C824" s="5"/>
      <c r="D824" s="5"/>
      <c r="E824" s="5"/>
      <c r="F824" s="5"/>
      <c r="G824" s="5"/>
      <c r="H824" s="5"/>
      <c r="I824" s="5"/>
      <c r="J824" s="5"/>
      <c r="K824" s="5"/>
      <c r="L824" s="34"/>
      <c r="M824" s="34"/>
      <c r="N824" s="34"/>
      <c r="O824" s="34"/>
      <c r="P824" s="34"/>
      <c r="Q824" s="34"/>
      <c r="R824" s="5"/>
      <c r="S824" s="5"/>
      <c r="T824" s="5"/>
      <c r="U824" s="5"/>
      <c r="V824" s="5"/>
      <c r="W824" s="34"/>
      <c r="X824" s="34"/>
      <c r="Y824" s="34"/>
      <c r="Z824" s="34"/>
      <c r="AA824" s="34"/>
      <c r="AB824" s="5"/>
      <c r="AC824" s="5"/>
      <c r="AD824" s="34"/>
      <c r="AE824" s="5"/>
      <c r="AF824" s="5"/>
      <c r="AG824" s="5"/>
      <c r="AH824" s="5"/>
      <c r="AI824" s="5"/>
      <c r="AJ824" s="5"/>
      <c r="AK824" s="5"/>
      <c r="AL824" s="5"/>
      <c r="AM824" s="5"/>
      <c r="AN824" s="5"/>
      <c r="AO824" s="5"/>
      <c r="AP824" s="35"/>
      <c r="AQ824" s="34"/>
      <c r="AR824" s="34"/>
      <c r="AS824" s="34"/>
      <c r="AT824" s="34"/>
      <c r="AU824" s="34"/>
      <c r="AV824" s="34"/>
      <c r="AW824" s="34"/>
      <c r="AX824" s="34"/>
      <c r="AY824" s="34"/>
      <c r="AZ824" s="34"/>
      <c r="BA824" s="5"/>
      <c r="BB824" s="5"/>
      <c r="BC824" s="5"/>
      <c r="BD824" s="5"/>
      <c r="BE824" s="5"/>
      <c r="BF824" s="5"/>
      <c r="BG824" s="5"/>
      <c r="BH824" s="5"/>
      <c r="BI824" s="5"/>
      <c r="BJ824" s="5"/>
      <c r="BK824" s="5"/>
      <c r="BL824" s="5"/>
      <c r="BM824" s="4"/>
      <c r="BN824" s="5"/>
      <c r="BO824" s="5"/>
      <c r="BP824" s="5"/>
      <c r="BQ824" s="5"/>
      <c r="BR824" s="5"/>
      <c r="BS824" s="5"/>
      <c r="BT824" s="5"/>
      <c r="BU824" s="5"/>
    </row>
    <row r="825" spans="1:73" ht="13" x14ac:dyDescent="0.15">
      <c r="A825" s="34"/>
      <c r="B825" s="5"/>
      <c r="C825" s="5"/>
      <c r="D825" s="5"/>
      <c r="E825" s="5"/>
      <c r="F825" s="5"/>
      <c r="G825" s="5"/>
      <c r="H825" s="5"/>
      <c r="I825" s="5"/>
      <c r="J825" s="5"/>
      <c r="K825" s="5"/>
      <c r="L825" s="34"/>
      <c r="M825" s="34"/>
      <c r="N825" s="34"/>
      <c r="O825" s="34"/>
      <c r="P825" s="34"/>
      <c r="Q825" s="34"/>
      <c r="R825" s="5"/>
      <c r="S825" s="5"/>
      <c r="T825" s="5"/>
      <c r="U825" s="5"/>
      <c r="V825" s="5"/>
      <c r="W825" s="34"/>
      <c r="X825" s="34"/>
      <c r="Y825" s="34"/>
      <c r="Z825" s="34"/>
      <c r="AA825" s="34"/>
      <c r="AB825" s="5"/>
      <c r="AC825" s="5"/>
      <c r="AD825" s="34"/>
      <c r="AE825" s="5"/>
      <c r="AF825" s="5"/>
      <c r="AG825" s="5"/>
      <c r="AH825" s="5"/>
      <c r="AI825" s="5"/>
      <c r="AJ825" s="5"/>
      <c r="AK825" s="5"/>
      <c r="AL825" s="5"/>
      <c r="AM825" s="5"/>
      <c r="AN825" s="5"/>
      <c r="AO825" s="5"/>
      <c r="AP825" s="35"/>
      <c r="AQ825" s="34"/>
      <c r="AR825" s="34"/>
      <c r="AS825" s="34"/>
      <c r="AT825" s="34"/>
      <c r="AU825" s="34"/>
      <c r="AV825" s="34"/>
      <c r="AW825" s="34"/>
      <c r="AX825" s="34"/>
      <c r="AY825" s="34"/>
      <c r="AZ825" s="34"/>
      <c r="BA825" s="5"/>
      <c r="BB825" s="5"/>
      <c r="BC825" s="5"/>
      <c r="BD825" s="5"/>
      <c r="BE825" s="5"/>
      <c r="BF825" s="5"/>
      <c r="BG825" s="5"/>
      <c r="BH825" s="5"/>
      <c r="BI825" s="5"/>
      <c r="BJ825" s="5"/>
      <c r="BK825" s="5"/>
      <c r="BL825" s="5"/>
      <c r="BM825" s="4"/>
      <c r="BN825" s="5"/>
      <c r="BO825" s="5"/>
      <c r="BP825" s="5"/>
      <c r="BQ825" s="5"/>
      <c r="BR825" s="5"/>
      <c r="BS825" s="5"/>
      <c r="BT825" s="5"/>
      <c r="BU825" s="5"/>
    </row>
    <row r="826" spans="1:73" ht="13" x14ac:dyDescent="0.15">
      <c r="A826" s="34"/>
      <c r="B826" s="5"/>
      <c r="C826" s="5"/>
      <c r="D826" s="5"/>
      <c r="E826" s="5"/>
      <c r="F826" s="5"/>
      <c r="G826" s="5"/>
      <c r="H826" s="5"/>
      <c r="I826" s="5"/>
      <c r="J826" s="5"/>
      <c r="K826" s="5"/>
      <c r="L826" s="34"/>
      <c r="M826" s="34"/>
      <c r="N826" s="34"/>
      <c r="O826" s="34"/>
      <c r="P826" s="34"/>
      <c r="Q826" s="34"/>
      <c r="R826" s="5"/>
      <c r="S826" s="5"/>
      <c r="T826" s="5"/>
      <c r="U826" s="5"/>
      <c r="V826" s="5"/>
      <c r="W826" s="34"/>
      <c r="X826" s="34"/>
      <c r="Y826" s="34"/>
      <c r="Z826" s="34"/>
      <c r="AA826" s="34"/>
      <c r="AB826" s="5"/>
      <c r="AC826" s="5"/>
      <c r="AD826" s="34"/>
      <c r="AE826" s="5"/>
      <c r="AF826" s="5"/>
      <c r="AG826" s="5"/>
      <c r="AH826" s="5"/>
      <c r="AI826" s="5"/>
      <c r="AJ826" s="5"/>
      <c r="AK826" s="5"/>
      <c r="AL826" s="5"/>
      <c r="AM826" s="5"/>
      <c r="AN826" s="5"/>
      <c r="AO826" s="5"/>
      <c r="AP826" s="35"/>
      <c r="AQ826" s="34"/>
      <c r="AR826" s="34"/>
      <c r="AS826" s="34"/>
      <c r="AT826" s="34"/>
      <c r="AU826" s="34"/>
      <c r="AV826" s="34"/>
      <c r="AW826" s="34"/>
      <c r="AX826" s="34"/>
      <c r="AY826" s="34"/>
      <c r="AZ826" s="34"/>
      <c r="BA826" s="5"/>
      <c r="BB826" s="5"/>
      <c r="BC826" s="5"/>
      <c r="BD826" s="5"/>
      <c r="BE826" s="5"/>
      <c r="BF826" s="5"/>
      <c r="BG826" s="5"/>
      <c r="BH826" s="5"/>
      <c r="BI826" s="5"/>
      <c r="BJ826" s="5"/>
      <c r="BK826" s="5"/>
      <c r="BL826" s="5"/>
      <c r="BM826" s="4"/>
      <c r="BN826" s="5"/>
      <c r="BO826" s="5"/>
      <c r="BP826" s="5"/>
      <c r="BQ826" s="5"/>
      <c r="BR826" s="5"/>
      <c r="BS826" s="5"/>
      <c r="BT826" s="5"/>
      <c r="BU826" s="5"/>
    </row>
    <row r="827" spans="1:73" ht="13" x14ac:dyDescent="0.15">
      <c r="A827" s="34"/>
      <c r="B827" s="5"/>
      <c r="C827" s="5"/>
      <c r="D827" s="5"/>
      <c r="E827" s="5"/>
      <c r="F827" s="5"/>
      <c r="G827" s="5"/>
      <c r="H827" s="5"/>
      <c r="I827" s="5"/>
      <c r="J827" s="5"/>
      <c r="K827" s="5"/>
      <c r="L827" s="34"/>
      <c r="M827" s="34"/>
      <c r="N827" s="34"/>
      <c r="O827" s="34"/>
      <c r="P827" s="34"/>
      <c r="Q827" s="34"/>
      <c r="R827" s="5"/>
      <c r="S827" s="5"/>
      <c r="T827" s="5"/>
      <c r="U827" s="5"/>
      <c r="V827" s="5"/>
      <c r="W827" s="34"/>
      <c r="X827" s="34"/>
      <c r="Y827" s="34"/>
      <c r="Z827" s="34"/>
      <c r="AA827" s="34"/>
      <c r="AB827" s="5"/>
      <c r="AC827" s="5"/>
      <c r="AD827" s="34"/>
      <c r="AE827" s="5"/>
      <c r="AF827" s="5"/>
      <c r="AG827" s="5"/>
      <c r="AH827" s="5"/>
      <c r="AI827" s="5"/>
      <c r="AJ827" s="5"/>
      <c r="AK827" s="5"/>
      <c r="AL827" s="5"/>
      <c r="AM827" s="5"/>
      <c r="AN827" s="5"/>
      <c r="AO827" s="5"/>
      <c r="AP827" s="35"/>
      <c r="AQ827" s="34"/>
      <c r="AR827" s="34"/>
      <c r="AS827" s="34"/>
      <c r="AT827" s="34"/>
      <c r="AU827" s="34"/>
      <c r="AV827" s="34"/>
      <c r="AW827" s="34"/>
      <c r="AX827" s="34"/>
      <c r="AY827" s="34"/>
      <c r="AZ827" s="34"/>
      <c r="BA827" s="5"/>
      <c r="BB827" s="5"/>
      <c r="BC827" s="5"/>
      <c r="BD827" s="5"/>
      <c r="BE827" s="5"/>
      <c r="BF827" s="5"/>
      <c r="BG827" s="5"/>
      <c r="BH827" s="5"/>
      <c r="BI827" s="5"/>
      <c r="BJ827" s="5"/>
      <c r="BK827" s="5"/>
      <c r="BL827" s="5"/>
      <c r="BM827" s="4"/>
      <c r="BN827" s="5"/>
      <c r="BO827" s="5"/>
      <c r="BP827" s="5"/>
      <c r="BQ827" s="5"/>
      <c r="BR827" s="5"/>
      <c r="BS827" s="5"/>
      <c r="BT827" s="5"/>
      <c r="BU827" s="5"/>
    </row>
    <row r="828" spans="1:73" ht="13" x14ac:dyDescent="0.15">
      <c r="A828" s="34"/>
      <c r="B828" s="5"/>
      <c r="C828" s="5"/>
      <c r="D828" s="5"/>
      <c r="E828" s="5"/>
      <c r="F828" s="5"/>
      <c r="G828" s="5"/>
      <c r="H828" s="5"/>
      <c r="I828" s="5"/>
      <c r="J828" s="5"/>
      <c r="K828" s="5"/>
      <c r="L828" s="34"/>
      <c r="M828" s="34"/>
      <c r="N828" s="34"/>
      <c r="O828" s="34"/>
      <c r="P828" s="34"/>
      <c r="Q828" s="34"/>
      <c r="R828" s="5"/>
      <c r="S828" s="5"/>
      <c r="T828" s="5"/>
      <c r="U828" s="5"/>
      <c r="V828" s="5"/>
      <c r="W828" s="34"/>
      <c r="X828" s="34"/>
      <c r="Y828" s="34"/>
      <c r="Z828" s="34"/>
      <c r="AA828" s="34"/>
      <c r="AB828" s="5"/>
      <c r="AC828" s="5"/>
      <c r="AD828" s="34"/>
      <c r="AE828" s="5"/>
      <c r="AF828" s="5"/>
      <c r="AG828" s="5"/>
      <c r="AH828" s="5"/>
      <c r="AI828" s="5"/>
      <c r="AJ828" s="5"/>
      <c r="AK828" s="5"/>
      <c r="AL828" s="5"/>
      <c r="AM828" s="5"/>
      <c r="AN828" s="5"/>
      <c r="AO828" s="5"/>
      <c r="AP828" s="35"/>
      <c r="AQ828" s="34"/>
      <c r="AR828" s="34"/>
      <c r="AS828" s="34"/>
      <c r="AT828" s="34"/>
      <c r="AU828" s="34"/>
      <c r="AV828" s="34"/>
      <c r="AW828" s="34"/>
      <c r="AX828" s="34"/>
      <c r="AY828" s="34"/>
      <c r="AZ828" s="34"/>
      <c r="BA828" s="5"/>
      <c r="BB828" s="5"/>
      <c r="BC828" s="5"/>
      <c r="BD828" s="5"/>
      <c r="BE828" s="5"/>
      <c r="BF828" s="5"/>
      <c r="BG828" s="5"/>
      <c r="BH828" s="5"/>
      <c r="BI828" s="5"/>
      <c r="BJ828" s="5"/>
      <c r="BK828" s="5"/>
      <c r="BL828" s="5"/>
      <c r="BM828" s="4"/>
      <c r="BN828" s="5"/>
      <c r="BO828" s="5"/>
      <c r="BP828" s="5"/>
      <c r="BQ828" s="5"/>
      <c r="BR828" s="5"/>
      <c r="BS828" s="5"/>
      <c r="BT828" s="5"/>
      <c r="BU828" s="5"/>
    </row>
    <row r="829" spans="1:73" ht="13" x14ac:dyDescent="0.15">
      <c r="A829" s="34"/>
      <c r="B829" s="5"/>
      <c r="C829" s="5"/>
      <c r="D829" s="5"/>
      <c r="E829" s="5"/>
      <c r="F829" s="5"/>
      <c r="G829" s="5"/>
      <c r="H829" s="5"/>
      <c r="I829" s="5"/>
      <c r="J829" s="5"/>
      <c r="K829" s="5"/>
      <c r="L829" s="34"/>
      <c r="M829" s="34"/>
      <c r="N829" s="34"/>
      <c r="O829" s="34"/>
      <c r="P829" s="34"/>
      <c r="Q829" s="34"/>
      <c r="R829" s="5"/>
      <c r="S829" s="5"/>
      <c r="T829" s="5"/>
      <c r="U829" s="5"/>
      <c r="V829" s="5"/>
      <c r="W829" s="34"/>
      <c r="X829" s="34"/>
      <c r="Y829" s="34"/>
      <c r="Z829" s="34"/>
      <c r="AA829" s="34"/>
      <c r="AB829" s="5"/>
      <c r="AC829" s="5"/>
      <c r="AD829" s="34"/>
      <c r="AE829" s="5"/>
      <c r="AF829" s="5"/>
      <c r="AG829" s="5"/>
      <c r="AH829" s="5"/>
      <c r="AI829" s="5"/>
      <c r="AJ829" s="5"/>
      <c r="AK829" s="5"/>
      <c r="AL829" s="5"/>
      <c r="AM829" s="5"/>
      <c r="AN829" s="5"/>
      <c r="AO829" s="5"/>
      <c r="AP829" s="35"/>
      <c r="AQ829" s="34"/>
      <c r="AR829" s="34"/>
      <c r="AS829" s="34"/>
      <c r="AT829" s="34"/>
      <c r="AU829" s="34"/>
      <c r="AV829" s="34"/>
      <c r="AW829" s="34"/>
      <c r="AX829" s="34"/>
      <c r="AY829" s="34"/>
      <c r="AZ829" s="34"/>
      <c r="BA829" s="5"/>
      <c r="BB829" s="5"/>
      <c r="BC829" s="5"/>
      <c r="BD829" s="5"/>
      <c r="BE829" s="5"/>
      <c r="BF829" s="5"/>
      <c r="BG829" s="5"/>
      <c r="BH829" s="5"/>
      <c r="BI829" s="5"/>
      <c r="BJ829" s="5"/>
      <c r="BK829" s="5"/>
      <c r="BL829" s="5"/>
      <c r="BM829" s="4"/>
      <c r="BN829" s="5"/>
      <c r="BO829" s="5"/>
      <c r="BP829" s="5"/>
      <c r="BQ829" s="5"/>
      <c r="BR829" s="5"/>
      <c r="BS829" s="5"/>
      <c r="BT829" s="5"/>
      <c r="BU829" s="5"/>
    </row>
    <row r="830" spans="1:73" ht="13" x14ac:dyDescent="0.15">
      <c r="A830" s="34"/>
      <c r="B830" s="5"/>
      <c r="C830" s="5"/>
      <c r="D830" s="5"/>
      <c r="E830" s="5"/>
      <c r="F830" s="5"/>
      <c r="G830" s="5"/>
      <c r="H830" s="5"/>
      <c r="I830" s="5"/>
      <c r="J830" s="5"/>
      <c r="K830" s="5"/>
      <c r="L830" s="34"/>
      <c r="M830" s="34"/>
      <c r="N830" s="34"/>
      <c r="O830" s="34"/>
      <c r="P830" s="34"/>
      <c r="Q830" s="34"/>
      <c r="R830" s="5"/>
      <c r="S830" s="5"/>
      <c r="T830" s="5"/>
      <c r="U830" s="5"/>
      <c r="V830" s="5"/>
      <c r="W830" s="34"/>
      <c r="X830" s="34"/>
      <c r="Y830" s="34"/>
      <c r="Z830" s="34"/>
      <c r="AA830" s="34"/>
      <c r="AB830" s="5"/>
      <c r="AC830" s="5"/>
      <c r="AD830" s="34"/>
      <c r="AE830" s="5"/>
      <c r="AF830" s="5"/>
      <c r="AG830" s="5"/>
      <c r="AH830" s="5"/>
      <c r="AI830" s="5"/>
      <c r="AJ830" s="5"/>
      <c r="AK830" s="5"/>
      <c r="AL830" s="5"/>
      <c r="AM830" s="5"/>
      <c r="AN830" s="5"/>
      <c r="AO830" s="5"/>
      <c r="AP830" s="35"/>
      <c r="AQ830" s="34"/>
      <c r="AR830" s="34"/>
      <c r="AS830" s="34"/>
      <c r="AT830" s="34"/>
      <c r="AU830" s="34"/>
      <c r="AV830" s="34"/>
      <c r="AW830" s="34"/>
      <c r="AX830" s="34"/>
      <c r="AY830" s="34"/>
      <c r="AZ830" s="34"/>
      <c r="BA830" s="5"/>
      <c r="BB830" s="5"/>
      <c r="BC830" s="5"/>
      <c r="BD830" s="5"/>
      <c r="BE830" s="5"/>
      <c r="BF830" s="5"/>
      <c r="BG830" s="5"/>
      <c r="BH830" s="5"/>
      <c r="BI830" s="5"/>
      <c r="BJ830" s="5"/>
      <c r="BK830" s="5"/>
      <c r="BL830" s="5"/>
      <c r="BM830" s="4"/>
      <c r="BN830" s="5"/>
      <c r="BO830" s="5"/>
      <c r="BP830" s="5"/>
      <c r="BQ830" s="5"/>
      <c r="BR830" s="5"/>
      <c r="BS830" s="5"/>
      <c r="BT830" s="5"/>
      <c r="BU830" s="5"/>
    </row>
    <row r="831" spans="1:73" ht="13" x14ac:dyDescent="0.15">
      <c r="A831" s="34"/>
      <c r="B831" s="5"/>
      <c r="C831" s="5"/>
      <c r="D831" s="5"/>
      <c r="E831" s="5"/>
      <c r="F831" s="5"/>
      <c r="G831" s="5"/>
      <c r="H831" s="5"/>
      <c r="I831" s="5"/>
      <c r="J831" s="5"/>
      <c r="K831" s="5"/>
      <c r="L831" s="34"/>
      <c r="M831" s="34"/>
      <c r="N831" s="34"/>
      <c r="O831" s="34"/>
      <c r="P831" s="34"/>
      <c r="Q831" s="34"/>
      <c r="R831" s="5"/>
      <c r="S831" s="5"/>
      <c r="T831" s="5"/>
      <c r="U831" s="5"/>
      <c r="V831" s="5"/>
      <c r="W831" s="34"/>
      <c r="X831" s="34"/>
      <c r="Y831" s="34"/>
      <c r="Z831" s="34"/>
      <c r="AA831" s="34"/>
      <c r="AB831" s="5"/>
      <c r="AC831" s="5"/>
      <c r="AD831" s="34"/>
      <c r="AE831" s="5"/>
      <c r="AF831" s="5"/>
      <c r="AG831" s="5"/>
      <c r="AH831" s="5"/>
      <c r="AI831" s="5"/>
      <c r="AJ831" s="5"/>
      <c r="AK831" s="5"/>
      <c r="AL831" s="5"/>
      <c r="AM831" s="5"/>
      <c r="AN831" s="5"/>
      <c r="AO831" s="5"/>
      <c r="AP831" s="35"/>
      <c r="AQ831" s="34"/>
      <c r="AR831" s="34"/>
      <c r="AS831" s="34"/>
      <c r="AT831" s="34"/>
      <c r="AU831" s="34"/>
      <c r="AV831" s="34"/>
      <c r="AW831" s="34"/>
      <c r="AX831" s="34"/>
      <c r="AY831" s="34"/>
      <c r="AZ831" s="34"/>
      <c r="BA831" s="5"/>
      <c r="BB831" s="5"/>
      <c r="BC831" s="5"/>
      <c r="BD831" s="5"/>
      <c r="BE831" s="5"/>
      <c r="BF831" s="5"/>
      <c r="BG831" s="5"/>
      <c r="BH831" s="5"/>
      <c r="BI831" s="5"/>
      <c r="BJ831" s="5"/>
      <c r="BK831" s="5"/>
      <c r="BL831" s="5"/>
      <c r="BM831" s="4"/>
      <c r="BN831" s="5"/>
      <c r="BO831" s="5"/>
      <c r="BP831" s="5"/>
      <c r="BQ831" s="5"/>
      <c r="BR831" s="5"/>
      <c r="BS831" s="5"/>
      <c r="BT831" s="5"/>
      <c r="BU831" s="5"/>
    </row>
    <row r="832" spans="1:73" ht="13" x14ac:dyDescent="0.15">
      <c r="A832" s="34"/>
      <c r="B832" s="5"/>
      <c r="C832" s="5"/>
      <c r="D832" s="5"/>
      <c r="E832" s="5"/>
      <c r="F832" s="5"/>
      <c r="G832" s="5"/>
      <c r="H832" s="5"/>
      <c r="I832" s="5"/>
      <c r="J832" s="5"/>
      <c r="K832" s="5"/>
      <c r="L832" s="34"/>
      <c r="M832" s="34"/>
      <c r="N832" s="34"/>
      <c r="O832" s="34"/>
      <c r="P832" s="34"/>
      <c r="Q832" s="34"/>
      <c r="R832" s="5"/>
      <c r="S832" s="5"/>
      <c r="T832" s="5"/>
      <c r="U832" s="5"/>
      <c r="V832" s="5"/>
      <c r="W832" s="34"/>
      <c r="X832" s="34"/>
      <c r="Y832" s="34"/>
      <c r="Z832" s="34"/>
      <c r="AA832" s="34"/>
      <c r="AB832" s="5"/>
      <c r="AC832" s="5"/>
      <c r="AD832" s="34"/>
      <c r="AE832" s="5"/>
      <c r="AF832" s="5"/>
      <c r="AG832" s="5"/>
      <c r="AH832" s="5"/>
      <c r="AI832" s="5"/>
      <c r="AJ832" s="5"/>
      <c r="AK832" s="5"/>
      <c r="AL832" s="5"/>
      <c r="AM832" s="5"/>
      <c r="AN832" s="5"/>
      <c r="AO832" s="5"/>
      <c r="AP832" s="35"/>
      <c r="AQ832" s="34"/>
      <c r="AR832" s="34"/>
      <c r="AS832" s="34"/>
      <c r="AT832" s="34"/>
      <c r="AU832" s="34"/>
      <c r="AV832" s="34"/>
      <c r="AW832" s="34"/>
      <c r="AX832" s="34"/>
      <c r="AY832" s="34"/>
      <c r="AZ832" s="34"/>
      <c r="BA832" s="5"/>
      <c r="BB832" s="5"/>
      <c r="BC832" s="5"/>
      <c r="BD832" s="5"/>
      <c r="BE832" s="5"/>
      <c r="BF832" s="5"/>
      <c r="BG832" s="5"/>
      <c r="BH832" s="5"/>
      <c r="BI832" s="5"/>
      <c r="BJ832" s="5"/>
      <c r="BK832" s="5"/>
      <c r="BL832" s="5"/>
      <c r="BM832" s="4"/>
      <c r="BN832" s="5"/>
      <c r="BO832" s="5"/>
      <c r="BP832" s="5"/>
      <c r="BQ832" s="5"/>
      <c r="BR832" s="5"/>
      <c r="BS832" s="5"/>
      <c r="BT832" s="5"/>
      <c r="BU832" s="5"/>
    </row>
    <row r="833" spans="1:73" ht="13" x14ac:dyDescent="0.15">
      <c r="A833" s="34"/>
      <c r="B833" s="5"/>
      <c r="C833" s="5"/>
      <c r="D833" s="5"/>
      <c r="E833" s="5"/>
      <c r="F833" s="5"/>
      <c r="G833" s="5"/>
      <c r="H833" s="5"/>
      <c r="I833" s="5"/>
      <c r="J833" s="5"/>
      <c r="K833" s="5"/>
      <c r="L833" s="34"/>
      <c r="M833" s="34"/>
      <c r="N833" s="34"/>
      <c r="O833" s="34"/>
      <c r="P833" s="34"/>
      <c r="Q833" s="34"/>
      <c r="R833" s="5"/>
      <c r="S833" s="5"/>
      <c r="T833" s="5"/>
      <c r="U833" s="5"/>
      <c r="V833" s="5"/>
      <c r="W833" s="34"/>
      <c r="X833" s="34"/>
      <c r="Y833" s="34"/>
      <c r="Z833" s="34"/>
      <c r="AA833" s="34"/>
      <c r="AB833" s="5"/>
      <c r="AC833" s="5"/>
      <c r="AD833" s="34"/>
      <c r="AE833" s="5"/>
      <c r="AF833" s="5"/>
      <c r="AG833" s="5"/>
      <c r="AH833" s="5"/>
      <c r="AI833" s="5"/>
      <c r="AJ833" s="5"/>
      <c r="AK833" s="5"/>
      <c r="AL833" s="5"/>
      <c r="AM833" s="5"/>
      <c r="AN833" s="5"/>
      <c r="AO833" s="5"/>
      <c r="AP833" s="35"/>
      <c r="AQ833" s="34"/>
      <c r="AR833" s="34"/>
      <c r="AS833" s="34"/>
      <c r="AT833" s="34"/>
      <c r="AU833" s="34"/>
      <c r="AV833" s="34"/>
      <c r="AW833" s="34"/>
      <c r="AX833" s="34"/>
      <c r="AY833" s="34"/>
      <c r="AZ833" s="34"/>
      <c r="BA833" s="5"/>
      <c r="BB833" s="5"/>
      <c r="BC833" s="5"/>
      <c r="BD833" s="5"/>
      <c r="BE833" s="5"/>
      <c r="BF833" s="5"/>
      <c r="BG833" s="5"/>
      <c r="BH833" s="5"/>
      <c r="BI833" s="5"/>
      <c r="BJ833" s="5"/>
      <c r="BK833" s="5"/>
      <c r="BL833" s="5"/>
      <c r="BM833" s="4"/>
      <c r="BN833" s="5"/>
      <c r="BO833" s="5"/>
      <c r="BP833" s="5"/>
      <c r="BQ833" s="5"/>
      <c r="BR833" s="5"/>
      <c r="BS833" s="5"/>
      <c r="BT833" s="5"/>
      <c r="BU833" s="5"/>
    </row>
    <row r="834" spans="1:73" ht="13" x14ac:dyDescent="0.15">
      <c r="A834" s="34"/>
      <c r="B834" s="5"/>
      <c r="C834" s="5"/>
      <c r="D834" s="5"/>
      <c r="E834" s="5"/>
      <c r="F834" s="5"/>
      <c r="G834" s="5"/>
      <c r="H834" s="5"/>
      <c r="I834" s="5"/>
      <c r="J834" s="5"/>
      <c r="K834" s="5"/>
      <c r="L834" s="34"/>
      <c r="M834" s="34"/>
      <c r="N834" s="34"/>
      <c r="O834" s="34"/>
      <c r="P834" s="34"/>
      <c r="Q834" s="34"/>
      <c r="R834" s="5"/>
      <c r="S834" s="5"/>
      <c r="T834" s="5"/>
      <c r="U834" s="5"/>
      <c r="V834" s="5"/>
      <c r="W834" s="34"/>
      <c r="X834" s="34"/>
      <c r="Y834" s="34"/>
      <c r="Z834" s="34"/>
      <c r="AA834" s="34"/>
      <c r="AB834" s="5"/>
      <c r="AC834" s="5"/>
      <c r="AD834" s="34"/>
      <c r="AE834" s="5"/>
      <c r="AF834" s="5"/>
      <c r="AG834" s="5"/>
      <c r="AH834" s="5"/>
      <c r="AI834" s="5"/>
      <c r="AJ834" s="5"/>
      <c r="AK834" s="5"/>
      <c r="AL834" s="5"/>
      <c r="AM834" s="5"/>
      <c r="AN834" s="5"/>
      <c r="AO834" s="5"/>
      <c r="AP834" s="35"/>
      <c r="AQ834" s="34"/>
      <c r="AR834" s="34"/>
      <c r="AS834" s="34"/>
      <c r="AT834" s="34"/>
      <c r="AU834" s="34"/>
      <c r="AV834" s="34"/>
      <c r="AW834" s="34"/>
      <c r="AX834" s="34"/>
      <c r="AY834" s="34"/>
      <c r="AZ834" s="34"/>
      <c r="BA834" s="5"/>
      <c r="BB834" s="5"/>
      <c r="BC834" s="5"/>
      <c r="BD834" s="5"/>
      <c r="BE834" s="5"/>
      <c r="BF834" s="5"/>
      <c r="BG834" s="5"/>
      <c r="BH834" s="5"/>
      <c r="BI834" s="5"/>
      <c r="BJ834" s="5"/>
      <c r="BK834" s="5"/>
      <c r="BL834" s="5"/>
      <c r="BM834" s="4"/>
      <c r="BN834" s="5"/>
      <c r="BO834" s="5"/>
      <c r="BP834" s="5"/>
      <c r="BQ834" s="5"/>
      <c r="BR834" s="5"/>
      <c r="BS834" s="5"/>
      <c r="BT834" s="5"/>
      <c r="BU834" s="5"/>
    </row>
    <row r="835" spans="1:73" ht="13" x14ac:dyDescent="0.15">
      <c r="A835" s="34"/>
      <c r="B835" s="5"/>
      <c r="C835" s="5"/>
      <c r="D835" s="5"/>
      <c r="E835" s="5"/>
      <c r="F835" s="5"/>
      <c r="G835" s="5"/>
      <c r="H835" s="5"/>
      <c r="I835" s="5"/>
      <c r="J835" s="5"/>
      <c r="K835" s="5"/>
      <c r="L835" s="34"/>
      <c r="M835" s="34"/>
      <c r="N835" s="34"/>
      <c r="O835" s="34"/>
      <c r="P835" s="34"/>
      <c r="Q835" s="34"/>
      <c r="R835" s="5"/>
      <c r="S835" s="5"/>
      <c r="T835" s="5"/>
      <c r="U835" s="5"/>
      <c r="V835" s="5"/>
      <c r="W835" s="34"/>
      <c r="X835" s="34"/>
      <c r="Y835" s="34"/>
      <c r="Z835" s="34"/>
      <c r="AA835" s="34"/>
      <c r="AB835" s="5"/>
      <c r="AC835" s="5"/>
      <c r="AD835" s="34"/>
      <c r="AE835" s="5"/>
      <c r="AF835" s="5"/>
      <c r="AG835" s="5"/>
      <c r="AH835" s="5"/>
      <c r="AI835" s="5"/>
      <c r="AJ835" s="5"/>
      <c r="AK835" s="5"/>
      <c r="AL835" s="5"/>
      <c r="AM835" s="5"/>
      <c r="AN835" s="5"/>
      <c r="AO835" s="5"/>
      <c r="AP835" s="35"/>
      <c r="AQ835" s="34"/>
      <c r="AR835" s="34"/>
      <c r="AS835" s="34"/>
      <c r="AT835" s="34"/>
      <c r="AU835" s="34"/>
      <c r="AV835" s="34"/>
      <c r="AW835" s="34"/>
      <c r="AX835" s="34"/>
      <c r="AY835" s="34"/>
      <c r="AZ835" s="34"/>
      <c r="BA835" s="5"/>
      <c r="BB835" s="5"/>
      <c r="BC835" s="5"/>
      <c r="BD835" s="5"/>
      <c r="BE835" s="5"/>
      <c r="BF835" s="5"/>
      <c r="BG835" s="5"/>
      <c r="BH835" s="5"/>
      <c r="BI835" s="5"/>
      <c r="BJ835" s="5"/>
      <c r="BK835" s="5"/>
      <c r="BL835" s="5"/>
      <c r="BM835" s="4"/>
      <c r="BN835" s="5"/>
      <c r="BO835" s="5"/>
      <c r="BP835" s="5"/>
      <c r="BQ835" s="5"/>
      <c r="BR835" s="5"/>
      <c r="BS835" s="5"/>
      <c r="BT835" s="5"/>
      <c r="BU835" s="5"/>
    </row>
    <row r="836" spans="1:73" ht="13" x14ac:dyDescent="0.15">
      <c r="A836" s="34"/>
      <c r="B836" s="5"/>
      <c r="C836" s="5"/>
      <c r="D836" s="5"/>
      <c r="E836" s="5"/>
      <c r="F836" s="5"/>
      <c r="G836" s="5"/>
      <c r="H836" s="5"/>
      <c r="I836" s="5"/>
      <c r="J836" s="5"/>
      <c r="K836" s="5"/>
      <c r="L836" s="34"/>
      <c r="M836" s="34"/>
      <c r="N836" s="34"/>
      <c r="O836" s="34"/>
      <c r="P836" s="34"/>
      <c r="Q836" s="34"/>
      <c r="R836" s="5"/>
      <c r="S836" s="5"/>
      <c r="T836" s="5"/>
      <c r="U836" s="5"/>
      <c r="V836" s="5"/>
      <c r="W836" s="34"/>
      <c r="X836" s="34"/>
      <c r="Y836" s="34"/>
      <c r="Z836" s="34"/>
      <c r="AA836" s="34"/>
      <c r="AB836" s="5"/>
      <c r="AC836" s="5"/>
      <c r="AD836" s="34"/>
      <c r="AE836" s="5"/>
      <c r="AF836" s="5"/>
      <c r="AG836" s="5"/>
      <c r="AH836" s="5"/>
      <c r="AI836" s="5"/>
      <c r="AJ836" s="5"/>
      <c r="AK836" s="5"/>
      <c r="AL836" s="5"/>
      <c r="AM836" s="5"/>
      <c r="AN836" s="5"/>
      <c r="AO836" s="5"/>
      <c r="AP836" s="35"/>
      <c r="AQ836" s="34"/>
      <c r="AR836" s="34"/>
      <c r="AS836" s="34"/>
      <c r="AT836" s="34"/>
      <c r="AU836" s="34"/>
      <c r="AV836" s="34"/>
      <c r="AW836" s="34"/>
      <c r="AX836" s="34"/>
      <c r="AY836" s="34"/>
      <c r="AZ836" s="34"/>
      <c r="BA836" s="5"/>
      <c r="BB836" s="5"/>
      <c r="BC836" s="5"/>
      <c r="BD836" s="5"/>
      <c r="BE836" s="5"/>
      <c r="BF836" s="5"/>
      <c r="BG836" s="5"/>
      <c r="BH836" s="5"/>
      <c r="BI836" s="5"/>
      <c r="BJ836" s="5"/>
      <c r="BK836" s="5"/>
      <c r="BL836" s="5"/>
      <c r="BM836" s="4"/>
      <c r="BN836" s="5"/>
      <c r="BO836" s="5"/>
      <c r="BP836" s="5"/>
      <c r="BQ836" s="5"/>
      <c r="BR836" s="5"/>
      <c r="BS836" s="5"/>
      <c r="BT836" s="5"/>
      <c r="BU836" s="5"/>
    </row>
    <row r="837" spans="1:73" ht="13" x14ac:dyDescent="0.15">
      <c r="A837" s="34"/>
      <c r="B837" s="5"/>
      <c r="C837" s="5"/>
      <c r="D837" s="5"/>
      <c r="E837" s="5"/>
      <c r="F837" s="5"/>
      <c r="G837" s="5"/>
      <c r="H837" s="5"/>
      <c r="I837" s="5"/>
      <c r="J837" s="5"/>
      <c r="K837" s="5"/>
      <c r="L837" s="34"/>
      <c r="M837" s="34"/>
      <c r="N837" s="34"/>
      <c r="O837" s="34"/>
      <c r="P837" s="34"/>
      <c r="Q837" s="34"/>
      <c r="R837" s="5"/>
      <c r="S837" s="5"/>
      <c r="T837" s="5"/>
      <c r="U837" s="5"/>
      <c r="V837" s="5"/>
      <c r="W837" s="34"/>
      <c r="X837" s="34"/>
      <c r="Y837" s="34"/>
      <c r="Z837" s="34"/>
      <c r="AA837" s="34"/>
      <c r="AB837" s="5"/>
      <c r="AC837" s="5"/>
      <c r="AD837" s="34"/>
      <c r="AE837" s="5"/>
      <c r="AF837" s="5"/>
      <c r="AG837" s="5"/>
      <c r="AH837" s="5"/>
      <c r="AI837" s="5"/>
      <c r="AJ837" s="5"/>
      <c r="AK837" s="5"/>
      <c r="AL837" s="5"/>
      <c r="AM837" s="5"/>
      <c r="AN837" s="5"/>
      <c r="AO837" s="5"/>
      <c r="AP837" s="35"/>
      <c r="AQ837" s="34"/>
      <c r="AR837" s="34"/>
      <c r="AS837" s="34"/>
      <c r="AT837" s="34"/>
      <c r="AU837" s="34"/>
      <c r="AV837" s="34"/>
      <c r="AW837" s="34"/>
      <c r="AX837" s="34"/>
      <c r="AY837" s="34"/>
      <c r="AZ837" s="34"/>
      <c r="BA837" s="5"/>
      <c r="BB837" s="5"/>
      <c r="BC837" s="5"/>
      <c r="BD837" s="5"/>
      <c r="BE837" s="5"/>
      <c r="BF837" s="5"/>
      <c r="BG837" s="5"/>
      <c r="BH837" s="5"/>
      <c r="BI837" s="5"/>
      <c r="BJ837" s="5"/>
      <c r="BK837" s="5"/>
      <c r="BL837" s="5"/>
      <c r="BM837" s="4"/>
      <c r="BN837" s="5"/>
      <c r="BO837" s="5"/>
      <c r="BP837" s="5"/>
      <c r="BQ837" s="5"/>
      <c r="BR837" s="5"/>
      <c r="BS837" s="5"/>
      <c r="BT837" s="5"/>
      <c r="BU837" s="5"/>
    </row>
    <row r="838" spans="1:73" ht="13" x14ac:dyDescent="0.15">
      <c r="A838" s="34"/>
      <c r="B838" s="5"/>
      <c r="C838" s="5"/>
      <c r="D838" s="5"/>
      <c r="E838" s="5"/>
      <c r="F838" s="5"/>
      <c r="G838" s="5"/>
      <c r="H838" s="5"/>
      <c r="I838" s="5"/>
      <c r="J838" s="5"/>
      <c r="K838" s="5"/>
      <c r="L838" s="34"/>
      <c r="M838" s="34"/>
      <c r="N838" s="34"/>
      <c r="O838" s="34"/>
      <c r="P838" s="34"/>
      <c r="Q838" s="34"/>
      <c r="R838" s="5"/>
      <c r="S838" s="5"/>
      <c r="T838" s="5"/>
      <c r="U838" s="5"/>
      <c r="V838" s="5"/>
      <c r="W838" s="34"/>
      <c r="X838" s="34"/>
      <c r="Y838" s="34"/>
      <c r="Z838" s="34"/>
      <c r="AA838" s="34"/>
      <c r="AB838" s="5"/>
      <c r="AC838" s="5"/>
      <c r="AD838" s="34"/>
      <c r="AE838" s="5"/>
      <c r="AF838" s="5"/>
      <c r="AG838" s="5"/>
      <c r="AH838" s="5"/>
      <c r="AI838" s="5"/>
      <c r="AJ838" s="5"/>
      <c r="AK838" s="5"/>
      <c r="AL838" s="5"/>
      <c r="AM838" s="5"/>
      <c r="AN838" s="5"/>
      <c r="AO838" s="5"/>
      <c r="AP838" s="35"/>
      <c r="AQ838" s="34"/>
      <c r="AR838" s="34"/>
      <c r="AS838" s="34"/>
      <c r="AT838" s="34"/>
      <c r="AU838" s="34"/>
      <c r="AV838" s="34"/>
      <c r="AW838" s="34"/>
      <c r="AX838" s="34"/>
      <c r="AY838" s="34"/>
      <c r="AZ838" s="34"/>
      <c r="BA838" s="5"/>
      <c r="BB838" s="5"/>
      <c r="BC838" s="5"/>
      <c r="BD838" s="5"/>
      <c r="BE838" s="5"/>
      <c r="BF838" s="5"/>
      <c r="BG838" s="5"/>
      <c r="BH838" s="5"/>
      <c r="BI838" s="5"/>
      <c r="BJ838" s="5"/>
      <c r="BK838" s="5"/>
      <c r="BL838" s="5"/>
      <c r="BM838" s="4"/>
      <c r="BN838" s="5"/>
      <c r="BO838" s="5"/>
      <c r="BP838" s="5"/>
      <c r="BQ838" s="5"/>
      <c r="BR838" s="5"/>
      <c r="BS838" s="5"/>
      <c r="BT838" s="5"/>
      <c r="BU838" s="5"/>
    </row>
    <row r="839" spans="1:73" ht="13" x14ac:dyDescent="0.15">
      <c r="A839" s="34"/>
      <c r="B839" s="5"/>
      <c r="C839" s="5"/>
      <c r="D839" s="5"/>
      <c r="E839" s="5"/>
      <c r="F839" s="5"/>
      <c r="G839" s="5"/>
      <c r="H839" s="5"/>
      <c r="I839" s="5"/>
      <c r="J839" s="5"/>
      <c r="K839" s="5"/>
      <c r="L839" s="34"/>
      <c r="M839" s="34"/>
      <c r="N839" s="34"/>
      <c r="O839" s="34"/>
      <c r="P839" s="34"/>
      <c r="Q839" s="34"/>
      <c r="R839" s="5"/>
      <c r="S839" s="5"/>
      <c r="T839" s="5"/>
      <c r="U839" s="5"/>
      <c r="V839" s="5"/>
      <c r="W839" s="34"/>
      <c r="X839" s="34"/>
      <c r="Y839" s="34"/>
      <c r="Z839" s="34"/>
      <c r="AA839" s="34"/>
      <c r="AB839" s="5"/>
      <c r="AC839" s="5"/>
      <c r="AD839" s="34"/>
      <c r="AE839" s="5"/>
      <c r="AF839" s="5"/>
      <c r="AG839" s="5"/>
      <c r="AH839" s="5"/>
      <c r="AI839" s="5"/>
      <c r="AJ839" s="5"/>
      <c r="AK839" s="5"/>
      <c r="AL839" s="5"/>
      <c r="AM839" s="5"/>
      <c r="AN839" s="5"/>
      <c r="AO839" s="5"/>
      <c r="AP839" s="35"/>
      <c r="AQ839" s="34"/>
      <c r="AR839" s="34"/>
      <c r="AS839" s="34"/>
      <c r="AT839" s="34"/>
      <c r="AU839" s="34"/>
      <c r="AV839" s="34"/>
      <c r="AW839" s="34"/>
      <c r="AX839" s="34"/>
      <c r="AY839" s="34"/>
      <c r="AZ839" s="34"/>
      <c r="BA839" s="5"/>
      <c r="BB839" s="5"/>
      <c r="BC839" s="5"/>
      <c r="BD839" s="5"/>
      <c r="BE839" s="5"/>
      <c r="BF839" s="5"/>
      <c r="BG839" s="5"/>
      <c r="BH839" s="5"/>
      <c r="BI839" s="5"/>
      <c r="BJ839" s="5"/>
      <c r="BK839" s="5"/>
      <c r="BL839" s="5"/>
      <c r="BM839" s="4"/>
      <c r="BN839" s="5"/>
      <c r="BO839" s="5"/>
      <c r="BP839" s="5"/>
      <c r="BQ839" s="5"/>
      <c r="BR839" s="5"/>
      <c r="BS839" s="5"/>
      <c r="BT839" s="5"/>
      <c r="BU839" s="5"/>
    </row>
    <row r="840" spans="1:73" ht="13" x14ac:dyDescent="0.15">
      <c r="A840" s="34"/>
      <c r="B840" s="5"/>
      <c r="C840" s="5"/>
      <c r="D840" s="5"/>
      <c r="E840" s="5"/>
      <c r="F840" s="5"/>
      <c r="G840" s="5"/>
      <c r="H840" s="5"/>
      <c r="I840" s="5"/>
      <c r="J840" s="5"/>
      <c r="K840" s="5"/>
      <c r="L840" s="34"/>
      <c r="M840" s="34"/>
      <c r="N840" s="34"/>
      <c r="O840" s="34"/>
      <c r="P840" s="34"/>
      <c r="Q840" s="34"/>
      <c r="R840" s="5"/>
      <c r="S840" s="5"/>
      <c r="T840" s="5"/>
      <c r="U840" s="5"/>
      <c r="V840" s="5"/>
      <c r="W840" s="34"/>
      <c r="X840" s="34"/>
      <c r="Y840" s="34"/>
      <c r="Z840" s="34"/>
      <c r="AA840" s="34"/>
      <c r="AB840" s="5"/>
      <c r="AC840" s="5"/>
      <c r="AD840" s="34"/>
      <c r="AE840" s="5"/>
      <c r="AF840" s="5"/>
      <c r="AG840" s="5"/>
      <c r="AH840" s="5"/>
      <c r="AI840" s="5"/>
      <c r="AJ840" s="5"/>
      <c r="AK840" s="5"/>
      <c r="AL840" s="5"/>
      <c r="AM840" s="5"/>
      <c r="AN840" s="5"/>
      <c r="AO840" s="5"/>
      <c r="AP840" s="35"/>
      <c r="AQ840" s="34"/>
      <c r="AR840" s="34"/>
      <c r="AS840" s="34"/>
      <c r="AT840" s="34"/>
      <c r="AU840" s="34"/>
      <c r="AV840" s="34"/>
      <c r="AW840" s="34"/>
      <c r="AX840" s="34"/>
      <c r="AY840" s="34"/>
      <c r="AZ840" s="34"/>
      <c r="BA840" s="5"/>
      <c r="BB840" s="5"/>
      <c r="BC840" s="5"/>
      <c r="BD840" s="5"/>
      <c r="BE840" s="5"/>
      <c r="BF840" s="5"/>
      <c r="BG840" s="5"/>
      <c r="BH840" s="5"/>
      <c r="BI840" s="5"/>
      <c r="BJ840" s="5"/>
      <c r="BK840" s="5"/>
      <c r="BL840" s="5"/>
      <c r="BM840" s="4"/>
      <c r="BN840" s="5"/>
      <c r="BO840" s="5"/>
      <c r="BP840" s="5"/>
      <c r="BQ840" s="5"/>
      <c r="BR840" s="5"/>
      <c r="BS840" s="5"/>
      <c r="BT840" s="5"/>
      <c r="BU840" s="5"/>
    </row>
    <row r="841" spans="1:73" ht="13" x14ac:dyDescent="0.15">
      <c r="A841" s="34"/>
      <c r="B841" s="5"/>
      <c r="C841" s="5"/>
      <c r="D841" s="5"/>
      <c r="E841" s="5"/>
      <c r="F841" s="5"/>
      <c r="G841" s="5"/>
      <c r="H841" s="5"/>
      <c r="I841" s="5"/>
      <c r="J841" s="5"/>
      <c r="K841" s="5"/>
      <c r="L841" s="34"/>
      <c r="M841" s="34"/>
      <c r="N841" s="34"/>
      <c r="O841" s="34"/>
      <c r="P841" s="34"/>
      <c r="Q841" s="34"/>
      <c r="R841" s="5"/>
      <c r="S841" s="5"/>
      <c r="T841" s="5"/>
      <c r="U841" s="5"/>
      <c r="V841" s="5"/>
      <c r="W841" s="34"/>
      <c r="X841" s="34"/>
      <c r="Y841" s="34"/>
      <c r="Z841" s="34"/>
      <c r="AA841" s="34"/>
      <c r="AB841" s="5"/>
      <c r="AC841" s="5"/>
      <c r="AD841" s="34"/>
      <c r="AE841" s="5"/>
      <c r="AF841" s="5"/>
      <c r="AG841" s="5"/>
      <c r="AH841" s="5"/>
      <c r="AI841" s="5"/>
      <c r="AJ841" s="5"/>
      <c r="AK841" s="5"/>
      <c r="AL841" s="5"/>
      <c r="AM841" s="5"/>
      <c r="AN841" s="5"/>
      <c r="AO841" s="5"/>
      <c r="AP841" s="35"/>
      <c r="AQ841" s="34"/>
      <c r="AR841" s="34"/>
      <c r="AS841" s="34"/>
      <c r="AT841" s="34"/>
      <c r="AU841" s="34"/>
      <c r="AV841" s="34"/>
      <c r="AW841" s="34"/>
      <c r="AX841" s="34"/>
      <c r="AY841" s="34"/>
      <c r="AZ841" s="34"/>
      <c r="BA841" s="5"/>
      <c r="BB841" s="5"/>
      <c r="BC841" s="5"/>
      <c r="BD841" s="5"/>
      <c r="BE841" s="5"/>
      <c r="BF841" s="5"/>
      <c r="BG841" s="5"/>
      <c r="BH841" s="5"/>
      <c r="BI841" s="5"/>
      <c r="BJ841" s="5"/>
      <c r="BK841" s="5"/>
      <c r="BL841" s="5"/>
      <c r="BM841" s="4"/>
      <c r="BN841" s="5"/>
      <c r="BO841" s="5"/>
      <c r="BP841" s="5"/>
      <c r="BQ841" s="5"/>
      <c r="BR841" s="5"/>
      <c r="BS841" s="5"/>
      <c r="BT841" s="5"/>
      <c r="BU841" s="5"/>
    </row>
    <row r="842" spans="1:73" ht="13" x14ac:dyDescent="0.15">
      <c r="A842" s="34"/>
      <c r="B842" s="5"/>
      <c r="C842" s="5"/>
      <c r="D842" s="5"/>
      <c r="E842" s="5"/>
      <c r="F842" s="5"/>
      <c r="G842" s="5"/>
      <c r="H842" s="5"/>
      <c r="I842" s="5"/>
      <c r="J842" s="5"/>
      <c r="K842" s="5"/>
      <c r="L842" s="34"/>
      <c r="M842" s="34"/>
      <c r="N842" s="34"/>
      <c r="O842" s="34"/>
      <c r="P842" s="34"/>
      <c r="Q842" s="34"/>
      <c r="R842" s="5"/>
      <c r="S842" s="5"/>
      <c r="T842" s="5"/>
      <c r="U842" s="5"/>
      <c r="V842" s="5"/>
      <c r="W842" s="34"/>
      <c r="X842" s="34"/>
      <c r="Y842" s="34"/>
      <c r="Z842" s="34"/>
      <c r="AA842" s="34"/>
      <c r="AB842" s="5"/>
      <c r="AC842" s="5"/>
      <c r="AD842" s="34"/>
      <c r="AE842" s="5"/>
      <c r="AF842" s="5"/>
      <c r="AG842" s="5"/>
      <c r="AH842" s="5"/>
      <c r="AI842" s="5"/>
      <c r="AJ842" s="5"/>
      <c r="AK842" s="5"/>
      <c r="AL842" s="5"/>
      <c r="AM842" s="5"/>
      <c r="AN842" s="5"/>
      <c r="AO842" s="5"/>
      <c r="AP842" s="35"/>
      <c r="AQ842" s="34"/>
      <c r="AR842" s="34"/>
      <c r="AS842" s="34"/>
      <c r="AT842" s="34"/>
      <c r="AU842" s="34"/>
      <c r="AV842" s="34"/>
      <c r="AW842" s="34"/>
      <c r="AX842" s="34"/>
      <c r="AY842" s="34"/>
      <c r="AZ842" s="34"/>
      <c r="BA842" s="5"/>
      <c r="BB842" s="5"/>
      <c r="BC842" s="5"/>
      <c r="BD842" s="5"/>
      <c r="BE842" s="5"/>
      <c r="BF842" s="5"/>
      <c r="BG842" s="5"/>
      <c r="BH842" s="5"/>
      <c r="BI842" s="5"/>
      <c r="BJ842" s="5"/>
      <c r="BK842" s="5"/>
      <c r="BL842" s="5"/>
      <c r="BM842" s="4"/>
      <c r="BN842" s="5"/>
      <c r="BO842" s="5"/>
      <c r="BP842" s="5"/>
      <c r="BQ842" s="5"/>
      <c r="BR842" s="5"/>
      <c r="BS842" s="5"/>
      <c r="BT842" s="5"/>
      <c r="BU842" s="5"/>
    </row>
    <row r="843" spans="1:73" ht="13" x14ac:dyDescent="0.15">
      <c r="A843" s="34"/>
      <c r="B843" s="5"/>
      <c r="C843" s="5"/>
      <c r="D843" s="5"/>
      <c r="E843" s="5"/>
      <c r="F843" s="5"/>
      <c r="G843" s="5"/>
      <c r="H843" s="5"/>
      <c r="I843" s="5"/>
      <c r="J843" s="5"/>
      <c r="K843" s="5"/>
      <c r="L843" s="34"/>
      <c r="M843" s="34"/>
      <c r="N843" s="34"/>
      <c r="O843" s="34"/>
      <c r="P843" s="34"/>
      <c r="Q843" s="34"/>
      <c r="R843" s="5"/>
      <c r="S843" s="5"/>
      <c r="T843" s="5"/>
      <c r="U843" s="5"/>
      <c r="V843" s="5"/>
      <c r="W843" s="34"/>
      <c r="X843" s="34"/>
      <c r="Y843" s="34"/>
      <c r="Z843" s="34"/>
      <c r="AA843" s="34"/>
      <c r="AB843" s="5"/>
      <c r="AC843" s="5"/>
      <c r="AD843" s="34"/>
      <c r="AE843" s="5"/>
      <c r="AF843" s="5"/>
      <c r="AG843" s="5"/>
      <c r="AH843" s="5"/>
      <c r="AI843" s="5"/>
      <c r="AJ843" s="5"/>
      <c r="AK843" s="5"/>
      <c r="AL843" s="5"/>
      <c r="AM843" s="5"/>
      <c r="AN843" s="5"/>
      <c r="AO843" s="5"/>
      <c r="AP843" s="35"/>
      <c r="AQ843" s="34"/>
      <c r="AR843" s="34"/>
      <c r="AS843" s="34"/>
      <c r="AT843" s="34"/>
      <c r="AU843" s="34"/>
      <c r="AV843" s="34"/>
      <c r="AW843" s="34"/>
      <c r="AX843" s="34"/>
      <c r="AY843" s="34"/>
      <c r="AZ843" s="34"/>
      <c r="BA843" s="5"/>
      <c r="BB843" s="5"/>
      <c r="BC843" s="5"/>
      <c r="BD843" s="5"/>
      <c r="BE843" s="5"/>
      <c r="BF843" s="5"/>
      <c r="BG843" s="5"/>
      <c r="BH843" s="5"/>
      <c r="BI843" s="5"/>
      <c r="BJ843" s="5"/>
      <c r="BK843" s="5"/>
      <c r="BL843" s="5"/>
      <c r="BM843" s="4"/>
      <c r="BN843" s="5"/>
      <c r="BO843" s="5"/>
      <c r="BP843" s="5"/>
      <c r="BQ843" s="5"/>
      <c r="BR843" s="5"/>
      <c r="BS843" s="5"/>
      <c r="BT843" s="5"/>
      <c r="BU843" s="5"/>
    </row>
    <row r="844" spans="1:73" ht="13" x14ac:dyDescent="0.15">
      <c r="A844" s="34"/>
      <c r="B844" s="5"/>
      <c r="C844" s="5"/>
      <c r="D844" s="5"/>
      <c r="E844" s="5"/>
      <c r="F844" s="5"/>
      <c r="G844" s="5"/>
      <c r="H844" s="5"/>
      <c r="I844" s="5"/>
      <c r="J844" s="5"/>
      <c r="K844" s="5"/>
      <c r="L844" s="34"/>
      <c r="M844" s="34"/>
      <c r="N844" s="34"/>
      <c r="O844" s="34"/>
      <c r="P844" s="34"/>
      <c r="Q844" s="34"/>
      <c r="R844" s="5"/>
      <c r="S844" s="5"/>
      <c r="T844" s="5"/>
      <c r="U844" s="5"/>
      <c r="V844" s="5"/>
      <c r="W844" s="34"/>
      <c r="X844" s="34"/>
      <c r="Y844" s="34"/>
      <c r="Z844" s="34"/>
      <c r="AA844" s="34"/>
      <c r="AB844" s="5"/>
      <c r="AC844" s="5"/>
      <c r="AD844" s="34"/>
      <c r="AE844" s="5"/>
      <c r="AF844" s="5"/>
      <c r="AG844" s="5"/>
      <c r="AH844" s="5"/>
      <c r="AI844" s="5"/>
      <c r="AJ844" s="5"/>
      <c r="AK844" s="5"/>
      <c r="AL844" s="5"/>
      <c r="AM844" s="5"/>
      <c r="AN844" s="5"/>
      <c r="AO844" s="5"/>
      <c r="AP844" s="35"/>
      <c r="AQ844" s="34"/>
      <c r="AR844" s="34"/>
      <c r="AS844" s="34"/>
      <c r="AT844" s="34"/>
      <c r="AU844" s="34"/>
      <c r="AV844" s="34"/>
      <c r="AW844" s="34"/>
      <c r="AX844" s="34"/>
      <c r="AY844" s="34"/>
      <c r="AZ844" s="34"/>
      <c r="BA844" s="5"/>
      <c r="BB844" s="5"/>
      <c r="BC844" s="5"/>
      <c r="BD844" s="5"/>
      <c r="BE844" s="5"/>
      <c r="BF844" s="5"/>
      <c r="BG844" s="5"/>
      <c r="BH844" s="5"/>
      <c r="BI844" s="5"/>
      <c r="BJ844" s="5"/>
      <c r="BK844" s="5"/>
      <c r="BL844" s="5"/>
      <c r="BM844" s="4"/>
      <c r="BN844" s="5"/>
      <c r="BO844" s="5"/>
      <c r="BP844" s="5"/>
      <c r="BQ844" s="5"/>
      <c r="BR844" s="5"/>
      <c r="BS844" s="5"/>
      <c r="BT844" s="5"/>
      <c r="BU844" s="5"/>
    </row>
    <row r="845" spans="1:73" ht="13" x14ac:dyDescent="0.15">
      <c r="A845" s="34"/>
      <c r="B845" s="5"/>
      <c r="C845" s="5"/>
      <c r="D845" s="5"/>
      <c r="E845" s="5"/>
      <c r="F845" s="5"/>
      <c r="G845" s="5"/>
      <c r="H845" s="5"/>
      <c r="I845" s="5"/>
      <c r="J845" s="5"/>
      <c r="K845" s="5"/>
      <c r="L845" s="34"/>
      <c r="M845" s="34"/>
      <c r="N845" s="34"/>
      <c r="O845" s="34"/>
      <c r="P845" s="34"/>
      <c r="Q845" s="34"/>
      <c r="R845" s="5"/>
      <c r="S845" s="5"/>
      <c r="T845" s="5"/>
      <c r="U845" s="5"/>
      <c r="V845" s="5"/>
      <c r="W845" s="34"/>
      <c r="X845" s="34"/>
      <c r="Y845" s="34"/>
      <c r="Z845" s="34"/>
      <c r="AA845" s="34"/>
      <c r="AB845" s="5"/>
      <c r="AC845" s="5"/>
      <c r="AD845" s="34"/>
      <c r="AE845" s="5"/>
      <c r="AF845" s="5"/>
      <c r="AG845" s="5"/>
      <c r="AH845" s="5"/>
      <c r="AI845" s="5"/>
      <c r="AJ845" s="5"/>
      <c r="AK845" s="5"/>
      <c r="AL845" s="5"/>
      <c r="AM845" s="5"/>
      <c r="AN845" s="5"/>
      <c r="AO845" s="5"/>
      <c r="AP845" s="35"/>
      <c r="AQ845" s="34"/>
      <c r="AR845" s="34"/>
      <c r="AS845" s="34"/>
      <c r="AT845" s="34"/>
      <c r="AU845" s="34"/>
      <c r="AV845" s="34"/>
      <c r="AW845" s="34"/>
      <c r="AX845" s="34"/>
      <c r="AY845" s="34"/>
      <c r="AZ845" s="34"/>
      <c r="BA845" s="5"/>
      <c r="BB845" s="5"/>
      <c r="BC845" s="5"/>
      <c r="BD845" s="5"/>
      <c r="BE845" s="5"/>
      <c r="BF845" s="5"/>
      <c r="BG845" s="5"/>
      <c r="BH845" s="5"/>
      <c r="BI845" s="5"/>
      <c r="BJ845" s="5"/>
      <c r="BK845" s="5"/>
      <c r="BL845" s="5"/>
      <c r="BM845" s="4"/>
      <c r="BN845" s="5"/>
      <c r="BO845" s="5"/>
      <c r="BP845" s="5"/>
      <c r="BQ845" s="5"/>
      <c r="BR845" s="5"/>
      <c r="BS845" s="5"/>
      <c r="BT845" s="5"/>
      <c r="BU845" s="5"/>
    </row>
    <row r="846" spans="1:73" ht="13" x14ac:dyDescent="0.15">
      <c r="A846" s="34"/>
      <c r="B846" s="5"/>
      <c r="C846" s="5"/>
      <c r="D846" s="5"/>
      <c r="E846" s="5"/>
      <c r="F846" s="5"/>
      <c r="G846" s="5"/>
      <c r="H846" s="5"/>
      <c r="I846" s="5"/>
      <c r="J846" s="5"/>
      <c r="K846" s="5"/>
      <c r="L846" s="34"/>
      <c r="M846" s="34"/>
      <c r="N846" s="34"/>
      <c r="O846" s="34"/>
      <c r="P846" s="34"/>
      <c r="Q846" s="34"/>
      <c r="R846" s="5"/>
      <c r="S846" s="5"/>
      <c r="T846" s="5"/>
      <c r="U846" s="5"/>
      <c r="V846" s="5"/>
      <c r="W846" s="34"/>
      <c r="X846" s="34"/>
      <c r="Y846" s="34"/>
      <c r="Z846" s="34"/>
      <c r="AA846" s="34"/>
      <c r="AB846" s="5"/>
      <c r="AC846" s="5"/>
      <c r="AD846" s="34"/>
      <c r="AE846" s="5"/>
      <c r="AF846" s="5"/>
      <c r="AG846" s="5"/>
      <c r="AH846" s="5"/>
      <c r="AI846" s="5"/>
      <c r="AJ846" s="5"/>
      <c r="AK846" s="5"/>
      <c r="AL846" s="5"/>
      <c r="AM846" s="5"/>
      <c r="AN846" s="5"/>
      <c r="AO846" s="5"/>
      <c r="AP846" s="35"/>
      <c r="AQ846" s="34"/>
      <c r="AR846" s="34"/>
      <c r="AS846" s="34"/>
      <c r="AT846" s="34"/>
      <c r="AU846" s="34"/>
      <c r="AV846" s="34"/>
      <c r="AW846" s="34"/>
      <c r="AX846" s="34"/>
      <c r="AY846" s="34"/>
      <c r="AZ846" s="34"/>
      <c r="BA846" s="5"/>
      <c r="BB846" s="5"/>
      <c r="BC846" s="5"/>
      <c r="BD846" s="5"/>
      <c r="BE846" s="5"/>
      <c r="BF846" s="5"/>
      <c r="BG846" s="5"/>
      <c r="BH846" s="5"/>
      <c r="BI846" s="5"/>
      <c r="BJ846" s="5"/>
      <c r="BK846" s="5"/>
      <c r="BL846" s="5"/>
      <c r="BM846" s="4"/>
      <c r="BN846" s="5"/>
      <c r="BO846" s="5"/>
      <c r="BP846" s="5"/>
      <c r="BQ846" s="5"/>
      <c r="BR846" s="5"/>
      <c r="BS846" s="5"/>
      <c r="BT846" s="5"/>
      <c r="BU846" s="5"/>
    </row>
    <row r="847" spans="1:73" ht="13" x14ac:dyDescent="0.15">
      <c r="A847" s="34"/>
      <c r="B847" s="5"/>
      <c r="C847" s="5"/>
      <c r="D847" s="5"/>
      <c r="E847" s="5"/>
      <c r="F847" s="5"/>
      <c r="G847" s="5"/>
      <c r="H847" s="5"/>
      <c r="I847" s="5"/>
      <c r="J847" s="5"/>
      <c r="K847" s="5"/>
      <c r="L847" s="34"/>
      <c r="M847" s="34"/>
      <c r="N847" s="34"/>
      <c r="O847" s="34"/>
      <c r="P847" s="34"/>
      <c r="Q847" s="34"/>
      <c r="R847" s="5"/>
      <c r="S847" s="5"/>
      <c r="T847" s="5"/>
      <c r="U847" s="5"/>
      <c r="V847" s="5"/>
      <c r="W847" s="34"/>
      <c r="X847" s="34"/>
      <c r="Y847" s="34"/>
      <c r="Z847" s="34"/>
      <c r="AA847" s="34"/>
      <c r="AB847" s="5"/>
      <c r="AC847" s="5"/>
      <c r="AD847" s="34"/>
      <c r="AE847" s="5"/>
      <c r="AF847" s="5"/>
      <c r="AG847" s="5"/>
      <c r="AH847" s="5"/>
      <c r="AI847" s="5"/>
      <c r="AJ847" s="5"/>
      <c r="AK847" s="5"/>
      <c r="AL847" s="5"/>
      <c r="AM847" s="5"/>
      <c r="AN847" s="5"/>
      <c r="AO847" s="5"/>
      <c r="AP847" s="35"/>
      <c r="AQ847" s="34"/>
      <c r="AR847" s="34"/>
      <c r="AS847" s="34"/>
      <c r="AT847" s="34"/>
      <c r="AU847" s="34"/>
      <c r="AV847" s="34"/>
      <c r="AW847" s="34"/>
      <c r="AX847" s="34"/>
      <c r="AY847" s="34"/>
      <c r="AZ847" s="34"/>
      <c r="BA847" s="5"/>
      <c r="BB847" s="5"/>
      <c r="BC847" s="5"/>
      <c r="BD847" s="5"/>
      <c r="BE847" s="5"/>
      <c r="BF847" s="5"/>
      <c r="BG847" s="5"/>
      <c r="BH847" s="5"/>
      <c r="BI847" s="5"/>
      <c r="BJ847" s="5"/>
      <c r="BK847" s="5"/>
      <c r="BL847" s="5"/>
      <c r="BM847" s="4"/>
      <c r="BN847" s="5"/>
      <c r="BO847" s="5"/>
      <c r="BP847" s="5"/>
      <c r="BQ847" s="5"/>
      <c r="BR847" s="5"/>
      <c r="BS847" s="5"/>
      <c r="BT847" s="5"/>
      <c r="BU847" s="5"/>
    </row>
    <row r="848" spans="1:73" ht="13" x14ac:dyDescent="0.15">
      <c r="A848" s="34"/>
      <c r="B848" s="5"/>
      <c r="C848" s="5"/>
      <c r="D848" s="5"/>
      <c r="E848" s="5"/>
      <c r="F848" s="5"/>
      <c r="G848" s="5"/>
      <c r="H848" s="5"/>
      <c r="I848" s="5"/>
      <c r="J848" s="5"/>
      <c r="K848" s="5"/>
      <c r="L848" s="34"/>
      <c r="M848" s="34"/>
      <c r="N848" s="34"/>
      <c r="O848" s="34"/>
      <c r="P848" s="34"/>
      <c r="Q848" s="34"/>
      <c r="R848" s="5"/>
      <c r="S848" s="5"/>
      <c r="T848" s="5"/>
      <c r="U848" s="5"/>
      <c r="V848" s="5"/>
      <c r="W848" s="34"/>
      <c r="X848" s="34"/>
      <c r="Y848" s="34"/>
      <c r="Z848" s="34"/>
      <c r="AA848" s="34"/>
      <c r="AB848" s="5"/>
      <c r="AC848" s="5"/>
      <c r="AD848" s="34"/>
      <c r="AE848" s="5"/>
      <c r="AF848" s="5"/>
      <c r="AG848" s="5"/>
      <c r="AH848" s="5"/>
      <c r="AI848" s="5"/>
      <c r="AJ848" s="5"/>
      <c r="AK848" s="5"/>
      <c r="AL848" s="5"/>
      <c r="AM848" s="5"/>
      <c r="AN848" s="5"/>
      <c r="AO848" s="5"/>
      <c r="AP848" s="35"/>
      <c r="AQ848" s="34"/>
      <c r="AR848" s="34"/>
      <c r="AS848" s="34"/>
      <c r="AT848" s="34"/>
      <c r="AU848" s="34"/>
      <c r="AV848" s="34"/>
      <c r="AW848" s="34"/>
      <c r="AX848" s="34"/>
      <c r="AY848" s="34"/>
      <c r="AZ848" s="34"/>
      <c r="BA848" s="5"/>
      <c r="BB848" s="5"/>
      <c r="BC848" s="5"/>
      <c r="BD848" s="5"/>
      <c r="BE848" s="5"/>
      <c r="BF848" s="5"/>
      <c r="BG848" s="5"/>
      <c r="BH848" s="5"/>
      <c r="BI848" s="5"/>
      <c r="BJ848" s="5"/>
      <c r="BK848" s="5"/>
      <c r="BL848" s="5"/>
      <c r="BM848" s="4"/>
      <c r="BN848" s="5"/>
      <c r="BO848" s="5"/>
      <c r="BP848" s="5"/>
      <c r="BQ848" s="5"/>
      <c r="BR848" s="5"/>
      <c r="BS848" s="5"/>
      <c r="BT848" s="5"/>
      <c r="BU848" s="5"/>
    </row>
    <row r="849" spans="1:73" ht="13" x14ac:dyDescent="0.15">
      <c r="A849" s="34"/>
      <c r="B849" s="5"/>
      <c r="C849" s="5"/>
      <c r="D849" s="5"/>
      <c r="E849" s="5"/>
      <c r="F849" s="5"/>
      <c r="G849" s="5"/>
      <c r="H849" s="5"/>
      <c r="I849" s="5"/>
      <c r="J849" s="5"/>
      <c r="K849" s="5"/>
      <c r="L849" s="34"/>
      <c r="M849" s="34"/>
      <c r="N849" s="34"/>
      <c r="O849" s="34"/>
      <c r="P849" s="34"/>
      <c r="Q849" s="34"/>
      <c r="R849" s="5"/>
      <c r="S849" s="5"/>
      <c r="T849" s="5"/>
      <c r="U849" s="5"/>
      <c r="V849" s="5"/>
      <c r="W849" s="34"/>
      <c r="X849" s="34"/>
      <c r="Y849" s="34"/>
      <c r="Z849" s="34"/>
      <c r="AA849" s="34"/>
      <c r="AB849" s="5"/>
      <c r="AC849" s="5"/>
      <c r="AD849" s="34"/>
      <c r="AE849" s="5"/>
      <c r="AF849" s="5"/>
      <c r="AG849" s="5"/>
      <c r="AH849" s="5"/>
      <c r="AI849" s="5"/>
      <c r="AJ849" s="5"/>
      <c r="AK849" s="5"/>
      <c r="AL849" s="5"/>
      <c r="AM849" s="5"/>
      <c r="AN849" s="5"/>
      <c r="AO849" s="5"/>
      <c r="AP849" s="35"/>
      <c r="AQ849" s="34"/>
      <c r="AR849" s="34"/>
      <c r="AS849" s="34"/>
      <c r="AT849" s="34"/>
      <c r="AU849" s="34"/>
      <c r="AV849" s="34"/>
      <c r="AW849" s="34"/>
      <c r="AX849" s="34"/>
      <c r="AY849" s="34"/>
      <c r="AZ849" s="34"/>
      <c r="BA849" s="5"/>
      <c r="BB849" s="5"/>
      <c r="BC849" s="5"/>
      <c r="BD849" s="5"/>
      <c r="BE849" s="5"/>
      <c r="BF849" s="5"/>
      <c r="BG849" s="5"/>
      <c r="BH849" s="5"/>
      <c r="BI849" s="5"/>
      <c r="BJ849" s="5"/>
      <c r="BK849" s="5"/>
      <c r="BL849" s="5"/>
      <c r="BM849" s="4"/>
      <c r="BN849" s="5"/>
      <c r="BO849" s="5"/>
      <c r="BP849" s="5"/>
      <c r="BQ849" s="5"/>
      <c r="BR849" s="5"/>
      <c r="BS849" s="5"/>
      <c r="BT849" s="5"/>
      <c r="BU849" s="5"/>
    </row>
    <row r="850" spans="1:73" ht="13" x14ac:dyDescent="0.15">
      <c r="A850" s="34"/>
      <c r="B850" s="5"/>
      <c r="C850" s="5"/>
      <c r="D850" s="5"/>
      <c r="E850" s="5"/>
      <c r="F850" s="5"/>
      <c r="G850" s="5"/>
      <c r="H850" s="5"/>
      <c r="I850" s="5"/>
      <c r="J850" s="5"/>
      <c r="K850" s="5"/>
      <c r="L850" s="34"/>
      <c r="M850" s="34"/>
      <c r="N850" s="34"/>
      <c r="O850" s="34"/>
      <c r="P850" s="34"/>
      <c r="Q850" s="34"/>
      <c r="R850" s="5"/>
      <c r="S850" s="5"/>
      <c r="T850" s="5"/>
      <c r="U850" s="5"/>
      <c r="V850" s="5"/>
      <c r="W850" s="34"/>
      <c r="X850" s="34"/>
      <c r="Y850" s="34"/>
      <c r="Z850" s="34"/>
      <c r="AA850" s="34"/>
      <c r="AB850" s="5"/>
      <c r="AC850" s="5"/>
      <c r="AD850" s="34"/>
      <c r="AE850" s="5"/>
      <c r="AF850" s="5"/>
      <c r="AG850" s="5"/>
      <c r="AH850" s="5"/>
      <c r="AI850" s="5"/>
      <c r="AJ850" s="5"/>
      <c r="AK850" s="5"/>
      <c r="AL850" s="5"/>
      <c r="AM850" s="5"/>
      <c r="AN850" s="5"/>
      <c r="AO850" s="5"/>
      <c r="AP850" s="35"/>
      <c r="AQ850" s="34"/>
      <c r="AR850" s="34"/>
      <c r="AS850" s="34"/>
      <c r="AT850" s="34"/>
      <c r="AU850" s="34"/>
      <c r="AV850" s="34"/>
      <c r="AW850" s="34"/>
      <c r="AX850" s="34"/>
      <c r="AY850" s="34"/>
      <c r="AZ850" s="34"/>
      <c r="BA850" s="5"/>
      <c r="BB850" s="5"/>
      <c r="BC850" s="5"/>
      <c r="BD850" s="5"/>
      <c r="BE850" s="5"/>
      <c r="BF850" s="5"/>
      <c r="BG850" s="5"/>
      <c r="BH850" s="5"/>
      <c r="BI850" s="5"/>
      <c r="BJ850" s="5"/>
      <c r="BK850" s="5"/>
      <c r="BL850" s="5"/>
      <c r="BM850" s="4"/>
      <c r="BN850" s="5"/>
      <c r="BO850" s="5"/>
      <c r="BP850" s="5"/>
      <c r="BQ850" s="5"/>
      <c r="BR850" s="5"/>
      <c r="BS850" s="5"/>
      <c r="BT850" s="5"/>
      <c r="BU850" s="5"/>
    </row>
    <row r="851" spans="1:73" ht="13" x14ac:dyDescent="0.15">
      <c r="A851" s="34"/>
      <c r="B851" s="5"/>
      <c r="C851" s="5"/>
      <c r="D851" s="5"/>
      <c r="E851" s="5"/>
      <c r="F851" s="5"/>
      <c r="G851" s="5"/>
      <c r="H851" s="5"/>
      <c r="I851" s="5"/>
      <c r="J851" s="5"/>
      <c r="K851" s="5"/>
      <c r="L851" s="34"/>
      <c r="M851" s="34"/>
      <c r="N851" s="34"/>
      <c r="O851" s="34"/>
      <c r="P851" s="34"/>
      <c r="Q851" s="34"/>
      <c r="R851" s="5"/>
      <c r="S851" s="5"/>
      <c r="T851" s="5"/>
      <c r="U851" s="5"/>
      <c r="V851" s="5"/>
      <c r="W851" s="34"/>
      <c r="X851" s="34"/>
      <c r="Y851" s="34"/>
      <c r="Z851" s="34"/>
      <c r="AA851" s="34"/>
      <c r="AB851" s="5"/>
      <c r="AC851" s="5"/>
      <c r="AD851" s="34"/>
      <c r="AE851" s="5"/>
      <c r="AF851" s="5"/>
      <c r="AG851" s="5"/>
      <c r="AH851" s="5"/>
      <c r="AI851" s="5"/>
      <c r="AJ851" s="5"/>
      <c r="AK851" s="5"/>
      <c r="AL851" s="5"/>
      <c r="AM851" s="5"/>
      <c r="AN851" s="5"/>
      <c r="AO851" s="5"/>
      <c r="AP851" s="35"/>
      <c r="AQ851" s="34"/>
      <c r="AR851" s="34"/>
      <c r="AS851" s="34"/>
      <c r="AT851" s="34"/>
      <c r="AU851" s="34"/>
      <c r="AV851" s="34"/>
      <c r="AW851" s="34"/>
      <c r="AX851" s="34"/>
      <c r="AY851" s="34"/>
      <c r="AZ851" s="34"/>
      <c r="BA851" s="5"/>
      <c r="BB851" s="5"/>
      <c r="BC851" s="5"/>
      <c r="BD851" s="5"/>
      <c r="BE851" s="5"/>
      <c r="BF851" s="5"/>
      <c r="BG851" s="5"/>
      <c r="BH851" s="5"/>
      <c r="BI851" s="5"/>
      <c r="BJ851" s="5"/>
      <c r="BK851" s="5"/>
      <c r="BL851" s="5"/>
      <c r="BM851" s="4"/>
      <c r="BN851" s="5"/>
      <c r="BO851" s="5"/>
      <c r="BP851" s="5"/>
      <c r="BQ851" s="5"/>
      <c r="BR851" s="5"/>
      <c r="BS851" s="5"/>
      <c r="BT851" s="5"/>
      <c r="BU851" s="5"/>
    </row>
    <row r="852" spans="1:73" ht="13" x14ac:dyDescent="0.15">
      <c r="A852" s="34"/>
      <c r="B852" s="5"/>
      <c r="C852" s="5"/>
      <c r="D852" s="5"/>
      <c r="E852" s="5"/>
      <c r="F852" s="5"/>
      <c r="G852" s="5"/>
      <c r="H852" s="5"/>
      <c r="I852" s="5"/>
      <c r="J852" s="5"/>
      <c r="K852" s="5"/>
      <c r="L852" s="34"/>
      <c r="M852" s="34"/>
      <c r="N852" s="34"/>
      <c r="O852" s="34"/>
      <c r="P852" s="34"/>
      <c r="Q852" s="34"/>
      <c r="R852" s="5"/>
      <c r="S852" s="5"/>
      <c r="T852" s="5"/>
      <c r="U852" s="5"/>
      <c r="V852" s="5"/>
      <c r="W852" s="34"/>
      <c r="X852" s="34"/>
      <c r="Y852" s="34"/>
      <c r="Z852" s="34"/>
      <c r="AA852" s="34"/>
      <c r="AB852" s="5"/>
      <c r="AC852" s="5"/>
      <c r="AD852" s="34"/>
      <c r="AE852" s="5"/>
      <c r="AF852" s="5"/>
      <c r="AG852" s="5"/>
      <c r="AH852" s="5"/>
      <c r="AI852" s="5"/>
      <c r="AJ852" s="5"/>
      <c r="AK852" s="5"/>
      <c r="AL852" s="5"/>
      <c r="AM852" s="5"/>
      <c r="AN852" s="5"/>
      <c r="AO852" s="5"/>
      <c r="AP852" s="35"/>
      <c r="AQ852" s="34"/>
      <c r="AR852" s="34"/>
      <c r="AS852" s="34"/>
      <c r="AT852" s="34"/>
      <c r="AU852" s="34"/>
      <c r="AV852" s="34"/>
      <c r="AW852" s="34"/>
      <c r="AX852" s="34"/>
      <c r="AY852" s="34"/>
      <c r="AZ852" s="34"/>
      <c r="BA852" s="5"/>
      <c r="BB852" s="5"/>
      <c r="BC852" s="5"/>
      <c r="BD852" s="5"/>
      <c r="BE852" s="5"/>
      <c r="BF852" s="5"/>
      <c r="BG852" s="5"/>
      <c r="BH852" s="5"/>
      <c r="BI852" s="5"/>
      <c r="BJ852" s="5"/>
      <c r="BK852" s="5"/>
      <c r="BL852" s="5"/>
      <c r="BM852" s="4"/>
      <c r="BN852" s="5"/>
      <c r="BO852" s="5"/>
      <c r="BP852" s="5"/>
      <c r="BQ852" s="5"/>
      <c r="BR852" s="5"/>
      <c r="BS852" s="5"/>
      <c r="BT852" s="5"/>
      <c r="BU852" s="5"/>
    </row>
    <row r="853" spans="1:73" ht="13" x14ac:dyDescent="0.15">
      <c r="A853" s="34"/>
      <c r="B853" s="5"/>
      <c r="C853" s="5"/>
      <c r="D853" s="5"/>
      <c r="E853" s="5"/>
      <c r="F853" s="5"/>
      <c r="G853" s="5"/>
      <c r="H853" s="5"/>
      <c r="I853" s="5"/>
      <c r="J853" s="5"/>
      <c r="K853" s="5"/>
      <c r="L853" s="34"/>
      <c r="M853" s="34"/>
      <c r="N853" s="34"/>
      <c r="O853" s="34"/>
      <c r="P853" s="34"/>
      <c r="Q853" s="34"/>
      <c r="R853" s="5"/>
      <c r="S853" s="5"/>
      <c r="T853" s="5"/>
      <c r="U853" s="5"/>
      <c r="V853" s="5"/>
      <c r="W853" s="34"/>
      <c r="X853" s="34"/>
      <c r="Y853" s="34"/>
      <c r="Z853" s="34"/>
      <c r="AA853" s="34"/>
      <c r="AB853" s="5"/>
      <c r="AC853" s="5"/>
      <c r="AD853" s="34"/>
      <c r="AE853" s="5"/>
      <c r="AF853" s="5"/>
      <c r="AG853" s="5"/>
      <c r="AH853" s="5"/>
      <c r="AI853" s="5"/>
      <c r="AJ853" s="5"/>
      <c r="AK853" s="5"/>
      <c r="AL853" s="5"/>
      <c r="AM853" s="5"/>
      <c r="AN853" s="5"/>
      <c r="AO853" s="5"/>
      <c r="AP853" s="35"/>
      <c r="AQ853" s="34"/>
      <c r="AR853" s="34"/>
      <c r="AS853" s="34"/>
      <c r="AT853" s="34"/>
      <c r="AU853" s="34"/>
      <c r="AV853" s="34"/>
      <c r="AW853" s="34"/>
      <c r="AX853" s="34"/>
      <c r="AY853" s="34"/>
      <c r="AZ853" s="34"/>
      <c r="BA853" s="5"/>
      <c r="BB853" s="5"/>
      <c r="BC853" s="5"/>
      <c r="BD853" s="5"/>
      <c r="BE853" s="5"/>
      <c r="BF853" s="5"/>
      <c r="BG853" s="5"/>
      <c r="BH853" s="5"/>
      <c r="BI853" s="5"/>
      <c r="BJ853" s="5"/>
      <c r="BK853" s="5"/>
      <c r="BL853" s="5"/>
      <c r="BM853" s="4"/>
      <c r="BN853" s="5"/>
      <c r="BO853" s="5"/>
      <c r="BP853" s="5"/>
      <c r="BQ853" s="5"/>
      <c r="BR853" s="5"/>
      <c r="BS853" s="5"/>
      <c r="BT853" s="5"/>
      <c r="BU853" s="5"/>
    </row>
    <row r="854" spans="1:73" ht="13" x14ac:dyDescent="0.15">
      <c r="A854" s="34"/>
      <c r="B854" s="5"/>
      <c r="C854" s="5"/>
      <c r="D854" s="5"/>
      <c r="E854" s="5"/>
      <c r="F854" s="5"/>
      <c r="G854" s="5"/>
      <c r="H854" s="5"/>
      <c r="I854" s="5"/>
      <c r="J854" s="5"/>
      <c r="K854" s="5"/>
      <c r="L854" s="34"/>
      <c r="M854" s="34"/>
      <c r="N854" s="34"/>
      <c r="O854" s="34"/>
      <c r="P854" s="34"/>
      <c r="Q854" s="34"/>
      <c r="R854" s="5"/>
      <c r="S854" s="5"/>
      <c r="T854" s="5"/>
      <c r="U854" s="5"/>
      <c r="V854" s="5"/>
      <c r="W854" s="34"/>
      <c r="X854" s="34"/>
      <c r="Y854" s="34"/>
      <c r="Z854" s="34"/>
      <c r="AA854" s="34"/>
      <c r="AB854" s="5"/>
      <c r="AC854" s="5"/>
      <c r="AD854" s="34"/>
      <c r="AE854" s="5"/>
      <c r="AF854" s="5"/>
      <c r="AG854" s="5"/>
      <c r="AH854" s="5"/>
      <c r="AI854" s="5"/>
      <c r="AJ854" s="5"/>
      <c r="AK854" s="5"/>
      <c r="AL854" s="5"/>
      <c r="AM854" s="5"/>
      <c r="AN854" s="5"/>
      <c r="AO854" s="5"/>
      <c r="AP854" s="35"/>
      <c r="AQ854" s="34"/>
      <c r="AR854" s="34"/>
      <c r="AS854" s="34"/>
      <c r="AT854" s="34"/>
      <c r="AU854" s="34"/>
      <c r="AV854" s="34"/>
      <c r="AW854" s="34"/>
      <c r="AX854" s="34"/>
      <c r="AY854" s="34"/>
      <c r="AZ854" s="34"/>
      <c r="BA854" s="5"/>
      <c r="BB854" s="5"/>
      <c r="BC854" s="5"/>
      <c r="BD854" s="5"/>
      <c r="BE854" s="5"/>
      <c r="BF854" s="5"/>
      <c r="BG854" s="5"/>
      <c r="BH854" s="5"/>
      <c r="BI854" s="5"/>
      <c r="BJ854" s="5"/>
      <c r="BK854" s="5"/>
      <c r="BL854" s="5"/>
      <c r="BM854" s="4"/>
      <c r="BN854" s="5"/>
      <c r="BO854" s="5"/>
      <c r="BP854" s="5"/>
      <c r="BQ854" s="5"/>
      <c r="BR854" s="5"/>
      <c r="BS854" s="5"/>
      <c r="BT854" s="5"/>
      <c r="BU854" s="5"/>
    </row>
    <row r="855" spans="1:73" ht="13" x14ac:dyDescent="0.15">
      <c r="A855" s="34"/>
      <c r="B855" s="5"/>
      <c r="C855" s="5"/>
      <c r="D855" s="5"/>
      <c r="E855" s="5"/>
      <c r="F855" s="5"/>
      <c r="G855" s="5"/>
      <c r="H855" s="5"/>
      <c r="I855" s="5"/>
      <c r="J855" s="5"/>
      <c r="K855" s="5"/>
      <c r="L855" s="34"/>
      <c r="M855" s="34"/>
      <c r="N855" s="34"/>
      <c r="O855" s="34"/>
      <c r="P855" s="34"/>
      <c r="Q855" s="34"/>
      <c r="R855" s="5"/>
      <c r="S855" s="5"/>
      <c r="T855" s="5"/>
      <c r="U855" s="5"/>
      <c r="V855" s="5"/>
      <c r="W855" s="34"/>
      <c r="X855" s="34"/>
      <c r="Y855" s="34"/>
      <c r="Z855" s="34"/>
      <c r="AA855" s="34"/>
      <c r="AB855" s="5"/>
      <c r="AC855" s="5"/>
      <c r="AD855" s="34"/>
      <c r="AE855" s="5"/>
      <c r="AF855" s="5"/>
      <c r="AG855" s="5"/>
      <c r="AH855" s="5"/>
      <c r="AI855" s="5"/>
      <c r="AJ855" s="5"/>
      <c r="AK855" s="5"/>
      <c r="AL855" s="5"/>
      <c r="AM855" s="5"/>
      <c r="AN855" s="5"/>
      <c r="AO855" s="5"/>
      <c r="AP855" s="35"/>
      <c r="AQ855" s="34"/>
      <c r="AR855" s="34"/>
      <c r="AS855" s="34"/>
      <c r="AT855" s="34"/>
      <c r="AU855" s="34"/>
      <c r="AV855" s="34"/>
      <c r="AW855" s="34"/>
      <c r="AX855" s="34"/>
      <c r="AY855" s="34"/>
      <c r="AZ855" s="34"/>
      <c r="BA855" s="5"/>
      <c r="BB855" s="5"/>
      <c r="BC855" s="5"/>
      <c r="BD855" s="5"/>
      <c r="BE855" s="5"/>
      <c r="BF855" s="5"/>
      <c r="BG855" s="5"/>
      <c r="BH855" s="5"/>
      <c r="BI855" s="5"/>
      <c r="BJ855" s="5"/>
      <c r="BK855" s="5"/>
      <c r="BL855" s="5"/>
      <c r="BM855" s="4"/>
      <c r="BN855" s="5"/>
      <c r="BO855" s="5"/>
      <c r="BP855" s="5"/>
      <c r="BQ855" s="5"/>
      <c r="BR855" s="5"/>
      <c r="BS855" s="5"/>
      <c r="BT855" s="5"/>
      <c r="BU855" s="5"/>
    </row>
    <row r="856" spans="1:73" ht="13" x14ac:dyDescent="0.15">
      <c r="A856" s="34"/>
      <c r="B856" s="5"/>
      <c r="C856" s="5"/>
      <c r="D856" s="5"/>
      <c r="E856" s="5"/>
      <c r="F856" s="5"/>
      <c r="G856" s="5"/>
      <c r="H856" s="5"/>
      <c r="I856" s="5"/>
      <c r="J856" s="5"/>
      <c r="K856" s="5"/>
      <c r="L856" s="34"/>
      <c r="M856" s="34"/>
      <c r="N856" s="34"/>
      <c r="O856" s="34"/>
      <c r="P856" s="34"/>
      <c r="Q856" s="34"/>
      <c r="R856" s="5"/>
      <c r="S856" s="5"/>
      <c r="T856" s="5"/>
      <c r="U856" s="5"/>
      <c r="V856" s="5"/>
      <c r="W856" s="34"/>
      <c r="X856" s="34"/>
      <c r="Y856" s="34"/>
      <c r="Z856" s="34"/>
      <c r="AA856" s="34"/>
      <c r="AB856" s="5"/>
      <c r="AC856" s="5"/>
      <c r="AD856" s="34"/>
      <c r="AE856" s="5"/>
      <c r="AF856" s="5"/>
      <c r="AG856" s="5"/>
      <c r="AH856" s="5"/>
      <c r="AI856" s="5"/>
      <c r="AJ856" s="5"/>
      <c r="AK856" s="5"/>
      <c r="AL856" s="5"/>
      <c r="AM856" s="5"/>
      <c r="AN856" s="5"/>
      <c r="AO856" s="5"/>
      <c r="AP856" s="35"/>
      <c r="AQ856" s="34"/>
      <c r="AR856" s="34"/>
      <c r="AS856" s="34"/>
      <c r="AT856" s="34"/>
      <c r="AU856" s="34"/>
      <c r="AV856" s="34"/>
      <c r="AW856" s="34"/>
      <c r="AX856" s="34"/>
      <c r="AY856" s="34"/>
      <c r="AZ856" s="34"/>
      <c r="BA856" s="5"/>
      <c r="BB856" s="5"/>
      <c r="BC856" s="5"/>
      <c r="BD856" s="5"/>
      <c r="BE856" s="5"/>
      <c r="BF856" s="5"/>
      <c r="BG856" s="5"/>
      <c r="BH856" s="5"/>
      <c r="BI856" s="5"/>
      <c r="BJ856" s="5"/>
      <c r="BK856" s="5"/>
      <c r="BL856" s="5"/>
      <c r="BM856" s="4"/>
      <c r="BN856" s="5"/>
      <c r="BO856" s="5"/>
      <c r="BP856" s="5"/>
      <c r="BQ856" s="5"/>
      <c r="BR856" s="5"/>
      <c r="BS856" s="5"/>
      <c r="BT856" s="5"/>
      <c r="BU856" s="5"/>
    </row>
    <row r="857" spans="1:73" ht="13" x14ac:dyDescent="0.15">
      <c r="A857" s="34"/>
      <c r="B857" s="5"/>
      <c r="C857" s="5"/>
      <c r="D857" s="5"/>
      <c r="E857" s="5"/>
      <c r="F857" s="5"/>
      <c r="G857" s="5"/>
      <c r="H857" s="5"/>
      <c r="I857" s="5"/>
      <c r="J857" s="5"/>
      <c r="K857" s="5"/>
      <c r="L857" s="34"/>
      <c r="M857" s="34"/>
      <c r="N857" s="34"/>
      <c r="O857" s="34"/>
      <c r="P857" s="34"/>
      <c r="Q857" s="34"/>
      <c r="R857" s="5"/>
      <c r="S857" s="5"/>
      <c r="T857" s="5"/>
      <c r="U857" s="5"/>
      <c r="V857" s="5"/>
      <c r="W857" s="34"/>
      <c r="X857" s="34"/>
      <c r="Y857" s="34"/>
      <c r="Z857" s="34"/>
      <c r="AA857" s="34"/>
      <c r="AB857" s="5"/>
      <c r="AC857" s="5"/>
      <c r="AD857" s="34"/>
      <c r="AE857" s="5"/>
      <c r="AF857" s="5"/>
      <c r="AG857" s="5"/>
      <c r="AH857" s="5"/>
      <c r="AI857" s="5"/>
      <c r="AJ857" s="5"/>
      <c r="AK857" s="5"/>
      <c r="AL857" s="5"/>
      <c r="AM857" s="5"/>
      <c r="AN857" s="5"/>
      <c r="AO857" s="5"/>
      <c r="AP857" s="35"/>
      <c r="AQ857" s="34"/>
      <c r="AR857" s="34"/>
      <c r="AS857" s="34"/>
      <c r="AT857" s="34"/>
      <c r="AU857" s="34"/>
      <c r="AV857" s="34"/>
      <c r="AW857" s="34"/>
      <c r="AX857" s="34"/>
      <c r="AY857" s="34"/>
      <c r="AZ857" s="34"/>
      <c r="BA857" s="5"/>
      <c r="BB857" s="5"/>
      <c r="BC857" s="5"/>
      <c r="BD857" s="5"/>
      <c r="BE857" s="5"/>
      <c r="BF857" s="5"/>
      <c r="BG857" s="5"/>
      <c r="BH857" s="5"/>
      <c r="BI857" s="5"/>
      <c r="BJ857" s="5"/>
      <c r="BK857" s="5"/>
      <c r="BL857" s="5"/>
      <c r="BM857" s="4"/>
      <c r="BN857" s="5"/>
      <c r="BO857" s="5"/>
      <c r="BP857" s="5"/>
      <c r="BQ857" s="5"/>
      <c r="BR857" s="5"/>
      <c r="BS857" s="5"/>
      <c r="BT857" s="5"/>
      <c r="BU857" s="5"/>
    </row>
    <row r="858" spans="1:73" ht="13" x14ac:dyDescent="0.15">
      <c r="A858" s="34"/>
      <c r="B858" s="5"/>
      <c r="C858" s="5"/>
      <c r="D858" s="5"/>
      <c r="E858" s="5"/>
      <c r="F858" s="5"/>
      <c r="G858" s="5"/>
      <c r="H858" s="5"/>
      <c r="I858" s="5"/>
      <c r="J858" s="5"/>
      <c r="K858" s="5"/>
      <c r="L858" s="34"/>
      <c r="M858" s="34"/>
      <c r="N858" s="34"/>
      <c r="O858" s="34"/>
      <c r="P858" s="34"/>
      <c r="Q858" s="34"/>
      <c r="R858" s="5"/>
      <c r="S858" s="5"/>
      <c r="T858" s="5"/>
      <c r="U858" s="5"/>
      <c r="V858" s="5"/>
      <c r="W858" s="34"/>
      <c r="X858" s="34"/>
      <c r="Y858" s="34"/>
      <c r="Z858" s="34"/>
      <c r="AA858" s="34"/>
      <c r="AB858" s="5"/>
      <c r="AC858" s="5"/>
      <c r="AD858" s="34"/>
      <c r="AE858" s="5"/>
      <c r="AF858" s="5"/>
      <c r="AG858" s="5"/>
      <c r="AH858" s="5"/>
      <c r="AI858" s="5"/>
      <c r="AJ858" s="5"/>
      <c r="AK858" s="5"/>
      <c r="AL858" s="5"/>
      <c r="AM858" s="5"/>
      <c r="AN858" s="5"/>
      <c r="AO858" s="5"/>
      <c r="AP858" s="35"/>
      <c r="AQ858" s="34"/>
      <c r="AR858" s="34"/>
      <c r="AS858" s="34"/>
      <c r="AT858" s="34"/>
      <c r="AU858" s="34"/>
      <c r="AV858" s="34"/>
      <c r="AW858" s="34"/>
      <c r="AX858" s="34"/>
      <c r="AY858" s="34"/>
      <c r="AZ858" s="34"/>
      <c r="BA858" s="5"/>
      <c r="BB858" s="5"/>
      <c r="BC858" s="5"/>
      <c r="BD858" s="5"/>
      <c r="BE858" s="5"/>
      <c r="BF858" s="5"/>
      <c r="BG858" s="5"/>
      <c r="BH858" s="5"/>
      <c r="BI858" s="5"/>
      <c r="BJ858" s="5"/>
      <c r="BK858" s="5"/>
      <c r="BL858" s="5"/>
      <c r="BM858" s="4"/>
      <c r="BN858" s="5"/>
      <c r="BO858" s="5"/>
      <c r="BP858" s="5"/>
      <c r="BQ858" s="5"/>
      <c r="BR858" s="5"/>
      <c r="BS858" s="5"/>
      <c r="BT858" s="5"/>
      <c r="BU858" s="5"/>
    </row>
    <row r="859" spans="1:73" ht="13" x14ac:dyDescent="0.15">
      <c r="A859" s="34"/>
      <c r="B859" s="5"/>
      <c r="C859" s="5"/>
      <c r="D859" s="5"/>
      <c r="E859" s="5"/>
      <c r="F859" s="5"/>
      <c r="G859" s="5"/>
      <c r="H859" s="5"/>
      <c r="I859" s="5"/>
      <c r="J859" s="5"/>
      <c r="K859" s="5"/>
      <c r="L859" s="34"/>
      <c r="M859" s="34"/>
      <c r="N859" s="34"/>
      <c r="O859" s="34"/>
      <c r="P859" s="34"/>
      <c r="Q859" s="34"/>
      <c r="R859" s="5"/>
      <c r="S859" s="5"/>
      <c r="T859" s="5"/>
      <c r="U859" s="5"/>
      <c r="V859" s="5"/>
      <c r="W859" s="34"/>
      <c r="X859" s="34"/>
      <c r="Y859" s="34"/>
      <c r="Z859" s="34"/>
      <c r="AA859" s="34"/>
      <c r="AB859" s="5"/>
      <c r="AC859" s="5"/>
      <c r="AD859" s="34"/>
      <c r="AE859" s="5"/>
      <c r="AF859" s="5"/>
      <c r="AG859" s="5"/>
      <c r="AH859" s="5"/>
      <c r="AI859" s="5"/>
      <c r="AJ859" s="5"/>
      <c r="AK859" s="5"/>
      <c r="AL859" s="5"/>
      <c r="AM859" s="5"/>
      <c r="AN859" s="5"/>
      <c r="AO859" s="5"/>
      <c r="AP859" s="35"/>
      <c r="AQ859" s="34"/>
      <c r="AR859" s="34"/>
      <c r="AS859" s="34"/>
      <c r="AT859" s="34"/>
      <c r="AU859" s="34"/>
      <c r="AV859" s="34"/>
      <c r="AW859" s="34"/>
      <c r="AX859" s="34"/>
      <c r="AY859" s="34"/>
      <c r="AZ859" s="34"/>
      <c r="BA859" s="5"/>
      <c r="BB859" s="5"/>
      <c r="BC859" s="5"/>
      <c r="BD859" s="5"/>
      <c r="BE859" s="5"/>
      <c r="BF859" s="5"/>
      <c r="BG859" s="5"/>
      <c r="BH859" s="5"/>
      <c r="BI859" s="5"/>
      <c r="BJ859" s="5"/>
      <c r="BK859" s="5"/>
      <c r="BL859" s="5"/>
      <c r="BM859" s="4"/>
      <c r="BN859" s="5"/>
      <c r="BO859" s="5"/>
      <c r="BP859" s="5"/>
      <c r="BQ859" s="5"/>
      <c r="BR859" s="5"/>
      <c r="BS859" s="5"/>
      <c r="BT859" s="5"/>
      <c r="BU859" s="5"/>
    </row>
    <row r="860" spans="1:73" ht="13" x14ac:dyDescent="0.15">
      <c r="A860" s="34"/>
      <c r="B860" s="5"/>
      <c r="C860" s="5"/>
      <c r="D860" s="5"/>
      <c r="E860" s="5"/>
      <c r="F860" s="5"/>
      <c r="G860" s="5"/>
      <c r="H860" s="5"/>
      <c r="I860" s="5"/>
      <c r="J860" s="5"/>
      <c r="K860" s="5"/>
      <c r="L860" s="34"/>
      <c r="M860" s="34"/>
      <c r="N860" s="34"/>
      <c r="O860" s="34"/>
      <c r="P860" s="34"/>
      <c r="Q860" s="34"/>
      <c r="R860" s="5"/>
      <c r="S860" s="5"/>
      <c r="T860" s="5"/>
      <c r="U860" s="5"/>
      <c r="V860" s="5"/>
      <c r="W860" s="34"/>
      <c r="X860" s="34"/>
      <c r="Y860" s="34"/>
      <c r="Z860" s="34"/>
      <c r="AA860" s="34"/>
      <c r="AB860" s="5"/>
      <c r="AC860" s="5"/>
      <c r="AD860" s="34"/>
      <c r="AE860" s="5"/>
      <c r="AF860" s="5"/>
      <c r="AG860" s="5"/>
      <c r="AH860" s="5"/>
      <c r="AI860" s="5"/>
      <c r="AJ860" s="5"/>
      <c r="AK860" s="5"/>
      <c r="AL860" s="5"/>
      <c r="AM860" s="5"/>
      <c r="AN860" s="5"/>
      <c r="AO860" s="5"/>
      <c r="AP860" s="35"/>
      <c r="AQ860" s="34"/>
      <c r="AR860" s="34"/>
      <c r="AS860" s="34"/>
      <c r="AT860" s="34"/>
      <c r="AU860" s="34"/>
      <c r="AV860" s="34"/>
      <c r="AW860" s="34"/>
      <c r="AX860" s="34"/>
      <c r="AY860" s="34"/>
      <c r="AZ860" s="34"/>
      <c r="BA860" s="5"/>
      <c r="BB860" s="5"/>
      <c r="BC860" s="5"/>
      <c r="BD860" s="5"/>
      <c r="BE860" s="5"/>
      <c r="BF860" s="5"/>
      <c r="BG860" s="5"/>
      <c r="BH860" s="5"/>
      <c r="BI860" s="5"/>
      <c r="BJ860" s="5"/>
      <c r="BK860" s="5"/>
      <c r="BL860" s="5"/>
      <c r="BM860" s="4"/>
      <c r="BN860" s="5"/>
      <c r="BO860" s="5"/>
      <c r="BP860" s="5"/>
      <c r="BQ860" s="5"/>
      <c r="BR860" s="5"/>
      <c r="BS860" s="5"/>
      <c r="BT860" s="5"/>
      <c r="BU860" s="5"/>
    </row>
    <row r="861" spans="1:73" ht="13" x14ac:dyDescent="0.15">
      <c r="A861" s="34"/>
      <c r="B861" s="5"/>
      <c r="C861" s="5"/>
      <c r="D861" s="5"/>
      <c r="E861" s="5"/>
      <c r="F861" s="5"/>
      <c r="G861" s="5"/>
      <c r="H861" s="5"/>
      <c r="I861" s="5"/>
      <c r="J861" s="5"/>
      <c r="K861" s="5"/>
      <c r="L861" s="34"/>
      <c r="M861" s="34"/>
      <c r="N861" s="34"/>
      <c r="O861" s="34"/>
      <c r="P861" s="34"/>
      <c r="Q861" s="34"/>
      <c r="R861" s="5"/>
      <c r="S861" s="5"/>
      <c r="T861" s="5"/>
      <c r="U861" s="5"/>
      <c r="V861" s="5"/>
      <c r="W861" s="34"/>
      <c r="X861" s="34"/>
      <c r="Y861" s="34"/>
      <c r="Z861" s="34"/>
      <c r="AA861" s="34"/>
      <c r="AB861" s="5"/>
      <c r="AC861" s="5"/>
      <c r="AD861" s="34"/>
      <c r="AE861" s="5"/>
      <c r="AF861" s="5"/>
      <c r="AG861" s="5"/>
      <c r="AH861" s="5"/>
      <c r="AI861" s="5"/>
      <c r="AJ861" s="5"/>
      <c r="AK861" s="5"/>
      <c r="AL861" s="5"/>
      <c r="AM861" s="5"/>
      <c r="AN861" s="5"/>
      <c r="AO861" s="5"/>
      <c r="AP861" s="35"/>
      <c r="AQ861" s="34"/>
      <c r="AR861" s="34"/>
      <c r="AS861" s="34"/>
      <c r="AT861" s="34"/>
      <c r="AU861" s="34"/>
      <c r="AV861" s="34"/>
      <c r="AW861" s="34"/>
      <c r="AX861" s="34"/>
      <c r="AY861" s="34"/>
      <c r="AZ861" s="34"/>
      <c r="BA861" s="5"/>
      <c r="BB861" s="5"/>
      <c r="BC861" s="5"/>
      <c r="BD861" s="5"/>
      <c r="BE861" s="5"/>
      <c r="BF861" s="5"/>
      <c r="BG861" s="5"/>
      <c r="BH861" s="5"/>
      <c r="BI861" s="5"/>
      <c r="BJ861" s="5"/>
      <c r="BK861" s="5"/>
      <c r="BL861" s="5"/>
      <c r="BM861" s="4"/>
      <c r="BN861" s="5"/>
      <c r="BO861" s="5"/>
      <c r="BP861" s="5"/>
      <c r="BQ861" s="5"/>
      <c r="BR861" s="5"/>
      <c r="BS861" s="5"/>
      <c r="BT861" s="5"/>
      <c r="BU861" s="5"/>
    </row>
    <row r="862" spans="1:73" ht="13" x14ac:dyDescent="0.15">
      <c r="A862" s="34"/>
      <c r="B862" s="5"/>
      <c r="C862" s="5"/>
      <c r="D862" s="5"/>
      <c r="E862" s="5"/>
      <c r="F862" s="5"/>
      <c r="G862" s="5"/>
      <c r="H862" s="5"/>
      <c r="I862" s="5"/>
      <c r="J862" s="5"/>
      <c r="K862" s="5"/>
      <c r="L862" s="34"/>
      <c r="M862" s="34"/>
      <c r="N862" s="34"/>
      <c r="O862" s="34"/>
      <c r="P862" s="34"/>
      <c r="Q862" s="34"/>
      <c r="R862" s="5"/>
      <c r="S862" s="5"/>
      <c r="T862" s="5"/>
      <c r="U862" s="5"/>
      <c r="V862" s="5"/>
      <c r="W862" s="34"/>
      <c r="X862" s="34"/>
      <c r="Y862" s="34"/>
      <c r="Z862" s="34"/>
      <c r="AA862" s="34"/>
      <c r="AB862" s="5"/>
      <c r="AC862" s="5"/>
      <c r="AD862" s="34"/>
      <c r="AE862" s="5"/>
      <c r="AF862" s="5"/>
      <c r="AG862" s="5"/>
      <c r="AH862" s="5"/>
      <c r="AI862" s="5"/>
      <c r="AJ862" s="5"/>
      <c r="AK862" s="5"/>
      <c r="AL862" s="5"/>
      <c r="AM862" s="5"/>
      <c r="AN862" s="5"/>
      <c r="AO862" s="5"/>
      <c r="AP862" s="35"/>
      <c r="AQ862" s="34"/>
      <c r="AR862" s="34"/>
      <c r="AS862" s="34"/>
      <c r="AT862" s="34"/>
      <c r="AU862" s="34"/>
      <c r="AV862" s="34"/>
      <c r="AW862" s="34"/>
      <c r="AX862" s="34"/>
      <c r="AY862" s="34"/>
      <c r="AZ862" s="34"/>
      <c r="BA862" s="5"/>
      <c r="BB862" s="5"/>
      <c r="BC862" s="5"/>
      <c r="BD862" s="5"/>
      <c r="BE862" s="5"/>
      <c r="BF862" s="5"/>
      <c r="BG862" s="5"/>
      <c r="BH862" s="5"/>
      <c r="BI862" s="5"/>
      <c r="BJ862" s="5"/>
      <c r="BK862" s="5"/>
      <c r="BL862" s="5"/>
      <c r="BM862" s="4"/>
      <c r="BN862" s="5"/>
      <c r="BO862" s="5"/>
      <c r="BP862" s="5"/>
      <c r="BQ862" s="5"/>
      <c r="BR862" s="5"/>
      <c r="BS862" s="5"/>
      <c r="BT862" s="5"/>
      <c r="BU862" s="5"/>
    </row>
    <row r="863" spans="1:73" ht="13" x14ac:dyDescent="0.15">
      <c r="A863" s="34"/>
      <c r="B863" s="5"/>
      <c r="C863" s="5"/>
      <c r="D863" s="5"/>
      <c r="E863" s="5"/>
      <c r="F863" s="5"/>
      <c r="G863" s="5"/>
      <c r="H863" s="5"/>
      <c r="I863" s="5"/>
      <c r="J863" s="5"/>
      <c r="K863" s="5"/>
      <c r="L863" s="34"/>
      <c r="M863" s="34"/>
      <c r="N863" s="34"/>
      <c r="O863" s="34"/>
      <c r="P863" s="34"/>
      <c r="Q863" s="34"/>
      <c r="R863" s="5"/>
      <c r="S863" s="5"/>
      <c r="T863" s="5"/>
      <c r="U863" s="5"/>
      <c r="V863" s="5"/>
      <c r="W863" s="34"/>
      <c r="X863" s="34"/>
      <c r="Y863" s="34"/>
      <c r="Z863" s="34"/>
      <c r="AA863" s="34"/>
      <c r="AB863" s="5"/>
      <c r="AC863" s="5"/>
      <c r="AD863" s="34"/>
      <c r="AE863" s="5"/>
      <c r="AF863" s="5"/>
      <c r="AG863" s="5"/>
      <c r="AH863" s="5"/>
      <c r="AI863" s="5"/>
      <c r="AJ863" s="5"/>
      <c r="AK863" s="5"/>
      <c r="AL863" s="5"/>
      <c r="AM863" s="5"/>
      <c r="AN863" s="5"/>
      <c r="AO863" s="5"/>
      <c r="AP863" s="35"/>
      <c r="AQ863" s="34"/>
      <c r="AR863" s="34"/>
      <c r="AS863" s="34"/>
      <c r="AT863" s="34"/>
      <c r="AU863" s="34"/>
      <c r="AV863" s="34"/>
      <c r="AW863" s="34"/>
      <c r="AX863" s="34"/>
      <c r="AY863" s="34"/>
      <c r="AZ863" s="34"/>
      <c r="BA863" s="5"/>
      <c r="BB863" s="5"/>
      <c r="BC863" s="5"/>
      <c r="BD863" s="5"/>
      <c r="BE863" s="5"/>
      <c r="BF863" s="5"/>
      <c r="BG863" s="5"/>
      <c r="BH863" s="5"/>
      <c r="BI863" s="5"/>
      <c r="BJ863" s="5"/>
      <c r="BK863" s="5"/>
      <c r="BL863" s="5"/>
      <c r="BM863" s="4"/>
      <c r="BN863" s="5"/>
      <c r="BO863" s="5"/>
      <c r="BP863" s="5"/>
      <c r="BQ863" s="5"/>
      <c r="BR863" s="5"/>
      <c r="BS863" s="5"/>
      <c r="BT863" s="5"/>
      <c r="BU863" s="5"/>
    </row>
    <row r="864" spans="1:73" ht="13" x14ac:dyDescent="0.15">
      <c r="A864" s="34"/>
      <c r="B864" s="5"/>
      <c r="C864" s="5"/>
      <c r="D864" s="5"/>
      <c r="E864" s="5"/>
      <c r="F864" s="5"/>
      <c r="G864" s="5"/>
      <c r="H864" s="5"/>
      <c r="I864" s="5"/>
      <c r="J864" s="5"/>
      <c r="K864" s="5"/>
      <c r="L864" s="34"/>
      <c r="M864" s="34"/>
      <c r="N864" s="34"/>
      <c r="O864" s="34"/>
      <c r="P864" s="34"/>
      <c r="Q864" s="34"/>
      <c r="R864" s="5"/>
      <c r="S864" s="5"/>
      <c r="T864" s="5"/>
      <c r="U864" s="5"/>
      <c r="V864" s="5"/>
      <c r="W864" s="34"/>
      <c r="X864" s="34"/>
      <c r="Y864" s="34"/>
      <c r="Z864" s="34"/>
      <c r="AA864" s="34"/>
      <c r="AB864" s="5"/>
      <c r="AC864" s="5"/>
      <c r="AD864" s="34"/>
      <c r="AE864" s="5"/>
      <c r="AF864" s="5"/>
      <c r="AG864" s="5"/>
      <c r="AH864" s="5"/>
      <c r="AI864" s="5"/>
      <c r="AJ864" s="5"/>
      <c r="AK864" s="5"/>
      <c r="AL864" s="5"/>
      <c r="AM864" s="5"/>
      <c r="AN864" s="5"/>
      <c r="AO864" s="5"/>
      <c r="AP864" s="35"/>
      <c r="AQ864" s="34"/>
      <c r="AR864" s="34"/>
      <c r="AS864" s="34"/>
      <c r="AT864" s="34"/>
      <c r="AU864" s="34"/>
      <c r="AV864" s="34"/>
      <c r="AW864" s="34"/>
      <c r="AX864" s="34"/>
      <c r="AY864" s="34"/>
      <c r="AZ864" s="34"/>
      <c r="BA864" s="5"/>
      <c r="BB864" s="5"/>
      <c r="BC864" s="5"/>
      <c r="BD864" s="5"/>
      <c r="BE864" s="5"/>
      <c r="BF864" s="5"/>
      <c r="BG864" s="5"/>
      <c r="BH864" s="5"/>
      <c r="BI864" s="5"/>
      <c r="BJ864" s="5"/>
      <c r="BK864" s="5"/>
      <c r="BL864" s="5"/>
      <c r="BM864" s="4"/>
      <c r="BN864" s="5"/>
      <c r="BO864" s="5"/>
      <c r="BP864" s="5"/>
      <c r="BQ864" s="5"/>
      <c r="BR864" s="5"/>
      <c r="BS864" s="5"/>
      <c r="BT864" s="5"/>
      <c r="BU864" s="5"/>
    </row>
    <row r="865" spans="1:73" ht="13" x14ac:dyDescent="0.15">
      <c r="A865" s="34"/>
      <c r="B865" s="5"/>
      <c r="C865" s="5"/>
      <c r="D865" s="5"/>
      <c r="E865" s="5"/>
      <c r="F865" s="5"/>
      <c r="G865" s="5"/>
      <c r="H865" s="5"/>
      <c r="I865" s="5"/>
      <c r="J865" s="5"/>
      <c r="K865" s="5"/>
      <c r="L865" s="34"/>
      <c r="M865" s="34"/>
      <c r="N865" s="34"/>
      <c r="O865" s="34"/>
      <c r="P865" s="34"/>
      <c r="Q865" s="34"/>
      <c r="R865" s="5"/>
      <c r="S865" s="5"/>
      <c r="T865" s="5"/>
      <c r="U865" s="5"/>
      <c r="V865" s="5"/>
      <c r="W865" s="34"/>
      <c r="X865" s="34"/>
      <c r="Y865" s="34"/>
      <c r="Z865" s="34"/>
      <c r="AA865" s="34"/>
      <c r="AB865" s="5"/>
      <c r="AC865" s="5"/>
      <c r="AD865" s="34"/>
      <c r="AE865" s="5"/>
      <c r="AF865" s="5"/>
      <c r="AG865" s="5"/>
      <c r="AH865" s="5"/>
      <c r="AI865" s="5"/>
      <c r="AJ865" s="5"/>
      <c r="AK865" s="5"/>
      <c r="AL865" s="5"/>
      <c r="AM865" s="5"/>
      <c r="AN865" s="5"/>
      <c r="AO865" s="5"/>
      <c r="AP865" s="35"/>
      <c r="AQ865" s="34"/>
      <c r="AR865" s="34"/>
      <c r="AS865" s="34"/>
      <c r="AT865" s="34"/>
      <c r="AU865" s="34"/>
      <c r="AV865" s="34"/>
      <c r="AW865" s="34"/>
      <c r="AX865" s="34"/>
      <c r="AY865" s="34"/>
      <c r="AZ865" s="34"/>
      <c r="BA865" s="5"/>
      <c r="BB865" s="5"/>
      <c r="BC865" s="5"/>
      <c r="BD865" s="5"/>
      <c r="BE865" s="5"/>
      <c r="BF865" s="5"/>
      <c r="BG865" s="5"/>
      <c r="BH865" s="5"/>
      <c r="BI865" s="5"/>
      <c r="BJ865" s="5"/>
      <c r="BK865" s="5"/>
      <c r="BL865" s="5"/>
      <c r="BM865" s="4"/>
      <c r="BN865" s="5"/>
      <c r="BO865" s="5"/>
      <c r="BP865" s="5"/>
      <c r="BQ865" s="5"/>
      <c r="BR865" s="5"/>
      <c r="BS865" s="5"/>
      <c r="BT865" s="5"/>
      <c r="BU865" s="5"/>
    </row>
    <row r="866" spans="1:73" ht="13" x14ac:dyDescent="0.15">
      <c r="A866" s="34"/>
      <c r="B866" s="5"/>
      <c r="C866" s="5"/>
      <c r="D866" s="5"/>
      <c r="E866" s="5"/>
      <c r="F866" s="5"/>
      <c r="G866" s="5"/>
      <c r="H866" s="5"/>
      <c r="I866" s="5"/>
      <c r="J866" s="5"/>
      <c r="K866" s="5"/>
      <c r="L866" s="34"/>
      <c r="M866" s="34"/>
      <c r="N866" s="34"/>
      <c r="O866" s="34"/>
      <c r="P866" s="34"/>
      <c r="Q866" s="34"/>
      <c r="R866" s="5"/>
      <c r="S866" s="5"/>
      <c r="T866" s="5"/>
      <c r="U866" s="5"/>
      <c r="V866" s="5"/>
      <c r="W866" s="34"/>
      <c r="X866" s="34"/>
      <c r="Y866" s="34"/>
      <c r="Z866" s="34"/>
      <c r="AA866" s="34"/>
      <c r="AB866" s="5"/>
      <c r="AC866" s="5"/>
      <c r="AD866" s="34"/>
      <c r="AE866" s="5"/>
      <c r="AF866" s="5"/>
      <c r="AG866" s="5"/>
      <c r="AH866" s="5"/>
      <c r="AI866" s="5"/>
      <c r="AJ866" s="5"/>
      <c r="AK866" s="5"/>
      <c r="AL866" s="5"/>
      <c r="AM866" s="5"/>
      <c r="AN866" s="5"/>
      <c r="AO866" s="5"/>
      <c r="AP866" s="35"/>
      <c r="AQ866" s="34"/>
      <c r="AR866" s="34"/>
      <c r="AS866" s="34"/>
      <c r="AT866" s="34"/>
      <c r="AU866" s="34"/>
      <c r="AV866" s="34"/>
      <c r="AW866" s="34"/>
      <c r="AX866" s="34"/>
      <c r="AY866" s="34"/>
      <c r="AZ866" s="34"/>
      <c r="BA866" s="5"/>
      <c r="BB866" s="5"/>
      <c r="BC866" s="5"/>
      <c r="BD866" s="5"/>
      <c r="BE866" s="5"/>
      <c r="BF866" s="5"/>
      <c r="BG866" s="5"/>
      <c r="BH866" s="5"/>
      <c r="BI866" s="5"/>
      <c r="BJ866" s="5"/>
      <c r="BK866" s="5"/>
      <c r="BL866" s="5"/>
      <c r="BM866" s="4"/>
      <c r="BN866" s="5"/>
      <c r="BO866" s="5"/>
      <c r="BP866" s="5"/>
      <c r="BQ866" s="5"/>
      <c r="BR866" s="5"/>
      <c r="BS866" s="5"/>
      <c r="BT866" s="5"/>
      <c r="BU866" s="5"/>
    </row>
    <row r="867" spans="1:73" ht="13" x14ac:dyDescent="0.15">
      <c r="A867" s="34"/>
      <c r="B867" s="5"/>
      <c r="C867" s="5"/>
      <c r="D867" s="5"/>
      <c r="E867" s="5"/>
      <c r="F867" s="5"/>
      <c r="G867" s="5"/>
      <c r="H867" s="5"/>
      <c r="I867" s="5"/>
      <c r="J867" s="5"/>
      <c r="K867" s="5"/>
      <c r="L867" s="34"/>
      <c r="M867" s="34"/>
      <c r="N867" s="34"/>
      <c r="O867" s="34"/>
      <c r="P867" s="34"/>
      <c r="Q867" s="34"/>
      <c r="R867" s="5"/>
      <c r="S867" s="5"/>
      <c r="T867" s="5"/>
      <c r="U867" s="5"/>
      <c r="V867" s="5"/>
      <c r="W867" s="34"/>
      <c r="X867" s="34"/>
      <c r="Y867" s="34"/>
      <c r="Z867" s="34"/>
      <c r="AA867" s="34"/>
      <c r="AB867" s="5"/>
      <c r="AC867" s="5"/>
      <c r="AD867" s="34"/>
      <c r="AE867" s="5"/>
      <c r="AF867" s="5"/>
      <c r="AG867" s="5"/>
      <c r="AH867" s="5"/>
      <c r="AI867" s="5"/>
      <c r="AJ867" s="5"/>
      <c r="AK867" s="5"/>
      <c r="AL867" s="5"/>
      <c r="AM867" s="5"/>
      <c r="AN867" s="5"/>
      <c r="AO867" s="5"/>
      <c r="AP867" s="35"/>
      <c r="AQ867" s="34"/>
      <c r="AR867" s="34"/>
      <c r="AS867" s="34"/>
      <c r="AT867" s="34"/>
      <c r="AU867" s="34"/>
      <c r="AV867" s="34"/>
      <c r="AW867" s="34"/>
      <c r="AX867" s="34"/>
      <c r="AY867" s="34"/>
      <c r="AZ867" s="34"/>
      <c r="BA867" s="5"/>
      <c r="BB867" s="5"/>
      <c r="BC867" s="5"/>
      <c r="BD867" s="5"/>
      <c r="BE867" s="5"/>
      <c r="BF867" s="5"/>
      <c r="BG867" s="5"/>
      <c r="BH867" s="5"/>
      <c r="BI867" s="5"/>
      <c r="BJ867" s="5"/>
      <c r="BK867" s="5"/>
      <c r="BL867" s="5"/>
      <c r="BM867" s="4"/>
      <c r="BN867" s="5"/>
      <c r="BO867" s="5"/>
      <c r="BP867" s="5"/>
      <c r="BQ867" s="5"/>
      <c r="BR867" s="5"/>
      <c r="BS867" s="5"/>
      <c r="BT867" s="5"/>
      <c r="BU867" s="5"/>
    </row>
    <row r="868" spans="1:73" ht="13" x14ac:dyDescent="0.15">
      <c r="A868" s="34"/>
      <c r="B868" s="5"/>
      <c r="C868" s="5"/>
      <c r="D868" s="5"/>
      <c r="E868" s="5"/>
      <c r="F868" s="5"/>
      <c r="G868" s="5"/>
      <c r="H868" s="5"/>
      <c r="I868" s="5"/>
      <c r="J868" s="5"/>
      <c r="K868" s="5"/>
      <c r="L868" s="34"/>
      <c r="M868" s="34"/>
      <c r="N868" s="34"/>
      <c r="O868" s="34"/>
      <c r="P868" s="34"/>
      <c r="Q868" s="34"/>
      <c r="R868" s="5"/>
      <c r="S868" s="5"/>
      <c r="T868" s="5"/>
      <c r="U868" s="5"/>
      <c r="V868" s="5"/>
      <c r="W868" s="34"/>
      <c r="X868" s="34"/>
      <c r="Y868" s="34"/>
      <c r="Z868" s="34"/>
      <c r="AA868" s="34"/>
      <c r="AB868" s="5"/>
      <c r="AC868" s="5"/>
      <c r="AD868" s="34"/>
      <c r="AE868" s="5"/>
      <c r="AF868" s="5"/>
      <c r="AG868" s="5"/>
      <c r="AH868" s="5"/>
      <c r="AI868" s="5"/>
      <c r="AJ868" s="5"/>
      <c r="AK868" s="5"/>
      <c r="AL868" s="5"/>
      <c r="AM868" s="5"/>
      <c r="AN868" s="5"/>
      <c r="AO868" s="5"/>
      <c r="AP868" s="35"/>
      <c r="AQ868" s="34"/>
      <c r="AR868" s="34"/>
      <c r="AS868" s="34"/>
      <c r="AT868" s="34"/>
      <c r="AU868" s="34"/>
      <c r="AV868" s="34"/>
      <c r="AW868" s="34"/>
      <c r="AX868" s="34"/>
      <c r="AY868" s="34"/>
      <c r="AZ868" s="34"/>
      <c r="BA868" s="5"/>
      <c r="BB868" s="5"/>
      <c r="BC868" s="5"/>
      <c r="BD868" s="5"/>
      <c r="BE868" s="5"/>
      <c r="BF868" s="5"/>
      <c r="BG868" s="5"/>
      <c r="BH868" s="5"/>
      <c r="BI868" s="5"/>
      <c r="BJ868" s="5"/>
      <c r="BK868" s="5"/>
      <c r="BL868" s="5"/>
      <c r="BM868" s="4"/>
      <c r="BN868" s="5"/>
      <c r="BO868" s="5"/>
      <c r="BP868" s="5"/>
      <c r="BQ868" s="5"/>
      <c r="BR868" s="5"/>
      <c r="BS868" s="5"/>
      <c r="BT868" s="5"/>
      <c r="BU868" s="5"/>
    </row>
    <row r="869" spans="1:73" ht="13" x14ac:dyDescent="0.15">
      <c r="A869" s="34"/>
      <c r="B869" s="5"/>
      <c r="C869" s="5"/>
      <c r="D869" s="5"/>
      <c r="E869" s="5"/>
      <c r="F869" s="5"/>
      <c r="G869" s="5"/>
      <c r="H869" s="5"/>
      <c r="I869" s="5"/>
      <c r="J869" s="5"/>
      <c r="K869" s="5"/>
      <c r="L869" s="34"/>
      <c r="M869" s="34"/>
      <c r="N869" s="34"/>
      <c r="O869" s="34"/>
      <c r="P869" s="34"/>
      <c r="Q869" s="34"/>
      <c r="R869" s="5"/>
      <c r="S869" s="5"/>
      <c r="T869" s="5"/>
      <c r="U869" s="5"/>
      <c r="V869" s="5"/>
      <c r="W869" s="34"/>
      <c r="X869" s="34"/>
      <c r="Y869" s="34"/>
      <c r="Z869" s="34"/>
      <c r="AA869" s="34"/>
      <c r="AB869" s="5"/>
      <c r="AC869" s="5"/>
      <c r="AD869" s="34"/>
      <c r="AE869" s="5"/>
      <c r="AF869" s="5"/>
      <c r="AG869" s="5"/>
      <c r="AH869" s="5"/>
      <c r="AI869" s="5"/>
      <c r="AJ869" s="5"/>
      <c r="AK869" s="5"/>
      <c r="AL869" s="5"/>
      <c r="AM869" s="5"/>
      <c r="AN869" s="5"/>
      <c r="AO869" s="5"/>
      <c r="AP869" s="35"/>
      <c r="AQ869" s="34"/>
      <c r="AR869" s="34"/>
      <c r="AS869" s="34"/>
      <c r="AT869" s="34"/>
      <c r="AU869" s="34"/>
      <c r="AV869" s="34"/>
      <c r="AW869" s="34"/>
      <c r="AX869" s="34"/>
      <c r="AY869" s="34"/>
      <c r="AZ869" s="34"/>
      <c r="BA869" s="5"/>
      <c r="BB869" s="5"/>
      <c r="BC869" s="5"/>
      <c r="BD869" s="5"/>
      <c r="BE869" s="5"/>
      <c r="BF869" s="5"/>
      <c r="BG869" s="5"/>
      <c r="BH869" s="5"/>
      <c r="BI869" s="5"/>
      <c r="BJ869" s="5"/>
      <c r="BK869" s="5"/>
      <c r="BL869" s="5"/>
      <c r="BM869" s="4"/>
      <c r="BN869" s="5"/>
      <c r="BO869" s="5"/>
      <c r="BP869" s="5"/>
      <c r="BQ869" s="5"/>
      <c r="BR869" s="5"/>
      <c r="BS869" s="5"/>
      <c r="BT869" s="5"/>
      <c r="BU869" s="5"/>
    </row>
    <row r="870" spans="1:73" ht="13" x14ac:dyDescent="0.15">
      <c r="A870" s="34"/>
      <c r="B870" s="5"/>
      <c r="C870" s="5"/>
      <c r="D870" s="5"/>
      <c r="E870" s="5"/>
      <c r="F870" s="5"/>
      <c r="G870" s="5"/>
      <c r="H870" s="5"/>
      <c r="I870" s="5"/>
      <c r="J870" s="5"/>
      <c r="K870" s="5"/>
      <c r="L870" s="34"/>
      <c r="M870" s="34"/>
      <c r="N870" s="34"/>
      <c r="O870" s="34"/>
      <c r="P870" s="34"/>
      <c r="Q870" s="34"/>
      <c r="R870" s="5"/>
      <c r="S870" s="5"/>
      <c r="T870" s="5"/>
      <c r="U870" s="5"/>
      <c r="V870" s="5"/>
      <c r="W870" s="34"/>
      <c r="X870" s="34"/>
      <c r="Y870" s="34"/>
      <c r="Z870" s="34"/>
      <c r="AA870" s="34"/>
      <c r="AB870" s="5"/>
      <c r="AC870" s="5"/>
      <c r="AD870" s="34"/>
      <c r="AE870" s="5"/>
      <c r="AF870" s="5"/>
      <c r="AG870" s="5"/>
      <c r="AH870" s="5"/>
      <c r="AI870" s="5"/>
      <c r="AJ870" s="5"/>
      <c r="AK870" s="5"/>
      <c r="AL870" s="5"/>
      <c r="AM870" s="5"/>
      <c r="AN870" s="5"/>
      <c r="AO870" s="5"/>
      <c r="AP870" s="35"/>
      <c r="AQ870" s="34"/>
      <c r="AR870" s="34"/>
      <c r="AS870" s="34"/>
      <c r="AT870" s="34"/>
      <c r="AU870" s="34"/>
      <c r="AV870" s="34"/>
      <c r="AW870" s="34"/>
      <c r="AX870" s="34"/>
      <c r="AY870" s="34"/>
      <c r="AZ870" s="34"/>
      <c r="BA870" s="5"/>
      <c r="BB870" s="5"/>
      <c r="BC870" s="5"/>
      <c r="BD870" s="5"/>
      <c r="BE870" s="5"/>
      <c r="BF870" s="5"/>
      <c r="BG870" s="5"/>
      <c r="BH870" s="5"/>
      <c r="BI870" s="5"/>
      <c r="BJ870" s="5"/>
      <c r="BK870" s="5"/>
      <c r="BL870" s="5"/>
      <c r="BM870" s="4"/>
      <c r="BN870" s="5"/>
      <c r="BO870" s="5"/>
      <c r="BP870" s="5"/>
      <c r="BQ870" s="5"/>
      <c r="BR870" s="5"/>
      <c r="BS870" s="5"/>
      <c r="BT870" s="5"/>
      <c r="BU870" s="5"/>
    </row>
    <row r="871" spans="1:73" ht="13" x14ac:dyDescent="0.15">
      <c r="A871" s="34"/>
      <c r="B871" s="5"/>
      <c r="C871" s="5"/>
      <c r="D871" s="5"/>
      <c r="E871" s="5"/>
      <c r="F871" s="5"/>
      <c r="G871" s="5"/>
      <c r="H871" s="5"/>
      <c r="I871" s="5"/>
      <c r="J871" s="5"/>
      <c r="K871" s="5"/>
      <c r="L871" s="34"/>
      <c r="M871" s="34"/>
      <c r="N871" s="34"/>
      <c r="O871" s="34"/>
      <c r="P871" s="34"/>
      <c r="Q871" s="34"/>
      <c r="R871" s="5"/>
      <c r="S871" s="5"/>
      <c r="T871" s="5"/>
      <c r="U871" s="5"/>
      <c r="V871" s="5"/>
      <c r="W871" s="34"/>
      <c r="X871" s="34"/>
      <c r="Y871" s="34"/>
      <c r="Z871" s="34"/>
      <c r="AA871" s="34"/>
      <c r="AB871" s="5"/>
      <c r="AC871" s="5"/>
      <c r="AD871" s="34"/>
      <c r="AE871" s="5"/>
      <c r="AF871" s="5"/>
      <c r="AG871" s="5"/>
      <c r="AH871" s="5"/>
      <c r="AI871" s="5"/>
      <c r="AJ871" s="5"/>
      <c r="AK871" s="5"/>
      <c r="AL871" s="5"/>
      <c r="AM871" s="5"/>
      <c r="AN871" s="5"/>
      <c r="AO871" s="5"/>
      <c r="AP871" s="35"/>
      <c r="AQ871" s="34"/>
      <c r="AR871" s="34"/>
      <c r="AS871" s="34"/>
      <c r="AT871" s="34"/>
      <c r="AU871" s="34"/>
      <c r="AV871" s="34"/>
      <c r="AW871" s="34"/>
      <c r="AX871" s="34"/>
      <c r="AY871" s="34"/>
      <c r="AZ871" s="34"/>
      <c r="BA871" s="5"/>
      <c r="BB871" s="5"/>
      <c r="BC871" s="5"/>
      <c r="BD871" s="5"/>
      <c r="BE871" s="5"/>
      <c r="BF871" s="5"/>
      <c r="BG871" s="5"/>
      <c r="BH871" s="5"/>
      <c r="BI871" s="5"/>
      <c r="BJ871" s="5"/>
      <c r="BK871" s="5"/>
      <c r="BL871" s="5"/>
      <c r="BM871" s="4"/>
      <c r="BN871" s="5"/>
      <c r="BO871" s="5"/>
      <c r="BP871" s="5"/>
      <c r="BQ871" s="5"/>
      <c r="BR871" s="5"/>
      <c r="BS871" s="5"/>
      <c r="BT871" s="5"/>
      <c r="BU871" s="5"/>
    </row>
    <row r="872" spans="1:73" ht="13" x14ac:dyDescent="0.15">
      <c r="A872" s="34"/>
      <c r="B872" s="5"/>
      <c r="C872" s="5"/>
      <c r="D872" s="5"/>
      <c r="E872" s="5"/>
      <c r="F872" s="5"/>
      <c r="G872" s="5"/>
      <c r="H872" s="5"/>
      <c r="I872" s="5"/>
      <c r="J872" s="5"/>
      <c r="K872" s="5"/>
      <c r="L872" s="34"/>
      <c r="M872" s="34"/>
      <c r="N872" s="34"/>
      <c r="O872" s="34"/>
      <c r="P872" s="34"/>
      <c r="Q872" s="34"/>
      <c r="R872" s="5"/>
      <c r="S872" s="5"/>
      <c r="T872" s="5"/>
      <c r="U872" s="5"/>
      <c r="V872" s="5"/>
      <c r="W872" s="34"/>
      <c r="X872" s="34"/>
      <c r="Y872" s="34"/>
      <c r="Z872" s="34"/>
      <c r="AA872" s="34"/>
      <c r="AB872" s="5"/>
      <c r="AC872" s="5"/>
      <c r="AD872" s="34"/>
      <c r="AE872" s="5"/>
      <c r="AF872" s="5"/>
      <c r="AG872" s="5"/>
      <c r="AH872" s="5"/>
      <c r="AI872" s="5"/>
      <c r="AJ872" s="5"/>
      <c r="AK872" s="5"/>
      <c r="AL872" s="5"/>
      <c r="AM872" s="5"/>
      <c r="AN872" s="5"/>
      <c r="AO872" s="5"/>
      <c r="AP872" s="35"/>
      <c r="AQ872" s="34"/>
      <c r="AR872" s="34"/>
      <c r="AS872" s="34"/>
      <c r="AT872" s="34"/>
      <c r="AU872" s="34"/>
      <c r="AV872" s="34"/>
      <c r="AW872" s="34"/>
      <c r="AX872" s="34"/>
      <c r="AY872" s="34"/>
      <c r="AZ872" s="34"/>
      <c r="BA872" s="5"/>
      <c r="BB872" s="5"/>
      <c r="BC872" s="5"/>
      <c r="BD872" s="5"/>
      <c r="BE872" s="5"/>
      <c r="BF872" s="5"/>
      <c r="BG872" s="5"/>
      <c r="BH872" s="5"/>
      <c r="BI872" s="5"/>
      <c r="BJ872" s="5"/>
      <c r="BK872" s="5"/>
      <c r="BL872" s="5"/>
      <c r="BM872" s="4"/>
      <c r="BN872" s="5"/>
      <c r="BO872" s="5"/>
      <c r="BP872" s="5"/>
      <c r="BQ872" s="5"/>
      <c r="BR872" s="5"/>
      <c r="BS872" s="5"/>
      <c r="BT872" s="5"/>
      <c r="BU872" s="5"/>
    </row>
    <row r="873" spans="1:73" ht="13" x14ac:dyDescent="0.15">
      <c r="A873" s="34"/>
      <c r="B873" s="5"/>
      <c r="C873" s="5"/>
      <c r="D873" s="5"/>
      <c r="E873" s="5"/>
      <c r="F873" s="5"/>
      <c r="G873" s="5"/>
      <c r="H873" s="5"/>
      <c r="I873" s="5"/>
      <c r="J873" s="5"/>
      <c r="K873" s="5"/>
      <c r="L873" s="34"/>
      <c r="M873" s="34"/>
      <c r="N873" s="34"/>
      <c r="O873" s="34"/>
      <c r="P873" s="34"/>
      <c r="Q873" s="34"/>
      <c r="R873" s="5"/>
      <c r="S873" s="5"/>
      <c r="T873" s="5"/>
      <c r="U873" s="5"/>
      <c r="V873" s="5"/>
      <c r="W873" s="34"/>
      <c r="X873" s="34"/>
      <c r="Y873" s="34"/>
      <c r="Z873" s="34"/>
      <c r="AA873" s="34"/>
      <c r="AB873" s="5"/>
      <c r="AC873" s="5"/>
      <c r="AD873" s="34"/>
      <c r="AE873" s="5"/>
      <c r="AF873" s="5"/>
      <c r="AG873" s="5"/>
      <c r="AH873" s="5"/>
      <c r="AI873" s="5"/>
      <c r="AJ873" s="5"/>
      <c r="AK873" s="5"/>
      <c r="AL873" s="5"/>
      <c r="AM873" s="5"/>
      <c r="AN873" s="5"/>
      <c r="AO873" s="5"/>
      <c r="AP873" s="35"/>
      <c r="AQ873" s="34"/>
      <c r="AR873" s="34"/>
      <c r="AS873" s="34"/>
      <c r="AT873" s="34"/>
      <c r="AU873" s="34"/>
      <c r="AV873" s="34"/>
      <c r="AW873" s="34"/>
      <c r="AX873" s="34"/>
      <c r="AY873" s="34"/>
      <c r="AZ873" s="34"/>
      <c r="BA873" s="5"/>
      <c r="BB873" s="5"/>
      <c r="BC873" s="5"/>
      <c r="BD873" s="5"/>
      <c r="BE873" s="5"/>
      <c r="BF873" s="5"/>
      <c r="BG873" s="5"/>
      <c r="BH873" s="5"/>
      <c r="BI873" s="5"/>
      <c r="BJ873" s="5"/>
      <c r="BK873" s="5"/>
      <c r="BL873" s="5"/>
      <c r="BM873" s="4"/>
      <c r="BN873" s="5"/>
      <c r="BO873" s="5"/>
      <c r="BP873" s="5"/>
      <c r="BQ873" s="5"/>
      <c r="BR873" s="5"/>
      <c r="BS873" s="5"/>
      <c r="BT873" s="5"/>
      <c r="BU873" s="5"/>
    </row>
    <row r="874" spans="1:73" ht="13" x14ac:dyDescent="0.15">
      <c r="A874" s="34"/>
      <c r="B874" s="5"/>
      <c r="C874" s="5"/>
      <c r="D874" s="5"/>
      <c r="E874" s="5"/>
      <c r="F874" s="5"/>
      <c r="G874" s="5"/>
      <c r="H874" s="5"/>
      <c r="I874" s="5"/>
      <c r="J874" s="5"/>
      <c r="K874" s="5"/>
      <c r="L874" s="34"/>
      <c r="M874" s="34"/>
      <c r="N874" s="34"/>
      <c r="O874" s="34"/>
      <c r="P874" s="34"/>
      <c r="Q874" s="34"/>
      <c r="R874" s="5"/>
      <c r="S874" s="5"/>
      <c r="T874" s="5"/>
      <c r="U874" s="5"/>
      <c r="V874" s="5"/>
      <c r="W874" s="34"/>
      <c r="X874" s="34"/>
      <c r="Y874" s="34"/>
      <c r="Z874" s="34"/>
      <c r="AA874" s="34"/>
      <c r="AB874" s="5"/>
      <c r="AC874" s="5"/>
      <c r="AD874" s="34"/>
      <c r="AE874" s="5"/>
      <c r="AF874" s="5"/>
      <c r="AG874" s="5"/>
      <c r="AH874" s="5"/>
      <c r="AI874" s="5"/>
      <c r="AJ874" s="5"/>
      <c r="AK874" s="5"/>
      <c r="AL874" s="5"/>
      <c r="AM874" s="5"/>
      <c r="AN874" s="5"/>
      <c r="AO874" s="5"/>
      <c r="AP874" s="35"/>
      <c r="AQ874" s="34"/>
      <c r="AR874" s="34"/>
      <c r="AS874" s="34"/>
      <c r="AT874" s="34"/>
      <c r="AU874" s="34"/>
      <c r="AV874" s="34"/>
      <c r="AW874" s="34"/>
      <c r="AX874" s="34"/>
      <c r="AY874" s="34"/>
      <c r="AZ874" s="34"/>
      <c r="BA874" s="5"/>
      <c r="BB874" s="5"/>
      <c r="BC874" s="5"/>
      <c r="BD874" s="5"/>
      <c r="BE874" s="5"/>
      <c r="BF874" s="5"/>
      <c r="BG874" s="5"/>
      <c r="BH874" s="5"/>
      <c r="BI874" s="5"/>
      <c r="BJ874" s="5"/>
      <c r="BK874" s="5"/>
      <c r="BL874" s="5"/>
      <c r="BM874" s="4"/>
      <c r="BN874" s="5"/>
      <c r="BO874" s="5"/>
      <c r="BP874" s="5"/>
      <c r="BQ874" s="5"/>
      <c r="BR874" s="5"/>
      <c r="BS874" s="5"/>
      <c r="BT874" s="5"/>
      <c r="BU874" s="5"/>
    </row>
    <row r="875" spans="1:73" ht="13" x14ac:dyDescent="0.15">
      <c r="A875" s="34"/>
      <c r="B875" s="5"/>
      <c r="C875" s="5"/>
      <c r="D875" s="5"/>
      <c r="E875" s="5"/>
      <c r="F875" s="5"/>
      <c r="G875" s="5"/>
      <c r="H875" s="5"/>
      <c r="I875" s="5"/>
      <c r="J875" s="5"/>
      <c r="K875" s="5"/>
      <c r="L875" s="34"/>
      <c r="M875" s="34"/>
      <c r="N875" s="34"/>
      <c r="O875" s="34"/>
      <c r="P875" s="34"/>
      <c r="Q875" s="34"/>
      <c r="R875" s="5"/>
      <c r="S875" s="5"/>
      <c r="T875" s="5"/>
      <c r="U875" s="5"/>
      <c r="V875" s="5"/>
      <c r="W875" s="34"/>
      <c r="X875" s="34"/>
      <c r="Y875" s="34"/>
      <c r="Z875" s="34"/>
      <c r="AA875" s="34"/>
      <c r="AB875" s="5"/>
      <c r="AC875" s="5"/>
      <c r="AD875" s="34"/>
      <c r="AE875" s="5"/>
      <c r="AF875" s="5"/>
      <c r="AG875" s="5"/>
      <c r="AH875" s="5"/>
      <c r="AI875" s="5"/>
      <c r="AJ875" s="5"/>
      <c r="AK875" s="5"/>
      <c r="AL875" s="5"/>
      <c r="AM875" s="5"/>
      <c r="AN875" s="5"/>
      <c r="AO875" s="5"/>
      <c r="AP875" s="35"/>
      <c r="AQ875" s="34"/>
      <c r="AR875" s="34"/>
      <c r="AS875" s="34"/>
      <c r="AT875" s="34"/>
      <c r="AU875" s="34"/>
      <c r="AV875" s="34"/>
      <c r="AW875" s="34"/>
      <c r="AX875" s="34"/>
      <c r="AY875" s="34"/>
      <c r="AZ875" s="34"/>
      <c r="BA875" s="5"/>
      <c r="BB875" s="5"/>
      <c r="BC875" s="5"/>
      <c r="BD875" s="5"/>
      <c r="BE875" s="5"/>
      <c r="BF875" s="5"/>
      <c r="BG875" s="5"/>
      <c r="BH875" s="5"/>
      <c r="BI875" s="5"/>
      <c r="BJ875" s="5"/>
      <c r="BK875" s="5"/>
      <c r="BL875" s="5"/>
      <c r="BM875" s="4"/>
      <c r="BN875" s="5"/>
      <c r="BO875" s="5"/>
      <c r="BP875" s="5"/>
      <c r="BQ875" s="5"/>
      <c r="BR875" s="5"/>
      <c r="BS875" s="5"/>
      <c r="BT875" s="5"/>
      <c r="BU875" s="5"/>
    </row>
    <row r="876" spans="1:73" ht="13" x14ac:dyDescent="0.15">
      <c r="A876" s="34"/>
      <c r="B876" s="5"/>
      <c r="C876" s="5"/>
      <c r="D876" s="5"/>
      <c r="E876" s="5"/>
      <c r="F876" s="5"/>
      <c r="G876" s="5"/>
      <c r="H876" s="5"/>
      <c r="I876" s="5"/>
      <c r="J876" s="5"/>
      <c r="K876" s="5"/>
      <c r="L876" s="34"/>
      <c r="M876" s="34"/>
      <c r="N876" s="34"/>
      <c r="O876" s="34"/>
      <c r="P876" s="34"/>
      <c r="Q876" s="34"/>
      <c r="R876" s="5"/>
      <c r="S876" s="5"/>
      <c r="T876" s="5"/>
      <c r="U876" s="5"/>
      <c r="V876" s="5"/>
      <c r="W876" s="34"/>
      <c r="X876" s="34"/>
      <c r="Y876" s="34"/>
      <c r="Z876" s="34"/>
      <c r="AA876" s="34"/>
      <c r="AB876" s="5"/>
      <c r="AC876" s="5"/>
      <c r="AD876" s="34"/>
      <c r="AE876" s="5"/>
      <c r="AF876" s="5"/>
      <c r="AG876" s="5"/>
      <c r="AH876" s="5"/>
      <c r="AI876" s="5"/>
      <c r="AJ876" s="5"/>
      <c r="AK876" s="5"/>
      <c r="AL876" s="5"/>
      <c r="AM876" s="5"/>
      <c r="AN876" s="5"/>
      <c r="AO876" s="5"/>
      <c r="AP876" s="35"/>
      <c r="AQ876" s="34"/>
      <c r="AR876" s="34"/>
      <c r="AS876" s="34"/>
      <c r="AT876" s="34"/>
      <c r="AU876" s="34"/>
      <c r="AV876" s="34"/>
      <c r="AW876" s="34"/>
      <c r="AX876" s="34"/>
      <c r="AY876" s="34"/>
      <c r="AZ876" s="34"/>
      <c r="BA876" s="5"/>
      <c r="BB876" s="5"/>
      <c r="BC876" s="5"/>
      <c r="BD876" s="5"/>
      <c r="BE876" s="5"/>
      <c r="BF876" s="5"/>
      <c r="BG876" s="5"/>
      <c r="BH876" s="5"/>
      <c r="BI876" s="5"/>
      <c r="BJ876" s="5"/>
      <c r="BK876" s="5"/>
      <c r="BL876" s="5"/>
      <c r="BM876" s="4"/>
      <c r="BN876" s="5"/>
      <c r="BO876" s="5"/>
      <c r="BP876" s="5"/>
      <c r="BQ876" s="5"/>
      <c r="BR876" s="5"/>
      <c r="BS876" s="5"/>
      <c r="BT876" s="5"/>
      <c r="BU876" s="5"/>
    </row>
    <row r="877" spans="1:73" ht="13" x14ac:dyDescent="0.15">
      <c r="A877" s="34"/>
      <c r="B877" s="5"/>
      <c r="C877" s="5"/>
      <c r="D877" s="5"/>
      <c r="E877" s="5"/>
      <c r="F877" s="5"/>
      <c r="G877" s="5"/>
      <c r="H877" s="5"/>
      <c r="I877" s="5"/>
      <c r="J877" s="5"/>
      <c r="K877" s="5"/>
      <c r="L877" s="34"/>
      <c r="M877" s="34"/>
      <c r="N877" s="34"/>
      <c r="O877" s="34"/>
      <c r="P877" s="34"/>
      <c r="Q877" s="34"/>
      <c r="R877" s="5"/>
      <c r="S877" s="5"/>
      <c r="T877" s="5"/>
      <c r="U877" s="5"/>
      <c r="V877" s="5"/>
      <c r="W877" s="34"/>
      <c r="X877" s="34"/>
      <c r="Y877" s="34"/>
      <c r="Z877" s="34"/>
      <c r="AA877" s="34"/>
      <c r="AB877" s="5"/>
      <c r="AC877" s="5"/>
      <c r="AD877" s="34"/>
      <c r="AE877" s="5"/>
      <c r="AF877" s="5"/>
      <c r="AG877" s="5"/>
      <c r="AH877" s="5"/>
      <c r="AI877" s="5"/>
      <c r="AJ877" s="5"/>
      <c r="AK877" s="5"/>
      <c r="AL877" s="5"/>
      <c r="AM877" s="5"/>
      <c r="AN877" s="5"/>
      <c r="AO877" s="5"/>
      <c r="AP877" s="35"/>
      <c r="AQ877" s="34"/>
      <c r="AR877" s="34"/>
      <c r="AS877" s="34"/>
      <c r="AT877" s="34"/>
      <c r="AU877" s="34"/>
      <c r="AV877" s="34"/>
      <c r="AW877" s="34"/>
      <c r="AX877" s="34"/>
      <c r="AY877" s="34"/>
      <c r="AZ877" s="34"/>
      <c r="BA877" s="5"/>
      <c r="BB877" s="5"/>
      <c r="BC877" s="5"/>
      <c r="BD877" s="5"/>
      <c r="BE877" s="5"/>
      <c r="BF877" s="5"/>
      <c r="BG877" s="5"/>
      <c r="BH877" s="5"/>
      <c r="BI877" s="5"/>
      <c r="BJ877" s="5"/>
      <c r="BK877" s="5"/>
      <c r="BL877" s="5"/>
      <c r="BM877" s="4"/>
      <c r="BN877" s="5"/>
      <c r="BO877" s="5"/>
      <c r="BP877" s="5"/>
      <c r="BQ877" s="5"/>
      <c r="BR877" s="5"/>
      <c r="BS877" s="5"/>
      <c r="BT877" s="5"/>
      <c r="BU877" s="5"/>
    </row>
    <row r="878" spans="1:73" ht="13" x14ac:dyDescent="0.15">
      <c r="A878" s="34"/>
      <c r="B878" s="5"/>
      <c r="C878" s="5"/>
      <c r="D878" s="5"/>
      <c r="E878" s="5"/>
      <c r="F878" s="5"/>
      <c r="G878" s="5"/>
      <c r="H878" s="5"/>
      <c r="I878" s="5"/>
      <c r="J878" s="5"/>
      <c r="K878" s="5"/>
      <c r="L878" s="34"/>
      <c r="M878" s="34"/>
      <c r="N878" s="34"/>
      <c r="O878" s="34"/>
      <c r="P878" s="34"/>
      <c r="Q878" s="34"/>
      <c r="R878" s="5"/>
      <c r="S878" s="5"/>
      <c r="T878" s="5"/>
      <c r="U878" s="5"/>
      <c r="V878" s="5"/>
      <c r="W878" s="34"/>
      <c r="X878" s="34"/>
      <c r="Y878" s="34"/>
      <c r="Z878" s="34"/>
      <c r="AA878" s="34"/>
      <c r="AB878" s="5"/>
      <c r="AC878" s="5"/>
      <c r="AD878" s="34"/>
      <c r="AE878" s="5"/>
      <c r="AF878" s="5"/>
      <c r="AG878" s="5"/>
      <c r="AH878" s="5"/>
      <c r="AI878" s="5"/>
      <c r="AJ878" s="5"/>
      <c r="AK878" s="5"/>
      <c r="AL878" s="5"/>
      <c r="AM878" s="5"/>
      <c r="AN878" s="5"/>
      <c r="AO878" s="5"/>
      <c r="AP878" s="35"/>
      <c r="AQ878" s="34"/>
      <c r="AR878" s="34"/>
      <c r="AS878" s="34"/>
      <c r="AT878" s="34"/>
      <c r="AU878" s="34"/>
      <c r="AV878" s="34"/>
      <c r="AW878" s="34"/>
      <c r="AX878" s="34"/>
      <c r="AY878" s="34"/>
      <c r="AZ878" s="34"/>
      <c r="BA878" s="5"/>
      <c r="BB878" s="5"/>
      <c r="BC878" s="5"/>
      <c r="BD878" s="5"/>
      <c r="BE878" s="5"/>
      <c r="BF878" s="5"/>
      <c r="BG878" s="5"/>
      <c r="BH878" s="5"/>
      <c r="BI878" s="5"/>
      <c r="BJ878" s="5"/>
      <c r="BK878" s="5"/>
      <c r="BL878" s="5"/>
      <c r="BM878" s="4"/>
      <c r="BN878" s="5"/>
      <c r="BO878" s="5"/>
      <c r="BP878" s="5"/>
      <c r="BQ878" s="5"/>
      <c r="BR878" s="5"/>
      <c r="BS878" s="5"/>
      <c r="BT878" s="5"/>
      <c r="BU878" s="5"/>
    </row>
    <row r="879" spans="1:73" ht="13" x14ac:dyDescent="0.15">
      <c r="A879" s="34"/>
      <c r="B879" s="5"/>
      <c r="C879" s="5"/>
      <c r="D879" s="5"/>
      <c r="E879" s="5"/>
      <c r="F879" s="5"/>
      <c r="G879" s="5"/>
      <c r="H879" s="5"/>
      <c r="I879" s="5"/>
      <c r="J879" s="5"/>
      <c r="K879" s="5"/>
      <c r="L879" s="34"/>
      <c r="M879" s="34"/>
      <c r="N879" s="34"/>
      <c r="O879" s="34"/>
      <c r="P879" s="34"/>
      <c r="Q879" s="34"/>
      <c r="R879" s="5"/>
      <c r="S879" s="5"/>
      <c r="T879" s="5"/>
      <c r="U879" s="5"/>
      <c r="V879" s="5"/>
      <c r="W879" s="34"/>
      <c r="X879" s="34"/>
      <c r="Y879" s="34"/>
      <c r="Z879" s="34"/>
      <c r="AA879" s="34"/>
      <c r="AB879" s="5"/>
      <c r="AC879" s="5"/>
      <c r="AD879" s="34"/>
      <c r="AE879" s="5"/>
      <c r="AF879" s="5"/>
      <c r="AG879" s="5"/>
      <c r="AH879" s="5"/>
      <c r="AI879" s="5"/>
      <c r="AJ879" s="5"/>
      <c r="AK879" s="5"/>
      <c r="AL879" s="5"/>
      <c r="AM879" s="5"/>
      <c r="AN879" s="5"/>
      <c r="AO879" s="5"/>
      <c r="AP879" s="35"/>
      <c r="AQ879" s="34"/>
      <c r="AR879" s="34"/>
      <c r="AS879" s="34"/>
      <c r="AT879" s="34"/>
      <c r="AU879" s="34"/>
      <c r="AV879" s="34"/>
      <c r="AW879" s="34"/>
      <c r="AX879" s="34"/>
      <c r="AY879" s="34"/>
      <c r="AZ879" s="34"/>
      <c r="BA879" s="5"/>
      <c r="BB879" s="5"/>
      <c r="BC879" s="5"/>
      <c r="BD879" s="5"/>
      <c r="BE879" s="5"/>
      <c r="BF879" s="5"/>
      <c r="BG879" s="5"/>
      <c r="BH879" s="5"/>
      <c r="BI879" s="5"/>
      <c r="BJ879" s="5"/>
      <c r="BK879" s="5"/>
      <c r="BL879" s="5"/>
      <c r="BM879" s="4"/>
      <c r="BN879" s="5"/>
      <c r="BO879" s="5"/>
      <c r="BP879" s="5"/>
      <c r="BQ879" s="5"/>
      <c r="BR879" s="5"/>
      <c r="BS879" s="5"/>
      <c r="BT879" s="5"/>
      <c r="BU879" s="5"/>
    </row>
    <row r="880" spans="1:73" ht="13" x14ac:dyDescent="0.15">
      <c r="A880" s="34"/>
      <c r="B880" s="5"/>
      <c r="C880" s="5"/>
      <c r="D880" s="5"/>
      <c r="E880" s="5"/>
      <c r="F880" s="5"/>
      <c r="G880" s="5"/>
      <c r="H880" s="5"/>
      <c r="I880" s="5"/>
      <c r="J880" s="5"/>
      <c r="K880" s="5"/>
      <c r="L880" s="34"/>
      <c r="M880" s="34"/>
      <c r="N880" s="34"/>
      <c r="O880" s="34"/>
      <c r="P880" s="34"/>
      <c r="Q880" s="34"/>
      <c r="R880" s="5"/>
      <c r="S880" s="5"/>
      <c r="T880" s="5"/>
      <c r="U880" s="5"/>
      <c r="V880" s="5"/>
      <c r="W880" s="34"/>
      <c r="X880" s="34"/>
      <c r="Y880" s="34"/>
      <c r="Z880" s="34"/>
      <c r="AA880" s="34"/>
      <c r="AB880" s="5"/>
      <c r="AC880" s="5"/>
      <c r="AD880" s="34"/>
      <c r="AE880" s="5"/>
      <c r="AF880" s="5"/>
      <c r="AG880" s="5"/>
      <c r="AH880" s="5"/>
      <c r="AI880" s="5"/>
      <c r="AJ880" s="5"/>
      <c r="AK880" s="5"/>
      <c r="AL880" s="5"/>
      <c r="AM880" s="5"/>
      <c r="AN880" s="5"/>
      <c r="AO880" s="5"/>
      <c r="AP880" s="35"/>
      <c r="AQ880" s="34"/>
      <c r="AR880" s="34"/>
      <c r="AS880" s="34"/>
      <c r="AT880" s="34"/>
      <c r="AU880" s="34"/>
      <c r="AV880" s="34"/>
      <c r="AW880" s="34"/>
      <c r="AX880" s="34"/>
      <c r="AY880" s="34"/>
      <c r="AZ880" s="34"/>
      <c r="BA880" s="5"/>
      <c r="BB880" s="5"/>
      <c r="BC880" s="5"/>
      <c r="BD880" s="5"/>
      <c r="BE880" s="5"/>
      <c r="BF880" s="5"/>
      <c r="BG880" s="5"/>
      <c r="BH880" s="5"/>
      <c r="BI880" s="5"/>
      <c r="BJ880" s="5"/>
      <c r="BK880" s="5"/>
      <c r="BL880" s="5"/>
      <c r="BM880" s="4"/>
      <c r="BN880" s="5"/>
      <c r="BO880" s="5"/>
      <c r="BP880" s="5"/>
      <c r="BQ880" s="5"/>
      <c r="BR880" s="5"/>
      <c r="BS880" s="5"/>
      <c r="BT880" s="5"/>
      <c r="BU880" s="5"/>
    </row>
    <row r="881" spans="1:73" ht="13" x14ac:dyDescent="0.15">
      <c r="A881" s="34"/>
      <c r="B881" s="5"/>
      <c r="C881" s="5"/>
      <c r="D881" s="5"/>
      <c r="E881" s="5"/>
      <c r="F881" s="5"/>
      <c r="G881" s="5"/>
      <c r="H881" s="5"/>
      <c r="I881" s="5"/>
      <c r="J881" s="5"/>
      <c r="K881" s="5"/>
      <c r="L881" s="34"/>
      <c r="M881" s="34"/>
      <c r="N881" s="34"/>
      <c r="O881" s="34"/>
      <c r="P881" s="34"/>
      <c r="Q881" s="34"/>
      <c r="R881" s="5"/>
      <c r="S881" s="5"/>
      <c r="T881" s="5"/>
      <c r="U881" s="5"/>
      <c r="V881" s="5"/>
      <c r="W881" s="34"/>
      <c r="X881" s="34"/>
      <c r="Y881" s="34"/>
      <c r="Z881" s="34"/>
      <c r="AA881" s="34"/>
      <c r="AB881" s="5"/>
      <c r="AC881" s="5"/>
      <c r="AD881" s="34"/>
      <c r="AE881" s="5"/>
      <c r="AF881" s="5"/>
      <c r="AG881" s="5"/>
      <c r="AH881" s="5"/>
      <c r="AI881" s="5"/>
      <c r="AJ881" s="5"/>
      <c r="AK881" s="5"/>
      <c r="AL881" s="5"/>
      <c r="AM881" s="5"/>
      <c r="AN881" s="5"/>
      <c r="AO881" s="5"/>
      <c r="AP881" s="35"/>
      <c r="AQ881" s="34"/>
      <c r="AR881" s="34"/>
      <c r="AS881" s="34"/>
      <c r="AT881" s="34"/>
      <c r="AU881" s="34"/>
      <c r="AV881" s="34"/>
      <c r="AW881" s="34"/>
      <c r="AX881" s="34"/>
      <c r="AY881" s="34"/>
      <c r="AZ881" s="34"/>
      <c r="BA881" s="5"/>
      <c r="BB881" s="5"/>
      <c r="BC881" s="5"/>
      <c r="BD881" s="5"/>
      <c r="BE881" s="5"/>
      <c r="BF881" s="5"/>
      <c r="BG881" s="5"/>
      <c r="BH881" s="5"/>
      <c r="BI881" s="5"/>
      <c r="BJ881" s="5"/>
      <c r="BK881" s="5"/>
      <c r="BL881" s="5"/>
      <c r="BM881" s="4"/>
      <c r="BN881" s="5"/>
      <c r="BO881" s="5"/>
      <c r="BP881" s="5"/>
      <c r="BQ881" s="5"/>
      <c r="BR881" s="5"/>
      <c r="BS881" s="5"/>
      <c r="BT881" s="5"/>
      <c r="BU881" s="5"/>
    </row>
    <row r="882" spans="1:73" ht="13" x14ac:dyDescent="0.15">
      <c r="A882" s="34"/>
      <c r="B882" s="5"/>
      <c r="C882" s="5"/>
      <c r="D882" s="5"/>
      <c r="E882" s="5"/>
      <c r="F882" s="5"/>
      <c r="G882" s="5"/>
      <c r="H882" s="5"/>
      <c r="I882" s="5"/>
      <c r="J882" s="5"/>
      <c r="K882" s="5"/>
      <c r="L882" s="34"/>
      <c r="M882" s="34"/>
      <c r="N882" s="34"/>
      <c r="O882" s="34"/>
      <c r="P882" s="34"/>
      <c r="Q882" s="34"/>
      <c r="R882" s="5"/>
      <c r="S882" s="5"/>
      <c r="T882" s="5"/>
      <c r="U882" s="5"/>
      <c r="V882" s="5"/>
      <c r="W882" s="34"/>
      <c r="X882" s="34"/>
      <c r="Y882" s="34"/>
      <c r="Z882" s="34"/>
      <c r="AA882" s="34"/>
      <c r="AB882" s="5"/>
      <c r="AC882" s="5"/>
      <c r="AD882" s="34"/>
      <c r="AE882" s="5"/>
      <c r="AF882" s="5"/>
      <c r="AG882" s="5"/>
      <c r="AH882" s="5"/>
      <c r="AI882" s="5"/>
      <c r="AJ882" s="5"/>
      <c r="AK882" s="5"/>
      <c r="AL882" s="5"/>
      <c r="AM882" s="5"/>
      <c r="AN882" s="5"/>
      <c r="AO882" s="5"/>
      <c r="AP882" s="35"/>
      <c r="AQ882" s="34"/>
      <c r="AR882" s="34"/>
      <c r="AS882" s="34"/>
      <c r="AT882" s="34"/>
      <c r="AU882" s="34"/>
      <c r="AV882" s="34"/>
      <c r="AW882" s="34"/>
      <c r="AX882" s="34"/>
      <c r="AY882" s="34"/>
      <c r="AZ882" s="34"/>
      <c r="BA882" s="5"/>
      <c r="BB882" s="5"/>
      <c r="BC882" s="5"/>
      <c r="BD882" s="5"/>
      <c r="BE882" s="5"/>
      <c r="BF882" s="5"/>
      <c r="BG882" s="5"/>
      <c r="BH882" s="5"/>
      <c r="BI882" s="5"/>
      <c r="BJ882" s="5"/>
      <c r="BK882" s="5"/>
      <c r="BL882" s="5"/>
      <c r="BM882" s="4"/>
      <c r="BN882" s="5"/>
      <c r="BO882" s="5"/>
      <c r="BP882" s="5"/>
      <c r="BQ882" s="5"/>
      <c r="BR882" s="5"/>
      <c r="BS882" s="5"/>
      <c r="BT882" s="5"/>
      <c r="BU882" s="5"/>
    </row>
    <row r="883" spans="1:73" ht="13" x14ac:dyDescent="0.15">
      <c r="A883" s="34"/>
      <c r="B883" s="5"/>
      <c r="C883" s="5"/>
      <c r="D883" s="5"/>
      <c r="E883" s="5"/>
      <c r="F883" s="5"/>
      <c r="G883" s="5"/>
      <c r="H883" s="5"/>
      <c r="I883" s="5"/>
      <c r="J883" s="5"/>
      <c r="K883" s="5"/>
      <c r="L883" s="34"/>
      <c r="M883" s="34"/>
      <c r="N883" s="34"/>
      <c r="O883" s="34"/>
      <c r="P883" s="34"/>
      <c r="Q883" s="34"/>
      <c r="R883" s="5"/>
      <c r="S883" s="5"/>
      <c r="T883" s="5"/>
      <c r="U883" s="5"/>
      <c r="V883" s="5"/>
      <c r="W883" s="34"/>
      <c r="X883" s="34"/>
      <c r="Y883" s="34"/>
      <c r="Z883" s="34"/>
      <c r="AA883" s="34"/>
      <c r="AB883" s="5"/>
      <c r="AC883" s="5"/>
      <c r="AD883" s="34"/>
      <c r="AE883" s="5"/>
      <c r="AF883" s="5"/>
      <c r="AG883" s="5"/>
      <c r="AH883" s="5"/>
      <c r="AI883" s="5"/>
      <c r="AJ883" s="5"/>
      <c r="AK883" s="5"/>
      <c r="AL883" s="5"/>
      <c r="AM883" s="5"/>
      <c r="AN883" s="5"/>
      <c r="AO883" s="5"/>
      <c r="AP883" s="35"/>
      <c r="AQ883" s="34"/>
      <c r="AR883" s="34"/>
      <c r="AS883" s="34"/>
      <c r="AT883" s="34"/>
      <c r="AU883" s="34"/>
      <c r="AV883" s="34"/>
      <c r="AW883" s="34"/>
      <c r="AX883" s="34"/>
      <c r="AY883" s="34"/>
      <c r="AZ883" s="34"/>
      <c r="BA883" s="5"/>
      <c r="BB883" s="5"/>
      <c r="BC883" s="5"/>
      <c r="BD883" s="5"/>
      <c r="BE883" s="5"/>
      <c r="BF883" s="5"/>
      <c r="BG883" s="5"/>
      <c r="BH883" s="5"/>
      <c r="BI883" s="5"/>
      <c r="BJ883" s="5"/>
      <c r="BK883" s="5"/>
      <c r="BL883" s="5"/>
      <c r="BM883" s="4"/>
      <c r="BN883" s="5"/>
      <c r="BO883" s="5"/>
      <c r="BP883" s="5"/>
      <c r="BQ883" s="5"/>
      <c r="BR883" s="5"/>
      <c r="BS883" s="5"/>
      <c r="BT883" s="5"/>
      <c r="BU883" s="5"/>
    </row>
    <row r="884" spans="1:73" ht="13" x14ac:dyDescent="0.15">
      <c r="A884" s="34"/>
      <c r="B884" s="5"/>
      <c r="C884" s="5"/>
      <c r="D884" s="5"/>
      <c r="E884" s="5"/>
      <c r="F884" s="5"/>
      <c r="G884" s="5"/>
      <c r="H884" s="5"/>
      <c r="I884" s="5"/>
      <c r="J884" s="5"/>
      <c r="K884" s="5"/>
      <c r="L884" s="34"/>
      <c r="M884" s="34"/>
      <c r="N884" s="34"/>
      <c r="O884" s="34"/>
      <c r="P884" s="34"/>
      <c r="Q884" s="34"/>
      <c r="R884" s="5"/>
      <c r="S884" s="5"/>
      <c r="T884" s="5"/>
      <c r="U884" s="5"/>
      <c r="V884" s="5"/>
      <c r="W884" s="34"/>
      <c r="X884" s="34"/>
      <c r="Y884" s="34"/>
      <c r="Z884" s="34"/>
      <c r="AA884" s="34"/>
      <c r="AB884" s="5"/>
      <c r="AC884" s="5"/>
      <c r="AD884" s="34"/>
      <c r="AE884" s="5"/>
      <c r="AF884" s="5"/>
      <c r="AG884" s="5"/>
      <c r="AH884" s="5"/>
      <c r="AI884" s="5"/>
      <c r="AJ884" s="5"/>
      <c r="AK884" s="5"/>
      <c r="AL884" s="5"/>
      <c r="AM884" s="5"/>
      <c r="AN884" s="5"/>
      <c r="AO884" s="5"/>
      <c r="AP884" s="35"/>
      <c r="AQ884" s="34"/>
      <c r="AR884" s="34"/>
      <c r="AS884" s="34"/>
      <c r="AT884" s="34"/>
      <c r="AU884" s="34"/>
      <c r="AV884" s="34"/>
      <c r="AW884" s="34"/>
      <c r="AX884" s="34"/>
      <c r="AY884" s="34"/>
      <c r="AZ884" s="34"/>
      <c r="BA884" s="5"/>
      <c r="BB884" s="5"/>
      <c r="BC884" s="5"/>
      <c r="BD884" s="5"/>
      <c r="BE884" s="5"/>
      <c r="BF884" s="5"/>
      <c r="BG884" s="5"/>
      <c r="BH884" s="5"/>
      <c r="BI884" s="5"/>
      <c r="BJ884" s="5"/>
      <c r="BK884" s="5"/>
      <c r="BL884" s="5"/>
      <c r="BM884" s="4"/>
      <c r="BN884" s="5"/>
      <c r="BO884" s="5"/>
      <c r="BP884" s="5"/>
      <c r="BQ884" s="5"/>
      <c r="BR884" s="5"/>
      <c r="BS884" s="5"/>
      <c r="BT884" s="5"/>
      <c r="BU884" s="5"/>
    </row>
    <row r="885" spans="1:73" ht="13" x14ac:dyDescent="0.15">
      <c r="A885" s="34"/>
      <c r="B885" s="5"/>
      <c r="C885" s="5"/>
      <c r="D885" s="5"/>
      <c r="E885" s="5"/>
      <c r="F885" s="5"/>
      <c r="G885" s="5"/>
      <c r="H885" s="5"/>
      <c r="I885" s="5"/>
      <c r="J885" s="5"/>
      <c r="K885" s="5"/>
      <c r="L885" s="34"/>
      <c r="M885" s="34"/>
      <c r="N885" s="34"/>
      <c r="O885" s="34"/>
      <c r="P885" s="34"/>
      <c r="Q885" s="34"/>
      <c r="R885" s="5"/>
      <c r="S885" s="5"/>
      <c r="T885" s="5"/>
      <c r="U885" s="5"/>
      <c r="V885" s="5"/>
      <c r="W885" s="34"/>
      <c r="X885" s="34"/>
      <c r="Y885" s="34"/>
      <c r="Z885" s="34"/>
      <c r="AA885" s="34"/>
      <c r="AB885" s="5"/>
      <c r="AC885" s="5"/>
      <c r="AD885" s="34"/>
      <c r="AE885" s="5"/>
      <c r="AF885" s="5"/>
      <c r="AG885" s="5"/>
      <c r="AH885" s="5"/>
      <c r="AI885" s="5"/>
      <c r="AJ885" s="5"/>
      <c r="AK885" s="5"/>
      <c r="AL885" s="5"/>
      <c r="AM885" s="5"/>
      <c r="AN885" s="5"/>
      <c r="AO885" s="5"/>
      <c r="AP885" s="35"/>
      <c r="AQ885" s="34"/>
      <c r="AR885" s="34"/>
      <c r="AS885" s="34"/>
      <c r="AT885" s="34"/>
      <c r="AU885" s="34"/>
      <c r="AV885" s="34"/>
      <c r="AW885" s="34"/>
      <c r="AX885" s="34"/>
      <c r="AY885" s="34"/>
      <c r="AZ885" s="34"/>
      <c r="BA885" s="5"/>
      <c r="BB885" s="5"/>
      <c r="BC885" s="5"/>
      <c r="BD885" s="5"/>
      <c r="BE885" s="5"/>
      <c r="BF885" s="5"/>
      <c r="BG885" s="5"/>
      <c r="BH885" s="5"/>
      <c r="BI885" s="5"/>
      <c r="BJ885" s="5"/>
      <c r="BK885" s="5"/>
      <c r="BL885" s="5"/>
      <c r="BM885" s="4"/>
      <c r="BN885" s="5"/>
      <c r="BO885" s="5"/>
      <c r="BP885" s="5"/>
      <c r="BQ885" s="5"/>
      <c r="BR885" s="5"/>
      <c r="BS885" s="5"/>
      <c r="BT885" s="5"/>
      <c r="BU885" s="5"/>
    </row>
    <row r="886" spans="1:73" ht="13" x14ac:dyDescent="0.15">
      <c r="A886" s="34"/>
      <c r="B886" s="5"/>
      <c r="C886" s="5"/>
      <c r="D886" s="5"/>
      <c r="E886" s="5"/>
      <c r="F886" s="5"/>
      <c r="G886" s="5"/>
      <c r="H886" s="5"/>
      <c r="I886" s="5"/>
      <c r="J886" s="5"/>
      <c r="K886" s="5"/>
      <c r="L886" s="34"/>
      <c r="M886" s="34"/>
      <c r="N886" s="34"/>
      <c r="O886" s="34"/>
      <c r="P886" s="34"/>
      <c r="Q886" s="34"/>
      <c r="R886" s="5"/>
      <c r="S886" s="5"/>
      <c r="T886" s="5"/>
      <c r="U886" s="5"/>
      <c r="V886" s="5"/>
      <c r="W886" s="34"/>
      <c r="X886" s="34"/>
      <c r="Y886" s="34"/>
      <c r="Z886" s="34"/>
      <c r="AA886" s="34"/>
      <c r="AB886" s="5"/>
      <c r="AC886" s="5"/>
      <c r="AD886" s="34"/>
      <c r="AE886" s="5"/>
      <c r="AF886" s="5"/>
      <c r="AG886" s="5"/>
      <c r="AH886" s="5"/>
      <c r="AI886" s="5"/>
      <c r="AJ886" s="5"/>
      <c r="AK886" s="5"/>
      <c r="AL886" s="5"/>
      <c r="AM886" s="5"/>
      <c r="AN886" s="5"/>
      <c r="AO886" s="5"/>
      <c r="AP886" s="35"/>
      <c r="AQ886" s="34"/>
      <c r="AR886" s="34"/>
      <c r="AS886" s="34"/>
      <c r="AT886" s="34"/>
      <c r="AU886" s="34"/>
      <c r="AV886" s="34"/>
      <c r="AW886" s="34"/>
      <c r="AX886" s="34"/>
      <c r="AY886" s="34"/>
      <c r="AZ886" s="34"/>
      <c r="BA886" s="5"/>
      <c r="BB886" s="5"/>
      <c r="BC886" s="5"/>
      <c r="BD886" s="5"/>
      <c r="BE886" s="5"/>
      <c r="BF886" s="5"/>
      <c r="BG886" s="5"/>
      <c r="BH886" s="5"/>
      <c r="BI886" s="5"/>
      <c r="BJ886" s="5"/>
      <c r="BK886" s="5"/>
      <c r="BL886" s="5"/>
      <c r="BM886" s="4"/>
      <c r="BN886" s="5"/>
      <c r="BO886" s="5"/>
      <c r="BP886" s="5"/>
      <c r="BQ886" s="5"/>
      <c r="BR886" s="5"/>
      <c r="BS886" s="5"/>
      <c r="BT886" s="5"/>
      <c r="BU886" s="5"/>
    </row>
    <row r="887" spans="1:73" ht="13" x14ac:dyDescent="0.15">
      <c r="A887" s="34"/>
      <c r="B887" s="5"/>
      <c r="C887" s="5"/>
      <c r="D887" s="5"/>
      <c r="E887" s="5"/>
      <c r="F887" s="5"/>
      <c r="G887" s="5"/>
      <c r="H887" s="5"/>
      <c r="I887" s="5"/>
      <c r="J887" s="5"/>
      <c r="K887" s="5"/>
      <c r="L887" s="34"/>
      <c r="M887" s="34"/>
      <c r="N887" s="34"/>
      <c r="O887" s="34"/>
      <c r="P887" s="34"/>
      <c r="Q887" s="34"/>
      <c r="R887" s="5"/>
      <c r="S887" s="5"/>
      <c r="T887" s="5"/>
      <c r="U887" s="5"/>
      <c r="V887" s="5"/>
      <c r="W887" s="34"/>
      <c r="X887" s="34"/>
      <c r="Y887" s="34"/>
      <c r="Z887" s="34"/>
      <c r="AA887" s="34"/>
      <c r="AB887" s="5"/>
      <c r="AC887" s="5"/>
      <c r="AD887" s="34"/>
      <c r="AE887" s="5"/>
      <c r="AF887" s="5"/>
      <c r="AG887" s="5"/>
      <c r="AH887" s="5"/>
      <c r="AI887" s="5"/>
      <c r="AJ887" s="5"/>
      <c r="AK887" s="5"/>
      <c r="AL887" s="5"/>
      <c r="AM887" s="5"/>
      <c r="AN887" s="5"/>
      <c r="AO887" s="5"/>
      <c r="AP887" s="35"/>
      <c r="AQ887" s="34"/>
      <c r="AR887" s="34"/>
      <c r="AS887" s="34"/>
      <c r="AT887" s="34"/>
      <c r="AU887" s="34"/>
      <c r="AV887" s="34"/>
      <c r="AW887" s="34"/>
      <c r="AX887" s="34"/>
      <c r="AY887" s="34"/>
      <c r="AZ887" s="34"/>
      <c r="BA887" s="5"/>
      <c r="BB887" s="5"/>
      <c r="BC887" s="5"/>
      <c r="BD887" s="5"/>
      <c r="BE887" s="5"/>
      <c r="BF887" s="5"/>
      <c r="BG887" s="5"/>
      <c r="BH887" s="5"/>
      <c r="BI887" s="5"/>
      <c r="BJ887" s="5"/>
      <c r="BK887" s="5"/>
      <c r="BL887" s="5"/>
      <c r="BM887" s="4"/>
      <c r="BN887" s="5"/>
      <c r="BO887" s="5"/>
      <c r="BP887" s="5"/>
      <c r="BQ887" s="5"/>
      <c r="BR887" s="5"/>
      <c r="BS887" s="5"/>
      <c r="BT887" s="5"/>
      <c r="BU887" s="5"/>
    </row>
    <row r="888" spans="1:73" ht="13" x14ac:dyDescent="0.15">
      <c r="A888" s="34"/>
      <c r="B888" s="5"/>
      <c r="C888" s="5"/>
      <c r="D888" s="5"/>
      <c r="E888" s="5"/>
      <c r="F888" s="5"/>
      <c r="G888" s="5"/>
      <c r="H888" s="5"/>
      <c r="I888" s="5"/>
      <c r="J888" s="5"/>
      <c r="K888" s="5"/>
      <c r="L888" s="34"/>
      <c r="M888" s="34"/>
      <c r="N888" s="34"/>
      <c r="O888" s="34"/>
      <c r="P888" s="34"/>
      <c r="Q888" s="34"/>
      <c r="R888" s="5"/>
      <c r="S888" s="5"/>
      <c r="T888" s="5"/>
      <c r="U888" s="5"/>
      <c r="V888" s="5"/>
      <c r="W888" s="34"/>
      <c r="X888" s="34"/>
      <c r="Y888" s="34"/>
      <c r="Z888" s="34"/>
      <c r="AA888" s="34"/>
      <c r="AB888" s="5"/>
      <c r="AC888" s="5"/>
      <c r="AD888" s="34"/>
      <c r="AE888" s="5"/>
      <c r="AF888" s="5"/>
      <c r="AG888" s="5"/>
      <c r="AH888" s="5"/>
      <c r="AI888" s="5"/>
      <c r="AJ888" s="5"/>
      <c r="AK888" s="5"/>
      <c r="AL888" s="5"/>
      <c r="AM888" s="5"/>
      <c r="AN888" s="5"/>
      <c r="AO888" s="5"/>
      <c r="AP888" s="35"/>
      <c r="AQ888" s="34"/>
      <c r="AR888" s="34"/>
      <c r="AS888" s="34"/>
      <c r="AT888" s="34"/>
      <c r="AU888" s="34"/>
      <c r="AV888" s="34"/>
      <c r="AW888" s="34"/>
      <c r="AX888" s="34"/>
      <c r="AY888" s="34"/>
      <c r="AZ888" s="34"/>
      <c r="BA888" s="5"/>
      <c r="BB888" s="5"/>
      <c r="BC888" s="5"/>
      <c r="BD888" s="5"/>
      <c r="BE888" s="5"/>
      <c r="BF888" s="5"/>
      <c r="BG888" s="5"/>
      <c r="BH888" s="5"/>
      <c r="BI888" s="5"/>
      <c r="BJ888" s="5"/>
      <c r="BK888" s="5"/>
      <c r="BL888" s="5"/>
      <c r="BM888" s="4"/>
      <c r="BN888" s="5"/>
      <c r="BO888" s="5"/>
      <c r="BP888" s="5"/>
      <c r="BQ888" s="5"/>
      <c r="BR888" s="5"/>
      <c r="BS888" s="5"/>
      <c r="BT888" s="5"/>
      <c r="BU888" s="5"/>
    </row>
    <row r="889" spans="1:73" ht="13" x14ac:dyDescent="0.15">
      <c r="A889" s="34"/>
      <c r="B889" s="5"/>
      <c r="C889" s="5"/>
      <c r="D889" s="5"/>
      <c r="E889" s="5"/>
      <c r="F889" s="5"/>
      <c r="G889" s="5"/>
      <c r="H889" s="5"/>
      <c r="I889" s="5"/>
      <c r="J889" s="5"/>
      <c r="K889" s="5"/>
      <c r="L889" s="34"/>
      <c r="M889" s="34"/>
      <c r="N889" s="34"/>
      <c r="O889" s="34"/>
      <c r="P889" s="34"/>
      <c r="Q889" s="34"/>
      <c r="R889" s="5"/>
      <c r="S889" s="5"/>
      <c r="T889" s="5"/>
      <c r="U889" s="5"/>
      <c r="V889" s="5"/>
      <c r="W889" s="34"/>
      <c r="X889" s="34"/>
      <c r="Y889" s="34"/>
      <c r="Z889" s="34"/>
      <c r="AA889" s="34"/>
      <c r="AB889" s="5"/>
      <c r="AC889" s="5"/>
      <c r="AD889" s="34"/>
      <c r="AE889" s="5"/>
      <c r="AF889" s="5"/>
      <c r="AG889" s="5"/>
      <c r="AH889" s="5"/>
      <c r="AI889" s="5"/>
      <c r="AJ889" s="5"/>
      <c r="AK889" s="5"/>
      <c r="AL889" s="5"/>
      <c r="AM889" s="5"/>
      <c r="AN889" s="5"/>
      <c r="AO889" s="5"/>
      <c r="AP889" s="35"/>
      <c r="AQ889" s="34"/>
      <c r="AR889" s="34"/>
      <c r="AS889" s="34"/>
      <c r="AT889" s="34"/>
      <c r="AU889" s="34"/>
      <c r="AV889" s="34"/>
      <c r="AW889" s="34"/>
      <c r="AX889" s="34"/>
      <c r="AY889" s="34"/>
      <c r="AZ889" s="34"/>
      <c r="BA889" s="5"/>
      <c r="BB889" s="5"/>
      <c r="BC889" s="5"/>
      <c r="BD889" s="5"/>
      <c r="BE889" s="5"/>
      <c r="BF889" s="5"/>
      <c r="BG889" s="5"/>
      <c r="BH889" s="5"/>
      <c r="BI889" s="5"/>
      <c r="BJ889" s="5"/>
      <c r="BK889" s="5"/>
      <c r="BL889" s="5"/>
      <c r="BM889" s="4"/>
      <c r="BN889" s="5"/>
      <c r="BO889" s="5"/>
      <c r="BP889" s="5"/>
      <c r="BQ889" s="5"/>
      <c r="BR889" s="5"/>
      <c r="BS889" s="5"/>
      <c r="BT889" s="5"/>
      <c r="BU889" s="5"/>
    </row>
    <row r="890" spans="1:73" ht="13" x14ac:dyDescent="0.15">
      <c r="A890" s="34"/>
      <c r="B890" s="5"/>
      <c r="C890" s="5"/>
      <c r="D890" s="5"/>
      <c r="E890" s="5"/>
      <c r="F890" s="5"/>
      <c r="G890" s="5"/>
      <c r="H890" s="5"/>
      <c r="I890" s="5"/>
      <c r="J890" s="5"/>
      <c r="K890" s="5"/>
      <c r="L890" s="34"/>
      <c r="M890" s="34"/>
      <c r="N890" s="34"/>
      <c r="O890" s="34"/>
      <c r="P890" s="34"/>
      <c r="Q890" s="34"/>
      <c r="R890" s="5"/>
      <c r="S890" s="5"/>
      <c r="T890" s="5"/>
      <c r="U890" s="5"/>
      <c r="V890" s="5"/>
      <c r="W890" s="34"/>
      <c r="X890" s="34"/>
      <c r="Y890" s="34"/>
      <c r="Z890" s="34"/>
      <c r="AA890" s="34"/>
      <c r="AB890" s="5"/>
      <c r="AC890" s="5"/>
      <c r="AD890" s="34"/>
      <c r="AE890" s="5"/>
      <c r="AF890" s="5"/>
      <c r="AG890" s="5"/>
      <c r="AH890" s="5"/>
      <c r="AI890" s="5"/>
      <c r="AJ890" s="5"/>
      <c r="AK890" s="5"/>
      <c r="AL890" s="5"/>
      <c r="AM890" s="5"/>
      <c r="AN890" s="5"/>
      <c r="AO890" s="5"/>
      <c r="AP890" s="35"/>
      <c r="AQ890" s="34"/>
      <c r="AR890" s="34"/>
      <c r="AS890" s="34"/>
      <c r="AT890" s="34"/>
      <c r="AU890" s="34"/>
      <c r="AV890" s="34"/>
      <c r="AW890" s="34"/>
      <c r="AX890" s="34"/>
      <c r="AY890" s="34"/>
      <c r="AZ890" s="34"/>
      <c r="BA890" s="5"/>
      <c r="BB890" s="5"/>
      <c r="BC890" s="5"/>
      <c r="BD890" s="5"/>
      <c r="BE890" s="5"/>
      <c r="BF890" s="5"/>
      <c r="BG890" s="5"/>
      <c r="BH890" s="5"/>
      <c r="BI890" s="5"/>
      <c r="BJ890" s="5"/>
      <c r="BK890" s="5"/>
      <c r="BL890" s="5"/>
      <c r="BM890" s="4"/>
      <c r="BN890" s="5"/>
      <c r="BO890" s="5"/>
      <c r="BP890" s="5"/>
      <c r="BQ890" s="5"/>
      <c r="BR890" s="5"/>
      <c r="BS890" s="5"/>
      <c r="BT890" s="5"/>
      <c r="BU890" s="5"/>
    </row>
    <row r="891" spans="1:73" ht="13" x14ac:dyDescent="0.15">
      <c r="A891" s="34"/>
      <c r="B891" s="5"/>
      <c r="C891" s="5"/>
      <c r="D891" s="5"/>
      <c r="E891" s="5"/>
      <c r="F891" s="5"/>
      <c r="G891" s="5"/>
      <c r="H891" s="5"/>
      <c r="I891" s="5"/>
      <c r="J891" s="5"/>
      <c r="K891" s="5"/>
      <c r="L891" s="34"/>
      <c r="M891" s="34"/>
      <c r="N891" s="34"/>
      <c r="O891" s="34"/>
      <c r="P891" s="34"/>
      <c r="Q891" s="34"/>
      <c r="R891" s="5"/>
      <c r="S891" s="5"/>
      <c r="T891" s="5"/>
      <c r="U891" s="5"/>
      <c r="V891" s="5"/>
      <c r="W891" s="34"/>
      <c r="X891" s="34"/>
      <c r="Y891" s="34"/>
      <c r="Z891" s="34"/>
      <c r="AA891" s="34"/>
      <c r="AB891" s="5"/>
      <c r="AC891" s="5"/>
      <c r="AD891" s="34"/>
      <c r="AE891" s="5"/>
      <c r="AF891" s="5"/>
      <c r="AG891" s="5"/>
      <c r="AH891" s="5"/>
      <c r="AI891" s="5"/>
      <c r="AJ891" s="5"/>
      <c r="AK891" s="5"/>
      <c r="AL891" s="5"/>
      <c r="AM891" s="5"/>
      <c r="AN891" s="5"/>
      <c r="AO891" s="5"/>
      <c r="AP891" s="35"/>
      <c r="AQ891" s="34"/>
      <c r="AR891" s="34"/>
      <c r="AS891" s="34"/>
      <c r="AT891" s="34"/>
      <c r="AU891" s="34"/>
      <c r="AV891" s="34"/>
      <c r="AW891" s="34"/>
      <c r="AX891" s="34"/>
      <c r="AY891" s="34"/>
      <c r="AZ891" s="34"/>
      <c r="BA891" s="5"/>
      <c r="BB891" s="5"/>
      <c r="BC891" s="5"/>
      <c r="BD891" s="5"/>
      <c r="BE891" s="5"/>
      <c r="BF891" s="5"/>
      <c r="BG891" s="5"/>
      <c r="BH891" s="5"/>
      <c r="BI891" s="5"/>
      <c r="BJ891" s="5"/>
      <c r="BK891" s="5"/>
      <c r="BL891" s="5"/>
      <c r="BM891" s="4"/>
      <c r="BN891" s="5"/>
      <c r="BO891" s="5"/>
      <c r="BP891" s="5"/>
      <c r="BQ891" s="5"/>
      <c r="BR891" s="5"/>
      <c r="BS891" s="5"/>
      <c r="BT891" s="5"/>
      <c r="BU891" s="5"/>
    </row>
    <row r="892" spans="1:73" ht="13" x14ac:dyDescent="0.15">
      <c r="A892" s="34"/>
      <c r="B892" s="5"/>
      <c r="C892" s="5"/>
      <c r="D892" s="5"/>
      <c r="E892" s="5"/>
      <c r="F892" s="5"/>
      <c r="G892" s="5"/>
      <c r="H892" s="5"/>
      <c r="I892" s="5"/>
      <c r="J892" s="5"/>
      <c r="K892" s="5"/>
      <c r="L892" s="34"/>
      <c r="M892" s="34"/>
      <c r="N892" s="34"/>
      <c r="O892" s="34"/>
      <c r="P892" s="34"/>
      <c r="Q892" s="34"/>
      <c r="R892" s="5"/>
      <c r="S892" s="5"/>
      <c r="T892" s="5"/>
      <c r="U892" s="5"/>
      <c r="V892" s="5"/>
      <c r="W892" s="34"/>
      <c r="X892" s="34"/>
      <c r="Y892" s="34"/>
      <c r="Z892" s="34"/>
      <c r="AA892" s="34"/>
      <c r="AB892" s="5"/>
      <c r="AC892" s="5"/>
      <c r="AD892" s="34"/>
      <c r="AE892" s="5"/>
      <c r="AF892" s="5"/>
      <c r="AG892" s="5"/>
      <c r="AH892" s="5"/>
      <c r="AI892" s="5"/>
      <c r="AJ892" s="5"/>
      <c r="AK892" s="5"/>
      <c r="AL892" s="5"/>
      <c r="AM892" s="5"/>
      <c r="AN892" s="5"/>
      <c r="AO892" s="5"/>
      <c r="AP892" s="35"/>
      <c r="AQ892" s="34"/>
      <c r="AR892" s="34"/>
      <c r="AS892" s="34"/>
      <c r="AT892" s="34"/>
      <c r="AU892" s="34"/>
      <c r="AV892" s="34"/>
      <c r="AW892" s="34"/>
      <c r="AX892" s="34"/>
      <c r="AY892" s="34"/>
      <c r="AZ892" s="34"/>
      <c r="BA892" s="5"/>
      <c r="BB892" s="5"/>
      <c r="BC892" s="5"/>
      <c r="BD892" s="5"/>
      <c r="BE892" s="5"/>
      <c r="BF892" s="5"/>
      <c r="BG892" s="5"/>
      <c r="BH892" s="5"/>
      <c r="BI892" s="5"/>
      <c r="BJ892" s="5"/>
      <c r="BK892" s="5"/>
      <c r="BL892" s="5"/>
      <c r="BM892" s="4"/>
      <c r="BN892" s="5"/>
      <c r="BO892" s="5"/>
      <c r="BP892" s="5"/>
      <c r="BQ892" s="5"/>
      <c r="BR892" s="5"/>
      <c r="BS892" s="5"/>
      <c r="BT892" s="5"/>
      <c r="BU892" s="5"/>
    </row>
    <row r="893" spans="1:73" ht="13" x14ac:dyDescent="0.15">
      <c r="A893" s="34"/>
      <c r="B893" s="5"/>
      <c r="C893" s="5"/>
      <c r="D893" s="5"/>
      <c r="E893" s="5"/>
      <c r="F893" s="5"/>
      <c r="G893" s="5"/>
      <c r="H893" s="5"/>
      <c r="I893" s="5"/>
      <c r="J893" s="5"/>
      <c r="K893" s="5"/>
      <c r="L893" s="34"/>
      <c r="M893" s="34"/>
      <c r="N893" s="34"/>
      <c r="O893" s="34"/>
      <c r="P893" s="34"/>
      <c r="Q893" s="34"/>
      <c r="R893" s="5"/>
      <c r="S893" s="5"/>
      <c r="T893" s="5"/>
      <c r="U893" s="5"/>
      <c r="V893" s="5"/>
      <c r="W893" s="34"/>
      <c r="X893" s="34"/>
      <c r="Y893" s="34"/>
      <c r="Z893" s="34"/>
      <c r="AA893" s="34"/>
      <c r="AB893" s="5"/>
      <c r="AC893" s="5"/>
      <c r="AD893" s="34"/>
      <c r="AE893" s="5"/>
      <c r="AF893" s="5"/>
      <c r="AG893" s="5"/>
      <c r="AH893" s="5"/>
      <c r="AI893" s="5"/>
      <c r="AJ893" s="5"/>
      <c r="AK893" s="5"/>
      <c r="AL893" s="5"/>
      <c r="AM893" s="5"/>
      <c r="AN893" s="5"/>
      <c r="AO893" s="5"/>
      <c r="AP893" s="35"/>
      <c r="AQ893" s="34"/>
      <c r="AR893" s="34"/>
      <c r="AS893" s="34"/>
      <c r="AT893" s="34"/>
      <c r="AU893" s="34"/>
      <c r="AV893" s="34"/>
      <c r="AW893" s="34"/>
      <c r="AX893" s="34"/>
      <c r="AY893" s="34"/>
      <c r="AZ893" s="34"/>
      <c r="BA893" s="5"/>
      <c r="BB893" s="5"/>
      <c r="BC893" s="5"/>
      <c r="BD893" s="5"/>
      <c r="BE893" s="5"/>
      <c r="BF893" s="5"/>
      <c r="BG893" s="5"/>
      <c r="BH893" s="5"/>
      <c r="BI893" s="5"/>
      <c r="BJ893" s="5"/>
      <c r="BK893" s="5"/>
      <c r="BL893" s="5"/>
      <c r="BM893" s="4"/>
      <c r="BN893" s="5"/>
      <c r="BO893" s="5"/>
      <c r="BP893" s="5"/>
      <c r="BQ893" s="5"/>
      <c r="BR893" s="5"/>
      <c r="BS893" s="5"/>
      <c r="BT893" s="5"/>
      <c r="BU893" s="5"/>
    </row>
    <row r="894" spans="1:73" ht="13" x14ac:dyDescent="0.15">
      <c r="A894" s="34"/>
      <c r="B894" s="5"/>
      <c r="C894" s="5"/>
      <c r="D894" s="5"/>
      <c r="E894" s="5"/>
      <c r="F894" s="5"/>
      <c r="G894" s="5"/>
      <c r="H894" s="5"/>
      <c r="I894" s="5"/>
      <c r="J894" s="5"/>
      <c r="K894" s="5"/>
      <c r="L894" s="34"/>
      <c r="M894" s="34"/>
      <c r="N894" s="34"/>
      <c r="O894" s="34"/>
      <c r="P894" s="34"/>
      <c r="Q894" s="34"/>
      <c r="R894" s="5"/>
      <c r="S894" s="5"/>
      <c r="T894" s="5"/>
      <c r="U894" s="5"/>
      <c r="V894" s="5"/>
      <c r="W894" s="34"/>
      <c r="X894" s="34"/>
      <c r="Y894" s="34"/>
      <c r="Z894" s="34"/>
      <c r="AA894" s="34"/>
      <c r="AB894" s="5"/>
      <c r="AC894" s="5"/>
      <c r="AD894" s="34"/>
      <c r="AE894" s="5"/>
      <c r="AF894" s="5"/>
      <c r="AG894" s="5"/>
      <c r="AH894" s="5"/>
      <c r="AI894" s="5"/>
      <c r="AJ894" s="5"/>
      <c r="AK894" s="5"/>
      <c r="AL894" s="5"/>
      <c r="AM894" s="5"/>
      <c r="AN894" s="5"/>
      <c r="AO894" s="5"/>
      <c r="AP894" s="35"/>
      <c r="AQ894" s="34"/>
      <c r="AR894" s="34"/>
      <c r="AS894" s="34"/>
      <c r="AT894" s="34"/>
      <c r="AU894" s="34"/>
      <c r="AV894" s="34"/>
      <c r="AW894" s="34"/>
      <c r="AX894" s="34"/>
      <c r="AY894" s="34"/>
      <c r="AZ894" s="34"/>
      <c r="BA894" s="5"/>
      <c r="BB894" s="5"/>
      <c r="BC894" s="5"/>
      <c r="BD894" s="5"/>
      <c r="BE894" s="5"/>
      <c r="BF894" s="5"/>
      <c r="BG894" s="5"/>
      <c r="BH894" s="5"/>
      <c r="BI894" s="5"/>
      <c r="BJ894" s="5"/>
      <c r="BK894" s="5"/>
      <c r="BL894" s="5"/>
      <c r="BM894" s="4"/>
      <c r="BN894" s="5"/>
      <c r="BO894" s="5"/>
      <c r="BP894" s="5"/>
      <c r="BQ894" s="5"/>
      <c r="BR894" s="5"/>
      <c r="BS894" s="5"/>
      <c r="BT894" s="5"/>
      <c r="BU894" s="5"/>
    </row>
    <row r="895" spans="1:73" ht="13" x14ac:dyDescent="0.15">
      <c r="A895" s="34"/>
      <c r="B895" s="5"/>
      <c r="C895" s="5"/>
      <c r="D895" s="5"/>
      <c r="E895" s="5"/>
      <c r="F895" s="5"/>
      <c r="G895" s="5"/>
      <c r="H895" s="5"/>
      <c r="I895" s="5"/>
      <c r="J895" s="5"/>
      <c r="K895" s="5"/>
      <c r="L895" s="34"/>
      <c r="M895" s="34"/>
      <c r="N895" s="34"/>
      <c r="O895" s="34"/>
      <c r="P895" s="34"/>
      <c r="Q895" s="34"/>
      <c r="R895" s="5"/>
      <c r="S895" s="5"/>
      <c r="T895" s="5"/>
      <c r="U895" s="5"/>
      <c r="V895" s="5"/>
      <c r="W895" s="34"/>
      <c r="X895" s="34"/>
      <c r="Y895" s="34"/>
      <c r="Z895" s="34"/>
      <c r="AA895" s="34"/>
      <c r="AB895" s="5"/>
      <c r="AC895" s="5"/>
      <c r="AD895" s="34"/>
      <c r="AE895" s="5"/>
      <c r="AF895" s="5"/>
      <c r="AG895" s="5"/>
      <c r="AH895" s="5"/>
      <c r="AI895" s="5"/>
      <c r="AJ895" s="5"/>
      <c r="AK895" s="5"/>
      <c r="AL895" s="5"/>
      <c r="AM895" s="5"/>
      <c r="AN895" s="5"/>
      <c r="AO895" s="5"/>
      <c r="AP895" s="35"/>
      <c r="AQ895" s="34"/>
      <c r="AR895" s="34"/>
      <c r="AS895" s="34"/>
      <c r="AT895" s="34"/>
      <c r="AU895" s="34"/>
      <c r="AV895" s="34"/>
      <c r="AW895" s="34"/>
      <c r="AX895" s="34"/>
      <c r="AY895" s="34"/>
      <c r="AZ895" s="34"/>
      <c r="BA895" s="5"/>
      <c r="BB895" s="5"/>
      <c r="BC895" s="5"/>
      <c r="BD895" s="5"/>
      <c r="BE895" s="5"/>
      <c r="BF895" s="5"/>
      <c r="BG895" s="5"/>
      <c r="BH895" s="5"/>
      <c r="BI895" s="5"/>
      <c r="BJ895" s="5"/>
      <c r="BK895" s="5"/>
      <c r="BL895" s="5"/>
      <c r="BM895" s="4"/>
      <c r="BN895" s="5"/>
      <c r="BO895" s="5"/>
      <c r="BP895" s="5"/>
      <c r="BQ895" s="5"/>
      <c r="BR895" s="5"/>
      <c r="BS895" s="5"/>
      <c r="BT895" s="5"/>
      <c r="BU895" s="5"/>
    </row>
    <row r="896" spans="1:73" ht="13" x14ac:dyDescent="0.15">
      <c r="A896" s="34"/>
      <c r="B896" s="5"/>
      <c r="C896" s="5"/>
      <c r="D896" s="5"/>
      <c r="E896" s="5"/>
      <c r="F896" s="5"/>
      <c r="G896" s="5"/>
      <c r="H896" s="5"/>
      <c r="I896" s="5"/>
      <c r="J896" s="5"/>
      <c r="K896" s="5"/>
      <c r="L896" s="34"/>
      <c r="M896" s="34"/>
      <c r="N896" s="34"/>
      <c r="O896" s="34"/>
      <c r="P896" s="34"/>
      <c r="Q896" s="34"/>
      <c r="R896" s="5"/>
      <c r="S896" s="5"/>
      <c r="T896" s="5"/>
      <c r="U896" s="5"/>
      <c r="V896" s="5"/>
      <c r="W896" s="34"/>
      <c r="X896" s="34"/>
      <c r="Y896" s="34"/>
      <c r="Z896" s="34"/>
      <c r="AA896" s="34"/>
      <c r="AB896" s="5"/>
      <c r="AC896" s="5"/>
      <c r="AD896" s="34"/>
      <c r="AE896" s="5"/>
      <c r="AF896" s="5"/>
      <c r="AG896" s="5"/>
      <c r="AH896" s="5"/>
      <c r="AI896" s="5"/>
      <c r="AJ896" s="5"/>
      <c r="AK896" s="5"/>
      <c r="AL896" s="5"/>
      <c r="AM896" s="5"/>
      <c r="AN896" s="5"/>
      <c r="AO896" s="5"/>
      <c r="AP896" s="35"/>
      <c r="AQ896" s="34"/>
      <c r="AR896" s="34"/>
      <c r="AS896" s="34"/>
      <c r="AT896" s="34"/>
      <c r="AU896" s="34"/>
      <c r="AV896" s="34"/>
      <c r="AW896" s="34"/>
      <c r="AX896" s="34"/>
      <c r="AY896" s="34"/>
      <c r="AZ896" s="34"/>
      <c r="BA896" s="5"/>
      <c r="BB896" s="5"/>
      <c r="BC896" s="5"/>
      <c r="BD896" s="5"/>
      <c r="BE896" s="5"/>
      <c r="BF896" s="5"/>
      <c r="BG896" s="5"/>
      <c r="BH896" s="5"/>
      <c r="BI896" s="5"/>
      <c r="BJ896" s="5"/>
      <c r="BK896" s="5"/>
      <c r="BL896" s="5"/>
      <c r="BM896" s="4"/>
      <c r="BN896" s="5"/>
      <c r="BO896" s="5"/>
      <c r="BP896" s="5"/>
      <c r="BQ896" s="5"/>
      <c r="BR896" s="5"/>
      <c r="BS896" s="5"/>
      <c r="BT896" s="5"/>
      <c r="BU896" s="5"/>
    </row>
    <row r="897" spans="1:73" ht="13" x14ac:dyDescent="0.15">
      <c r="A897" s="34"/>
      <c r="B897" s="5"/>
      <c r="C897" s="5"/>
      <c r="D897" s="5"/>
      <c r="E897" s="5"/>
      <c r="F897" s="5"/>
      <c r="G897" s="5"/>
      <c r="H897" s="5"/>
      <c r="I897" s="5"/>
      <c r="J897" s="5"/>
      <c r="K897" s="5"/>
      <c r="L897" s="34"/>
      <c r="M897" s="34"/>
      <c r="N897" s="34"/>
      <c r="O897" s="34"/>
      <c r="P897" s="34"/>
      <c r="Q897" s="34"/>
      <c r="R897" s="5"/>
      <c r="S897" s="5"/>
      <c r="T897" s="5"/>
      <c r="U897" s="5"/>
      <c r="V897" s="5"/>
      <c r="W897" s="34"/>
      <c r="X897" s="34"/>
      <c r="Y897" s="34"/>
      <c r="Z897" s="34"/>
      <c r="AA897" s="34"/>
      <c r="AB897" s="5"/>
      <c r="AC897" s="5"/>
      <c r="AD897" s="34"/>
      <c r="AE897" s="5"/>
      <c r="AF897" s="5"/>
      <c r="AG897" s="5"/>
      <c r="AH897" s="5"/>
      <c r="AI897" s="5"/>
      <c r="AJ897" s="5"/>
      <c r="AK897" s="5"/>
      <c r="AL897" s="5"/>
      <c r="AM897" s="5"/>
      <c r="AN897" s="5"/>
      <c r="AO897" s="5"/>
      <c r="AP897" s="35"/>
      <c r="AQ897" s="34"/>
      <c r="AR897" s="34"/>
      <c r="AS897" s="34"/>
      <c r="AT897" s="34"/>
      <c r="AU897" s="34"/>
      <c r="AV897" s="34"/>
      <c r="AW897" s="34"/>
      <c r="AX897" s="34"/>
      <c r="AY897" s="34"/>
      <c r="AZ897" s="34"/>
      <c r="BA897" s="5"/>
      <c r="BB897" s="5"/>
      <c r="BC897" s="5"/>
      <c r="BD897" s="5"/>
      <c r="BE897" s="5"/>
      <c r="BF897" s="5"/>
      <c r="BG897" s="5"/>
      <c r="BH897" s="5"/>
      <c r="BI897" s="5"/>
      <c r="BJ897" s="5"/>
      <c r="BK897" s="5"/>
      <c r="BL897" s="5"/>
      <c r="BM897" s="4"/>
      <c r="BN897" s="5"/>
      <c r="BO897" s="5"/>
      <c r="BP897" s="5"/>
      <c r="BQ897" s="5"/>
      <c r="BR897" s="5"/>
      <c r="BS897" s="5"/>
      <c r="BT897" s="5"/>
      <c r="BU897" s="5"/>
    </row>
    <row r="898" spans="1:73" ht="13" x14ac:dyDescent="0.15">
      <c r="A898" s="34"/>
      <c r="B898" s="5"/>
      <c r="C898" s="5"/>
      <c r="D898" s="5"/>
      <c r="E898" s="5"/>
      <c r="F898" s="5"/>
      <c r="G898" s="5"/>
      <c r="H898" s="5"/>
      <c r="I898" s="5"/>
      <c r="J898" s="5"/>
      <c r="K898" s="5"/>
      <c r="L898" s="34"/>
      <c r="M898" s="34"/>
      <c r="N898" s="34"/>
      <c r="O898" s="34"/>
      <c r="P898" s="34"/>
      <c r="Q898" s="34"/>
      <c r="R898" s="5"/>
      <c r="S898" s="5"/>
      <c r="T898" s="5"/>
      <c r="U898" s="5"/>
      <c r="V898" s="5"/>
      <c r="W898" s="34"/>
      <c r="X898" s="34"/>
      <c r="Y898" s="34"/>
      <c r="Z898" s="34"/>
      <c r="AA898" s="34"/>
      <c r="AB898" s="5"/>
      <c r="AC898" s="5"/>
      <c r="AD898" s="34"/>
      <c r="AE898" s="5"/>
      <c r="AF898" s="5"/>
      <c r="AG898" s="5"/>
      <c r="AH898" s="5"/>
      <c r="AI898" s="5"/>
      <c r="AJ898" s="5"/>
      <c r="AK898" s="5"/>
      <c r="AL898" s="5"/>
      <c r="AM898" s="5"/>
      <c r="AN898" s="5"/>
      <c r="AO898" s="5"/>
      <c r="AP898" s="35"/>
      <c r="AQ898" s="34"/>
      <c r="AR898" s="34"/>
      <c r="AS898" s="34"/>
      <c r="AT898" s="34"/>
      <c r="AU898" s="34"/>
      <c r="AV898" s="34"/>
      <c r="AW898" s="34"/>
      <c r="AX898" s="34"/>
      <c r="AY898" s="34"/>
      <c r="AZ898" s="34"/>
      <c r="BA898" s="5"/>
      <c r="BB898" s="5"/>
      <c r="BC898" s="5"/>
      <c r="BD898" s="5"/>
      <c r="BE898" s="5"/>
      <c r="BF898" s="5"/>
      <c r="BG898" s="5"/>
      <c r="BH898" s="5"/>
      <c r="BI898" s="5"/>
      <c r="BJ898" s="5"/>
      <c r="BK898" s="5"/>
      <c r="BL898" s="5"/>
      <c r="BM898" s="4"/>
      <c r="BN898" s="5"/>
      <c r="BO898" s="5"/>
      <c r="BP898" s="5"/>
      <c r="BQ898" s="5"/>
      <c r="BR898" s="5"/>
      <c r="BS898" s="5"/>
      <c r="BT898" s="5"/>
      <c r="BU898" s="5"/>
    </row>
    <row r="899" spans="1:73" ht="13" x14ac:dyDescent="0.15">
      <c r="A899" s="34"/>
      <c r="B899" s="5"/>
      <c r="C899" s="5"/>
      <c r="D899" s="5"/>
      <c r="E899" s="5"/>
      <c r="F899" s="5"/>
      <c r="G899" s="5"/>
      <c r="H899" s="5"/>
      <c r="I899" s="5"/>
      <c r="J899" s="5"/>
      <c r="K899" s="5"/>
      <c r="L899" s="34"/>
      <c r="M899" s="34"/>
      <c r="N899" s="34"/>
      <c r="O899" s="34"/>
      <c r="P899" s="34"/>
      <c r="Q899" s="34"/>
      <c r="R899" s="5"/>
      <c r="S899" s="5"/>
      <c r="T899" s="5"/>
      <c r="U899" s="5"/>
      <c r="V899" s="5"/>
      <c r="W899" s="34"/>
      <c r="X899" s="34"/>
      <c r="Y899" s="34"/>
      <c r="Z899" s="34"/>
      <c r="AA899" s="34"/>
      <c r="AB899" s="5"/>
      <c r="AC899" s="5"/>
      <c r="AD899" s="34"/>
      <c r="AE899" s="5"/>
      <c r="AF899" s="5"/>
      <c r="AG899" s="5"/>
      <c r="AH899" s="5"/>
      <c r="AI899" s="5"/>
      <c r="AJ899" s="5"/>
      <c r="AK899" s="5"/>
      <c r="AL899" s="5"/>
      <c r="AM899" s="5"/>
      <c r="AN899" s="5"/>
      <c r="AO899" s="5"/>
      <c r="AP899" s="35"/>
      <c r="AQ899" s="34"/>
      <c r="AR899" s="34"/>
      <c r="AS899" s="34"/>
      <c r="AT899" s="34"/>
      <c r="AU899" s="34"/>
      <c r="AV899" s="34"/>
      <c r="AW899" s="34"/>
      <c r="AX899" s="34"/>
      <c r="AY899" s="34"/>
      <c r="AZ899" s="34"/>
      <c r="BA899" s="5"/>
      <c r="BB899" s="5"/>
      <c r="BC899" s="5"/>
      <c r="BD899" s="5"/>
      <c r="BE899" s="5"/>
      <c r="BF899" s="5"/>
      <c r="BG899" s="5"/>
      <c r="BH899" s="5"/>
      <c r="BI899" s="5"/>
      <c r="BJ899" s="5"/>
      <c r="BK899" s="5"/>
      <c r="BL899" s="5"/>
      <c r="BM899" s="4"/>
      <c r="BN899" s="5"/>
      <c r="BO899" s="5"/>
      <c r="BP899" s="5"/>
      <c r="BQ899" s="5"/>
      <c r="BR899" s="5"/>
      <c r="BS899" s="5"/>
      <c r="BT899" s="5"/>
      <c r="BU899" s="5"/>
    </row>
    <row r="900" spans="1:73" ht="13" x14ac:dyDescent="0.15">
      <c r="A900" s="34"/>
      <c r="B900" s="5"/>
      <c r="C900" s="5"/>
      <c r="D900" s="5"/>
      <c r="E900" s="5"/>
      <c r="F900" s="5"/>
      <c r="G900" s="5"/>
      <c r="H900" s="5"/>
      <c r="I900" s="5"/>
      <c r="J900" s="5"/>
      <c r="K900" s="5"/>
      <c r="L900" s="34"/>
      <c r="M900" s="34"/>
      <c r="N900" s="34"/>
      <c r="O900" s="34"/>
      <c r="P900" s="34"/>
      <c r="Q900" s="34"/>
      <c r="R900" s="5"/>
      <c r="S900" s="5"/>
      <c r="T900" s="5"/>
      <c r="U900" s="5"/>
      <c r="V900" s="5"/>
      <c r="W900" s="34"/>
      <c r="X900" s="34"/>
      <c r="Y900" s="34"/>
      <c r="Z900" s="34"/>
      <c r="AA900" s="34"/>
      <c r="AB900" s="5"/>
      <c r="AC900" s="5"/>
      <c r="AD900" s="34"/>
      <c r="AE900" s="5"/>
      <c r="AF900" s="5"/>
      <c r="AG900" s="5"/>
      <c r="AH900" s="5"/>
      <c r="AI900" s="5"/>
      <c r="AJ900" s="5"/>
      <c r="AK900" s="5"/>
      <c r="AL900" s="5"/>
      <c r="AM900" s="5"/>
      <c r="AN900" s="5"/>
      <c r="AO900" s="5"/>
      <c r="AP900" s="35"/>
      <c r="AQ900" s="34"/>
      <c r="AR900" s="34"/>
      <c r="AS900" s="34"/>
      <c r="AT900" s="34"/>
      <c r="AU900" s="34"/>
      <c r="AV900" s="34"/>
      <c r="AW900" s="34"/>
      <c r="AX900" s="34"/>
      <c r="AY900" s="34"/>
      <c r="AZ900" s="34"/>
      <c r="BA900" s="5"/>
      <c r="BB900" s="5"/>
      <c r="BC900" s="5"/>
      <c r="BD900" s="5"/>
      <c r="BE900" s="5"/>
      <c r="BF900" s="5"/>
      <c r="BG900" s="5"/>
      <c r="BH900" s="5"/>
      <c r="BI900" s="5"/>
      <c r="BJ900" s="5"/>
      <c r="BK900" s="5"/>
      <c r="BL900" s="5"/>
      <c r="BM900" s="4"/>
      <c r="BN900" s="5"/>
      <c r="BO900" s="5"/>
      <c r="BP900" s="5"/>
      <c r="BQ900" s="5"/>
      <c r="BR900" s="5"/>
      <c r="BS900" s="5"/>
      <c r="BT900" s="5"/>
      <c r="BU900" s="5"/>
    </row>
    <row r="901" spans="1:73" ht="13" x14ac:dyDescent="0.15">
      <c r="A901" s="34"/>
      <c r="B901" s="5"/>
      <c r="C901" s="5"/>
      <c r="D901" s="5"/>
      <c r="E901" s="5"/>
      <c r="F901" s="5"/>
      <c r="G901" s="5"/>
      <c r="H901" s="5"/>
      <c r="I901" s="5"/>
      <c r="J901" s="5"/>
      <c r="K901" s="5"/>
      <c r="L901" s="34"/>
      <c r="M901" s="34"/>
      <c r="N901" s="34"/>
      <c r="O901" s="34"/>
      <c r="P901" s="34"/>
      <c r="Q901" s="34"/>
      <c r="R901" s="5"/>
      <c r="S901" s="5"/>
      <c r="T901" s="5"/>
      <c r="U901" s="5"/>
      <c r="V901" s="5"/>
      <c r="W901" s="34"/>
      <c r="X901" s="34"/>
      <c r="Y901" s="34"/>
      <c r="Z901" s="34"/>
      <c r="AA901" s="34"/>
      <c r="AB901" s="5"/>
      <c r="AC901" s="5"/>
      <c r="AD901" s="34"/>
      <c r="AE901" s="5"/>
      <c r="AF901" s="5"/>
      <c r="AG901" s="5"/>
      <c r="AH901" s="5"/>
      <c r="AI901" s="5"/>
      <c r="AJ901" s="5"/>
      <c r="AK901" s="5"/>
      <c r="AL901" s="5"/>
      <c r="AM901" s="5"/>
      <c r="AN901" s="5"/>
      <c r="AO901" s="5"/>
      <c r="AP901" s="35"/>
      <c r="AQ901" s="34"/>
      <c r="AR901" s="34"/>
      <c r="AS901" s="34"/>
      <c r="AT901" s="34"/>
      <c r="AU901" s="34"/>
      <c r="AV901" s="34"/>
      <c r="AW901" s="34"/>
      <c r="AX901" s="34"/>
      <c r="AY901" s="34"/>
      <c r="AZ901" s="34"/>
      <c r="BA901" s="5"/>
      <c r="BB901" s="5"/>
      <c r="BC901" s="5"/>
      <c r="BD901" s="5"/>
      <c r="BE901" s="5"/>
      <c r="BF901" s="5"/>
      <c r="BG901" s="5"/>
      <c r="BH901" s="5"/>
      <c r="BI901" s="5"/>
      <c r="BJ901" s="5"/>
      <c r="BK901" s="5"/>
      <c r="BL901" s="5"/>
      <c r="BM901" s="4"/>
      <c r="BN901" s="5"/>
      <c r="BO901" s="5"/>
      <c r="BP901" s="5"/>
      <c r="BQ901" s="5"/>
      <c r="BR901" s="5"/>
      <c r="BS901" s="5"/>
      <c r="BT901" s="5"/>
      <c r="BU901" s="5"/>
    </row>
    <row r="902" spans="1:73" ht="13" x14ac:dyDescent="0.15">
      <c r="A902" s="34"/>
      <c r="B902" s="5"/>
      <c r="C902" s="5"/>
      <c r="D902" s="5"/>
      <c r="E902" s="5"/>
      <c r="F902" s="5"/>
      <c r="G902" s="5"/>
      <c r="H902" s="5"/>
      <c r="I902" s="5"/>
      <c r="J902" s="5"/>
      <c r="K902" s="5"/>
      <c r="L902" s="34"/>
      <c r="M902" s="34"/>
      <c r="N902" s="34"/>
      <c r="O902" s="34"/>
      <c r="P902" s="34"/>
      <c r="Q902" s="34"/>
      <c r="R902" s="5"/>
      <c r="S902" s="5"/>
      <c r="T902" s="5"/>
      <c r="U902" s="5"/>
      <c r="V902" s="5"/>
      <c r="W902" s="34"/>
      <c r="X902" s="34"/>
      <c r="Y902" s="34"/>
      <c r="Z902" s="34"/>
      <c r="AA902" s="34"/>
      <c r="AB902" s="5"/>
      <c r="AC902" s="5"/>
      <c r="AD902" s="34"/>
      <c r="AE902" s="5"/>
      <c r="AF902" s="5"/>
      <c r="AG902" s="5"/>
      <c r="AH902" s="5"/>
      <c r="AI902" s="5"/>
      <c r="AJ902" s="5"/>
      <c r="AK902" s="5"/>
      <c r="AL902" s="5"/>
      <c r="AM902" s="5"/>
      <c r="AN902" s="5"/>
      <c r="AO902" s="5"/>
      <c r="AP902" s="35"/>
      <c r="AQ902" s="34"/>
      <c r="AR902" s="34"/>
      <c r="AS902" s="34"/>
      <c r="AT902" s="34"/>
      <c r="AU902" s="34"/>
      <c r="AV902" s="34"/>
      <c r="AW902" s="34"/>
      <c r="AX902" s="34"/>
      <c r="AY902" s="34"/>
      <c r="AZ902" s="34"/>
      <c r="BA902" s="5"/>
      <c r="BB902" s="5"/>
      <c r="BC902" s="5"/>
      <c r="BD902" s="5"/>
      <c r="BE902" s="5"/>
      <c r="BF902" s="5"/>
      <c r="BG902" s="5"/>
      <c r="BH902" s="5"/>
      <c r="BI902" s="5"/>
      <c r="BJ902" s="5"/>
      <c r="BK902" s="5"/>
      <c r="BL902" s="5"/>
      <c r="BM902" s="4"/>
      <c r="BN902" s="5"/>
      <c r="BO902" s="5"/>
      <c r="BP902" s="5"/>
      <c r="BQ902" s="5"/>
      <c r="BR902" s="5"/>
      <c r="BS902" s="5"/>
      <c r="BT902" s="5"/>
      <c r="BU902" s="5"/>
    </row>
    <row r="903" spans="1:73" ht="13" x14ac:dyDescent="0.15">
      <c r="A903" s="34"/>
      <c r="B903" s="5"/>
      <c r="C903" s="5"/>
      <c r="D903" s="5"/>
      <c r="E903" s="5"/>
      <c r="F903" s="5"/>
      <c r="G903" s="5"/>
      <c r="H903" s="5"/>
      <c r="I903" s="5"/>
      <c r="J903" s="5"/>
      <c r="K903" s="5"/>
      <c r="L903" s="34"/>
      <c r="M903" s="34"/>
      <c r="N903" s="34"/>
      <c r="O903" s="34"/>
      <c r="P903" s="34"/>
      <c r="Q903" s="34"/>
      <c r="R903" s="5"/>
      <c r="S903" s="5"/>
      <c r="T903" s="5"/>
      <c r="U903" s="5"/>
      <c r="V903" s="5"/>
      <c r="W903" s="34"/>
      <c r="X903" s="34"/>
      <c r="Y903" s="34"/>
      <c r="Z903" s="34"/>
      <c r="AA903" s="34"/>
      <c r="AB903" s="5"/>
      <c r="AC903" s="5"/>
      <c r="AD903" s="34"/>
      <c r="AE903" s="5"/>
      <c r="AF903" s="5"/>
      <c r="AG903" s="5"/>
      <c r="AH903" s="5"/>
      <c r="AI903" s="5"/>
      <c r="AJ903" s="5"/>
      <c r="AK903" s="5"/>
      <c r="AL903" s="5"/>
      <c r="AM903" s="5"/>
      <c r="AN903" s="5"/>
      <c r="AO903" s="5"/>
      <c r="AP903" s="35"/>
      <c r="AQ903" s="34"/>
      <c r="AR903" s="34"/>
      <c r="AS903" s="34"/>
      <c r="AT903" s="34"/>
      <c r="AU903" s="34"/>
      <c r="AV903" s="34"/>
      <c r="AW903" s="34"/>
      <c r="AX903" s="34"/>
      <c r="AY903" s="34"/>
      <c r="AZ903" s="34"/>
      <c r="BA903" s="5"/>
      <c r="BB903" s="5"/>
      <c r="BC903" s="5"/>
      <c r="BD903" s="5"/>
      <c r="BE903" s="5"/>
      <c r="BF903" s="5"/>
      <c r="BG903" s="5"/>
      <c r="BH903" s="5"/>
      <c r="BI903" s="5"/>
      <c r="BJ903" s="5"/>
      <c r="BK903" s="5"/>
      <c r="BL903" s="5"/>
      <c r="BM903" s="4"/>
      <c r="BN903" s="5"/>
      <c r="BO903" s="5"/>
      <c r="BP903" s="5"/>
      <c r="BQ903" s="5"/>
      <c r="BR903" s="5"/>
      <c r="BS903" s="5"/>
      <c r="BT903" s="5"/>
      <c r="BU903" s="5"/>
    </row>
    <row r="904" spans="1:73" ht="13" x14ac:dyDescent="0.15">
      <c r="A904" s="34"/>
      <c r="B904" s="5"/>
      <c r="C904" s="5"/>
      <c r="D904" s="5"/>
      <c r="E904" s="5"/>
      <c r="F904" s="5"/>
      <c r="G904" s="5"/>
      <c r="H904" s="5"/>
      <c r="I904" s="5"/>
      <c r="J904" s="5"/>
      <c r="K904" s="5"/>
      <c r="L904" s="34"/>
      <c r="M904" s="34"/>
      <c r="N904" s="34"/>
      <c r="O904" s="34"/>
      <c r="P904" s="34"/>
      <c r="Q904" s="34"/>
      <c r="R904" s="5"/>
      <c r="S904" s="5"/>
      <c r="T904" s="5"/>
      <c r="U904" s="5"/>
      <c r="V904" s="5"/>
      <c r="W904" s="34"/>
      <c r="X904" s="34"/>
      <c r="Y904" s="34"/>
      <c r="Z904" s="34"/>
      <c r="AA904" s="34"/>
      <c r="AB904" s="5"/>
      <c r="AC904" s="5"/>
      <c r="AD904" s="34"/>
      <c r="AE904" s="5"/>
      <c r="AF904" s="5"/>
      <c r="AG904" s="5"/>
      <c r="AH904" s="5"/>
      <c r="AI904" s="5"/>
      <c r="AJ904" s="5"/>
      <c r="AK904" s="5"/>
      <c r="AL904" s="5"/>
      <c r="AM904" s="5"/>
      <c r="AN904" s="5"/>
      <c r="AO904" s="5"/>
      <c r="AP904" s="35"/>
      <c r="AQ904" s="34"/>
      <c r="AR904" s="34"/>
      <c r="AS904" s="34"/>
      <c r="AT904" s="34"/>
      <c r="AU904" s="34"/>
      <c r="AV904" s="34"/>
      <c r="AW904" s="34"/>
      <c r="AX904" s="34"/>
      <c r="AY904" s="34"/>
      <c r="AZ904" s="34"/>
      <c r="BA904" s="5"/>
      <c r="BB904" s="5"/>
      <c r="BC904" s="5"/>
      <c r="BD904" s="5"/>
      <c r="BE904" s="5"/>
      <c r="BF904" s="5"/>
      <c r="BG904" s="5"/>
      <c r="BH904" s="5"/>
      <c r="BI904" s="5"/>
      <c r="BJ904" s="5"/>
      <c r="BK904" s="5"/>
      <c r="BL904" s="5"/>
      <c r="BM904" s="4"/>
      <c r="BN904" s="5"/>
      <c r="BO904" s="5"/>
      <c r="BP904" s="5"/>
      <c r="BQ904" s="5"/>
      <c r="BR904" s="5"/>
      <c r="BS904" s="5"/>
      <c r="BT904" s="5"/>
      <c r="BU904" s="5"/>
    </row>
    <row r="905" spans="1:73" ht="13" x14ac:dyDescent="0.15">
      <c r="A905" s="34"/>
      <c r="B905" s="5"/>
      <c r="C905" s="5"/>
      <c r="D905" s="5"/>
      <c r="E905" s="5"/>
      <c r="F905" s="5"/>
      <c r="G905" s="5"/>
      <c r="H905" s="5"/>
      <c r="I905" s="5"/>
      <c r="J905" s="5"/>
      <c r="K905" s="5"/>
      <c r="L905" s="34"/>
      <c r="M905" s="34"/>
      <c r="N905" s="34"/>
      <c r="O905" s="34"/>
      <c r="P905" s="34"/>
      <c r="Q905" s="34"/>
      <c r="R905" s="5"/>
      <c r="S905" s="5"/>
      <c r="T905" s="5"/>
      <c r="U905" s="5"/>
      <c r="V905" s="5"/>
      <c r="W905" s="34"/>
      <c r="X905" s="34"/>
      <c r="Y905" s="34"/>
      <c r="Z905" s="34"/>
      <c r="AA905" s="34"/>
      <c r="AB905" s="5"/>
      <c r="AC905" s="5"/>
      <c r="AD905" s="34"/>
      <c r="AE905" s="5"/>
      <c r="AF905" s="5"/>
      <c r="AG905" s="5"/>
      <c r="AH905" s="5"/>
      <c r="AI905" s="5"/>
      <c r="AJ905" s="5"/>
      <c r="AK905" s="5"/>
      <c r="AL905" s="5"/>
      <c r="AM905" s="5"/>
      <c r="AN905" s="5"/>
      <c r="AO905" s="5"/>
      <c r="AP905" s="35"/>
      <c r="AQ905" s="34"/>
      <c r="AR905" s="34"/>
      <c r="AS905" s="34"/>
      <c r="AT905" s="34"/>
      <c r="AU905" s="34"/>
      <c r="AV905" s="34"/>
      <c r="AW905" s="34"/>
      <c r="AX905" s="34"/>
      <c r="AY905" s="34"/>
      <c r="AZ905" s="34"/>
      <c r="BA905" s="5"/>
      <c r="BB905" s="5"/>
      <c r="BC905" s="5"/>
      <c r="BD905" s="5"/>
      <c r="BE905" s="5"/>
      <c r="BF905" s="5"/>
      <c r="BG905" s="5"/>
      <c r="BH905" s="5"/>
      <c r="BI905" s="5"/>
      <c r="BJ905" s="5"/>
      <c r="BK905" s="5"/>
      <c r="BL905" s="5"/>
      <c r="BM905" s="4"/>
      <c r="BN905" s="5"/>
      <c r="BO905" s="5"/>
      <c r="BP905" s="5"/>
      <c r="BQ905" s="5"/>
      <c r="BR905" s="5"/>
      <c r="BS905" s="5"/>
      <c r="BT905" s="5"/>
      <c r="BU905" s="5"/>
    </row>
    <row r="906" spans="1:73" ht="13" x14ac:dyDescent="0.15">
      <c r="A906" s="34"/>
      <c r="B906" s="5"/>
      <c r="C906" s="5"/>
      <c r="D906" s="5"/>
      <c r="E906" s="5"/>
      <c r="F906" s="5"/>
      <c r="G906" s="5"/>
      <c r="H906" s="5"/>
      <c r="I906" s="5"/>
      <c r="J906" s="5"/>
      <c r="K906" s="5"/>
      <c r="L906" s="34"/>
      <c r="M906" s="34"/>
      <c r="N906" s="34"/>
      <c r="O906" s="34"/>
      <c r="P906" s="34"/>
      <c r="Q906" s="34"/>
      <c r="R906" s="5"/>
      <c r="S906" s="5"/>
      <c r="T906" s="5"/>
      <c r="U906" s="5"/>
      <c r="V906" s="5"/>
      <c r="W906" s="34"/>
      <c r="X906" s="34"/>
      <c r="Y906" s="34"/>
      <c r="Z906" s="34"/>
      <c r="AA906" s="34"/>
      <c r="AB906" s="5"/>
      <c r="AC906" s="5"/>
      <c r="AD906" s="34"/>
      <c r="AE906" s="5"/>
      <c r="AF906" s="5"/>
      <c r="AG906" s="5"/>
      <c r="AH906" s="5"/>
      <c r="AI906" s="5"/>
      <c r="AJ906" s="5"/>
      <c r="AK906" s="5"/>
      <c r="AL906" s="5"/>
      <c r="AM906" s="5"/>
      <c r="AN906" s="5"/>
      <c r="AO906" s="5"/>
      <c r="AP906" s="35"/>
      <c r="AQ906" s="34"/>
      <c r="AR906" s="34"/>
      <c r="AS906" s="34"/>
      <c r="AT906" s="34"/>
      <c r="AU906" s="34"/>
      <c r="AV906" s="34"/>
      <c r="AW906" s="34"/>
      <c r="AX906" s="34"/>
      <c r="AY906" s="34"/>
      <c r="AZ906" s="34"/>
      <c r="BA906" s="5"/>
      <c r="BB906" s="5"/>
      <c r="BC906" s="5"/>
      <c r="BD906" s="5"/>
      <c r="BE906" s="5"/>
      <c r="BF906" s="5"/>
      <c r="BG906" s="5"/>
      <c r="BH906" s="5"/>
      <c r="BI906" s="5"/>
      <c r="BJ906" s="5"/>
      <c r="BK906" s="5"/>
      <c r="BL906" s="5"/>
      <c r="BM906" s="4"/>
      <c r="BN906" s="5"/>
      <c r="BO906" s="5"/>
      <c r="BP906" s="5"/>
      <c r="BQ906" s="5"/>
      <c r="BR906" s="5"/>
      <c r="BS906" s="5"/>
      <c r="BT906" s="5"/>
      <c r="BU906" s="5"/>
    </row>
    <row r="907" spans="1:73" ht="13" x14ac:dyDescent="0.15">
      <c r="A907" s="34"/>
      <c r="B907" s="5"/>
      <c r="C907" s="5"/>
      <c r="D907" s="5"/>
      <c r="E907" s="5"/>
      <c r="F907" s="5"/>
      <c r="G907" s="5"/>
      <c r="H907" s="5"/>
      <c r="I907" s="5"/>
      <c r="J907" s="5"/>
      <c r="K907" s="5"/>
      <c r="L907" s="34"/>
      <c r="M907" s="34"/>
      <c r="N907" s="34"/>
      <c r="O907" s="34"/>
      <c r="P907" s="34"/>
      <c r="Q907" s="34"/>
      <c r="R907" s="5"/>
      <c r="S907" s="5"/>
      <c r="T907" s="5"/>
      <c r="U907" s="5"/>
      <c r="V907" s="5"/>
      <c r="W907" s="34"/>
      <c r="X907" s="34"/>
      <c r="Y907" s="34"/>
      <c r="Z907" s="34"/>
      <c r="AA907" s="34"/>
      <c r="AB907" s="5"/>
      <c r="AC907" s="5"/>
      <c r="AD907" s="34"/>
      <c r="AE907" s="5"/>
      <c r="AF907" s="5"/>
      <c r="AG907" s="5"/>
      <c r="AH907" s="5"/>
      <c r="AI907" s="5"/>
      <c r="AJ907" s="5"/>
      <c r="AK907" s="5"/>
      <c r="AL907" s="5"/>
      <c r="AM907" s="5"/>
      <c r="AN907" s="5"/>
      <c r="AO907" s="5"/>
      <c r="AP907" s="35"/>
      <c r="AQ907" s="34"/>
      <c r="AR907" s="34"/>
      <c r="AS907" s="34"/>
      <c r="AT907" s="34"/>
      <c r="AU907" s="34"/>
      <c r="AV907" s="34"/>
      <c r="AW907" s="34"/>
      <c r="AX907" s="34"/>
      <c r="AY907" s="34"/>
      <c r="AZ907" s="34"/>
      <c r="BA907" s="5"/>
      <c r="BB907" s="5"/>
      <c r="BC907" s="5"/>
      <c r="BD907" s="5"/>
      <c r="BE907" s="5"/>
      <c r="BF907" s="5"/>
      <c r="BG907" s="5"/>
      <c r="BH907" s="5"/>
      <c r="BI907" s="5"/>
      <c r="BJ907" s="5"/>
      <c r="BK907" s="5"/>
      <c r="BL907" s="5"/>
      <c r="BM907" s="4"/>
      <c r="BN907" s="5"/>
      <c r="BO907" s="5"/>
      <c r="BP907" s="5"/>
      <c r="BQ907" s="5"/>
      <c r="BR907" s="5"/>
      <c r="BS907" s="5"/>
      <c r="BT907" s="5"/>
      <c r="BU907" s="5"/>
    </row>
    <row r="908" spans="1:73" ht="13" x14ac:dyDescent="0.15">
      <c r="A908" s="34"/>
      <c r="B908" s="5"/>
      <c r="C908" s="5"/>
      <c r="D908" s="5"/>
      <c r="E908" s="5"/>
      <c r="F908" s="5"/>
      <c r="G908" s="5"/>
      <c r="H908" s="5"/>
      <c r="I908" s="5"/>
      <c r="J908" s="5"/>
      <c r="K908" s="5"/>
      <c r="L908" s="34"/>
      <c r="M908" s="34"/>
      <c r="N908" s="34"/>
      <c r="O908" s="34"/>
      <c r="P908" s="34"/>
      <c r="Q908" s="34"/>
      <c r="R908" s="5"/>
      <c r="S908" s="5"/>
      <c r="T908" s="5"/>
      <c r="U908" s="5"/>
      <c r="V908" s="5"/>
      <c r="W908" s="34"/>
      <c r="X908" s="34"/>
      <c r="Y908" s="34"/>
      <c r="Z908" s="34"/>
      <c r="AA908" s="34"/>
      <c r="AB908" s="5"/>
      <c r="AC908" s="5"/>
      <c r="AD908" s="34"/>
      <c r="AE908" s="5"/>
      <c r="AF908" s="5"/>
      <c r="AG908" s="5"/>
      <c r="AH908" s="5"/>
      <c r="AI908" s="5"/>
      <c r="AJ908" s="5"/>
      <c r="AK908" s="5"/>
      <c r="AL908" s="5"/>
      <c r="AM908" s="5"/>
      <c r="AN908" s="5"/>
      <c r="AO908" s="5"/>
      <c r="AP908" s="35"/>
      <c r="AQ908" s="34"/>
      <c r="AR908" s="34"/>
      <c r="AS908" s="34"/>
      <c r="AT908" s="34"/>
      <c r="AU908" s="34"/>
      <c r="AV908" s="34"/>
      <c r="AW908" s="34"/>
      <c r="AX908" s="34"/>
      <c r="AY908" s="34"/>
      <c r="AZ908" s="34"/>
      <c r="BA908" s="5"/>
      <c r="BB908" s="5"/>
      <c r="BC908" s="5"/>
      <c r="BD908" s="5"/>
      <c r="BE908" s="5"/>
      <c r="BF908" s="5"/>
      <c r="BG908" s="5"/>
      <c r="BH908" s="5"/>
      <c r="BI908" s="5"/>
      <c r="BJ908" s="5"/>
      <c r="BK908" s="5"/>
      <c r="BL908" s="5"/>
      <c r="BM908" s="4"/>
      <c r="BN908" s="5"/>
      <c r="BO908" s="5"/>
      <c r="BP908" s="5"/>
      <c r="BQ908" s="5"/>
      <c r="BR908" s="5"/>
      <c r="BS908" s="5"/>
      <c r="BT908" s="5"/>
      <c r="BU908" s="5"/>
    </row>
    <row r="909" spans="1:73" ht="13" x14ac:dyDescent="0.15">
      <c r="A909" s="34"/>
      <c r="B909" s="5"/>
      <c r="C909" s="5"/>
      <c r="D909" s="5"/>
      <c r="E909" s="5"/>
      <c r="F909" s="5"/>
      <c r="G909" s="5"/>
      <c r="H909" s="5"/>
      <c r="I909" s="5"/>
      <c r="J909" s="5"/>
      <c r="K909" s="5"/>
      <c r="L909" s="34"/>
      <c r="M909" s="34"/>
      <c r="N909" s="34"/>
      <c r="O909" s="34"/>
      <c r="P909" s="34"/>
      <c r="Q909" s="34"/>
      <c r="R909" s="5"/>
      <c r="S909" s="5"/>
      <c r="T909" s="5"/>
      <c r="U909" s="5"/>
      <c r="V909" s="5"/>
      <c r="W909" s="34"/>
      <c r="X909" s="34"/>
      <c r="Y909" s="34"/>
      <c r="Z909" s="34"/>
      <c r="AA909" s="34"/>
      <c r="AB909" s="5"/>
      <c r="AC909" s="5"/>
      <c r="AD909" s="34"/>
      <c r="AE909" s="5"/>
      <c r="AF909" s="5"/>
      <c r="AG909" s="5"/>
      <c r="AH909" s="5"/>
      <c r="AI909" s="5"/>
      <c r="AJ909" s="5"/>
      <c r="AK909" s="5"/>
      <c r="AL909" s="5"/>
      <c r="AM909" s="5"/>
      <c r="AN909" s="5"/>
      <c r="AO909" s="5"/>
      <c r="AP909" s="35"/>
      <c r="AQ909" s="34"/>
      <c r="AR909" s="34"/>
      <c r="AS909" s="34"/>
      <c r="AT909" s="34"/>
      <c r="AU909" s="34"/>
      <c r="AV909" s="34"/>
      <c r="AW909" s="34"/>
      <c r="AX909" s="34"/>
      <c r="AY909" s="34"/>
      <c r="AZ909" s="34"/>
      <c r="BA909" s="5"/>
      <c r="BB909" s="5"/>
      <c r="BC909" s="5"/>
      <c r="BD909" s="5"/>
      <c r="BE909" s="5"/>
      <c r="BF909" s="5"/>
      <c r="BG909" s="5"/>
      <c r="BH909" s="5"/>
      <c r="BI909" s="5"/>
      <c r="BJ909" s="5"/>
      <c r="BK909" s="5"/>
      <c r="BL909" s="5"/>
      <c r="BM909" s="4"/>
      <c r="BN909" s="5"/>
      <c r="BO909" s="5"/>
      <c r="BP909" s="5"/>
      <c r="BQ909" s="5"/>
      <c r="BR909" s="5"/>
      <c r="BS909" s="5"/>
      <c r="BT909" s="5"/>
      <c r="BU909" s="5"/>
    </row>
    <row r="910" spans="1:73" ht="13" x14ac:dyDescent="0.15">
      <c r="A910" s="34"/>
      <c r="B910" s="5"/>
      <c r="C910" s="5"/>
      <c r="D910" s="5"/>
      <c r="E910" s="5"/>
      <c r="F910" s="5"/>
      <c r="G910" s="5"/>
      <c r="H910" s="5"/>
      <c r="I910" s="5"/>
      <c r="J910" s="5"/>
      <c r="K910" s="5"/>
      <c r="L910" s="34"/>
      <c r="M910" s="34"/>
      <c r="N910" s="34"/>
      <c r="O910" s="34"/>
      <c r="P910" s="34"/>
      <c r="Q910" s="34"/>
      <c r="R910" s="5"/>
      <c r="S910" s="5"/>
      <c r="T910" s="5"/>
      <c r="U910" s="5"/>
      <c r="V910" s="5"/>
      <c r="W910" s="34"/>
      <c r="X910" s="34"/>
      <c r="Y910" s="34"/>
      <c r="Z910" s="34"/>
      <c r="AA910" s="34"/>
      <c r="AB910" s="5"/>
      <c r="AC910" s="5"/>
      <c r="AD910" s="34"/>
      <c r="AE910" s="5"/>
      <c r="AF910" s="5"/>
      <c r="AG910" s="5"/>
      <c r="AH910" s="5"/>
      <c r="AI910" s="5"/>
      <c r="AJ910" s="5"/>
      <c r="AK910" s="5"/>
      <c r="AL910" s="5"/>
      <c r="AM910" s="5"/>
      <c r="AN910" s="5"/>
      <c r="AO910" s="5"/>
      <c r="AP910" s="35"/>
      <c r="AQ910" s="34"/>
      <c r="AR910" s="34"/>
      <c r="AS910" s="34"/>
      <c r="AT910" s="34"/>
      <c r="AU910" s="34"/>
      <c r="AV910" s="34"/>
      <c r="AW910" s="34"/>
      <c r="AX910" s="34"/>
      <c r="AY910" s="34"/>
      <c r="AZ910" s="34"/>
      <c r="BA910" s="5"/>
      <c r="BB910" s="5"/>
      <c r="BC910" s="5"/>
      <c r="BD910" s="5"/>
      <c r="BE910" s="5"/>
      <c r="BF910" s="5"/>
      <c r="BG910" s="5"/>
      <c r="BH910" s="5"/>
      <c r="BI910" s="5"/>
      <c r="BJ910" s="5"/>
      <c r="BK910" s="5"/>
      <c r="BL910" s="5"/>
      <c r="BM910" s="4"/>
      <c r="BN910" s="5"/>
      <c r="BO910" s="5"/>
      <c r="BP910" s="5"/>
      <c r="BQ910" s="5"/>
      <c r="BR910" s="5"/>
      <c r="BS910" s="5"/>
      <c r="BT910" s="5"/>
      <c r="BU910" s="5"/>
    </row>
    <row r="911" spans="1:73" ht="13" x14ac:dyDescent="0.15">
      <c r="A911" s="34"/>
      <c r="B911" s="5"/>
      <c r="C911" s="5"/>
      <c r="D911" s="5"/>
      <c r="E911" s="5"/>
      <c r="F911" s="5"/>
      <c r="G911" s="5"/>
      <c r="H911" s="5"/>
      <c r="I911" s="5"/>
      <c r="J911" s="5"/>
      <c r="K911" s="5"/>
      <c r="L911" s="34"/>
      <c r="M911" s="34"/>
      <c r="N911" s="34"/>
      <c r="O911" s="34"/>
      <c r="P911" s="34"/>
      <c r="Q911" s="34"/>
      <c r="R911" s="5"/>
      <c r="S911" s="5"/>
      <c r="T911" s="5"/>
      <c r="U911" s="5"/>
      <c r="V911" s="5"/>
      <c r="W911" s="34"/>
      <c r="X911" s="34"/>
      <c r="Y911" s="34"/>
      <c r="Z911" s="34"/>
      <c r="AA911" s="34"/>
      <c r="AB911" s="5"/>
      <c r="AC911" s="5"/>
      <c r="AD911" s="34"/>
      <c r="AE911" s="5"/>
      <c r="AF911" s="5"/>
      <c r="AG911" s="5"/>
      <c r="AH911" s="5"/>
      <c r="AI911" s="5"/>
      <c r="AJ911" s="5"/>
      <c r="AK911" s="5"/>
      <c r="AL911" s="5"/>
      <c r="AM911" s="5"/>
      <c r="AN911" s="5"/>
      <c r="AO911" s="5"/>
      <c r="AP911" s="35"/>
      <c r="AQ911" s="34"/>
      <c r="AR911" s="34"/>
      <c r="AS911" s="34"/>
      <c r="AT911" s="34"/>
      <c r="AU911" s="34"/>
      <c r="AV911" s="34"/>
      <c r="AW911" s="34"/>
      <c r="AX911" s="34"/>
      <c r="AY911" s="34"/>
      <c r="AZ911" s="34"/>
      <c r="BA911" s="5"/>
      <c r="BB911" s="5"/>
      <c r="BC911" s="5"/>
      <c r="BD911" s="5"/>
      <c r="BE911" s="5"/>
      <c r="BF911" s="5"/>
      <c r="BG911" s="5"/>
      <c r="BH911" s="5"/>
      <c r="BI911" s="5"/>
      <c r="BJ911" s="5"/>
      <c r="BK911" s="5"/>
      <c r="BL911" s="5"/>
      <c r="BM911" s="4"/>
      <c r="BN911" s="5"/>
      <c r="BO911" s="5"/>
      <c r="BP911" s="5"/>
      <c r="BQ911" s="5"/>
      <c r="BR911" s="5"/>
      <c r="BS911" s="5"/>
      <c r="BT911" s="5"/>
      <c r="BU911" s="5"/>
    </row>
    <row r="912" spans="1:73" ht="13" x14ac:dyDescent="0.15">
      <c r="A912" s="34"/>
      <c r="B912" s="5"/>
      <c r="C912" s="5"/>
      <c r="D912" s="5"/>
      <c r="E912" s="5"/>
      <c r="F912" s="5"/>
      <c r="G912" s="5"/>
      <c r="H912" s="5"/>
      <c r="I912" s="5"/>
      <c r="J912" s="5"/>
      <c r="K912" s="5"/>
      <c r="L912" s="34"/>
      <c r="M912" s="34"/>
      <c r="N912" s="34"/>
      <c r="O912" s="34"/>
      <c r="P912" s="34"/>
      <c r="Q912" s="34"/>
      <c r="R912" s="5"/>
      <c r="S912" s="5"/>
      <c r="T912" s="5"/>
      <c r="U912" s="5"/>
      <c r="V912" s="5"/>
      <c r="W912" s="34"/>
      <c r="X912" s="34"/>
      <c r="Y912" s="34"/>
      <c r="Z912" s="34"/>
      <c r="AA912" s="34"/>
      <c r="AB912" s="5"/>
      <c r="AC912" s="5"/>
      <c r="AD912" s="34"/>
      <c r="AE912" s="5"/>
      <c r="AF912" s="5"/>
      <c r="AG912" s="5"/>
      <c r="AH912" s="5"/>
      <c r="AI912" s="5"/>
      <c r="AJ912" s="5"/>
      <c r="AK912" s="5"/>
      <c r="AL912" s="5"/>
      <c r="AM912" s="5"/>
      <c r="AN912" s="5"/>
      <c r="AO912" s="5"/>
      <c r="AP912" s="35"/>
      <c r="AQ912" s="34"/>
      <c r="AR912" s="34"/>
      <c r="AS912" s="34"/>
      <c r="AT912" s="34"/>
      <c r="AU912" s="34"/>
      <c r="AV912" s="34"/>
      <c r="AW912" s="34"/>
      <c r="AX912" s="34"/>
      <c r="AY912" s="34"/>
      <c r="AZ912" s="34"/>
      <c r="BA912" s="5"/>
      <c r="BB912" s="5"/>
      <c r="BC912" s="5"/>
      <c r="BD912" s="5"/>
      <c r="BE912" s="5"/>
      <c r="BF912" s="5"/>
      <c r="BG912" s="5"/>
      <c r="BH912" s="5"/>
      <c r="BI912" s="5"/>
      <c r="BJ912" s="5"/>
      <c r="BK912" s="5"/>
      <c r="BL912" s="5"/>
      <c r="BM912" s="4"/>
      <c r="BN912" s="5"/>
      <c r="BO912" s="5"/>
      <c r="BP912" s="5"/>
      <c r="BQ912" s="5"/>
      <c r="BR912" s="5"/>
      <c r="BS912" s="5"/>
      <c r="BT912" s="5"/>
      <c r="BU912" s="5"/>
    </row>
    <row r="913" spans="1:73" ht="13" x14ac:dyDescent="0.15">
      <c r="A913" s="34"/>
      <c r="B913" s="5"/>
      <c r="C913" s="5"/>
      <c r="D913" s="5"/>
      <c r="E913" s="5"/>
      <c r="F913" s="5"/>
      <c r="G913" s="5"/>
      <c r="H913" s="5"/>
      <c r="I913" s="5"/>
      <c r="J913" s="5"/>
      <c r="K913" s="5"/>
      <c r="L913" s="34"/>
      <c r="M913" s="34"/>
      <c r="N913" s="34"/>
      <c r="O913" s="34"/>
      <c r="P913" s="34"/>
      <c r="Q913" s="34"/>
      <c r="R913" s="5"/>
      <c r="S913" s="5"/>
      <c r="T913" s="5"/>
      <c r="U913" s="5"/>
      <c r="V913" s="5"/>
      <c r="W913" s="34"/>
      <c r="X913" s="34"/>
      <c r="Y913" s="34"/>
      <c r="Z913" s="34"/>
      <c r="AA913" s="34"/>
      <c r="AB913" s="5"/>
      <c r="AC913" s="5"/>
      <c r="AD913" s="34"/>
      <c r="AE913" s="5"/>
      <c r="AF913" s="5"/>
      <c r="AG913" s="5"/>
      <c r="AH913" s="5"/>
      <c r="AI913" s="5"/>
      <c r="AJ913" s="5"/>
      <c r="AK913" s="5"/>
      <c r="AL913" s="5"/>
      <c r="AM913" s="5"/>
      <c r="AN913" s="5"/>
      <c r="AO913" s="5"/>
      <c r="AP913" s="35"/>
      <c r="AQ913" s="34"/>
      <c r="AR913" s="34"/>
      <c r="AS913" s="34"/>
      <c r="AT913" s="34"/>
      <c r="AU913" s="34"/>
      <c r="AV913" s="34"/>
      <c r="AW913" s="34"/>
      <c r="AX913" s="34"/>
      <c r="AY913" s="34"/>
      <c r="AZ913" s="34"/>
      <c r="BA913" s="5"/>
      <c r="BB913" s="5"/>
      <c r="BC913" s="5"/>
      <c r="BD913" s="5"/>
      <c r="BE913" s="5"/>
      <c r="BF913" s="5"/>
      <c r="BG913" s="5"/>
      <c r="BH913" s="5"/>
      <c r="BI913" s="5"/>
      <c r="BJ913" s="5"/>
      <c r="BK913" s="5"/>
      <c r="BL913" s="5"/>
      <c r="BM913" s="4"/>
      <c r="BN913" s="5"/>
      <c r="BO913" s="5"/>
      <c r="BP913" s="5"/>
      <c r="BQ913" s="5"/>
      <c r="BR913" s="5"/>
      <c r="BS913" s="5"/>
      <c r="BT913" s="5"/>
      <c r="BU913" s="5"/>
    </row>
    <row r="914" spans="1:73" ht="13" x14ac:dyDescent="0.15">
      <c r="A914" s="34"/>
      <c r="B914" s="5"/>
      <c r="C914" s="5"/>
      <c r="D914" s="5"/>
      <c r="E914" s="5"/>
      <c r="F914" s="5"/>
      <c r="G914" s="5"/>
      <c r="H914" s="5"/>
      <c r="I914" s="5"/>
      <c r="J914" s="5"/>
      <c r="K914" s="5"/>
      <c r="L914" s="34"/>
      <c r="M914" s="34"/>
      <c r="N914" s="34"/>
      <c r="O914" s="34"/>
      <c r="P914" s="34"/>
      <c r="Q914" s="34"/>
      <c r="R914" s="5"/>
      <c r="S914" s="5"/>
      <c r="T914" s="5"/>
      <c r="U914" s="5"/>
      <c r="V914" s="5"/>
      <c r="W914" s="34"/>
      <c r="X914" s="34"/>
      <c r="Y914" s="34"/>
      <c r="Z914" s="34"/>
      <c r="AA914" s="34"/>
      <c r="AB914" s="5"/>
      <c r="AC914" s="5"/>
      <c r="AD914" s="34"/>
      <c r="AE914" s="5"/>
      <c r="AF914" s="5"/>
      <c r="AG914" s="5"/>
      <c r="AH914" s="5"/>
      <c r="AI914" s="5"/>
      <c r="AJ914" s="5"/>
      <c r="AK914" s="5"/>
      <c r="AL914" s="5"/>
      <c r="AM914" s="5"/>
      <c r="AN914" s="5"/>
      <c r="AO914" s="5"/>
      <c r="AP914" s="35"/>
      <c r="AQ914" s="34"/>
      <c r="AR914" s="34"/>
      <c r="AS914" s="34"/>
      <c r="AT914" s="34"/>
      <c r="AU914" s="34"/>
      <c r="AV914" s="34"/>
      <c r="AW914" s="34"/>
      <c r="AX914" s="34"/>
      <c r="AY914" s="34"/>
      <c r="AZ914" s="34"/>
      <c r="BA914" s="5"/>
      <c r="BB914" s="5"/>
      <c r="BC914" s="5"/>
      <c r="BD914" s="5"/>
      <c r="BE914" s="5"/>
      <c r="BF914" s="5"/>
      <c r="BG914" s="5"/>
      <c r="BH914" s="5"/>
      <c r="BI914" s="5"/>
      <c r="BJ914" s="5"/>
      <c r="BK914" s="5"/>
      <c r="BL914" s="5"/>
      <c r="BM914" s="4"/>
      <c r="BN914" s="5"/>
      <c r="BO914" s="5"/>
      <c r="BP914" s="5"/>
      <c r="BQ914" s="5"/>
      <c r="BR914" s="5"/>
      <c r="BS914" s="5"/>
      <c r="BT914" s="5"/>
      <c r="BU914" s="5"/>
    </row>
    <row r="915" spans="1:73" ht="13" x14ac:dyDescent="0.15">
      <c r="A915" s="34"/>
      <c r="B915" s="5"/>
      <c r="C915" s="5"/>
      <c r="D915" s="5"/>
      <c r="E915" s="5"/>
      <c r="F915" s="5"/>
      <c r="G915" s="5"/>
      <c r="H915" s="5"/>
      <c r="I915" s="5"/>
      <c r="J915" s="5"/>
      <c r="K915" s="5"/>
      <c r="L915" s="34"/>
      <c r="M915" s="34"/>
      <c r="N915" s="34"/>
      <c r="O915" s="34"/>
      <c r="P915" s="34"/>
      <c r="Q915" s="34"/>
      <c r="R915" s="5"/>
      <c r="S915" s="5"/>
      <c r="T915" s="5"/>
      <c r="U915" s="5"/>
      <c r="V915" s="5"/>
      <c r="W915" s="34"/>
      <c r="X915" s="34"/>
      <c r="Y915" s="34"/>
      <c r="Z915" s="34"/>
      <c r="AA915" s="34"/>
      <c r="AB915" s="5"/>
      <c r="AC915" s="5"/>
      <c r="AD915" s="34"/>
      <c r="AE915" s="5"/>
      <c r="AF915" s="5"/>
      <c r="AG915" s="5"/>
      <c r="AH915" s="5"/>
      <c r="AI915" s="5"/>
      <c r="AJ915" s="5"/>
      <c r="AK915" s="5"/>
      <c r="AL915" s="5"/>
      <c r="AM915" s="5"/>
      <c r="AN915" s="5"/>
      <c r="AO915" s="5"/>
      <c r="AP915" s="35"/>
      <c r="AQ915" s="34"/>
      <c r="AR915" s="34"/>
      <c r="AS915" s="34"/>
      <c r="AT915" s="34"/>
      <c r="AU915" s="34"/>
      <c r="AV915" s="34"/>
      <c r="AW915" s="34"/>
      <c r="AX915" s="34"/>
      <c r="AY915" s="34"/>
      <c r="AZ915" s="34"/>
      <c r="BA915" s="5"/>
      <c r="BB915" s="5"/>
      <c r="BC915" s="5"/>
      <c r="BD915" s="5"/>
      <c r="BE915" s="5"/>
      <c r="BF915" s="5"/>
      <c r="BG915" s="5"/>
      <c r="BH915" s="5"/>
      <c r="BI915" s="5"/>
      <c r="BJ915" s="5"/>
      <c r="BK915" s="5"/>
      <c r="BL915" s="5"/>
      <c r="BM915" s="4"/>
      <c r="BN915" s="5"/>
      <c r="BO915" s="5"/>
      <c r="BP915" s="5"/>
      <c r="BQ915" s="5"/>
      <c r="BR915" s="5"/>
      <c r="BS915" s="5"/>
      <c r="BT915" s="5"/>
      <c r="BU915" s="5"/>
    </row>
    <row r="916" spans="1:73" ht="13" x14ac:dyDescent="0.15">
      <c r="A916" s="34"/>
      <c r="B916" s="5"/>
      <c r="C916" s="5"/>
      <c r="D916" s="5"/>
      <c r="E916" s="5"/>
      <c r="F916" s="5"/>
      <c r="G916" s="5"/>
      <c r="H916" s="5"/>
      <c r="I916" s="5"/>
      <c r="J916" s="5"/>
      <c r="K916" s="5"/>
      <c r="L916" s="34"/>
      <c r="M916" s="34"/>
      <c r="N916" s="34"/>
      <c r="O916" s="34"/>
      <c r="P916" s="34"/>
      <c r="Q916" s="34"/>
      <c r="R916" s="5"/>
      <c r="S916" s="5"/>
      <c r="T916" s="5"/>
      <c r="U916" s="5"/>
      <c r="V916" s="5"/>
      <c r="W916" s="34"/>
      <c r="X916" s="34"/>
      <c r="Y916" s="34"/>
      <c r="Z916" s="34"/>
      <c r="AA916" s="34"/>
      <c r="AB916" s="5"/>
      <c r="AC916" s="5"/>
      <c r="AD916" s="34"/>
      <c r="AE916" s="5"/>
      <c r="AF916" s="5"/>
      <c r="AG916" s="5"/>
      <c r="AH916" s="5"/>
      <c r="AI916" s="5"/>
      <c r="AJ916" s="5"/>
      <c r="AK916" s="5"/>
      <c r="AL916" s="5"/>
      <c r="AM916" s="5"/>
      <c r="AN916" s="5"/>
      <c r="AO916" s="5"/>
      <c r="AP916" s="35"/>
      <c r="AQ916" s="34"/>
      <c r="AR916" s="34"/>
      <c r="AS916" s="34"/>
      <c r="AT916" s="34"/>
      <c r="AU916" s="34"/>
      <c r="AV916" s="34"/>
      <c r="AW916" s="34"/>
      <c r="AX916" s="34"/>
      <c r="AY916" s="34"/>
      <c r="AZ916" s="34"/>
      <c r="BA916" s="5"/>
      <c r="BB916" s="5"/>
      <c r="BC916" s="5"/>
      <c r="BD916" s="5"/>
      <c r="BE916" s="5"/>
      <c r="BF916" s="5"/>
      <c r="BG916" s="5"/>
      <c r="BH916" s="5"/>
      <c r="BI916" s="5"/>
      <c r="BJ916" s="5"/>
      <c r="BK916" s="5"/>
      <c r="BL916" s="5"/>
      <c r="BM916" s="4"/>
      <c r="BN916" s="5"/>
      <c r="BO916" s="5"/>
      <c r="BP916" s="5"/>
      <c r="BQ916" s="5"/>
      <c r="BR916" s="5"/>
      <c r="BS916" s="5"/>
      <c r="BT916" s="5"/>
      <c r="BU916" s="5"/>
    </row>
    <row r="917" spans="1:73" ht="13" x14ac:dyDescent="0.15">
      <c r="A917" s="34"/>
      <c r="B917" s="5"/>
      <c r="C917" s="5"/>
      <c r="D917" s="5"/>
      <c r="E917" s="5"/>
      <c r="F917" s="5"/>
      <c r="G917" s="5"/>
      <c r="H917" s="5"/>
      <c r="I917" s="5"/>
      <c r="J917" s="5"/>
      <c r="K917" s="5"/>
      <c r="L917" s="34"/>
      <c r="M917" s="34"/>
      <c r="N917" s="34"/>
      <c r="O917" s="34"/>
      <c r="P917" s="34"/>
      <c r="Q917" s="34"/>
      <c r="R917" s="5"/>
      <c r="S917" s="5"/>
      <c r="T917" s="5"/>
      <c r="U917" s="5"/>
      <c r="V917" s="5"/>
      <c r="W917" s="34"/>
      <c r="X917" s="34"/>
      <c r="Y917" s="34"/>
      <c r="Z917" s="34"/>
      <c r="AA917" s="34"/>
      <c r="AB917" s="5"/>
      <c r="AC917" s="5"/>
      <c r="AD917" s="34"/>
      <c r="AE917" s="5"/>
      <c r="AF917" s="5"/>
      <c r="AG917" s="5"/>
      <c r="AH917" s="5"/>
      <c r="AI917" s="5"/>
      <c r="AJ917" s="5"/>
      <c r="AK917" s="5"/>
      <c r="AL917" s="5"/>
      <c r="AM917" s="5"/>
      <c r="AN917" s="5"/>
      <c r="AO917" s="5"/>
      <c r="AP917" s="35"/>
      <c r="AQ917" s="34"/>
      <c r="AR917" s="34"/>
      <c r="AS917" s="34"/>
      <c r="AT917" s="34"/>
      <c r="AU917" s="34"/>
      <c r="AV917" s="34"/>
      <c r="AW917" s="34"/>
      <c r="AX917" s="34"/>
      <c r="AY917" s="34"/>
      <c r="AZ917" s="34"/>
      <c r="BA917" s="5"/>
      <c r="BB917" s="5"/>
      <c r="BC917" s="5"/>
      <c r="BD917" s="5"/>
      <c r="BE917" s="5"/>
      <c r="BF917" s="5"/>
      <c r="BG917" s="5"/>
      <c r="BH917" s="5"/>
      <c r="BI917" s="5"/>
      <c r="BJ917" s="5"/>
      <c r="BK917" s="5"/>
      <c r="BL917" s="5"/>
      <c r="BM917" s="4"/>
      <c r="BN917" s="5"/>
      <c r="BO917" s="5"/>
      <c r="BP917" s="5"/>
      <c r="BQ917" s="5"/>
      <c r="BR917" s="5"/>
      <c r="BS917" s="5"/>
      <c r="BT917" s="5"/>
      <c r="BU917" s="5"/>
    </row>
    <row r="918" spans="1:73" ht="13" x14ac:dyDescent="0.15">
      <c r="A918" s="34"/>
      <c r="B918" s="5"/>
      <c r="C918" s="5"/>
      <c r="D918" s="5"/>
      <c r="E918" s="5"/>
      <c r="F918" s="5"/>
      <c r="G918" s="5"/>
      <c r="H918" s="5"/>
      <c r="I918" s="5"/>
      <c r="J918" s="5"/>
      <c r="K918" s="5"/>
      <c r="L918" s="34"/>
      <c r="M918" s="34"/>
      <c r="N918" s="34"/>
      <c r="O918" s="34"/>
      <c r="P918" s="34"/>
      <c r="Q918" s="34"/>
      <c r="R918" s="5"/>
      <c r="S918" s="5"/>
      <c r="T918" s="5"/>
      <c r="U918" s="5"/>
      <c r="V918" s="5"/>
      <c r="W918" s="34"/>
      <c r="X918" s="34"/>
      <c r="Y918" s="34"/>
      <c r="Z918" s="34"/>
      <c r="AA918" s="34"/>
      <c r="AB918" s="5"/>
      <c r="AC918" s="5"/>
      <c r="AD918" s="34"/>
      <c r="AE918" s="5"/>
      <c r="AF918" s="5"/>
      <c r="AG918" s="5"/>
      <c r="AH918" s="5"/>
      <c r="AI918" s="5"/>
      <c r="AJ918" s="5"/>
      <c r="AK918" s="5"/>
      <c r="AL918" s="5"/>
      <c r="AM918" s="5"/>
      <c r="AN918" s="5"/>
      <c r="AO918" s="5"/>
      <c r="AP918" s="35"/>
      <c r="AQ918" s="34"/>
      <c r="AR918" s="34"/>
      <c r="AS918" s="34"/>
      <c r="AT918" s="34"/>
      <c r="AU918" s="34"/>
      <c r="AV918" s="34"/>
      <c r="AW918" s="34"/>
      <c r="AX918" s="34"/>
      <c r="AY918" s="34"/>
      <c r="AZ918" s="34"/>
      <c r="BA918" s="5"/>
      <c r="BB918" s="5"/>
      <c r="BC918" s="5"/>
      <c r="BD918" s="5"/>
      <c r="BE918" s="5"/>
      <c r="BF918" s="5"/>
      <c r="BG918" s="5"/>
      <c r="BH918" s="5"/>
      <c r="BI918" s="5"/>
      <c r="BJ918" s="5"/>
      <c r="BK918" s="5"/>
      <c r="BL918" s="5"/>
      <c r="BM918" s="4"/>
      <c r="BN918" s="5"/>
      <c r="BO918" s="5"/>
      <c r="BP918" s="5"/>
      <c r="BQ918" s="5"/>
      <c r="BR918" s="5"/>
      <c r="BS918" s="5"/>
      <c r="BT918" s="5"/>
      <c r="BU918" s="5"/>
    </row>
    <row r="919" spans="1:73" ht="13" x14ac:dyDescent="0.15">
      <c r="A919" s="34"/>
      <c r="B919" s="5"/>
      <c r="C919" s="5"/>
      <c r="D919" s="5"/>
      <c r="E919" s="5"/>
      <c r="F919" s="5"/>
      <c r="G919" s="5"/>
      <c r="H919" s="5"/>
      <c r="I919" s="5"/>
      <c r="J919" s="5"/>
      <c r="K919" s="5"/>
      <c r="L919" s="34"/>
      <c r="M919" s="34"/>
      <c r="N919" s="34"/>
      <c r="O919" s="34"/>
      <c r="P919" s="34"/>
      <c r="Q919" s="34"/>
      <c r="R919" s="5"/>
      <c r="S919" s="5"/>
      <c r="T919" s="5"/>
      <c r="U919" s="5"/>
      <c r="V919" s="5"/>
      <c r="W919" s="34"/>
      <c r="X919" s="34"/>
      <c r="Y919" s="34"/>
      <c r="Z919" s="34"/>
      <c r="AA919" s="34"/>
      <c r="AB919" s="5"/>
      <c r="AC919" s="5"/>
      <c r="AD919" s="34"/>
      <c r="AE919" s="5"/>
      <c r="AF919" s="5"/>
      <c r="AG919" s="5"/>
      <c r="AH919" s="5"/>
      <c r="AI919" s="5"/>
      <c r="AJ919" s="5"/>
      <c r="AK919" s="5"/>
      <c r="AL919" s="5"/>
      <c r="AM919" s="5"/>
      <c r="AN919" s="5"/>
      <c r="AO919" s="5"/>
      <c r="AP919" s="35"/>
      <c r="AQ919" s="34"/>
      <c r="AR919" s="34"/>
      <c r="AS919" s="34"/>
      <c r="AT919" s="34"/>
      <c r="AU919" s="34"/>
      <c r="AV919" s="34"/>
      <c r="AW919" s="34"/>
      <c r="AX919" s="34"/>
      <c r="AY919" s="34"/>
      <c r="AZ919" s="34"/>
      <c r="BA919" s="5"/>
      <c r="BB919" s="5"/>
      <c r="BC919" s="5"/>
      <c r="BD919" s="5"/>
      <c r="BE919" s="5"/>
      <c r="BF919" s="5"/>
      <c r="BG919" s="5"/>
      <c r="BH919" s="5"/>
      <c r="BI919" s="5"/>
      <c r="BJ919" s="5"/>
      <c r="BK919" s="5"/>
      <c r="BL919" s="5"/>
      <c r="BM919" s="4"/>
      <c r="BN919" s="5"/>
      <c r="BO919" s="5"/>
      <c r="BP919" s="5"/>
      <c r="BQ919" s="5"/>
      <c r="BR919" s="5"/>
      <c r="BS919" s="5"/>
      <c r="BT919" s="5"/>
      <c r="BU919" s="5"/>
    </row>
    <row r="920" spans="1:73" ht="13" x14ac:dyDescent="0.15">
      <c r="A920" s="34"/>
      <c r="B920" s="5"/>
      <c r="C920" s="5"/>
      <c r="D920" s="5"/>
      <c r="E920" s="5"/>
      <c r="F920" s="5"/>
      <c r="G920" s="5"/>
      <c r="H920" s="5"/>
      <c r="I920" s="5"/>
      <c r="J920" s="5"/>
      <c r="K920" s="5"/>
      <c r="L920" s="34"/>
      <c r="M920" s="34"/>
      <c r="N920" s="34"/>
      <c r="O920" s="34"/>
      <c r="P920" s="34"/>
      <c r="Q920" s="34"/>
      <c r="R920" s="5"/>
      <c r="S920" s="5"/>
      <c r="T920" s="5"/>
      <c r="U920" s="5"/>
      <c r="V920" s="5"/>
      <c r="W920" s="34"/>
      <c r="X920" s="34"/>
      <c r="Y920" s="34"/>
      <c r="Z920" s="34"/>
      <c r="AA920" s="34"/>
      <c r="AB920" s="5"/>
      <c r="AC920" s="5"/>
      <c r="AD920" s="34"/>
      <c r="AE920" s="5"/>
      <c r="AF920" s="5"/>
      <c r="AG920" s="5"/>
      <c r="AH920" s="5"/>
      <c r="AI920" s="5"/>
      <c r="AJ920" s="5"/>
      <c r="AK920" s="5"/>
      <c r="AL920" s="5"/>
      <c r="AM920" s="5"/>
      <c r="AN920" s="5"/>
      <c r="AO920" s="5"/>
      <c r="AP920" s="35"/>
      <c r="AQ920" s="34"/>
      <c r="AR920" s="34"/>
      <c r="AS920" s="34"/>
      <c r="AT920" s="34"/>
      <c r="AU920" s="34"/>
      <c r="AV920" s="34"/>
      <c r="AW920" s="34"/>
      <c r="AX920" s="34"/>
      <c r="AY920" s="34"/>
      <c r="AZ920" s="34"/>
      <c r="BA920" s="5"/>
      <c r="BB920" s="5"/>
      <c r="BC920" s="5"/>
      <c r="BD920" s="5"/>
      <c r="BE920" s="5"/>
      <c r="BF920" s="5"/>
      <c r="BG920" s="5"/>
      <c r="BH920" s="5"/>
      <c r="BI920" s="5"/>
      <c r="BJ920" s="5"/>
      <c r="BK920" s="5"/>
      <c r="BL920" s="5"/>
      <c r="BM920" s="4"/>
      <c r="BN920" s="5"/>
      <c r="BO920" s="5"/>
      <c r="BP920" s="5"/>
      <c r="BQ920" s="5"/>
      <c r="BR920" s="5"/>
      <c r="BS920" s="5"/>
      <c r="BT920" s="5"/>
      <c r="BU920" s="5"/>
    </row>
    <row r="921" spans="1:73" ht="13" x14ac:dyDescent="0.15">
      <c r="A921" s="34"/>
      <c r="B921" s="5"/>
      <c r="C921" s="5"/>
      <c r="D921" s="5"/>
      <c r="E921" s="5"/>
      <c r="F921" s="5"/>
      <c r="G921" s="5"/>
      <c r="H921" s="5"/>
      <c r="I921" s="5"/>
      <c r="J921" s="5"/>
      <c r="K921" s="5"/>
      <c r="L921" s="34"/>
      <c r="M921" s="34"/>
      <c r="N921" s="34"/>
      <c r="O921" s="34"/>
      <c r="P921" s="34"/>
      <c r="Q921" s="34"/>
      <c r="R921" s="5"/>
      <c r="S921" s="5"/>
      <c r="T921" s="5"/>
      <c r="U921" s="5"/>
      <c r="V921" s="5"/>
      <c r="W921" s="34"/>
      <c r="X921" s="34"/>
      <c r="Y921" s="34"/>
      <c r="Z921" s="34"/>
      <c r="AA921" s="34"/>
      <c r="AB921" s="5"/>
      <c r="AC921" s="5"/>
      <c r="AD921" s="34"/>
      <c r="AE921" s="5"/>
      <c r="AF921" s="5"/>
      <c r="AG921" s="5"/>
      <c r="AH921" s="5"/>
      <c r="AI921" s="5"/>
      <c r="AJ921" s="5"/>
      <c r="AK921" s="5"/>
      <c r="AL921" s="5"/>
      <c r="AM921" s="5"/>
      <c r="AN921" s="5"/>
      <c r="AO921" s="5"/>
      <c r="AP921" s="35"/>
      <c r="AQ921" s="34"/>
      <c r="AR921" s="34"/>
      <c r="AS921" s="34"/>
      <c r="AT921" s="34"/>
      <c r="AU921" s="34"/>
      <c r="AV921" s="34"/>
      <c r="AW921" s="34"/>
      <c r="AX921" s="34"/>
      <c r="AY921" s="34"/>
      <c r="AZ921" s="34"/>
      <c r="BA921" s="5"/>
      <c r="BB921" s="5"/>
      <c r="BC921" s="5"/>
      <c r="BD921" s="5"/>
      <c r="BE921" s="5"/>
      <c r="BF921" s="5"/>
      <c r="BG921" s="5"/>
      <c r="BH921" s="5"/>
      <c r="BI921" s="5"/>
      <c r="BJ921" s="5"/>
      <c r="BK921" s="5"/>
      <c r="BL921" s="5"/>
      <c r="BM921" s="4"/>
      <c r="BN921" s="5"/>
      <c r="BO921" s="5"/>
      <c r="BP921" s="5"/>
      <c r="BQ921" s="5"/>
      <c r="BR921" s="5"/>
      <c r="BS921" s="5"/>
      <c r="BT921" s="5"/>
      <c r="BU921" s="5"/>
    </row>
    <row r="922" spans="1:73" ht="13" x14ac:dyDescent="0.15">
      <c r="A922" s="34"/>
      <c r="B922" s="5"/>
      <c r="C922" s="5"/>
      <c r="D922" s="5"/>
      <c r="E922" s="5"/>
      <c r="F922" s="5"/>
      <c r="G922" s="5"/>
      <c r="H922" s="5"/>
      <c r="I922" s="5"/>
      <c r="J922" s="5"/>
      <c r="K922" s="5"/>
      <c r="L922" s="34"/>
      <c r="M922" s="34"/>
      <c r="N922" s="34"/>
      <c r="O922" s="34"/>
      <c r="P922" s="34"/>
      <c r="Q922" s="34"/>
      <c r="R922" s="5"/>
      <c r="S922" s="5"/>
      <c r="T922" s="5"/>
      <c r="U922" s="5"/>
      <c r="V922" s="5"/>
      <c r="W922" s="34"/>
      <c r="X922" s="34"/>
      <c r="Y922" s="34"/>
      <c r="Z922" s="34"/>
      <c r="AA922" s="34"/>
      <c r="AB922" s="5"/>
      <c r="AC922" s="5"/>
      <c r="AD922" s="34"/>
      <c r="AE922" s="5"/>
      <c r="AF922" s="5"/>
      <c r="AG922" s="5"/>
      <c r="AH922" s="5"/>
      <c r="AI922" s="5"/>
      <c r="AJ922" s="5"/>
      <c r="AK922" s="5"/>
      <c r="AL922" s="5"/>
      <c r="AM922" s="5"/>
      <c r="AN922" s="5"/>
      <c r="AO922" s="5"/>
      <c r="AP922" s="35"/>
      <c r="AQ922" s="34"/>
      <c r="AR922" s="34"/>
      <c r="AS922" s="34"/>
      <c r="AT922" s="34"/>
      <c r="AU922" s="34"/>
      <c r="AV922" s="34"/>
      <c r="AW922" s="34"/>
      <c r="AX922" s="34"/>
      <c r="AY922" s="34"/>
      <c r="AZ922" s="34"/>
      <c r="BA922" s="5"/>
      <c r="BB922" s="5"/>
      <c r="BC922" s="5"/>
      <c r="BD922" s="5"/>
      <c r="BE922" s="5"/>
      <c r="BF922" s="5"/>
      <c r="BG922" s="5"/>
      <c r="BH922" s="5"/>
      <c r="BI922" s="5"/>
      <c r="BJ922" s="5"/>
      <c r="BK922" s="5"/>
      <c r="BL922" s="5"/>
      <c r="BM922" s="4"/>
      <c r="BN922" s="5"/>
      <c r="BO922" s="5"/>
      <c r="BP922" s="5"/>
      <c r="BQ922" s="5"/>
      <c r="BR922" s="5"/>
      <c r="BS922" s="5"/>
      <c r="BT922" s="5"/>
      <c r="BU922" s="5"/>
    </row>
    <row r="923" spans="1:73" ht="13" x14ac:dyDescent="0.15">
      <c r="A923" s="34"/>
      <c r="B923" s="5"/>
      <c r="C923" s="5"/>
      <c r="D923" s="5"/>
      <c r="E923" s="5"/>
      <c r="F923" s="5"/>
      <c r="G923" s="5"/>
      <c r="H923" s="5"/>
      <c r="I923" s="5"/>
      <c r="J923" s="5"/>
      <c r="K923" s="5"/>
      <c r="L923" s="34"/>
      <c r="M923" s="34"/>
      <c r="N923" s="34"/>
      <c r="O923" s="34"/>
      <c r="P923" s="34"/>
      <c r="Q923" s="34"/>
      <c r="R923" s="5"/>
      <c r="S923" s="5"/>
      <c r="T923" s="5"/>
      <c r="U923" s="5"/>
      <c r="V923" s="5"/>
      <c r="W923" s="34"/>
      <c r="X923" s="34"/>
      <c r="Y923" s="34"/>
      <c r="Z923" s="34"/>
      <c r="AA923" s="34"/>
      <c r="AB923" s="5"/>
      <c r="AC923" s="5"/>
      <c r="AD923" s="34"/>
      <c r="AE923" s="5"/>
      <c r="AF923" s="5"/>
      <c r="AG923" s="5"/>
      <c r="AH923" s="5"/>
      <c r="AI923" s="5"/>
      <c r="AJ923" s="5"/>
      <c r="AK923" s="5"/>
      <c r="AL923" s="5"/>
      <c r="AM923" s="5"/>
      <c r="AN923" s="5"/>
      <c r="AO923" s="5"/>
      <c r="AP923" s="35"/>
      <c r="AQ923" s="34"/>
      <c r="AR923" s="34"/>
      <c r="AS923" s="34"/>
      <c r="AT923" s="34"/>
      <c r="AU923" s="34"/>
      <c r="AV923" s="34"/>
      <c r="AW923" s="34"/>
      <c r="AX923" s="34"/>
      <c r="AY923" s="34"/>
      <c r="AZ923" s="34"/>
      <c r="BA923" s="5"/>
      <c r="BB923" s="5"/>
      <c r="BC923" s="5"/>
      <c r="BD923" s="5"/>
      <c r="BE923" s="5"/>
      <c r="BF923" s="5"/>
      <c r="BG923" s="5"/>
      <c r="BH923" s="5"/>
      <c r="BI923" s="5"/>
      <c r="BJ923" s="5"/>
      <c r="BK923" s="5"/>
      <c r="BL923" s="5"/>
      <c r="BM923" s="4"/>
      <c r="BN923" s="5"/>
      <c r="BO923" s="5"/>
      <c r="BP923" s="5"/>
      <c r="BQ923" s="5"/>
      <c r="BR923" s="5"/>
      <c r="BS923" s="5"/>
      <c r="BT923" s="5"/>
      <c r="BU923" s="5"/>
    </row>
    <row r="924" spans="1:73" ht="13" x14ac:dyDescent="0.15">
      <c r="A924" s="34"/>
      <c r="B924" s="5"/>
      <c r="C924" s="5"/>
      <c r="D924" s="5"/>
      <c r="E924" s="5"/>
      <c r="F924" s="5"/>
      <c r="G924" s="5"/>
      <c r="H924" s="5"/>
      <c r="I924" s="5"/>
      <c r="J924" s="5"/>
      <c r="K924" s="5"/>
      <c r="L924" s="34"/>
      <c r="M924" s="34"/>
      <c r="N924" s="34"/>
      <c r="O924" s="34"/>
      <c r="P924" s="34"/>
      <c r="Q924" s="34"/>
      <c r="R924" s="5"/>
      <c r="S924" s="5"/>
      <c r="T924" s="5"/>
      <c r="U924" s="5"/>
      <c r="V924" s="5"/>
      <c r="W924" s="34"/>
      <c r="X924" s="34"/>
      <c r="Y924" s="34"/>
      <c r="Z924" s="34"/>
      <c r="AA924" s="34"/>
      <c r="AB924" s="5"/>
      <c r="AC924" s="5"/>
      <c r="AD924" s="34"/>
      <c r="AE924" s="5"/>
      <c r="AF924" s="5"/>
      <c r="AG924" s="5"/>
      <c r="AH924" s="5"/>
      <c r="AI924" s="5"/>
      <c r="AJ924" s="5"/>
      <c r="AK924" s="5"/>
      <c r="AL924" s="5"/>
      <c r="AM924" s="5"/>
      <c r="AN924" s="5"/>
      <c r="AO924" s="5"/>
      <c r="AP924" s="35"/>
      <c r="AQ924" s="34"/>
      <c r="AR924" s="34"/>
      <c r="AS924" s="34"/>
      <c r="AT924" s="34"/>
      <c r="AU924" s="34"/>
      <c r="AV924" s="34"/>
      <c r="AW924" s="34"/>
      <c r="AX924" s="34"/>
      <c r="AY924" s="34"/>
      <c r="AZ924" s="34"/>
      <c r="BA924" s="5"/>
      <c r="BB924" s="5"/>
      <c r="BC924" s="5"/>
      <c r="BD924" s="5"/>
      <c r="BE924" s="5"/>
      <c r="BF924" s="5"/>
      <c r="BG924" s="5"/>
      <c r="BH924" s="5"/>
      <c r="BI924" s="5"/>
      <c r="BJ924" s="5"/>
      <c r="BK924" s="5"/>
      <c r="BL924" s="5"/>
      <c r="BM924" s="4"/>
      <c r="BN924" s="5"/>
      <c r="BO924" s="5"/>
      <c r="BP924" s="5"/>
      <c r="BQ924" s="5"/>
      <c r="BR924" s="5"/>
      <c r="BS924" s="5"/>
      <c r="BT924" s="5"/>
      <c r="BU924" s="5"/>
    </row>
    <row r="925" spans="1:73" ht="13" x14ac:dyDescent="0.15">
      <c r="A925" s="34"/>
      <c r="B925" s="5"/>
      <c r="C925" s="5"/>
      <c r="D925" s="5"/>
      <c r="E925" s="5"/>
      <c r="F925" s="5"/>
      <c r="G925" s="5"/>
      <c r="H925" s="5"/>
      <c r="I925" s="5"/>
      <c r="J925" s="5"/>
      <c r="K925" s="5"/>
      <c r="L925" s="34"/>
      <c r="M925" s="34"/>
      <c r="N925" s="34"/>
      <c r="O925" s="34"/>
      <c r="P925" s="34"/>
      <c r="Q925" s="34"/>
      <c r="R925" s="5"/>
      <c r="S925" s="5"/>
      <c r="T925" s="5"/>
      <c r="U925" s="5"/>
      <c r="V925" s="5"/>
      <c r="W925" s="34"/>
      <c r="X925" s="34"/>
      <c r="Y925" s="34"/>
      <c r="Z925" s="34"/>
      <c r="AA925" s="34"/>
      <c r="AB925" s="5"/>
      <c r="AC925" s="5"/>
      <c r="AD925" s="34"/>
      <c r="AE925" s="5"/>
      <c r="AF925" s="5"/>
      <c r="AG925" s="5"/>
      <c r="AH925" s="5"/>
      <c r="AI925" s="5"/>
      <c r="AJ925" s="5"/>
      <c r="AK925" s="5"/>
      <c r="AL925" s="5"/>
      <c r="AM925" s="5"/>
      <c r="AN925" s="5"/>
      <c r="AO925" s="5"/>
      <c r="AP925" s="35"/>
      <c r="AQ925" s="34"/>
      <c r="AR925" s="34"/>
      <c r="AS925" s="34"/>
      <c r="AT925" s="34"/>
      <c r="AU925" s="34"/>
      <c r="AV925" s="34"/>
      <c r="AW925" s="34"/>
      <c r="AX925" s="34"/>
      <c r="AY925" s="34"/>
      <c r="AZ925" s="34"/>
      <c r="BA925" s="5"/>
      <c r="BB925" s="5"/>
      <c r="BC925" s="5"/>
      <c r="BD925" s="5"/>
      <c r="BE925" s="5"/>
      <c r="BF925" s="5"/>
      <c r="BG925" s="5"/>
      <c r="BH925" s="5"/>
      <c r="BI925" s="5"/>
      <c r="BJ925" s="5"/>
      <c r="BK925" s="5"/>
      <c r="BL925" s="5"/>
      <c r="BM925" s="4"/>
      <c r="BN925" s="5"/>
      <c r="BO925" s="5"/>
      <c r="BP925" s="5"/>
      <c r="BQ925" s="5"/>
      <c r="BR925" s="5"/>
      <c r="BS925" s="5"/>
      <c r="BT925" s="5"/>
      <c r="BU925" s="5"/>
    </row>
    <row r="926" spans="1:73" ht="13" x14ac:dyDescent="0.15">
      <c r="A926" s="34"/>
      <c r="B926" s="5"/>
      <c r="C926" s="5"/>
      <c r="D926" s="5"/>
      <c r="E926" s="5"/>
      <c r="F926" s="5"/>
      <c r="G926" s="5"/>
      <c r="H926" s="5"/>
      <c r="I926" s="5"/>
      <c r="J926" s="5"/>
      <c r="K926" s="5"/>
      <c r="L926" s="34"/>
      <c r="M926" s="34"/>
      <c r="N926" s="34"/>
      <c r="O926" s="34"/>
      <c r="P926" s="34"/>
      <c r="Q926" s="34"/>
      <c r="R926" s="5"/>
      <c r="S926" s="5"/>
      <c r="T926" s="5"/>
      <c r="U926" s="5"/>
      <c r="V926" s="5"/>
      <c r="W926" s="34"/>
      <c r="X926" s="34"/>
      <c r="Y926" s="34"/>
      <c r="Z926" s="34"/>
      <c r="AA926" s="34"/>
      <c r="AB926" s="5"/>
      <c r="AC926" s="5"/>
      <c r="AD926" s="34"/>
      <c r="AE926" s="5"/>
      <c r="AF926" s="5"/>
      <c r="AG926" s="5"/>
      <c r="AH926" s="5"/>
      <c r="AI926" s="5"/>
      <c r="AJ926" s="5"/>
      <c r="AK926" s="5"/>
      <c r="AL926" s="5"/>
      <c r="AM926" s="5"/>
      <c r="AN926" s="5"/>
      <c r="AO926" s="5"/>
      <c r="AP926" s="35"/>
      <c r="AQ926" s="34"/>
      <c r="AR926" s="34"/>
      <c r="AS926" s="34"/>
      <c r="AT926" s="34"/>
      <c r="AU926" s="34"/>
      <c r="AV926" s="34"/>
      <c r="AW926" s="34"/>
      <c r="AX926" s="34"/>
      <c r="AY926" s="34"/>
      <c r="AZ926" s="34"/>
      <c r="BA926" s="5"/>
      <c r="BB926" s="5"/>
      <c r="BC926" s="5"/>
      <c r="BD926" s="5"/>
      <c r="BE926" s="5"/>
      <c r="BF926" s="5"/>
      <c r="BG926" s="5"/>
      <c r="BH926" s="5"/>
      <c r="BI926" s="5"/>
      <c r="BJ926" s="5"/>
      <c r="BK926" s="5"/>
      <c r="BL926" s="5"/>
      <c r="BM926" s="4"/>
      <c r="BN926" s="5"/>
      <c r="BO926" s="5"/>
      <c r="BP926" s="5"/>
      <c r="BQ926" s="5"/>
      <c r="BR926" s="5"/>
      <c r="BS926" s="5"/>
      <c r="BT926" s="5"/>
      <c r="BU926" s="5"/>
    </row>
    <row r="927" spans="1:73" ht="13" x14ac:dyDescent="0.15">
      <c r="A927" s="34"/>
      <c r="B927" s="5"/>
      <c r="C927" s="5"/>
      <c r="D927" s="5"/>
      <c r="E927" s="5"/>
      <c r="F927" s="5"/>
      <c r="G927" s="5"/>
      <c r="H927" s="5"/>
      <c r="I927" s="5"/>
      <c r="J927" s="5"/>
      <c r="K927" s="5"/>
      <c r="L927" s="34"/>
      <c r="M927" s="34"/>
      <c r="N927" s="34"/>
      <c r="O927" s="34"/>
      <c r="P927" s="34"/>
      <c r="Q927" s="34"/>
      <c r="R927" s="5"/>
      <c r="S927" s="5"/>
      <c r="T927" s="5"/>
      <c r="U927" s="5"/>
      <c r="V927" s="5"/>
      <c r="W927" s="34"/>
      <c r="X927" s="34"/>
      <c r="Y927" s="34"/>
      <c r="Z927" s="34"/>
      <c r="AA927" s="34"/>
      <c r="AB927" s="5"/>
      <c r="AC927" s="5"/>
      <c r="AD927" s="34"/>
      <c r="AE927" s="5"/>
      <c r="AF927" s="5"/>
      <c r="AG927" s="5"/>
      <c r="AH927" s="5"/>
      <c r="AI927" s="5"/>
      <c r="AJ927" s="5"/>
      <c r="AK927" s="5"/>
      <c r="AL927" s="5"/>
      <c r="AM927" s="5"/>
      <c r="AN927" s="5"/>
      <c r="AO927" s="5"/>
      <c r="AP927" s="35"/>
      <c r="AQ927" s="34"/>
      <c r="AR927" s="34"/>
      <c r="AS927" s="34"/>
      <c r="AT927" s="34"/>
      <c r="AU927" s="34"/>
      <c r="AV927" s="34"/>
      <c r="AW927" s="34"/>
      <c r="AX927" s="34"/>
      <c r="AY927" s="34"/>
      <c r="AZ927" s="34"/>
      <c r="BA927" s="5"/>
      <c r="BB927" s="5"/>
      <c r="BC927" s="5"/>
      <c r="BD927" s="5"/>
      <c r="BE927" s="5"/>
      <c r="BF927" s="5"/>
      <c r="BG927" s="5"/>
      <c r="BH927" s="5"/>
      <c r="BI927" s="5"/>
      <c r="BJ927" s="5"/>
      <c r="BK927" s="5"/>
      <c r="BL927" s="5"/>
      <c r="BM927" s="4"/>
      <c r="BN927" s="5"/>
      <c r="BO927" s="5"/>
      <c r="BP927" s="5"/>
      <c r="BQ927" s="5"/>
      <c r="BR927" s="5"/>
      <c r="BS927" s="5"/>
      <c r="BT927" s="5"/>
      <c r="BU927" s="5"/>
    </row>
    <row r="928" spans="1:73" ht="13" x14ac:dyDescent="0.15">
      <c r="A928" s="34"/>
      <c r="B928" s="5"/>
      <c r="C928" s="5"/>
      <c r="D928" s="5"/>
      <c r="E928" s="5"/>
      <c r="F928" s="5"/>
      <c r="G928" s="5"/>
      <c r="H928" s="5"/>
      <c r="I928" s="5"/>
      <c r="J928" s="5"/>
      <c r="K928" s="5"/>
      <c r="L928" s="34"/>
      <c r="M928" s="34"/>
      <c r="N928" s="34"/>
      <c r="O928" s="34"/>
      <c r="P928" s="34"/>
      <c r="Q928" s="34"/>
      <c r="R928" s="5"/>
      <c r="S928" s="5"/>
      <c r="T928" s="5"/>
      <c r="U928" s="5"/>
      <c r="V928" s="5"/>
      <c r="W928" s="34"/>
      <c r="X928" s="34"/>
      <c r="Y928" s="34"/>
      <c r="Z928" s="34"/>
      <c r="AA928" s="34"/>
      <c r="AB928" s="5"/>
      <c r="AC928" s="5"/>
      <c r="AD928" s="34"/>
      <c r="AE928" s="5"/>
      <c r="AF928" s="5"/>
      <c r="AG928" s="5"/>
      <c r="AH928" s="5"/>
      <c r="AI928" s="5"/>
      <c r="AJ928" s="5"/>
      <c r="AK928" s="5"/>
      <c r="AL928" s="5"/>
      <c r="AM928" s="5"/>
      <c r="AN928" s="5"/>
      <c r="AO928" s="5"/>
      <c r="AP928" s="35"/>
      <c r="AQ928" s="34"/>
      <c r="AR928" s="34"/>
      <c r="AS928" s="34"/>
      <c r="AT928" s="34"/>
      <c r="AU928" s="34"/>
      <c r="AV928" s="34"/>
      <c r="AW928" s="34"/>
      <c r="AX928" s="34"/>
      <c r="AY928" s="34"/>
      <c r="AZ928" s="34"/>
      <c r="BA928" s="5"/>
      <c r="BB928" s="5"/>
      <c r="BC928" s="5"/>
      <c r="BD928" s="5"/>
      <c r="BE928" s="5"/>
      <c r="BF928" s="5"/>
      <c r="BG928" s="5"/>
      <c r="BH928" s="5"/>
      <c r="BI928" s="5"/>
      <c r="BJ928" s="5"/>
      <c r="BK928" s="5"/>
      <c r="BL928" s="5"/>
      <c r="BM928" s="4"/>
      <c r="BN928" s="5"/>
      <c r="BO928" s="5"/>
      <c r="BP928" s="5"/>
      <c r="BQ928" s="5"/>
      <c r="BR928" s="5"/>
      <c r="BS928" s="5"/>
      <c r="BT928" s="5"/>
      <c r="BU928" s="5"/>
    </row>
    <row r="929" spans="1:73" ht="13" x14ac:dyDescent="0.15">
      <c r="A929" s="34"/>
      <c r="B929" s="5"/>
      <c r="C929" s="5"/>
      <c r="D929" s="5"/>
      <c r="E929" s="5"/>
      <c r="F929" s="5"/>
      <c r="G929" s="5"/>
      <c r="H929" s="5"/>
      <c r="I929" s="5"/>
      <c r="J929" s="5"/>
      <c r="K929" s="5"/>
      <c r="L929" s="34"/>
      <c r="M929" s="34"/>
      <c r="N929" s="34"/>
      <c r="O929" s="34"/>
      <c r="P929" s="34"/>
      <c r="Q929" s="34"/>
      <c r="R929" s="5"/>
      <c r="S929" s="5"/>
      <c r="T929" s="5"/>
      <c r="U929" s="5"/>
      <c r="V929" s="5"/>
      <c r="W929" s="34"/>
      <c r="X929" s="34"/>
      <c r="Y929" s="34"/>
      <c r="Z929" s="34"/>
      <c r="AA929" s="34"/>
      <c r="AB929" s="5"/>
      <c r="AC929" s="5"/>
      <c r="AD929" s="34"/>
      <c r="AE929" s="5"/>
      <c r="AF929" s="5"/>
      <c r="AG929" s="5"/>
      <c r="AH929" s="5"/>
      <c r="AI929" s="5"/>
      <c r="AJ929" s="5"/>
      <c r="AK929" s="5"/>
      <c r="AL929" s="5"/>
      <c r="AM929" s="5"/>
      <c r="AN929" s="5"/>
      <c r="AO929" s="5"/>
      <c r="AP929" s="35"/>
      <c r="AQ929" s="34"/>
      <c r="AR929" s="34"/>
      <c r="AS929" s="34"/>
      <c r="AT929" s="34"/>
      <c r="AU929" s="34"/>
      <c r="AV929" s="34"/>
      <c r="AW929" s="34"/>
      <c r="AX929" s="34"/>
      <c r="AY929" s="34"/>
      <c r="AZ929" s="34"/>
      <c r="BA929" s="5"/>
      <c r="BB929" s="5"/>
      <c r="BC929" s="5"/>
      <c r="BD929" s="5"/>
      <c r="BE929" s="5"/>
      <c r="BF929" s="5"/>
      <c r="BG929" s="5"/>
      <c r="BH929" s="5"/>
      <c r="BI929" s="5"/>
      <c r="BJ929" s="5"/>
      <c r="BK929" s="5"/>
      <c r="BL929" s="5"/>
      <c r="BM929" s="4"/>
      <c r="BN929" s="5"/>
      <c r="BO929" s="5"/>
      <c r="BP929" s="5"/>
      <c r="BQ929" s="5"/>
      <c r="BR929" s="5"/>
      <c r="BS929" s="5"/>
      <c r="BT929" s="5"/>
      <c r="BU929" s="5"/>
    </row>
    <row r="930" spans="1:73" ht="13" x14ac:dyDescent="0.15">
      <c r="A930" s="34"/>
      <c r="B930" s="5"/>
      <c r="C930" s="5"/>
      <c r="D930" s="5"/>
      <c r="E930" s="5"/>
      <c r="F930" s="5"/>
      <c r="G930" s="5"/>
      <c r="H930" s="5"/>
      <c r="I930" s="5"/>
      <c r="J930" s="5"/>
      <c r="K930" s="5"/>
      <c r="L930" s="34"/>
      <c r="M930" s="34"/>
      <c r="N930" s="34"/>
      <c r="O930" s="34"/>
      <c r="P930" s="34"/>
      <c r="Q930" s="34"/>
      <c r="R930" s="5"/>
      <c r="S930" s="5"/>
      <c r="T930" s="5"/>
      <c r="U930" s="5"/>
      <c r="V930" s="5"/>
      <c r="W930" s="34"/>
      <c r="X930" s="34"/>
      <c r="Y930" s="34"/>
      <c r="Z930" s="34"/>
      <c r="AA930" s="34"/>
      <c r="AB930" s="5"/>
      <c r="AC930" s="5"/>
      <c r="AD930" s="34"/>
      <c r="AE930" s="5"/>
      <c r="AF930" s="5"/>
      <c r="AG930" s="5"/>
      <c r="AH930" s="5"/>
      <c r="AI930" s="5"/>
      <c r="AJ930" s="5"/>
      <c r="AK930" s="5"/>
      <c r="AL930" s="5"/>
      <c r="AM930" s="5"/>
      <c r="AN930" s="5"/>
      <c r="AO930" s="5"/>
      <c r="AP930" s="35"/>
      <c r="AQ930" s="34"/>
      <c r="AR930" s="34"/>
      <c r="AS930" s="34"/>
      <c r="AT930" s="34"/>
      <c r="AU930" s="34"/>
      <c r="AV930" s="34"/>
      <c r="AW930" s="34"/>
      <c r="AX930" s="34"/>
      <c r="AY930" s="34"/>
      <c r="AZ930" s="34"/>
      <c r="BA930" s="5"/>
      <c r="BB930" s="5"/>
      <c r="BC930" s="5"/>
      <c r="BD930" s="5"/>
      <c r="BE930" s="5"/>
      <c r="BF930" s="5"/>
      <c r="BG930" s="5"/>
      <c r="BH930" s="5"/>
      <c r="BI930" s="5"/>
      <c r="BJ930" s="5"/>
      <c r="BK930" s="5"/>
      <c r="BL930" s="5"/>
      <c r="BM930" s="4"/>
      <c r="BN930" s="5"/>
      <c r="BO930" s="5"/>
      <c r="BP930" s="5"/>
      <c r="BQ930" s="5"/>
      <c r="BR930" s="5"/>
      <c r="BS930" s="5"/>
      <c r="BT930" s="5"/>
      <c r="BU930" s="5"/>
    </row>
    <row r="931" spans="1:73" ht="13" x14ac:dyDescent="0.15">
      <c r="A931" s="34"/>
      <c r="B931" s="5"/>
      <c r="C931" s="5"/>
      <c r="D931" s="5"/>
      <c r="E931" s="5"/>
      <c r="F931" s="5"/>
      <c r="G931" s="5"/>
      <c r="H931" s="5"/>
      <c r="I931" s="5"/>
      <c r="J931" s="5"/>
      <c r="K931" s="5"/>
      <c r="L931" s="34"/>
      <c r="M931" s="34"/>
      <c r="N931" s="34"/>
      <c r="O931" s="34"/>
      <c r="P931" s="34"/>
      <c r="Q931" s="34"/>
      <c r="R931" s="5"/>
      <c r="S931" s="5"/>
      <c r="T931" s="5"/>
      <c r="U931" s="5"/>
      <c r="V931" s="5"/>
      <c r="W931" s="34"/>
      <c r="X931" s="34"/>
      <c r="Y931" s="34"/>
      <c r="Z931" s="34"/>
      <c r="AA931" s="34"/>
      <c r="AB931" s="5"/>
      <c r="AC931" s="5"/>
      <c r="AD931" s="34"/>
      <c r="AE931" s="5"/>
      <c r="AF931" s="5"/>
      <c r="AG931" s="5"/>
      <c r="AH931" s="5"/>
      <c r="AI931" s="5"/>
      <c r="AJ931" s="5"/>
      <c r="AK931" s="5"/>
      <c r="AL931" s="5"/>
      <c r="AM931" s="5"/>
      <c r="AN931" s="5"/>
      <c r="AO931" s="5"/>
      <c r="AP931" s="35"/>
      <c r="AQ931" s="34"/>
      <c r="AR931" s="34"/>
      <c r="AS931" s="34"/>
      <c r="AT931" s="34"/>
      <c r="AU931" s="34"/>
      <c r="AV931" s="34"/>
      <c r="AW931" s="34"/>
      <c r="AX931" s="34"/>
      <c r="AY931" s="34"/>
      <c r="AZ931" s="34"/>
      <c r="BA931" s="5"/>
      <c r="BB931" s="5"/>
      <c r="BC931" s="5"/>
      <c r="BD931" s="5"/>
      <c r="BE931" s="5"/>
      <c r="BF931" s="5"/>
      <c r="BG931" s="5"/>
      <c r="BH931" s="5"/>
      <c r="BI931" s="5"/>
      <c r="BJ931" s="5"/>
      <c r="BK931" s="5"/>
      <c r="BL931" s="5"/>
      <c r="BM931" s="4"/>
      <c r="BN931" s="5"/>
      <c r="BO931" s="5"/>
      <c r="BP931" s="5"/>
      <c r="BQ931" s="5"/>
      <c r="BR931" s="5"/>
      <c r="BS931" s="5"/>
      <c r="BT931" s="5"/>
      <c r="BU931" s="5"/>
    </row>
    <row r="932" spans="1:73" ht="13" x14ac:dyDescent="0.15">
      <c r="A932" s="34"/>
      <c r="B932" s="5"/>
      <c r="C932" s="5"/>
      <c r="D932" s="5"/>
      <c r="E932" s="5"/>
      <c r="F932" s="5"/>
      <c r="G932" s="5"/>
      <c r="H932" s="5"/>
      <c r="I932" s="5"/>
      <c r="J932" s="5"/>
      <c r="K932" s="5"/>
      <c r="L932" s="34"/>
      <c r="M932" s="34"/>
      <c r="N932" s="34"/>
      <c r="O932" s="34"/>
      <c r="P932" s="34"/>
      <c r="Q932" s="34"/>
      <c r="R932" s="5"/>
      <c r="S932" s="5"/>
      <c r="T932" s="5"/>
      <c r="U932" s="5"/>
      <c r="V932" s="5"/>
      <c r="W932" s="34"/>
      <c r="X932" s="34"/>
      <c r="Y932" s="34"/>
      <c r="Z932" s="34"/>
      <c r="AA932" s="34"/>
      <c r="AB932" s="5"/>
      <c r="AC932" s="5"/>
      <c r="AD932" s="34"/>
      <c r="AE932" s="5"/>
      <c r="AF932" s="5"/>
      <c r="AG932" s="5"/>
      <c r="AH932" s="5"/>
      <c r="AI932" s="5"/>
      <c r="AJ932" s="5"/>
      <c r="AK932" s="5"/>
      <c r="AL932" s="5"/>
      <c r="AM932" s="5"/>
      <c r="AN932" s="5"/>
      <c r="AO932" s="5"/>
      <c r="AP932" s="35"/>
      <c r="AQ932" s="34"/>
      <c r="AR932" s="34"/>
      <c r="AS932" s="34"/>
      <c r="AT932" s="34"/>
      <c r="AU932" s="34"/>
      <c r="AV932" s="34"/>
      <c r="AW932" s="34"/>
      <c r="AX932" s="34"/>
      <c r="AY932" s="34"/>
      <c r="AZ932" s="34"/>
      <c r="BA932" s="5"/>
      <c r="BB932" s="5"/>
      <c r="BC932" s="5"/>
      <c r="BD932" s="5"/>
      <c r="BE932" s="5"/>
      <c r="BF932" s="5"/>
      <c r="BG932" s="5"/>
      <c r="BH932" s="5"/>
      <c r="BI932" s="5"/>
      <c r="BJ932" s="5"/>
      <c r="BK932" s="5"/>
      <c r="BL932" s="5"/>
      <c r="BM932" s="4"/>
      <c r="BN932" s="5"/>
      <c r="BO932" s="5"/>
      <c r="BP932" s="5"/>
      <c r="BQ932" s="5"/>
      <c r="BR932" s="5"/>
      <c r="BS932" s="5"/>
      <c r="BT932" s="5"/>
      <c r="BU932" s="5"/>
    </row>
    <row r="933" spans="1:73" ht="13" x14ac:dyDescent="0.15">
      <c r="A933" s="34"/>
      <c r="B933" s="5"/>
      <c r="C933" s="5"/>
      <c r="D933" s="5"/>
      <c r="E933" s="5"/>
      <c r="F933" s="5"/>
      <c r="G933" s="5"/>
      <c r="H933" s="5"/>
      <c r="I933" s="5"/>
      <c r="J933" s="5"/>
      <c r="K933" s="5"/>
      <c r="L933" s="34"/>
      <c r="M933" s="34"/>
      <c r="N933" s="34"/>
      <c r="O933" s="34"/>
      <c r="P933" s="34"/>
      <c r="Q933" s="34"/>
      <c r="R933" s="5"/>
      <c r="S933" s="5"/>
      <c r="T933" s="5"/>
      <c r="U933" s="5"/>
      <c r="V933" s="5"/>
      <c r="W933" s="34"/>
      <c r="X933" s="34"/>
      <c r="Y933" s="34"/>
      <c r="Z933" s="34"/>
      <c r="AA933" s="34"/>
      <c r="AB933" s="5"/>
      <c r="AC933" s="5"/>
      <c r="AD933" s="34"/>
      <c r="AE933" s="5"/>
      <c r="AF933" s="5"/>
      <c r="AG933" s="5"/>
      <c r="AH933" s="5"/>
      <c r="AI933" s="5"/>
      <c r="AJ933" s="5"/>
      <c r="AK933" s="5"/>
      <c r="AL933" s="5"/>
      <c r="AM933" s="5"/>
      <c r="AN933" s="5"/>
      <c r="AO933" s="5"/>
      <c r="AP933" s="35"/>
      <c r="AQ933" s="34"/>
      <c r="AR933" s="34"/>
      <c r="AS933" s="34"/>
      <c r="AT933" s="34"/>
      <c r="AU933" s="34"/>
      <c r="AV933" s="34"/>
      <c r="AW933" s="34"/>
      <c r="AX933" s="34"/>
      <c r="AY933" s="34"/>
      <c r="AZ933" s="34"/>
      <c r="BA933" s="5"/>
      <c r="BB933" s="5"/>
      <c r="BC933" s="5"/>
      <c r="BD933" s="5"/>
      <c r="BE933" s="5"/>
      <c r="BF933" s="5"/>
      <c r="BG933" s="5"/>
      <c r="BH933" s="5"/>
      <c r="BI933" s="5"/>
      <c r="BJ933" s="5"/>
      <c r="BK933" s="5"/>
      <c r="BL933" s="5"/>
      <c r="BM933" s="4"/>
      <c r="BN933" s="5"/>
      <c r="BO933" s="5"/>
      <c r="BP933" s="5"/>
      <c r="BQ933" s="5"/>
      <c r="BR933" s="5"/>
      <c r="BS933" s="5"/>
      <c r="BT933" s="5"/>
      <c r="BU933" s="5"/>
    </row>
    <row r="934" spans="1:73" ht="13" x14ac:dyDescent="0.15">
      <c r="A934" s="34"/>
      <c r="B934" s="5"/>
      <c r="C934" s="5"/>
      <c r="D934" s="5"/>
      <c r="E934" s="5"/>
      <c r="F934" s="5"/>
      <c r="G934" s="5"/>
      <c r="H934" s="5"/>
      <c r="I934" s="5"/>
      <c r="J934" s="5"/>
      <c r="K934" s="5"/>
      <c r="L934" s="34"/>
      <c r="M934" s="34"/>
      <c r="N934" s="34"/>
      <c r="O934" s="34"/>
      <c r="P934" s="34"/>
      <c r="Q934" s="34"/>
      <c r="R934" s="5"/>
      <c r="S934" s="5"/>
      <c r="T934" s="5"/>
      <c r="U934" s="5"/>
      <c r="V934" s="5"/>
      <c r="W934" s="34"/>
      <c r="X934" s="34"/>
      <c r="Y934" s="34"/>
      <c r="Z934" s="34"/>
      <c r="AA934" s="34"/>
      <c r="AB934" s="5"/>
      <c r="AC934" s="5"/>
      <c r="AD934" s="34"/>
      <c r="AE934" s="5"/>
      <c r="AF934" s="5"/>
      <c r="AG934" s="5"/>
      <c r="AH934" s="5"/>
      <c r="AI934" s="5"/>
      <c r="AJ934" s="5"/>
      <c r="AK934" s="5"/>
      <c r="AL934" s="5"/>
      <c r="AM934" s="5"/>
      <c r="AN934" s="5"/>
      <c r="AO934" s="5"/>
      <c r="AP934" s="35"/>
      <c r="AQ934" s="34"/>
      <c r="AR934" s="34"/>
      <c r="AS934" s="34"/>
      <c r="AT934" s="34"/>
      <c r="AU934" s="34"/>
      <c r="AV934" s="34"/>
      <c r="AW934" s="34"/>
      <c r="AX934" s="34"/>
      <c r="AY934" s="34"/>
      <c r="AZ934" s="34"/>
      <c r="BA934" s="5"/>
      <c r="BB934" s="5"/>
      <c r="BC934" s="5"/>
      <c r="BD934" s="5"/>
      <c r="BE934" s="5"/>
      <c r="BF934" s="5"/>
      <c r="BG934" s="5"/>
      <c r="BH934" s="5"/>
      <c r="BI934" s="5"/>
      <c r="BJ934" s="5"/>
      <c r="BK934" s="5"/>
      <c r="BL934" s="5"/>
      <c r="BM934" s="4"/>
      <c r="BN934" s="5"/>
      <c r="BO934" s="5"/>
      <c r="BP934" s="5"/>
      <c r="BQ934" s="5"/>
      <c r="BR934" s="5"/>
      <c r="BS934" s="5"/>
      <c r="BT934" s="5"/>
      <c r="BU934" s="5"/>
    </row>
    <row r="935" spans="1:73" ht="13" x14ac:dyDescent="0.15">
      <c r="A935" s="34"/>
      <c r="B935" s="5"/>
      <c r="C935" s="5"/>
      <c r="D935" s="5"/>
      <c r="E935" s="5"/>
      <c r="F935" s="5"/>
      <c r="G935" s="5"/>
      <c r="H935" s="5"/>
      <c r="I935" s="5"/>
      <c r="J935" s="5"/>
      <c r="K935" s="5"/>
      <c r="L935" s="34"/>
      <c r="M935" s="34"/>
      <c r="N935" s="34"/>
      <c r="O935" s="34"/>
      <c r="P935" s="34"/>
      <c r="Q935" s="34"/>
      <c r="R935" s="5"/>
      <c r="S935" s="5"/>
      <c r="T935" s="5"/>
      <c r="U935" s="5"/>
      <c r="V935" s="5"/>
      <c r="W935" s="34"/>
      <c r="X935" s="34"/>
      <c r="Y935" s="34"/>
      <c r="Z935" s="34"/>
      <c r="AA935" s="34"/>
      <c r="AB935" s="5"/>
      <c r="AC935" s="5"/>
      <c r="AD935" s="34"/>
      <c r="AE935" s="5"/>
      <c r="AF935" s="5"/>
      <c r="AG935" s="5"/>
      <c r="AH935" s="5"/>
      <c r="AI935" s="5"/>
      <c r="AJ935" s="5"/>
      <c r="AK935" s="5"/>
      <c r="AL935" s="5"/>
      <c r="AM935" s="5"/>
      <c r="AN935" s="5"/>
      <c r="AO935" s="5"/>
      <c r="AP935" s="35"/>
      <c r="AQ935" s="34"/>
      <c r="AR935" s="34"/>
      <c r="AS935" s="34"/>
      <c r="AT935" s="34"/>
      <c r="AU935" s="34"/>
      <c r="AV935" s="34"/>
      <c r="AW935" s="34"/>
      <c r="AX935" s="34"/>
      <c r="AY935" s="34"/>
      <c r="AZ935" s="34"/>
      <c r="BA935" s="5"/>
      <c r="BB935" s="5"/>
      <c r="BC935" s="5"/>
      <c r="BD935" s="5"/>
      <c r="BE935" s="5"/>
      <c r="BF935" s="5"/>
      <c r="BG935" s="5"/>
      <c r="BH935" s="5"/>
      <c r="BI935" s="5"/>
      <c r="BJ935" s="5"/>
      <c r="BK935" s="5"/>
      <c r="BL935" s="5"/>
      <c r="BM935" s="4"/>
      <c r="BN935" s="5"/>
      <c r="BO935" s="5"/>
      <c r="BP935" s="5"/>
      <c r="BQ935" s="5"/>
      <c r="BR935" s="5"/>
      <c r="BS935" s="5"/>
      <c r="BT935" s="5"/>
      <c r="BU935" s="5"/>
    </row>
    <row r="936" spans="1:73" ht="13" x14ac:dyDescent="0.15">
      <c r="A936" s="34"/>
      <c r="B936" s="5"/>
      <c r="C936" s="5"/>
      <c r="D936" s="5"/>
      <c r="E936" s="5"/>
      <c r="F936" s="5"/>
      <c r="G936" s="5"/>
      <c r="H936" s="5"/>
      <c r="I936" s="5"/>
      <c r="J936" s="5"/>
      <c r="K936" s="5"/>
      <c r="L936" s="34"/>
      <c r="M936" s="34"/>
      <c r="N936" s="34"/>
      <c r="O936" s="34"/>
      <c r="P936" s="34"/>
      <c r="Q936" s="34"/>
      <c r="R936" s="5"/>
      <c r="S936" s="5"/>
      <c r="T936" s="5"/>
      <c r="U936" s="5"/>
      <c r="V936" s="5"/>
      <c r="W936" s="34"/>
      <c r="X936" s="34"/>
      <c r="Y936" s="34"/>
      <c r="Z936" s="34"/>
      <c r="AA936" s="34"/>
      <c r="AB936" s="5"/>
      <c r="AC936" s="5"/>
      <c r="AD936" s="34"/>
      <c r="AE936" s="5"/>
      <c r="AF936" s="5"/>
      <c r="AG936" s="5"/>
      <c r="AH936" s="5"/>
      <c r="AI936" s="5"/>
      <c r="AJ936" s="5"/>
      <c r="AK936" s="5"/>
      <c r="AL936" s="5"/>
      <c r="AM936" s="5"/>
      <c r="AN936" s="5"/>
      <c r="AO936" s="5"/>
      <c r="AP936" s="35"/>
      <c r="AQ936" s="34"/>
      <c r="AR936" s="34"/>
      <c r="AS936" s="34"/>
      <c r="AT936" s="34"/>
      <c r="AU936" s="34"/>
      <c r="AV936" s="34"/>
      <c r="AW936" s="34"/>
      <c r="AX936" s="34"/>
      <c r="AY936" s="34"/>
      <c r="AZ936" s="34"/>
      <c r="BA936" s="5"/>
      <c r="BB936" s="5"/>
      <c r="BC936" s="5"/>
      <c r="BD936" s="5"/>
      <c r="BE936" s="5"/>
      <c r="BF936" s="5"/>
      <c r="BG936" s="5"/>
      <c r="BH936" s="5"/>
      <c r="BI936" s="5"/>
      <c r="BJ936" s="5"/>
      <c r="BK936" s="5"/>
      <c r="BL936" s="5"/>
      <c r="BM936" s="4"/>
      <c r="BN936" s="5"/>
      <c r="BO936" s="5"/>
      <c r="BP936" s="5"/>
      <c r="BQ936" s="5"/>
      <c r="BR936" s="5"/>
      <c r="BS936" s="5"/>
      <c r="BT936" s="5"/>
      <c r="BU936" s="5"/>
    </row>
    <row r="937" spans="1:73" ht="13" x14ac:dyDescent="0.15">
      <c r="A937" s="34"/>
      <c r="B937" s="5"/>
      <c r="C937" s="5"/>
      <c r="D937" s="5"/>
      <c r="E937" s="5"/>
      <c r="F937" s="5"/>
      <c r="G937" s="5"/>
      <c r="H937" s="5"/>
      <c r="I937" s="5"/>
      <c r="J937" s="5"/>
      <c r="K937" s="5"/>
      <c r="L937" s="34"/>
      <c r="M937" s="34"/>
      <c r="N937" s="34"/>
      <c r="O937" s="34"/>
      <c r="P937" s="34"/>
      <c r="Q937" s="34"/>
      <c r="R937" s="5"/>
      <c r="S937" s="5"/>
      <c r="T937" s="5"/>
      <c r="U937" s="5"/>
      <c r="V937" s="5"/>
      <c r="W937" s="34"/>
      <c r="X937" s="34"/>
      <c r="Y937" s="34"/>
      <c r="Z937" s="34"/>
      <c r="AA937" s="34"/>
      <c r="AB937" s="5"/>
      <c r="AC937" s="5"/>
      <c r="AD937" s="34"/>
      <c r="AE937" s="5"/>
      <c r="AF937" s="5"/>
      <c r="AG937" s="5"/>
      <c r="AH937" s="5"/>
      <c r="AI937" s="5"/>
      <c r="AJ937" s="5"/>
      <c r="AK937" s="5"/>
      <c r="AL937" s="5"/>
      <c r="AM937" s="5"/>
      <c r="AN937" s="5"/>
      <c r="AO937" s="5"/>
      <c r="AP937" s="35"/>
      <c r="AQ937" s="34"/>
      <c r="AR937" s="34"/>
      <c r="AS937" s="34"/>
      <c r="AT937" s="34"/>
      <c r="AU937" s="34"/>
      <c r="AV937" s="34"/>
      <c r="AW937" s="34"/>
      <c r="AX937" s="34"/>
      <c r="AY937" s="34"/>
      <c r="AZ937" s="34"/>
      <c r="BA937" s="5"/>
      <c r="BB937" s="5"/>
      <c r="BC937" s="5"/>
      <c r="BD937" s="5"/>
      <c r="BE937" s="5"/>
      <c r="BF937" s="5"/>
      <c r="BG937" s="5"/>
      <c r="BH937" s="5"/>
      <c r="BI937" s="5"/>
      <c r="BJ937" s="5"/>
      <c r="BK937" s="5"/>
      <c r="BL937" s="5"/>
      <c r="BM937" s="4"/>
      <c r="BN937" s="5"/>
      <c r="BO937" s="5"/>
      <c r="BP937" s="5"/>
      <c r="BQ937" s="5"/>
      <c r="BR937" s="5"/>
      <c r="BS937" s="5"/>
      <c r="BT937" s="5"/>
      <c r="BU937" s="5"/>
    </row>
    <row r="938" spans="1:73" ht="13" x14ac:dyDescent="0.15">
      <c r="A938" s="34"/>
      <c r="B938" s="5"/>
      <c r="C938" s="5"/>
      <c r="D938" s="5"/>
      <c r="E938" s="5"/>
      <c r="F938" s="5"/>
      <c r="G938" s="5"/>
      <c r="H938" s="5"/>
      <c r="I938" s="5"/>
      <c r="J938" s="5"/>
      <c r="K938" s="5"/>
      <c r="L938" s="34"/>
      <c r="M938" s="34"/>
      <c r="N938" s="34"/>
      <c r="O938" s="34"/>
      <c r="P938" s="34"/>
      <c r="Q938" s="34"/>
      <c r="R938" s="5"/>
      <c r="S938" s="5"/>
      <c r="T938" s="5"/>
      <c r="U938" s="5"/>
      <c r="V938" s="5"/>
      <c r="W938" s="34"/>
      <c r="X938" s="34"/>
      <c r="Y938" s="34"/>
      <c r="Z938" s="34"/>
      <c r="AA938" s="34"/>
      <c r="AB938" s="5"/>
      <c r="AC938" s="5"/>
      <c r="AD938" s="34"/>
      <c r="AE938" s="5"/>
      <c r="AF938" s="5"/>
      <c r="AG938" s="5"/>
      <c r="AH938" s="5"/>
      <c r="AI938" s="5"/>
      <c r="AJ938" s="5"/>
      <c r="AK938" s="5"/>
      <c r="AL938" s="5"/>
      <c r="AM938" s="5"/>
      <c r="AN938" s="5"/>
      <c r="AO938" s="5"/>
      <c r="AP938" s="35"/>
      <c r="AQ938" s="34"/>
      <c r="AR938" s="34"/>
      <c r="AS938" s="34"/>
      <c r="AT938" s="34"/>
      <c r="AU938" s="34"/>
      <c r="AV938" s="34"/>
      <c r="AW938" s="34"/>
      <c r="AX938" s="34"/>
      <c r="AY938" s="34"/>
      <c r="AZ938" s="34"/>
      <c r="BA938" s="5"/>
      <c r="BB938" s="5"/>
      <c r="BC938" s="5"/>
      <c r="BD938" s="5"/>
      <c r="BE938" s="5"/>
      <c r="BF938" s="5"/>
      <c r="BG938" s="5"/>
      <c r="BH938" s="5"/>
      <c r="BI938" s="5"/>
      <c r="BJ938" s="5"/>
      <c r="BK938" s="5"/>
      <c r="BL938" s="5"/>
      <c r="BM938" s="4"/>
      <c r="BN938" s="5"/>
      <c r="BO938" s="5"/>
      <c r="BP938" s="5"/>
      <c r="BQ938" s="5"/>
      <c r="BR938" s="5"/>
      <c r="BS938" s="5"/>
      <c r="BT938" s="5"/>
      <c r="BU938" s="5"/>
    </row>
    <row r="939" spans="1:73" ht="13" x14ac:dyDescent="0.15">
      <c r="A939" s="34"/>
      <c r="B939" s="5"/>
      <c r="C939" s="5"/>
      <c r="D939" s="5"/>
      <c r="E939" s="5"/>
      <c r="F939" s="5"/>
      <c r="G939" s="5"/>
      <c r="H939" s="5"/>
      <c r="I939" s="5"/>
      <c r="J939" s="5"/>
      <c r="K939" s="5"/>
      <c r="L939" s="34"/>
      <c r="M939" s="34"/>
      <c r="N939" s="34"/>
      <c r="O939" s="34"/>
      <c r="P939" s="34"/>
      <c r="Q939" s="34"/>
      <c r="R939" s="5"/>
      <c r="S939" s="5"/>
      <c r="T939" s="5"/>
      <c r="U939" s="5"/>
      <c r="V939" s="5"/>
      <c r="W939" s="34"/>
      <c r="X939" s="34"/>
      <c r="Y939" s="34"/>
      <c r="Z939" s="34"/>
      <c r="AA939" s="34"/>
      <c r="AB939" s="5"/>
      <c r="AC939" s="5"/>
      <c r="AD939" s="34"/>
      <c r="AE939" s="5"/>
      <c r="AF939" s="5"/>
      <c r="AG939" s="5"/>
      <c r="AH939" s="5"/>
      <c r="AI939" s="5"/>
      <c r="AJ939" s="5"/>
      <c r="AK939" s="5"/>
      <c r="AL939" s="5"/>
      <c r="AM939" s="5"/>
      <c r="AN939" s="5"/>
      <c r="AO939" s="5"/>
      <c r="AP939" s="35"/>
      <c r="AQ939" s="34"/>
      <c r="AR939" s="34"/>
      <c r="AS939" s="34"/>
      <c r="AT939" s="34"/>
      <c r="AU939" s="34"/>
      <c r="AV939" s="34"/>
      <c r="AW939" s="34"/>
      <c r="AX939" s="34"/>
      <c r="AY939" s="34"/>
      <c r="AZ939" s="34"/>
      <c r="BA939" s="5"/>
      <c r="BB939" s="5"/>
      <c r="BC939" s="5"/>
      <c r="BD939" s="5"/>
      <c r="BE939" s="5"/>
      <c r="BF939" s="5"/>
      <c r="BG939" s="5"/>
      <c r="BH939" s="5"/>
      <c r="BI939" s="5"/>
      <c r="BJ939" s="5"/>
      <c r="BK939" s="5"/>
      <c r="BL939" s="5"/>
      <c r="BM939" s="4"/>
      <c r="BN939" s="5"/>
      <c r="BO939" s="5"/>
      <c r="BP939" s="5"/>
      <c r="BQ939" s="5"/>
      <c r="BR939" s="5"/>
      <c r="BS939" s="5"/>
      <c r="BT939" s="5"/>
      <c r="BU939" s="5"/>
    </row>
    <row r="940" spans="1:73" ht="13" x14ac:dyDescent="0.15">
      <c r="A940" s="34"/>
      <c r="B940" s="5"/>
      <c r="C940" s="5"/>
      <c r="D940" s="5"/>
      <c r="E940" s="5"/>
      <c r="F940" s="5"/>
      <c r="G940" s="5"/>
      <c r="H940" s="5"/>
      <c r="I940" s="5"/>
      <c r="J940" s="5"/>
      <c r="K940" s="5"/>
      <c r="L940" s="34"/>
      <c r="M940" s="34"/>
      <c r="N940" s="34"/>
      <c r="O940" s="34"/>
      <c r="P940" s="34"/>
      <c r="Q940" s="34"/>
      <c r="R940" s="5"/>
      <c r="S940" s="5"/>
      <c r="T940" s="5"/>
      <c r="U940" s="5"/>
      <c r="V940" s="5"/>
      <c r="W940" s="34"/>
      <c r="X940" s="34"/>
      <c r="Y940" s="34"/>
      <c r="Z940" s="34"/>
      <c r="AA940" s="34"/>
      <c r="AB940" s="5"/>
      <c r="AC940" s="5"/>
      <c r="AD940" s="34"/>
      <c r="AE940" s="5"/>
      <c r="AF940" s="5"/>
      <c r="AG940" s="5"/>
      <c r="AH940" s="5"/>
      <c r="AI940" s="5"/>
      <c r="AJ940" s="5"/>
      <c r="AK940" s="5"/>
      <c r="AL940" s="5"/>
      <c r="AM940" s="5"/>
      <c r="AN940" s="5"/>
      <c r="AO940" s="5"/>
      <c r="AP940" s="35"/>
      <c r="AQ940" s="34"/>
      <c r="AR940" s="34"/>
      <c r="AS940" s="34"/>
      <c r="AT940" s="34"/>
      <c r="AU940" s="34"/>
      <c r="AV940" s="34"/>
      <c r="AW940" s="34"/>
      <c r="AX940" s="34"/>
      <c r="AY940" s="34"/>
      <c r="AZ940" s="34"/>
      <c r="BA940" s="5"/>
      <c r="BB940" s="5"/>
      <c r="BC940" s="5"/>
      <c r="BD940" s="5"/>
      <c r="BE940" s="5"/>
      <c r="BF940" s="5"/>
      <c r="BG940" s="5"/>
      <c r="BH940" s="5"/>
      <c r="BI940" s="5"/>
      <c r="BJ940" s="5"/>
      <c r="BK940" s="5"/>
      <c r="BL940" s="5"/>
      <c r="BM940" s="4"/>
      <c r="BN940" s="5"/>
      <c r="BO940" s="5"/>
      <c r="BP940" s="5"/>
      <c r="BQ940" s="5"/>
      <c r="BR940" s="5"/>
      <c r="BS940" s="5"/>
      <c r="BT940" s="5"/>
      <c r="BU940" s="5"/>
    </row>
    <row r="941" spans="1:73" ht="13" x14ac:dyDescent="0.15">
      <c r="A941" s="34"/>
      <c r="B941" s="5"/>
      <c r="C941" s="5"/>
      <c r="D941" s="5"/>
      <c r="E941" s="5"/>
      <c r="F941" s="5"/>
      <c r="G941" s="5"/>
      <c r="H941" s="5"/>
      <c r="I941" s="5"/>
      <c r="J941" s="5"/>
      <c r="K941" s="5"/>
      <c r="L941" s="34"/>
      <c r="M941" s="34"/>
      <c r="N941" s="34"/>
      <c r="O941" s="34"/>
      <c r="P941" s="34"/>
      <c r="Q941" s="34"/>
      <c r="R941" s="5"/>
      <c r="S941" s="5"/>
      <c r="T941" s="5"/>
      <c r="U941" s="5"/>
      <c r="V941" s="5"/>
      <c r="W941" s="34"/>
      <c r="X941" s="34"/>
      <c r="Y941" s="34"/>
      <c r="Z941" s="34"/>
      <c r="AA941" s="34"/>
      <c r="AB941" s="5"/>
      <c r="AC941" s="5"/>
      <c r="AD941" s="34"/>
      <c r="AE941" s="5"/>
      <c r="AF941" s="5"/>
      <c r="AG941" s="5"/>
      <c r="AH941" s="5"/>
      <c r="AI941" s="5"/>
      <c r="AJ941" s="5"/>
      <c r="AK941" s="5"/>
      <c r="AL941" s="5"/>
      <c r="AM941" s="5"/>
      <c r="AN941" s="5"/>
      <c r="AO941" s="5"/>
      <c r="AP941" s="35"/>
      <c r="AQ941" s="34"/>
      <c r="AR941" s="34"/>
      <c r="AS941" s="34"/>
      <c r="AT941" s="34"/>
      <c r="AU941" s="34"/>
      <c r="AV941" s="34"/>
      <c r="AW941" s="34"/>
      <c r="AX941" s="34"/>
      <c r="AY941" s="34"/>
      <c r="AZ941" s="34"/>
      <c r="BA941" s="5"/>
      <c r="BB941" s="5"/>
      <c r="BC941" s="5"/>
      <c r="BD941" s="5"/>
      <c r="BE941" s="5"/>
      <c r="BF941" s="5"/>
      <c r="BG941" s="5"/>
      <c r="BH941" s="5"/>
      <c r="BI941" s="5"/>
      <c r="BJ941" s="5"/>
      <c r="BK941" s="5"/>
      <c r="BL941" s="5"/>
      <c r="BM941" s="4"/>
      <c r="BN941" s="5"/>
      <c r="BO941" s="5"/>
      <c r="BP941" s="5"/>
      <c r="BQ941" s="5"/>
      <c r="BR941" s="5"/>
      <c r="BS941" s="5"/>
      <c r="BT941" s="5"/>
      <c r="BU941" s="5"/>
    </row>
    <row r="942" spans="1:73" ht="13" x14ac:dyDescent="0.15">
      <c r="A942" s="34"/>
      <c r="B942" s="5"/>
      <c r="C942" s="5"/>
      <c r="D942" s="5"/>
      <c r="E942" s="5"/>
      <c r="F942" s="5"/>
      <c r="G942" s="5"/>
      <c r="H942" s="5"/>
      <c r="I942" s="5"/>
      <c r="J942" s="5"/>
      <c r="K942" s="5"/>
      <c r="L942" s="34"/>
      <c r="M942" s="34"/>
      <c r="N942" s="34"/>
      <c r="O942" s="34"/>
      <c r="P942" s="34"/>
      <c r="Q942" s="34"/>
      <c r="R942" s="5"/>
      <c r="S942" s="5"/>
      <c r="T942" s="5"/>
      <c r="U942" s="5"/>
      <c r="V942" s="5"/>
      <c r="W942" s="34"/>
      <c r="X942" s="34"/>
      <c r="Y942" s="34"/>
      <c r="Z942" s="34"/>
      <c r="AA942" s="34"/>
      <c r="AB942" s="5"/>
      <c r="AC942" s="5"/>
      <c r="AD942" s="34"/>
      <c r="AE942" s="5"/>
      <c r="AF942" s="5"/>
      <c r="AG942" s="5"/>
      <c r="AH942" s="5"/>
      <c r="AI942" s="5"/>
      <c r="AJ942" s="5"/>
      <c r="AK942" s="5"/>
      <c r="AL942" s="5"/>
      <c r="AM942" s="5"/>
      <c r="AN942" s="5"/>
      <c r="AO942" s="5"/>
      <c r="AP942" s="35"/>
      <c r="AQ942" s="34"/>
      <c r="AR942" s="34"/>
      <c r="AS942" s="34"/>
      <c r="AT942" s="34"/>
      <c r="AU942" s="34"/>
      <c r="AV942" s="34"/>
      <c r="AW942" s="34"/>
      <c r="AX942" s="34"/>
      <c r="AY942" s="34"/>
      <c r="AZ942" s="34"/>
      <c r="BA942" s="5"/>
      <c r="BB942" s="5"/>
      <c r="BC942" s="5"/>
      <c r="BD942" s="5"/>
      <c r="BE942" s="5"/>
      <c r="BF942" s="5"/>
      <c r="BG942" s="5"/>
      <c r="BH942" s="5"/>
      <c r="BI942" s="5"/>
      <c r="BJ942" s="5"/>
      <c r="BK942" s="5"/>
      <c r="BL942" s="5"/>
      <c r="BM942" s="4"/>
      <c r="BN942" s="5"/>
      <c r="BO942" s="5"/>
      <c r="BP942" s="5"/>
      <c r="BQ942" s="5"/>
      <c r="BR942" s="5"/>
      <c r="BS942" s="5"/>
      <c r="BT942" s="5"/>
      <c r="BU942" s="5"/>
    </row>
    <row r="943" spans="1:73" ht="13" x14ac:dyDescent="0.15">
      <c r="A943" s="34"/>
      <c r="B943" s="5"/>
      <c r="C943" s="5"/>
      <c r="D943" s="5"/>
      <c r="E943" s="5"/>
      <c r="F943" s="5"/>
      <c r="G943" s="5"/>
      <c r="H943" s="5"/>
      <c r="I943" s="5"/>
      <c r="J943" s="5"/>
      <c r="K943" s="5"/>
      <c r="L943" s="34"/>
      <c r="M943" s="34"/>
      <c r="N943" s="34"/>
      <c r="O943" s="34"/>
      <c r="P943" s="34"/>
      <c r="Q943" s="34"/>
      <c r="R943" s="5"/>
      <c r="S943" s="5"/>
      <c r="T943" s="5"/>
      <c r="U943" s="5"/>
      <c r="V943" s="5"/>
      <c r="W943" s="34"/>
      <c r="X943" s="34"/>
      <c r="Y943" s="34"/>
      <c r="Z943" s="34"/>
      <c r="AA943" s="34"/>
      <c r="AB943" s="5"/>
      <c r="AC943" s="5"/>
      <c r="AD943" s="34"/>
      <c r="AE943" s="5"/>
      <c r="AF943" s="5"/>
      <c r="AG943" s="5"/>
      <c r="AH943" s="5"/>
      <c r="AI943" s="5"/>
      <c r="AJ943" s="5"/>
      <c r="AK943" s="5"/>
      <c r="AL943" s="5"/>
      <c r="AM943" s="5"/>
      <c r="AN943" s="5"/>
      <c r="AO943" s="5"/>
      <c r="AP943" s="35"/>
      <c r="AQ943" s="34"/>
      <c r="AR943" s="34"/>
      <c r="AS943" s="34"/>
      <c r="AT943" s="34"/>
      <c r="AU943" s="34"/>
      <c r="AV943" s="34"/>
      <c r="AW943" s="34"/>
      <c r="AX943" s="34"/>
      <c r="AY943" s="34"/>
      <c r="AZ943" s="34"/>
      <c r="BA943" s="5"/>
      <c r="BB943" s="5"/>
      <c r="BC943" s="5"/>
      <c r="BD943" s="5"/>
      <c r="BE943" s="5"/>
      <c r="BF943" s="5"/>
      <c r="BG943" s="5"/>
      <c r="BH943" s="5"/>
      <c r="BI943" s="5"/>
      <c r="BJ943" s="5"/>
      <c r="BK943" s="5"/>
      <c r="BL943" s="5"/>
      <c r="BM943" s="4"/>
      <c r="BN943" s="5"/>
      <c r="BO943" s="5"/>
      <c r="BP943" s="5"/>
      <c r="BQ943" s="5"/>
      <c r="BR943" s="5"/>
      <c r="BS943" s="5"/>
      <c r="BT943" s="5"/>
      <c r="BU943" s="5"/>
    </row>
    <row r="944" spans="1:73" ht="13" x14ac:dyDescent="0.15">
      <c r="A944" s="34"/>
      <c r="B944" s="5"/>
      <c r="C944" s="5"/>
      <c r="D944" s="5"/>
      <c r="E944" s="5"/>
      <c r="F944" s="5"/>
      <c r="G944" s="5"/>
      <c r="H944" s="5"/>
      <c r="I944" s="5"/>
      <c r="J944" s="5"/>
      <c r="K944" s="5"/>
      <c r="L944" s="34"/>
      <c r="M944" s="34"/>
      <c r="N944" s="34"/>
      <c r="O944" s="34"/>
      <c r="P944" s="34"/>
      <c r="Q944" s="34"/>
      <c r="R944" s="5"/>
      <c r="S944" s="5"/>
      <c r="T944" s="5"/>
      <c r="U944" s="5"/>
      <c r="V944" s="5"/>
      <c r="W944" s="34"/>
      <c r="X944" s="34"/>
      <c r="Y944" s="34"/>
      <c r="Z944" s="34"/>
      <c r="AA944" s="34"/>
      <c r="AB944" s="5"/>
      <c r="AC944" s="5"/>
      <c r="AD944" s="34"/>
      <c r="AE944" s="5"/>
      <c r="AF944" s="5"/>
      <c r="AG944" s="5"/>
      <c r="AH944" s="5"/>
      <c r="AI944" s="5"/>
      <c r="AJ944" s="5"/>
      <c r="AK944" s="5"/>
      <c r="AL944" s="5"/>
      <c r="AM944" s="5"/>
      <c r="AN944" s="5"/>
      <c r="AO944" s="5"/>
      <c r="AP944" s="35"/>
      <c r="AQ944" s="34"/>
      <c r="AR944" s="34"/>
      <c r="AS944" s="34"/>
      <c r="AT944" s="34"/>
      <c r="AU944" s="34"/>
      <c r="AV944" s="34"/>
      <c r="AW944" s="34"/>
      <c r="AX944" s="34"/>
      <c r="AY944" s="34"/>
      <c r="AZ944" s="34"/>
      <c r="BA944" s="5"/>
      <c r="BB944" s="5"/>
      <c r="BC944" s="5"/>
      <c r="BD944" s="5"/>
      <c r="BE944" s="5"/>
      <c r="BF944" s="5"/>
      <c r="BG944" s="5"/>
      <c r="BH944" s="5"/>
      <c r="BI944" s="5"/>
      <c r="BJ944" s="5"/>
      <c r="BK944" s="5"/>
      <c r="BL944" s="5"/>
      <c r="BM944" s="4"/>
      <c r="BN944" s="5"/>
      <c r="BO944" s="5"/>
      <c r="BP944" s="5"/>
      <c r="BQ944" s="5"/>
      <c r="BR944" s="5"/>
      <c r="BS944" s="5"/>
      <c r="BT944" s="5"/>
      <c r="BU944" s="5"/>
    </row>
    <row r="945" spans="1:73" ht="13" x14ac:dyDescent="0.15">
      <c r="A945" s="34"/>
      <c r="B945" s="5"/>
      <c r="C945" s="5"/>
      <c r="D945" s="5"/>
      <c r="E945" s="5"/>
      <c r="F945" s="5"/>
      <c r="G945" s="5"/>
      <c r="H945" s="5"/>
      <c r="I945" s="5"/>
      <c r="J945" s="5"/>
      <c r="K945" s="5"/>
      <c r="L945" s="34"/>
      <c r="M945" s="34"/>
      <c r="N945" s="34"/>
      <c r="O945" s="34"/>
      <c r="P945" s="34"/>
      <c r="Q945" s="34"/>
      <c r="R945" s="5"/>
      <c r="S945" s="5"/>
      <c r="T945" s="5"/>
      <c r="U945" s="5"/>
      <c r="V945" s="5"/>
      <c r="W945" s="34"/>
      <c r="X945" s="34"/>
      <c r="Y945" s="34"/>
      <c r="Z945" s="34"/>
      <c r="AA945" s="34"/>
      <c r="AB945" s="5"/>
      <c r="AC945" s="5"/>
      <c r="AD945" s="34"/>
      <c r="AE945" s="5"/>
      <c r="AF945" s="5"/>
      <c r="AG945" s="5"/>
      <c r="AH945" s="5"/>
      <c r="AI945" s="5"/>
      <c r="AJ945" s="5"/>
      <c r="AK945" s="5"/>
      <c r="AL945" s="5"/>
      <c r="AM945" s="5"/>
      <c r="AN945" s="5"/>
      <c r="AO945" s="5"/>
      <c r="AP945" s="35"/>
      <c r="AQ945" s="34"/>
      <c r="AR945" s="34"/>
      <c r="AS945" s="34"/>
      <c r="AT945" s="34"/>
      <c r="AU945" s="34"/>
      <c r="AV945" s="34"/>
      <c r="AW945" s="34"/>
      <c r="AX945" s="34"/>
      <c r="AY945" s="34"/>
      <c r="AZ945" s="34"/>
      <c r="BA945" s="5"/>
      <c r="BB945" s="5"/>
      <c r="BC945" s="5"/>
      <c r="BD945" s="5"/>
      <c r="BE945" s="5"/>
      <c r="BF945" s="5"/>
      <c r="BG945" s="5"/>
      <c r="BH945" s="5"/>
      <c r="BI945" s="5"/>
      <c r="BJ945" s="5"/>
      <c r="BK945" s="5"/>
      <c r="BL945" s="5"/>
      <c r="BM945" s="4"/>
      <c r="BN945" s="5"/>
      <c r="BO945" s="5"/>
      <c r="BP945" s="5"/>
      <c r="BQ945" s="5"/>
      <c r="BR945" s="5"/>
      <c r="BS945" s="5"/>
      <c r="BT945" s="5"/>
      <c r="BU945" s="5"/>
    </row>
    <row r="946" spans="1:73" ht="13" x14ac:dyDescent="0.15">
      <c r="A946" s="34"/>
      <c r="B946" s="5"/>
      <c r="C946" s="5"/>
      <c r="D946" s="5"/>
      <c r="E946" s="5"/>
      <c r="F946" s="5"/>
      <c r="G946" s="5"/>
      <c r="H946" s="5"/>
      <c r="I946" s="5"/>
      <c r="J946" s="5"/>
      <c r="K946" s="5"/>
      <c r="L946" s="34"/>
      <c r="M946" s="34"/>
      <c r="N946" s="34"/>
      <c r="O946" s="34"/>
      <c r="P946" s="34"/>
      <c r="Q946" s="34"/>
      <c r="R946" s="5"/>
      <c r="S946" s="5"/>
      <c r="T946" s="5"/>
      <c r="U946" s="5"/>
      <c r="V946" s="5"/>
      <c r="W946" s="34"/>
      <c r="X946" s="34"/>
      <c r="Y946" s="34"/>
      <c r="Z946" s="34"/>
      <c r="AA946" s="34"/>
      <c r="AB946" s="5"/>
      <c r="AC946" s="5"/>
      <c r="AD946" s="34"/>
      <c r="AE946" s="5"/>
      <c r="AF946" s="5"/>
      <c r="AG946" s="5"/>
      <c r="AH946" s="5"/>
      <c r="AI946" s="5"/>
      <c r="AJ946" s="5"/>
      <c r="AK946" s="5"/>
      <c r="AL946" s="5"/>
      <c r="AM946" s="5"/>
      <c r="AN946" s="5"/>
      <c r="AO946" s="5"/>
      <c r="AP946" s="35"/>
      <c r="AQ946" s="34"/>
      <c r="AR946" s="34"/>
      <c r="AS946" s="34"/>
      <c r="AT946" s="34"/>
      <c r="AU946" s="34"/>
      <c r="AV946" s="34"/>
      <c r="AW946" s="34"/>
      <c r="AX946" s="34"/>
      <c r="AY946" s="34"/>
      <c r="AZ946" s="34"/>
      <c r="BA946" s="5"/>
      <c r="BB946" s="5"/>
      <c r="BC946" s="5"/>
      <c r="BD946" s="5"/>
      <c r="BE946" s="5"/>
      <c r="BF946" s="5"/>
      <c r="BG946" s="5"/>
      <c r="BH946" s="5"/>
      <c r="BI946" s="5"/>
      <c r="BJ946" s="5"/>
      <c r="BK946" s="5"/>
      <c r="BL946" s="5"/>
      <c r="BM946" s="4"/>
      <c r="BN946" s="5"/>
      <c r="BO946" s="5"/>
      <c r="BP946" s="5"/>
      <c r="BQ946" s="5"/>
      <c r="BR946" s="5"/>
      <c r="BS946" s="5"/>
      <c r="BT946" s="5"/>
      <c r="BU946" s="5"/>
    </row>
    <row r="947" spans="1:73" ht="13" x14ac:dyDescent="0.15">
      <c r="A947" s="34"/>
      <c r="B947" s="5"/>
      <c r="C947" s="5"/>
      <c r="D947" s="5"/>
      <c r="E947" s="5"/>
      <c r="F947" s="5"/>
      <c r="G947" s="5"/>
      <c r="H947" s="5"/>
      <c r="I947" s="5"/>
      <c r="J947" s="5"/>
      <c r="K947" s="5"/>
      <c r="L947" s="34"/>
      <c r="M947" s="34"/>
      <c r="N947" s="34"/>
      <c r="O947" s="34"/>
      <c r="P947" s="34"/>
      <c r="Q947" s="34"/>
      <c r="R947" s="5"/>
      <c r="S947" s="5"/>
      <c r="T947" s="5"/>
      <c r="U947" s="5"/>
      <c r="V947" s="5"/>
      <c r="W947" s="34"/>
      <c r="X947" s="34"/>
      <c r="Y947" s="34"/>
      <c r="Z947" s="34"/>
      <c r="AA947" s="34"/>
      <c r="AB947" s="5"/>
      <c r="AC947" s="5"/>
      <c r="AD947" s="34"/>
      <c r="AE947" s="5"/>
      <c r="AF947" s="5"/>
      <c r="AG947" s="5"/>
      <c r="AH947" s="5"/>
      <c r="AI947" s="5"/>
      <c r="AJ947" s="5"/>
      <c r="AK947" s="5"/>
      <c r="AL947" s="5"/>
      <c r="AM947" s="5"/>
      <c r="AN947" s="5"/>
      <c r="AO947" s="5"/>
      <c r="AP947" s="35"/>
      <c r="AQ947" s="34"/>
      <c r="AR947" s="34"/>
      <c r="AS947" s="34"/>
      <c r="AT947" s="34"/>
      <c r="AU947" s="34"/>
      <c r="AV947" s="34"/>
      <c r="AW947" s="34"/>
      <c r="AX947" s="34"/>
      <c r="AY947" s="34"/>
      <c r="AZ947" s="34"/>
      <c r="BA947" s="5"/>
      <c r="BB947" s="5"/>
      <c r="BC947" s="5"/>
      <c r="BD947" s="5"/>
      <c r="BE947" s="5"/>
      <c r="BF947" s="5"/>
      <c r="BG947" s="5"/>
      <c r="BH947" s="5"/>
      <c r="BI947" s="5"/>
      <c r="BJ947" s="5"/>
      <c r="BK947" s="5"/>
      <c r="BL947" s="5"/>
      <c r="BM947" s="4"/>
      <c r="BN947" s="5"/>
      <c r="BO947" s="5"/>
      <c r="BP947" s="5"/>
      <c r="BQ947" s="5"/>
      <c r="BR947" s="5"/>
      <c r="BS947" s="5"/>
      <c r="BT947" s="5"/>
      <c r="BU947" s="5"/>
    </row>
    <row r="948" spans="1:73" ht="13" x14ac:dyDescent="0.15">
      <c r="A948" s="34"/>
      <c r="B948" s="5"/>
      <c r="C948" s="5"/>
      <c r="D948" s="5"/>
      <c r="E948" s="5"/>
      <c r="F948" s="5"/>
      <c r="G948" s="5"/>
      <c r="H948" s="5"/>
      <c r="I948" s="5"/>
      <c r="J948" s="5"/>
      <c r="K948" s="5"/>
      <c r="L948" s="34"/>
      <c r="M948" s="34"/>
      <c r="N948" s="34"/>
      <c r="O948" s="34"/>
      <c r="P948" s="34"/>
      <c r="Q948" s="34"/>
      <c r="R948" s="5"/>
      <c r="S948" s="5"/>
      <c r="T948" s="5"/>
      <c r="U948" s="5"/>
      <c r="V948" s="5"/>
      <c r="W948" s="34"/>
      <c r="X948" s="34"/>
      <c r="Y948" s="34"/>
      <c r="Z948" s="34"/>
      <c r="AA948" s="34"/>
      <c r="AB948" s="5"/>
      <c r="AC948" s="5"/>
      <c r="AD948" s="34"/>
      <c r="AE948" s="5"/>
      <c r="AF948" s="5"/>
      <c r="AG948" s="5"/>
      <c r="AH948" s="5"/>
      <c r="AI948" s="5"/>
      <c r="AJ948" s="5"/>
      <c r="AK948" s="5"/>
      <c r="AL948" s="5"/>
      <c r="AM948" s="5"/>
      <c r="AN948" s="5"/>
      <c r="AO948" s="5"/>
      <c r="AP948" s="35"/>
      <c r="AQ948" s="34"/>
      <c r="AR948" s="34"/>
      <c r="AS948" s="34"/>
      <c r="AT948" s="34"/>
      <c r="AU948" s="34"/>
      <c r="AV948" s="34"/>
      <c r="AW948" s="34"/>
      <c r="AX948" s="34"/>
      <c r="AY948" s="34"/>
      <c r="AZ948" s="34"/>
      <c r="BA948" s="5"/>
      <c r="BB948" s="5"/>
      <c r="BC948" s="5"/>
      <c r="BD948" s="5"/>
      <c r="BE948" s="5"/>
      <c r="BF948" s="5"/>
      <c r="BG948" s="5"/>
      <c r="BH948" s="5"/>
      <c r="BI948" s="5"/>
      <c r="BJ948" s="5"/>
      <c r="BK948" s="5"/>
      <c r="BL948" s="5"/>
      <c r="BM948" s="4"/>
      <c r="BN948" s="5"/>
      <c r="BO948" s="5"/>
      <c r="BP948" s="5"/>
      <c r="BQ948" s="5"/>
      <c r="BR948" s="5"/>
      <c r="BS948" s="5"/>
      <c r="BT948" s="5"/>
      <c r="BU948" s="5"/>
    </row>
    <row r="949" spans="1:73" ht="13" x14ac:dyDescent="0.15">
      <c r="A949" s="34"/>
      <c r="B949" s="5"/>
      <c r="C949" s="5"/>
      <c r="D949" s="5"/>
      <c r="E949" s="5"/>
      <c r="F949" s="5"/>
      <c r="G949" s="5"/>
      <c r="H949" s="5"/>
      <c r="I949" s="5"/>
      <c r="J949" s="5"/>
      <c r="K949" s="5"/>
      <c r="L949" s="34"/>
      <c r="M949" s="34"/>
      <c r="N949" s="34"/>
      <c r="O949" s="34"/>
      <c r="P949" s="34"/>
      <c r="Q949" s="34"/>
      <c r="R949" s="5"/>
      <c r="S949" s="5"/>
      <c r="T949" s="5"/>
      <c r="U949" s="5"/>
      <c r="V949" s="5"/>
      <c r="W949" s="34"/>
      <c r="X949" s="34"/>
      <c r="Y949" s="34"/>
      <c r="Z949" s="34"/>
      <c r="AA949" s="34"/>
      <c r="AB949" s="5"/>
      <c r="AC949" s="5"/>
      <c r="AD949" s="34"/>
      <c r="AE949" s="5"/>
      <c r="AF949" s="5"/>
      <c r="AG949" s="5"/>
      <c r="AH949" s="5"/>
      <c r="AI949" s="5"/>
      <c r="AJ949" s="5"/>
      <c r="AK949" s="5"/>
      <c r="AL949" s="5"/>
      <c r="AM949" s="5"/>
      <c r="AN949" s="5"/>
      <c r="AO949" s="5"/>
      <c r="AP949" s="35"/>
      <c r="AQ949" s="34"/>
      <c r="AR949" s="34"/>
      <c r="AS949" s="34"/>
      <c r="AT949" s="34"/>
      <c r="AU949" s="34"/>
      <c r="AV949" s="34"/>
      <c r="AW949" s="34"/>
      <c r="AX949" s="34"/>
      <c r="AY949" s="34"/>
      <c r="AZ949" s="34"/>
      <c r="BA949" s="5"/>
      <c r="BB949" s="5"/>
      <c r="BC949" s="5"/>
      <c r="BD949" s="5"/>
      <c r="BE949" s="5"/>
      <c r="BF949" s="5"/>
      <c r="BG949" s="5"/>
      <c r="BH949" s="5"/>
      <c r="BI949" s="5"/>
      <c r="BJ949" s="5"/>
      <c r="BK949" s="5"/>
      <c r="BL949" s="5"/>
      <c r="BM949" s="4"/>
      <c r="BN949" s="5"/>
      <c r="BO949" s="5"/>
      <c r="BP949" s="5"/>
      <c r="BQ949" s="5"/>
      <c r="BR949" s="5"/>
      <c r="BS949" s="5"/>
      <c r="BT949" s="5"/>
      <c r="BU949" s="5"/>
    </row>
    <row r="950" spans="1:73" ht="13" x14ac:dyDescent="0.15">
      <c r="A950" s="34"/>
      <c r="B950" s="5"/>
      <c r="C950" s="5"/>
      <c r="D950" s="5"/>
      <c r="E950" s="5"/>
      <c r="F950" s="5"/>
      <c r="G950" s="5"/>
      <c r="H950" s="5"/>
      <c r="I950" s="5"/>
      <c r="J950" s="5"/>
      <c r="K950" s="5"/>
      <c r="L950" s="34"/>
      <c r="M950" s="34"/>
      <c r="N950" s="34"/>
      <c r="O950" s="34"/>
      <c r="P950" s="34"/>
      <c r="Q950" s="34"/>
      <c r="R950" s="5"/>
      <c r="S950" s="5"/>
      <c r="T950" s="5"/>
      <c r="U950" s="5"/>
      <c r="V950" s="5"/>
      <c r="W950" s="34"/>
      <c r="X950" s="34"/>
      <c r="Y950" s="34"/>
      <c r="Z950" s="34"/>
      <c r="AA950" s="34"/>
      <c r="AB950" s="5"/>
      <c r="AC950" s="5"/>
      <c r="AD950" s="34"/>
      <c r="AE950" s="5"/>
      <c r="AF950" s="5"/>
      <c r="AG950" s="5"/>
      <c r="AH950" s="5"/>
      <c r="AI950" s="5"/>
      <c r="AJ950" s="5"/>
      <c r="AK950" s="5"/>
      <c r="AL950" s="5"/>
      <c r="AM950" s="5"/>
      <c r="AN950" s="5"/>
      <c r="AO950" s="5"/>
      <c r="AP950" s="35"/>
      <c r="AQ950" s="34"/>
      <c r="AR950" s="34"/>
      <c r="AS950" s="34"/>
      <c r="AT950" s="34"/>
      <c r="AU950" s="34"/>
      <c r="AV950" s="34"/>
      <c r="AW950" s="34"/>
      <c r="AX950" s="34"/>
      <c r="AY950" s="34"/>
      <c r="AZ950" s="34"/>
      <c r="BA950" s="5"/>
      <c r="BB950" s="5"/>
      <c r="BC950" s="5"/>
      <c r="BD950" s="5"/>
      <c r="BE950" s="5"/>
      <c r="BF950" s="5"/>
      <c r="BG950" s="5"/>
      <c r="BH950" s="5"/>
      <c r="BI950" s="5"/>
      <c r="BJ950" s="5"/>
      <c r="BK950" s="5"/>
      <c r="BL950" s="5"/>
      <c r="BM950" s="4"/>
      <c r="BN950" s="5"/>
      <c r="BO950" s="5"/>
      <c r="BP950" s="5"/>
      <c r="BQ950" s="5"/>
      <c r="BR950" s="5"/>
      <c r="BS950" s="5"/>
      <c r="BT950" s="5"/>
      <c r="BU950" s="5"/>
    </row>
    <row r="951" spans="1:73" ht="13" x14ac:dyDescent="0.15">
      <c r="A951" s="34"/>
      <c r="B951" s="5"/>
      <c r="C951" s="5"/>
      <c r="D951" s="5"/>
      <c r="E951" s="5"/>
      <c r="F951" s="5"/>
      <c r="G951" s="5"/>
      <c r="H951" s="5"/>
      <c r="I951" s="5"/>
      <c r="J951" s="5"/>
      <c r="K951" s="5"/>
      <c r="L951" s="34"/>
      <c r="M951" s="34"/>
      <c r="N951" s="34"/>
      <c r="O951" s="34"/>
      <c r="P951" s="34"/>
      <c r="Q951" s="34"/>
      <c r="R951" s="5"/>
      <c r="S951" s="5"/>
      <c r="T951" s="5"/>
      <c r="U951" s="5"/>
      <c r="V951" s="5"/>
      <c r="W951" s="34"/>
      <c r="X951" s="34"/>
      <c r="Y951" s="34"/>
      <c r="Z951" s="34"/>
      <c r="AA951" s="34"/>
      <c r="AB951" s="5"/>
      <c r="AC951" s="5"/>
      <c r="AD951" s="34"/>
      <c r="AE951" s="5"/>
      <c r="AF951" s="5"/>
      <c r="AG951" s="5"/>
      <c r="AH951" s="5"/>
      <c r="AI951" s="5"/>
      <c r="AJ951" s="5"/>
      <c r="AK951" s="5"/>
      <c r="AL951" s="5"/>
      <c r="AM951" s="5"/>
      <c r="AN951" s="5"/>
      <c r="AO951" s="5"/>
      <c r="AP951" s="35"/>
      <c r="AQ951" s="34"/>
      <c r="AR951" s="34"/>
      <c r="AS951" s="34"/>
      <c r="AT951" s="34"/>
      <c r="AU951" s="34"/>
      <c r="AV951" s="34"/>
      <c r="AW951" s="34"/>
      <c r="AX951" s="34"/>
      <c r="AY951" s="34"/>
      <c r="AZ951" s="34"/>
      <c r="BA951" s="5"/>
      <c r="BB951" s="5"/>
      <c r="BC951" s="5"/>
      <c r="BD951" s="5"/>
      <c r="BE951" s="5"/>
      <c r="BF951" s="5"/>
      <c r="BG951" s="5"/>
      <c r="BH951" s="5"/>
      <c r="BI951" s="5"/>
      <c r="BJ951" s="5"/>
      <c r="BK951" s="5"/>
      <c r="BL951" s="5"/>
      <c r="BM951" s="4"/>
      <c r="BN951" s="5"/>
      <c r="BO951" s="5"/>
      <c r="BP951" s="5"/>
      <c r="BQ951" s="5"/>
      <c r="BR951" s="5"/>
      <c r="BS951" s="5"/>
      <c r="BT951" s="5"/>
      <c r="BU951" s="5"/>
    </row>
    <row r="952" spans="1:73" ht="13" x14ac:dyDescent="0.15">
      <c r="A952" s="34"/>
      <c r="B952" s="5"/>
      <c r="C952" s="5"/>
      <c r="D952" s="5"/>
      <c r="E952" s="5"/>
      <c r="F952" s="5"/>
      <c r="G952" s="5"/>
      <c r="H952" s="5"/>
      <c r="I952" s="5"/>
      <c r="J952" s="5"/>
      <c r="K952" s="5"/>
      <c r="L952" s="34"/>
      <c r="M952" s="34"/>
      <c r="N952" s="34"/>
      <c r="O952" s="34"/>
      <c r="P952" s="34"/>
      <c r="Q952" s="34"/>
      <c r="R952" s="5"/>
      <c r="S952" s="5"/>
      <c r="T952" s="5"/>
      <c r="U952" s="5"/>
      <c r="V952" s="5"/>
      <c r="W952" s="34"/>
      <c r="X952" s="34"/>
      <c r="Y952" s="34"/>
      <c r="Z952" s="34"/>
      <c r="AA952" s="34"/>
      <c r="AB952" s="5"/>
      <c r="AC952" s="5"/>
      <c r="AD952" s="34"/>
      <c r="AE952" s="5"/>
      <c r="AF952" s="5"/>
      <c r="AG952" s="5"/>
      <c r="AH952" s="5"/>
      <c r="AI952" s="5"/>
      <c r="AJ952" s="5"/>
      <c r="AK952" s="5"/>
      <c r="AL952" s="5"/>
      <c r="AM952" s="5"/>
      <c r="AN952" s="5"/>
      <c r="AO952" s="5"/>
      <c r="AP952" s="35"/>
      <c r="AQ952" s="34"/>
      <c r="AR952" s="34"/>
      <c r="AS952" s="34"/>
      <c r="AT952" s="34"/>
      <c r="AU952" s="34"/>
      <c r="AV952" s="34"/>
      <c r="AW952" s="34"/>
      <c r="AX952" s="34"/>
      <c r="AY952" s="34"/>
      <c r="AZ952" s="34"/>
      <c r="BA952" s="5"/>
      <c r="BB952" s="5"/>
      <c r="BC952" s="5"/>
      <c r="BD952" s="5"/>
      <c r="BE952" s="5"/>
      <c r="BF952" s="5"/>
      <c r="BG952" s="5"/>
      <c r="BH952" s="5"/>
      <c r="BI952" s="5"/>
      <c r="BJ952" s="5"/>
      <c r="BK952" s="5"/>
      <c r="BL952" s="5"/>
      <c r="BM952" s="4"/>
      <c r="BN952" s="5"/>
      <c r="BO952" s="5"/>
      <c r="BP952" s="5"/>
      <c r="BQ952" s="5"/>
      <c r="BR952" s="5"/>
      <c r="BS952" s="5"/>
      <c r="BT952" s="5"/>
      <c r="BU952" s="5"/>
    </row>
    <row r="953" spans="1:73" ht="13" x14ac:dyDescent="0.15">
      <c r="A953" s="34"/>
      <c r="B953" s="5"/>
      <c r="C953" s="5"/>
      <c r="D953" s="5"/>
      <c r="E953" s="5"/>
      <c r="F953" s="5"/>
      <c r="G953" s="5"/>
      <c r="H953" s="5"/>
      <c r="I953" s="5"/>
      <c r="J953" s="5"/>
      <c r="K953" s="5"/>
      <c r="L953" s="34"/>
      <c r="M953" s="34"/>
      <c r="N953" s="34"/>
      <c r="O953" s="34"/>
      <c r="P953" s="34"/>
      <c r="Q953" s="34"/>
      <c r="R953" s="5"/>
      <c r="S953" s="5"/>
      <c r="T953" s="5"/>
      <c r="U953" s="5"/>
      <c r="V953" s="5"/>
      <c r="W953" s="34"/>
      <c r="X953" s="34"/>
      <c r="Y953" s="34"/>
      <c r="Z953" s="34"/>
      <c r="AA953" s="34"/>
      <c r="AB953" s="5"/>
      <c r="AC953" s="5"/>
      <c r="AD953" s="34"/>
      <c r="AE953" s="5"/>
      <c r="AF953" s="5"/>
      <c r="AG953" s="5"/>
      <c r="AH953" s="5"/>
      <c r="AI953" s="5"/>
      <c r="AJ953" s="5"/>
      <c r="AK953" s="5"/>
      <c r="AL953" s="5"/>
      <c r="AM953" s="5"/>
      <c r="AN953" s="5"/>
      <c r="AO953" s="5"/>
      <c r="AP953" s="35"/>
      <c r="AQ953" s="34"/>
      <c r="AR953" s="34"/>
      <c r="AS953" s="34"/>
      <c r="AT953" s="34"/>
      <c r="AU953" s="34"/>
      <c r="AV953" s="34"/>
      <c r="AW953" s="34"/>
      <c r="AX953" s="34"/>
      <c r="AY953" s="34"/>
      <c r="AZ953" s="34"/>
      <c r="BA953" s="5"/>
      <c r="BB953" s="5"/>
      <c r="BC953" s="5"/>
      <c r="BD953" s="5"/>
      <c r="BE953" s="5"/>
      <c r="BF953" s="5"/>
      <c r="BG953" s="5"/>
      <c r="BH953" s="5"/>
      <c r="BI953" s="5"/>
      <c r="BJ953" s="5"/>
      <c r="BK953" s="5"/>
      <c r="BL953" s="5"/>
      <c r="BM953" s="4"/>
      <c r="BN953" s="5"/>
      <c r="BO953" s="5"/>
      <c r="BP953" s="5"/>
      <c r="BQ953" s="5"/>
      <c r="BR953" s="5"/>
      <c r="BS953" s="5"/>
      <c r="BT953" s="5"/>
      <c r="BU953" s="5"/>
    </row>
    <row r="954" spans="1:73" ht="13" x14ac:dyDescent="0.15">
      <c r="A954" s="34"/>
      <c r="B954" s="5"/>
      <c r="C954" s="5"/>
      <c r="D954" s="5"/>
      <c r="E954" s="5"/>
      <c r="F954" s="5"/>
      <c r="G954" s="5"/>
      <c r="H954" s="5"/>
      <c r="I954" s="5"/>
      <c r="J954" s="5"/>
      <c r="K954" s="5"/>
      <c r="L954" s="34"/>
      <c r="M954" s="34"/>
      <c r="N954" s="34"/>
      <c r="O954" s="34"/>
      <c r="P954" s="34"/>
      <c r="Q954" s="34"/>
      <c r="R954" s="5"/>
      <c r="S954" s="5"/>
      <c r="T954" s="5"/>
      <c r="U954" s="5"/>
      <c r="V954" s="5"/>
      <c r="W954" s="34"/>
      <c r="X954" s="34"/>
      <c r="Y954" s="34"/>
      <c r="Z954" s="34"/>
      <c r="AA954" s="34"/>
      <c r="AB954" s="5"/>
      <c r="AC954" s="5"/>
      <c r="AD954" s="34"/>
      <c r="AE954" s="5"/>
      <c r="AF954" s="5"/>
      <c r="AG954" s="5"/>
      <c r="AH954" s="5"/>
      <c r="AI954" s="5"/>
      <c r="AJ954" s="5"/>
      <c r="AK954" s="5"/>
      <c r="AL954" s="5"/>
      <c r="AM954" s="5"/>
      <c r="AN954" s="5"/>
      <c r="AO954" s="5"/>
      <c r="AP954" s="35"/>
      <c r="AQ954" s="34"/>
      <c r="AR954" s="34"/>
      <c r="AS954" s="34"/>
      <c r="AT954" s="34"/>
      <c r="AU954" s="34"/>
      <c r="AV954" s="34"/>
      <c r="AW954" s="34"/>
      <c r="AX954" s="34"/>
      <c r="AY954" s="34"/>
      <c r="AZ954" s="34"/>
      <c r="BA954" s="5"/>
      <c r="BB954" s="5"/>
      <c r="BC954" s="5"/>
      <c r="BD954" s="5"/>
      <c r="BE954" s="5"/>
      <c r="BF954" s="5"/>
      <c r="BG954" s="5"/>
      <c r="BH954" s="5"/>
      <c r="BI954" s="5"/>
      <c r="BJ954" s="5"/>
      <c r="BK954" s="5"/>
      <c r="BL954" s="5"/>
      <c r="BM954" s="4"/>
      <c r="BN954" s="5"/>
      <c r="BO954" s="5"/>
      <c r="BP954" s="5"/>
      <c r="BQ954" s="5"/>
      <c r="BR954" s="5"/>
      <c r="BS954" s="5"/>
      <c r="BT954" s="5"/>
      <c r="BU954" s="5"/>
    </row>
    <row r="955" spans="1:73" ht="13" x14ac:dyDescent="0.15">
      <c r="A955" s="34"/>
      <c r="B955" s="5"/>
      <c r="C955" s="5"/>
      <c r="D955" s="5"/>
      <c r="E955" s="5"/>
      <c r="F955" s="5"/>
      <c r="G955" s="5"/>
      <c r="H955" s="5"/>
      <c r="I955" s="5"/>
      <c r="J955" s="5"/>
      <c r="K955" s="5"/>
      <c r="L955" s="34"/>
      <c r="M955" s="34"/>
      <c r="N955" s="34"/>
      <c r="O955" s="34"/>
      <c r="P955" s="34"/>
      <c r="Q955" s="34"/>
      <c r="R955" s="5"/>
      <c r="S955" s="5"/>
      <c r="T955" s="5"/>
      <c r="U955" s="5"/>
      <c r="V955" s="5"/>
      <c r="W955" s="34"/>
      <c r="X955" s="34"/>
      <c r="Y955" s="34"/>
      <c r="Z955" s="34"/>
      <c r="AA955" s="34"/>
      <c r="AB955" s="5"/>
      <c r="AC955" s="5"/>
      <c r="AD955" s="34"/>
      <c r="AE955" s="5"/>
      <c r="AF955" s="5"/>
      <c r="AG955" s="5"/>
      <c r="AH955" s="5"/>
      <c r="AI955" s="5"/>
      <c r="AJ955" s="5"/>
      <c r="AK955" s="5"/>
      <c r="AL955" s="5"/>
      <c r="AM955" s="5"/>
      <c r="AN955" s="5"/>
      <c r="AO955" s="5"/>
      <c r="AP955" s="35"/>
      <c r="AQ955" s="34"/>
      <c r="AR955" s="34"/>
      <c r="AS955" s="34"/>
      <c r="AT955" s="34"/>
      <c r="AU955" s="34"/>
      <c r="AV955" s="34"/>
      <c r="AW955" s="34"/>
      <c r="AX955" s="34"/>
      <c r="AY955" s="34"/>
      <c r="AZ955" s="34"/>
      <c r="BA955" s="5"/>
      <c r="BB955" s="5"/>
      <c r="BC955" s="5"/>
      <c r="BD955" s="5"/>
      <c r="BE955" s="5"/>
      <c r="BF955" s="5"/>
      <c r="BG955" s="5"/>
      <c r="BH955" s="5"/>
      <c r="BI955" s="5"/>
      <c r="BJ955" s="5"/>
      <c r="BK955" s="5"/>
      <c r="BL955" s="5"/>
      <c r="BM955" s="4"/>
      <c r="BN955" s="5"/>
      <c r="BO955" s="5"/>
      <c r="BP955" s="5"/>
      <c r="BQ955" s="5"/>
      <c r="BR955" s="5"/>
      <c r="BS955" s="5"/>
      <c r="BT955" s="5"/>
      <c r="BU955" s="5"/>
    </row>
    <row r="956" spans="1:73" ht="13" x14ac:dyDescent="0.15">
      <c r="A956" s="34"/>
      <c r="B956" s="5"/>
      <c r="C956" s="5"/>
      <c r="D956" s="5"/>
      <c r="E956" s="5"/>
      <c r="F956" s="5"/>
      <c r="G956" s="5"/>
      <c r="H956" s="5"/>
      <c r="I956" s="5"/>
      <c r="J956" s="5"/>
      <c r="K956" s="5"/>
      <c r="L956" s="34"/>
      <c r="M956" s="34"/>
      <c r="N956" s="34"/>
      <c r="O956" s="34"/>
      <c r="P956" s="34"/>
      <c r="Q956" s="34"/>
      <c r="R956" s="5"/>
      <c r="S956" s="5"/>
      <c r="T956" s="5"/>
      <c r="U956" s="5"/>
      <c r="V956" s="5"/>
      <c r="W956" s="34"/>
      <c r="X956" s="34"/>
      <c r="Y956" s="34"/>
      <c r="Z956" s="34"/>
      <c r="AA956" s="34"/>
      <c r="AB956" s="5"/>
      <c r="AC956" s="5"/>
      <c r="AD956" s="34"/>
      <c r="AE956" s="5"/>
      <c r="AF956" s="5"/>
      <c r="AG956" s="5"/>
      <c r="AH956" s="5"/>
      <c r="AI956" s="5"/>
      <c r="AJ956" s="5"/>
      <c r="AK956" s="5"/>
      <c r="AL956" s="5"/>
      <c r="AM956" s="5"/>
      <c r="AN956" s="5"/>
      <c r="AO956" s="5"/>
      <c r="AP956" s="35"/>
      <c r="AQ956" s="34"/>
      <c r="AR956" s="34"/>
      <c r="AS956" s="34"/>
      <c r="AT956" s="34"/>
      <c r="AU956" s="34"/>
      <c r="AV956" s="34"/>
      <c r="AW956" s="34"/>
      <c r="AX956" s="34"/>
      <c r="AY956" s="34"/>
      <c r="AZ956" s="34"/>
      <c r="BA956" s="5"/>
      <c r="BB956" s="5"/>
      <c r="BC956" s="5"/>
      <c r="BD956" s="5"/>
      <c r="BE956" s="5"/>
      <c r="BF956" s="5"/>
      <c r="BG956" s="5"/>
      <c r="BH956" s="5"/>
      <c r="BI956" s="5"/>
      <c r="BJ956" s="5"/>
      <c r="BK956" s="5"/>
      <c r="BL956" s="5"/>
      <c r="BM956" s="4"/>
      <c r="BN956" s="5"/>
      <c r="BO956" s="5"/>
      <c r="BP956" s="5"/>
      <c r="BQ956" s="5"/>
      <c r="BR956" s="5"/>
      <c r="BS956" s="5"/>
      <c r="BT956" s="5"/>
      <c r="BU956" s="5"/>
    </row>
    <row r="957" spans="1:73" ht="13" x14ac:dyDescent="0.15">
      <c r="A957" s="34"/>
      <c r="B957" s="5"/>
      <c r="C957" s="5"/>
      <c r="D957" s="5"/>
      <c r="E957" s="5"/>
      <c r="F957" s="5"/>
      <c r="G957" s="5"/>
      <c r="H957" s="5"/>
      <c r="I957" s="5"/>
      <c r="J957" s="5"/>
      <c r="K957" s="5"/>
      <c r="L957" s="34"/>
      <c r="M957" s="34"/>
      <c r="N957" s="34"/>
      <c r="O957" s="34"/>
      <c r="P957" s="34"/>
      <c r="Q957" s="34"/>
      <c r="R957" s="5"/>
      <c r="S957" s="5"/>
      <c r="T957" s="5"/>
      <c r="U957" s="5"/>
      <c r="V957" s="5"/>
      <c r="W957" s="34"/>
      <c r="X957" s="34"/>
      <c r="Y957" s="34"/>
      <c r="Z957" s="34"/>
      <c r="AA957" s="34"/>
      <c r="AB957" s="5"/>
      <c r="AC957" s="5"/>
      <c r="AD957" s="34"/>
      <c r="AE957" s="5"/>
      <c r="AF957" s="5"/>
      <c r="AG957" s="5"/>
      <c r="AH957" s="5"/>
      <c r="AI957" s="5"/>
      <c r="AJ957" s="5"/>
      <c r="AK957" s="5"/>
      <c r="AL957" s="5"/>
      <c r="AM957" s="5"/>
      <c r="AN957" s="5"/>
      <c r="AO957" s="5"/>
      <c r="AP957" s="35"/>
      <c r="AQ957" s="34"/>
      <c r="AR957" s="34"/>
      <c r="AS957" s="34"/>
      <c r="AT957" s="34"/>
      <c r="AU957" s="34"/>
      <c r="AV957" s="34"/>
      <c r="AW957" s="34"/>
      <c r="AX957" s="34"/>
      <c r="AY957" s="34"/>
      <c r="AZ957" s="34"/>
      <c r="BA957" s="5"/>
      <c r="BB957" s="5"/>
      <c r="BC957" s="5"/>
      <c r="BD957" s="5"/>
      <c r="BE957" s="5"/>
      <c r="BF957" s="5"/>
      <c r="BG957" s="5"/>
      <c r="BH957" s="5"/>
      <c r="BI957" s="5"/>
      <c r="BJ957" s="5"/>
      <c r="BK957" s="5"/>
      <c r="BL957" s="5"/>
      <c r="BM957" s="4"/>
      <c r="BN957" s="5"/>
      <c r="BO957" s="5"/>
      <c r="BP957" s="5"/>
      <c r="BQ957" s="5"/>
      <c r="BR957" s="5"/>
      <c r="BS957" s="5"/>
      <c r="BT957" s="5"/>
      <c r="BU957" s="5"/>
    </row>
    <row r="958" spans="1:73" ht="13" x14ac:dyDescent="0.15">
      <c r="A958" s="34"/>
      <c r="B958" s="5"/>
      <c r="C958" s="5"/>
      <c r="D958" s="5"/>
      <c r="E958" s="5"/>
      <c r="F958" s="5"/>
      <c r="G958" s="5"/>
      <c r="H958" s="5"/>
      <c r="I958" s="5"/>
      <c r="J958" s="5"/>
      <c r="K958" s="5"/>
      <c r="L958" s="34"/>
      <c r="M958" s="34"/>
      <c r="N958" s="34"/>
      <c r="O958" s="34"/>
      <c r="P958" s="34"/>
      <c r="Q958" s="34"/>
      <c r="R958" s="5"/>
      <c r="S958" s="5"/>
      <c r="T958" s="5"/>
      <c r="U958" s="5"/>
      <c r="V958" s="5"/>
      <c r="W958" s="34"/>
      <c r="X958" s="34"/>
      <c r="Y958" s="34"/>
      <c r="Z958" s="34"/>
      <c r="AA958" s="34"/>
      <c r="AB958" s="5"/>
      <c r="AC958" s="5"/>
      <c r="AD958" s="34"/>
      <c r="AE958" s="5"/>
      <c r="AF958" s="5"/>
      <c r="AG958" s="5"/>
      <c r="AH958" s="5"/>
      <c r="AI958" s="5"/>
      <c r="AJ958" s="5"/>
      <c r="AK958" s="5"/>
      <c r="AL958" s="5"/>
      <c r="AM958" s="5"/>
      <c r="AN958" s="5"/>
      <c r="AO958" s="5"/>
      <c r="AP958" s="35"/>
      <c r="AQ958" s="34"/>
      <c r="AR958" s="34"/>
      <c r="AS958" s="34"/>
      <c r="AT958" s="34"/>
      <c r="AU958" s="34"/>
      <c r="AV958" s="34"/>
      <c r="AW958" s="34"/>
      <c r="AX958" s="34"/>
      <c r="AY958" s="34"/>
      <c r="AZ958" s="34"/>
      <c r="BA958" s="5"/>
      <c r="BB958" s="5"/>
      <c r="BC958" s="5"/>
      <c r="BD958" s="5"/>
      <c r="BE958" s="5"/>
      <c r="BF958" s="5"/>
      <c r="BG958" s="5"/>
      <c r="BH958" s="5"/>
      <c r="BI958" s="5"/>
      <c r="BJ958" s="5"/>
      <c r="BK958" s="5"/>
      <c r="BL958" s="5"/>
      <c r="BM958" s="4"/>
      <c r="BN958" s="5"/>
      <c r="BO958" s="5"/>
      <c r="BP958" s="5"/>
      <c r="BQ958" s="5"/>
      <c r="BR958" s="5"/>
      <c r="BS958" s="5"/>
      <c r="BT958" s="5"/>
      <c r="BU958" s="5"/>
    </row>
    <row r="959" spans="1:73" ht="13" x14ac:dyDescent="0.15">
      <c r="A959" s="34"/>
      <c r="B959" s="5"/>
      <c r="C959" s="5"/>
      <c r="D959" s="5"/>
      <c r="E959" s="5"/>
      <c r="F959" s="5"/>
      <c r="G959" s="5"/>
      <c r="H959" s="5"/>
      <c r="I959" s="5"/>
      <c r="J959" s="5"/>
      <c r="K959" s="5"/>
      <c r="L959" s="34"/>
      <c r="M959" s="34"/>
      <c r="N959" s="34"/>
      <c r="O959" s="34"/>
      <c r="P959" s="34"/>
      <c r="Q959" s="34"/>
      <c r="R959" s="5"/>
      <c r="S959" s="5"/>
      <c r="T959" s="5"/>
      <c r="U959" s="5"/>
      <c r="V959" s="5"/>
      <c r="W959" s="34"/>
      <c r="X959" s="34"/>
      <c r="Y959" s="34"/>
      <c r="Z959" s="34"/>
      <c r="AA959" s="34"/>
      <c r="AB959" s="5"/>
      <c r="AC959" s="5"/>
      <c r="AD959" s="34"/>
      <c r="AE959" s="5"/>
      <c r="AF959" s="5"/>
      <c r="AG959" s="5"/>
      <c r="AH959" s="5"/>
      <c r="AI959" s="5"/>
      <c r="AJ959" s="5"/>
      <c r="AK959" s="5"/>
      <c r="AL959" s="5"/>
      <c r="AM959" s="5"/>
      <c r="AN959" s="5"/>
      <c r="AO959" s="5"/>
      <c r="AP959" s="35"/>
      <c r="AQ959" s="34"/>
      <c r="AR959" s="34"/>
      <c r="AS959" s="34"/>
      <c r="AT959" s="34"/>
      <c r="AU959" s="34"/>
      <c r="AV959" s="34"/>
      <c r="AW959" s="34"/>
      <c r="AX959" s="34"/>
      <c r="AY959" s="34"/>
      <c r="AZ959" s="34"/>
      <c r="BA959" s="5"/>
      <c r="BB959" s="5"/>
      <c r="BC959" s="5"/>
      <c r="BD959" s="5"/>
      <c r="BE959" s="5"/>
      <c r="BF959" s="5"/>
      <c r="BG959" s="5"/>
      <c r="BH959" s="5"/>
      <c r="BI959" s="5"/>
      <c r="BJ959" s="5"/>
      <c r="BK959" s="5"/>
      <c r="BL959" s="5"/>
      <c r="BM959" s="4"/>
      <c r="BN959" s="5"/>
      <c r="BO959" s="5"/>
      <c r="BP959" s="5"/>
      <c r="BQ959" s="5"/>
      <c r="BR959" s="5"/>
      <c r="BS959" s="5"/>
      <c r="BT959" s="5"/>
      <c r="BU959" s="5"/>
    </row>
    <row r="960" spans="1:73" ht="13" x14ac:dyDescent="0.15">
      <c r="A960" s="34"/>
      <c r="B960" s="5"/>
      <c r="C960" s="5"/>
      <c r="D960" s="5"/>
      <c r="E960" s="5"/>
      <c r="F960" s="5"/>
      <c r="G960" s="5"/>
      <c r="H960" s="5"/>
      <c r="I960" s="5"/>
      <c r="J960" s="5"/>
      <c r="K960" s="5"/>
      <c r="L960" s="34"/>
      <c r="M960" s="34"/>
      <c r="N960" s="34"/>
      <c r="O960" s="34"/>
      <c r="P960" s="34"/>
      <c r="Q960" s="34"/>
      <c r="R960" s="5"/>
      <c r="S960" s="5"/>
      <c r="T960" s="5"/>
      <c r="U960" s="5"/>
      <c r="V960" s="5"/>
      <c r="W960" s="34"/>
      <c r="X960" s="34"/>
      <c r="Y960" s="34"/>
      <c r="Z960" s="34"/>
      <c r="AA960" s="34"/>
      <c r="AB960" s="5"/>
      <c r="AC960" s="5"/>
      <c r="AD960" s="34"/>
      <c r="AE960" s="5"/>
      <c r="AF960" s="5"/>
      <c r="AG960" s="5"/>
      <c r="AH960" s="5"/>
      <c r="AI960" s="5"/>
      <c r="AJ960" s="5"/>
      <c r="AK960" s="5"/>
      <c r="AL960" s="5"/>
      <c r="AM960" s="5"/>
      <c r="AN960" s="5"/>
      <c r="AO960" s="5"/>
      <c r="AP960" s="35"/>
      <c r="AQ960" s="34"/>
      <c r="AR960" s="34"/>
      <c r="AS960" s="34"/>
      <c r="AT960" s="34"/>
      <c r="AU960" s="34"/>
      <c r="AV960" s="34"/>
      <c r="AW960" s="34"/>
      <c r="AX960" s="34"/>
      <c r="AY960" s="34"/>
      <c r="AZ960" s="34"/>
      <c r="BA960" s="5"/>
      <c r="BB960" s="5"/>
      <c r="BC960" s="5"/>
      <c r="BD960" s="5"/>
      <c r="BE960" s="5"/>
      <c r="BF960" s="5"/>
      <c r="BG960" s="5"/>
      <c r="BH960" s="5"/>
      <c r="BI960" s="5"/>
      <c r="BJ960" s="5"/>
      <c r="BK960" s="5"/>
      <c r="BL960" s="5"/>
      <c r="BM960" s="4"/>
      <c r="BN960" s="5"/>
      <c r="BO960" s="5"/>
      <c r="BP960" s="5"/>
      <c r="BQ960" s="5"/>
      <c r="BR960" s="5"/>
      <c r="BS960" s="5"/>
      <c r="BT960" s="5"/>
      <c r="BU960" s="5"/>
    </row>
    <row r="961" spans="1:73" ht="13" x14ac:dyDescent="0.15">
      <c r="A961" s="34"/>
      <c r="B961" s="5"/>
      <c r="C961" s="5"/>
      <c r="D961" s="5"/>
      <c r="E961" s="5"/>
      <c r="F961" s="5"/>
      <c r="G961" s="5"/>
      <c r="H961" s="5"/>
      <c r="I961" s="5"/>
      <c r="J961" s="5"/>
      <c r="K961" s="5"/>
      <c r="L961" s="34"/>
      <c r="M961" s="34"/>
      <c r="N961" s="34"/>
      <c r="O961" s="34"/>
      <c r="P961" s="34"/>
      <c r="Q961" s="34"/>
      <c r="R961" s="5"/>
      <c r="S961" s="5"/>
      <c r="T961" s="5"/>
      <c r="U961" s="5"/>
      <c r="V961" s="5"/>
      <c r="W961" s="34"/>
      <c r="X961" s="34"/>
      <c r="Y961" s="34"/>
      <c r="Z961" s="34"/>
      <c r="AA961" s="34"/>
      <c r="AB961" s="5"/>
      <c r="AC961" s="5"/>
      <c r="AD961" s="34"/>
      <c r="AE961" s="5"/>
      <c r="AF961" s="5"/>
      <c r="AG961" s="5"/>
      <c r="AH961" s="5"/>
      <c r="AI961" s="5"/>
      <c r="AJ961" s="5"/>
      <c r="AK961" s="5"/>
      <c r="AL961" s="5"/>
      <c r="AM961" s="5"/>
      <c r="AN961" s="5"/>
      <c r="AO961" s="5"/>
      <c r="AP961" s="35"/>
      <c r="AQ961" s="34"/>
      <c r="AR961" s="34"/>
      <c r="AS961" s="34"/>
      <c r="AT961" s="34"/>
      <c r="AU961" s="34"/>
      <c r="AV961" s="34"/>
      <c r="AW961" s="34"/>
      <c r="AX961" s="34"/>
      <c r="AY961" s="34"/>
      <c r="AZ961" s="34"/>
      <c r="BA961" s="5"/>
      <c r="BB961" s="5"/>
      <c r="BC961" s="5"/>
      <c r="BD961" s="5"/>
      <c r="BE961" s="5"/>
      <c r="BF961" s="5"/>
      <c r="BG961" s="5"/>
      <c r="BH961" s="5"/>
      <c r="BI961" s="5"/>
      <c r="BJ961" s="5"/>
      <c r="BK961" s="5"/>
      <c r="BL961" s="5"/>
      <c r="BM961" s="4"/>
      <c r="BN961" s="5"/>
      <c r="BO961" s="5"/>
      <c r="BP961" s="5"/>
      <c r="BQ961" s="5"/>
      <c r="BR961" s="5"/>
      <c r="BS961" s="5"/>
      <c r="BT961" s="5"/>
      <c r="BU961" s="5"/>
    </row>
    <row r="962" spans="1:73" ht="13" x14ac:dyDescent="0.15">
      <c r="A962" s="34"/>
      <c r="B962" s="5"/>
      <c r="C962" s="5"/>
      <c r="D962" s="5"/>
      <c r="E962" s="5"/>
      <c r="F962" s="5"/>
      <c r="G962" s="5"/>
      <c r="H962" s="5"/>
      <c r="I962" s="5"/>
      <c r="J962" s="5"/>
      <c r="K962" s="5"/>
      <c r="L962" s="34"/>
      <c r="M962" s="34"/>
      <c r="N962" s="34"/>
      <c r="O962" s="34"/>
      <c r="P962" s="34"/>
      <c r="Q962" s="34"/>
      <c r="R962" s="5"/>
      <c r="S962" s="5"/>
      <c r="T962" s="5"/>
      <c r="U962" s="5"/>
      <c r="V962" s="5"/>
      <c r="W962" s="34"/>
      <c r="X962" s="34"/>
      <c r="Y962" s="34"/>
      <c r="Z962" s="34"/>
      <c r="AA962" s="34"/>
      <c r="AB962" s="5"/>
      <c r="AC962" s="5"/>
      <c r="AD962" s="34"/>
      <c r="AE962" s="5"/>
      <c r="AF962" s="5"/>
      <c r="AG962" s="5"/>
      <c r="AH962" s="5"/>
      <c r="AI962" s="5"/>
      <c r="AJ962" s="5"/>
      <c r="AK962" s="5"/>
      <c r="AL962" s="5"/>
      <c r="AM962" s="5"/>
      <c r="AN962" s="5"/>
      <c r="AO962" s="5"/>
      <c r="AP962" s="35"/>
      <c r="AQ962" s="34"/>
      <c r="AR962" s="34"/>
      <c r="AS962" s="34"/>
      <c r="AT962" s="34"/>
      <c r="AU962" s="34"/>
      <c r="AV962" s="34"/>
      <c r="AW962" s="34"/>
      <c r="AX962" s="34"/>
      <c r="AY962" s="34"/>
      <c r="AZ962" s="34"/>
      <c r="BA962" s="5"/>
      <c r="BB962" s="5"/>
      <c r="BC962" s="5"/>
      <c r="BD962" s="5"/>
      <c r="BE962" s="5"/>
      <c r="BF962" s="5"/>
      <c r="BG962" s="5"/>
      <c r="BH962" s="5"/>
      <c r="BI962" s="5"/>
      <c r="BJ962" s="5"/>
      <c r="BK962" s="5"/>
      <c r="BL962" s="5"/>
      <c r="BM962" s="4"/>
      <c r="BN962" s="5"/>
      <c r="BO962" s="5"/>
      <c r="BP962" s="5"/>
      <c r="BQ962" s="5"/>
      <c r="BR962" s="5"/>
      <c r="BS962" s="5"/>
      <c r="BT962" s="5"/>
      <c r="BU962" s="5"/>
    </row>
    <row r="963" spans="1:73" ht="13" x14ac:dyDescent="0.15">
      <c r="A963" s="34"/>
      <c r="B963" s="5"/>
      <c r="C963" s="5"/>
      <c r="D963" s="5"/>
      <c r="E963" s="5"/>
      <c r="F963" s="5"/>
      <c r="G963" s="5"/>
      <c r="H963" s="5"/>
      <c r="I963" s="5"/>
      <c r="J963" s="5"/>
      <c r="K963" s="5"/>
      <c r="L963" s="34"/>
      <c r="M963" s="34"/>
      <c r="N963" s="34"/>
      <c r="O963" s="34"/>
      <c r="P963" s="34"/>
      <c r="Q963" s="34"/>
      <c r="R963" s="5"/>
      <c r="S963" s="5"/>
      <c r="T963" s="5"/>
      <c r="U963" s="5"/>
      <c r="V963" s="5"/>
      <c r="W963" s="34"/>
      <c r="X963" s="34"/>
      <c r="Y963" s="34"/>
      <c r="Z963" s="34"/>
      <c r="AA963" s="34"/>
      <c r="AB963" s="5"/>
      <c r="AC963" s="5"/>
      <c r="AD963" s="34"/>
      <c r="AE963" s="5"/>
      <c r="AF963" s="5"/>
      <c r="AG963" s="5"/>
      <c r="AH963" s="5"/>
      <c r="AI963" s="5"/>
      <c r="AJ963" s="5"/>
      <c r="AK963" s="5"/>
      <c r="AL963" s="5"/>
      <c r="AM963" s="5"/>
      <c r="AN963" s="5"/>
      <c r="AO963" s="5"/>
      <c r="AP963" s="35"/>
      <c r="AQ963" s="34"/>
      <c r="AR963" s="34"/>
      <c r="AS963" s="34"/>
      <c r="AT963" s="34"/>
      <c r="AU963" s="34"/>
      <c r="AV963" s="34"/>
      <c r="AW963" s="34"/>
      <c r="AX963" s="34"/>
      <c r="AY963" s="34"/>
      <c r="AZ963" s="34"/>
      <c r="BA963" s="5"/>
      <c r="BB963" s="5"/>
      <c r="BC963" s="5"/>
      <c r="BD963" s="5"/>
      <c r="BE963" s="5"/>
      <c r="BF963" s="5"/>
      <c r="BG963" s="5"/>
      <c r="BH963" s="5"/>
      <c r="BI963" s="5"/>
      <c r="BJ963" s="5"/>
      <c r="BK963" s="5"/>
      <c r="BL963" s="5"/>
      <c r="BM963" s="4"/>
      <c r="BN963" s="5"/>
      <c r="BO963" s="5"/>
      <c r="BP963" s="5"/>
      <c r="BQ963" s="5"/>
      <c r="BR963" s="5"/>
      <c r="BS963" s="5"/>
      <c r="BT963" s="5"/>
      <c r="BU963" s="5"/>
    </row>
    <row r="964" spans="1:73" ht="13" x14ac:dyDescent="0.15">
      <c r="A964" s="34"/>
      <c r="B964" s="5"/>
      <c r="C964" s="5"/>
      <c r="D964" s="5"/>
      <c r="E964" s="5"/>
      <c r="F964" s="5"/>
      <c r="G964" s="5"/>
      <c r="H964" s="5"/>
      <c r="I964" s="5"/>
      <c r="J964" s="5"/>
      <c r="K964" s="5"/>
      <c r="L964" s="34"/>
      <c r="M964" s="34"/>
      <c r="N964" s="34"/>
      <c r="O964" s="34"/>
      <c r="P964" s="34"/>
      <c r="Q964" s="34"/>
      <c r="R964" s="5"/>
      <c r="S964" s="5"/>
      <c r="T964" s="5"/>
      <c r="U964" s="5"/>
      <c r="V964" s="5"/>
      <c r="W964" s="34"/>
      <c r="X964" s="34"/>
      <c r="Y964" s="34"/>
      <c r="Z964" s="34"/>
      <c r="AA964" s="34"/>
      <c r="AB964" s="5"/>
      <c r="AC964" s="5"/>
      <c r="AD964" s="34"/>
      <c r="AE964" s="5"/>
      <c r="AF964" s="5"/>
      <c r="AG964" s="5"/>
      <c r="AH964" s="5"/>
      <c r="AI964" s="5"/>
      <c r="AJ964" s="5"/>
      <c r="AK964" s="5"/>
      <c r="AL964" s="5"/>
      <c r="AM964" s="5"/>
      <c r="AN964" s="5"/>
      <c r="AO964" s="5"/>
      <c r="AP964" s="35"/>
      <c r="AQ964" s="34"/>
      <c r="AR964" s="34"/>
      <c r="AS964" s="34"/>
      <c r="AT964" s="34"/>
      <c r="AU964" s="34"/>
      <c r="AV964" s="34"/>
      <c r="AW964" s="34"/>
      <c r="AX964" s="34"/>
      <c r="AY964" s="34"/>
      <c r="AZ964" s="34"/>
      <c r="BA964" s="5"/>
      <c r="BB964" s="5"/>
      <c r="BC964" s="5"/>
      <c r="BD964" s="5"/>
      <c r="BE964" s="5"/>
      <c r="BF964" s="5"/>
      <c r="BG964" s="5"/>
      <c r="BH964" s="5"/>
      <c r="BI964" s="5"/>
      <c r="BJ964" s="5"/>
      <c r="BK964" s="5"/>
      <c r="BL964" s="5"/>
      <c r="BM964" s="4"/>
      <c r="BN964" s="5"/>
      <c r="BO964" s="5"/>
      <c r="BP964" s="5"/>
      <c r="BQ964" s="5"/>
      <c r="BR964" s="5"/>
      <c r="BS964" s="5"/>
      <c r="BT964" s="5"/>
      <c r="BU964" s="5"/>
    </row>
    <row r="965" spans="1:73" ht="13" x14ac:dyDescent="0.15">
      <c r="A965" s="34"/>
      <c r="B965" s="5"/>
      <c r="C965" s="5"/>
      <c r="D965" s="5"/>
      <c r="E965" s="5"/>
      <c r="F965" s="5"/>
      <c r="G965" s="5"/>
      <c r="H965" s="5"/>
      <c r="I965" s="5"/>
      <c r="J965" s="5"/>
      <c r="K965" s="5"/>
      <c r="L965" s="34"/>
      <c r="M965" s="34"/>
      <c r="N965" s="34"/>
      <c r="O965" s="34"/>
      <c r="P965" s="34"/>
      <c r="Q965" s="34"/>
      <c r="R965" s="5"/>
      <c r="S965" s="5"/>
      <c r="T965" s="5"/>
      <c r="U965" s="5"/>
      <c r="V965" s="5"/>
      <c r="W965" s="34"/>
      <c r="X965" s="34"/>
      <c r="Y965" s="34"/>
      <c r="Z965" s="34"/>
      <c r="AA965" s="34"/>
      <c r="AB965" s="5"/>
      <c r="AC965" s="5"/>
      <c r="AD965" s="34"/>
      <c r="AE965" s="5"/>
      <c r="AF965" s="5"/>
      <c r="AG965" s="5"/>
      <c r="AH965" s="5"/>
      <c r="AI965" s="5"/>
      <c r="AJ965" s="5"/>
      <c r="AK965" s="5"/>
      <c r="AL965" s="5"/>
      <c r="AM965" s="5"/>
      <c r="AN965" s="5"/>
      <c r="AO965" s="5"/>
      <c r="AP965" s="35"/>
      <c r="AQ965" s="34"/>
      <c r="AR965" s="34"/>
      <c r="AS965" s="34"/>
      <c r="AT965" s="34"/>
      <c r="AU965" s="34"/>
      <c r="AV965" s="34"/>
      <c r="AW965" s="34"/>
      <c r="AX965" s="34"/>
      <c r="AY965" s="34"/>
      <c r="AZ965" s="34"/>
      <c r="BA965" s="5"/>
      <c r="BB965" s="5"/>
      <c r="BC965" s="5"/>
      <c r="BD965" s="5"/>
      <c r="BE965" s="5"/>
      <c r="BF965" s="5"/>
      <c r="BG965" s="5"/>
      <c r="BH965" s="5"/>
      <c r="BI965" s="5"/>
      <c r="BJ965" s="5"/>
      <c r="BK965" s="5"/>
      <c r="BL965" s="5"/>
      <c r="BM965" s="4"/>
      <c r="BN965" s="5"/>
      <c r="BO965" s="5"/>
      <c r="BP965" s="5"/>
      <c r="BQ965" s="5"/>
      <c r="BR965" s="5"/>
      <c r="BS965" s="5"/>
      <c r="BT965" s="5"/>
      <c r="BU965" s="5"/>
    </row>
    <row r="966" spans="1:73" ht="13" x14ac:dyDescent="0.15">
      <c r="A966" s="34"/>
      <c r="B966" s="5"/>
      <c r="C966" s="5"/>
      <c r="D966" s="5"/>
      <c r="E966" s="5"/>
      <c r="F966" s="5"/>
      <c r="G966" s="5"/>
      <c r="H966" s="5"/>
      <c r="I966" s="5"/>
      <c r="J966" s="5"/>
      <c r="K966" s="5"/>
      <c r="L966" s="34"/>
      <c r="M966" s="34"/>
      <c r="N966" s="34"/>
      <c r="O966" s="34"/>
      <c r="P966" s="34"/>
      <c r="Q966" s="34"/>
      <c r="R966" s="5"/>
      <c r="S966" s="5"/>
      <c r="T966" s="5"/>
      <c r="U966" s="5"/>
      <c r="V966" s="5"/>
      <c r="W966" s="34"/>
      <c r="X966" s="34"/>
      <c r="Y966" s="34"/>
      <c r="Z966" s="34"/>
      <c r="AA966" s="34"/>
      <c r="AB966" s="5"/>
      <c r="AC966" s="5"/>
      <c r="AD966" s="34"/>
      <c r="AE966" s="5"/>
      <c r="AF966" s="5"/>
      <c r="AG966" s="5"/>
      <c r="AH966" s="5"/>
      <c r="AI966" s="5"/>
      <c r="AJ966" s="5"/>
      <c r="AK966" s="5"/>
      <c r="AL966" s="5"/>
      <c r="AM966" s="5"/>
      <c r="AN966" s="5"/>
      <c r="AO966" s="5"/>
      <c r="AP966" s="35"/>
      <c r="AQ966" s="34"/>
      <c r="AR966" s="34"/>
      <c r="AS966" s="34"/>
      <c r="AT966" s="34"/>
      <c r="AU966" s="34"/>
      <c r="AV966" s="34"/>
      <c r="AW966" s="34"/>
      <c r="AX966" s="34"/>
      <c r="AY966" s="34"/>
      <c r="AZ966" s="34"/>
      <c r="BA966" s="5"/>
      <c r="BB966" s="5"/>
      <c r="BC966" s="5"/>
      <c r="BD966" s="5"/>
      <c r="BE966" s="5"/>
      <c r="BF966" s="5"/>
      <c r="BG966" s="5"/>
      <c r="BH966" s="5"/>
      <c r="BI966" s="5"/>
      <c r="BJ966" s="5"/>
      <c r="BK966" s="5"/>
      <c r="BL966" s="5"/>
      <c r="BM966" s="4"/>
      <c r="BN966" s="5"/>
      <c r="BO966" s="5"/>
      <c r="BP966" s="5"/>
      <c r="BQ966" s="5"/>
      <c r="BR966" s="5"/>
      <c r="BS966" s="5"/>
      <c r="BT966" s="5"/>
      <c r="BU966" s="5"/>
    </row>
    <row r="967" spans="1:73" ht="13" x14ac:dyDescent="0.15">
      <c r="A967" s="34"/>
      <c r="B967" s="5"/>
      <c r="C967" s="5"/>
      <c r="D967" s="5"/>
      <c r="E967" s="5"/>
      <c r="F967" s="5"/>
      <c r="G967" s="5"/>
      <c r="H967" s="5"/>
      <c r="I967" s="5"/>
      <c r="J967" s="5"/>
      <c r="K967" s="5"/>
      <c r="L967" s="34"/>
      <c r="M967" s="34"/>
      <c r="N967" s="34"/>
      <c r="O967" s="34"/>
      <c r="P967" s="34"/>
      <c r="Q967" s="34"/>
      <c r="R967" s="5"/>
      <c r="S967" s="5"/>
      <c r="T967" s="5"/>
      <c r="U967" s="5"/>
      <c r="V967" s="5"/>
      <c r="W967" s="34"/>
      <c r="X967" s="34"/>
      <c r="Y967" s="34"/>
      <c r="Z967" s="34"/>
      <c r="AA967" s="34"/>
      <c r="AB967" s="5"/>
      <c r="AC967" s="5"/>
      <c r="AD967" s="34"/>
      <c r="AE967" s="5"/>
      <c r="AF967" s="5"/>
      <c r="AG967" s="5"/>
      <c r="AH967" s="5"/>
      <c r="AI967" s="5"/>
      <c r="AJ967" s="5"/>
      <c r="AK967" s="5"/>
      <c r="AL967" s="5"/>
      <c r="AM967" s="5"/>
      <c r="AN967" s="5"/>
      <c r="AO967" s="5"/>
      <c r="AP967" s="35"/>
      <c r="AQ967" s="34"/>
      <c r="AR967" s="34"/>
      <c r="AS967" s="34"/>
      <c r="AT967" s="34"/>
      <c r="AU967" s="34"/>
      <c r="AV967" s="34"/>
      <c r="AW967" s="34"/>
      <c r="AX967" s="34"/>
      <c r="AY967" s="34"/>
      <c r="AZ967" s="34"/>
      <c r="BA967" s="5"/>
      <c r="BB967" s="5"/>
      <c r="BC967" s="5"/>
      <c r="BD967" s="5"/>
      <c r="BE967" s="5"/>
      <c r="BF967" s="5"/>
      <c r="BG967" s="5"/>
      <c r="BH967" s="5"/>
      <c r="BI967" s="5"/>
      <c r="BJ967" s="5"/>
      <c r="BK967" s="5"/>
      <c r="BL967" s="5"/>
      <c r="BM967" s="4"/>
      <c r="BN967" s="5"/>
      <c r="BO967" s="5"/>
      <c r="BP967" s="5"/>
      <c r="BQ967" s="5"/>
      <c r="BR967" s="5"/>
      <c r="BS967" s="5"/>
      <c r="BT967" s="5"/>
      <c r="BU967" s="5"/>
    </row>
    <row r="968" spans="1:73" ht="13" x14ac:dyDescent="0.15">
      <c r="A968" s="34"/>
      <c r="B968" s="5"/>
      <c r="C968" s="5"/>
      <c r="D968" s="5"/>
      <c r="E968" s="5"/>
      <c r="F968" s="5"/>
      <c r="G968" s="5"/>
      <c r="H968" s="5"/>
      <c r="I968" s="5"/>
      <c r="J968" s="5"/>
      <c r="K968" s="5"/>
      <c r="L968" s="34"/>
      <c r="M968" s="34"/>
      <c r="N968" s="34"/>
      <c r="O968" s="34"/>
      <c r="P968" s="34"/>
      <c r="Q968" s="34"/>
      <c r="R968" s="5"/>
      <c r="S968" s="5"/>
      <c r="T968" s="5"/>
      <c r="U968" s="5"/>
      <c r="V968" s="5"/>
      <c r="W968" s="34"/>
      <c r="X968" s="34"/>
      <c r="Y968" s="34"/>
      <c r="Z968" s="34"/>
      <c r="AA968" s="34"/>
      <c r="AB968" s="5"/>
      <c r="AC968" s="5"/>
      <c r="AD968" s="34"/>
      <c r="AE968" s="5"/>
      <c r="AF968" s="5"/>
      <c r="AG968" s="5"/>
      <c r="AH968" s="5"/>
      <c r="AI968" s="5"/>
      <c r="AJ968" s="5"/>
      <c r="AK968" s="5"/>
      <c r="AL968" s="5"/>
      <c r="AM968" s="5"/>
      <c r="AN968" s="5"/>
      <c r="AO968" s="5"/>
      <c r="AP968" s="35"/>
      <c r="AQ968" s="34"/>
      <c r="AR968" s="34"/>
      <c r="AS968" s="34"/>
      <c r="AT968" s="34"/>
      <c r="AU968" s="34"/>
      <c r="AV968" s="34"/>
      <c r="AW968" s="34"/>
      <c r="AX968" s="34"/>
      <c r="AY968" s="34"/>
      <c r="AZ968" s="34"/>
      <c r="BA968" s="5"/>
      <c r="BB968" s="5"/>
      <c r="BC968" s="5"/>
      <c r="BD968" s="5"/>
      <c r="BE968" s="5"/>
      <c r="BF968" s="5"/>
      <c r="BG968" s="5"/>
      <c r="BH968" s="5"/>
      <c r="BI968" s="5"/>
      <c r="BJ968" s="5"/>
      <c r="BK968" s="5"/>
      <c r="BL968" s="5"/>
      <c r="BM968" s="4"/>
      <c r="BN968" s="5"/>
      <c r="BO968" s="5"/>
      <c r="BP968" s="5"/>
      <c r="BQ968" s="5"/>
      <c r="BR968" s="5"/>
      <c r="BS968" s="5"/>
      <c r="BT968" s="5"/>
      <c r="BU968" s="5"/>
    </row>
    <row r="969" spans="1:73" ht="13" x14ac:dyDescent="0.15">
      <c r="A969" s="34"/>
      <c r="B969" s="5"/>
      <c r="C969" s="5"/>
      <c r="D969" s="5"/>
      <c r="E969" s="5"/>
      <c r="F969" s="5"/>
      <c r="G969" s="5"/>
      <c r="H969" s="5"/>
      <c r="I969" s="5"/>
      <c r="J969" s="5"/>
      <c r="K969" s="5"/>
      <c r="L969" s="34"/>
      <c r="M969" s="34"/>
      <c r="N969" s="34"/>
      <c r="O969" s="34"/>
      <c r="P969" s="34"/>
      <c r="Q969" s="34"/>
      <c r="R969" s="5"/>
      <c r="S969" s="5"/>
      <c r="T969" s="5"/>
      <c r="U969" s="5"/>
      <c r="V969" s="5"/>
      <c r="W969" s="34"/>
      <c r="X969" s="34"/>
      <c r="Y969" s="34"/>
      <c r="Z969" s="34"/>
      <c r="AA969" s="34"/>
      <c r="AB969" s="5"/>
      <c r="AC969" s="5"/>
      <c r="AD969" s="34"/>
      <c r="AE969" s="5"/>
      <c r="AF969" s="5"/>
      <c r="AG969" s="5"/>
      <c r="AH969" s="5"/>
      <c r="AI969" s="5"/>
      <c r="AJ969" s="5"/>
      <c r="AK969" s="5"/>
      <c r="AL969" s="5"/>
      <c r="AM969" s="5"/>
      <c r="AN969" s="5"/>
      <c r="AO969" s="5"/>
      <c r="AP969" s="35"/>
      <c r="AQ969" s="34"/>
      <c r="AR969" s="34"/>
      <c r="AS969" s="34"/>
      <c r="AT969" s="34"/>
      <c r="AU969" s="34"/>
      <c r="AV969" s="34"/>
      <c r="AW969" s="34"/>
      <c r="AX969" s="34"/>
      <c r="AY969" s="34"/>
      <c r="AZ969" s="34"/>
      <c r="BA969" s="5"/>
      <c r="BB969" s="5"/>
      <c r="BC969" s="5"/>
      <c r="BD969" s="5"/>
      <c r="BE969" s="5"/>
      <c r="BF969" s="5"/>
      <c r="BG969" s="5"/>
      <c r="BH969" s="5"/>
      <c r="BI969" s="5"/>
      <c r="BJ969" s="5"/>
      <c r="BK969" s="5"/>
      <c r="BL969" s="5"/>
      <c r="BM969" s="4"/>
      <c r="BN969" s="5"/>
      <c r="BO969" s="5"/>
      <c r="BP969" s="5"/>
      <c r="BQ969" s="5"/>
      <c r="BR969" s="5"/>
      <c r="BS969" s="5"/>
      <c r="BT969" s="5"/>
      <c r="BU969" s="5"/>
    </row>
    <row r="970" spans="1:73" ht="13" x14ac:dyDescent="0.15">
      <c r="A970" s="34"/>
      <c r="B970" s="5"/>
      <c r="C970" s="5"/>
      <c r="D970" s="5"/>
      <c r="E970" s="5"/>
      <c r="F970" s="5"/>
      <c r="G970" s="5"/>
      <c r="H970" s="5"/>
      <c r="I970" s="5"/>
      <c r="J970" s="5"/>
      <c r="K970" s="5"/>
      <c r="L970" s="34"/>
      <c r="M970" s="34"/>
      <c r="N970" s="34"/>
      <c r="O970" s="34"/>
      <c r="P970" s="34"/>
      <c r="Q970" s="34"/>
      <c r="R970" s="5"/>
      <c r="S970" s="5"/>
      <c r="T970" s="5"/>
      <c r="U970" s="5"/>
      <c r="V970" s="5"/>
      <c r="W970" s="34"/>
      <c r="X970" s="34"/>
      <c r="Y970" s="34"/>
      <c r="Z970" s="34"/>
      <c r="AA970" s="34"/>
      <c r="AB970" s="5"/>
      <c r="AC970" s="5"/>
      <c r="AD970" s="34"/>
      <c r="AE970" s="5"/>
      <c r="AF970" s="5"/>
      <c r="AG970" s="5"/>
      <c r="AH970" s="5"/>
      <c r="AI970" s="5"/>
      <c r="AJ970" s="5"/>
      <c r="AK970" s="5"/>
      <c r="AL970" s="5"/>
      <c r="AM970" s="5"/>
      <c r="AN970" s="5"/>
      <c r="AO970" s="5"/>
      <c r="AP970" s="35"/>
      <c r="AQ970" s="34"/>
      <c r="AR970" s="34"/>
      <c r="AS970" s="34"/>
      <c r="AT970" s="34"/>
      <c r="AU970" s="34"/>
      <c r="AV970" s="34"/>
      <c r="AW970" s="34"/>
      <c r="AX970" s="34"/>
      <c r="AY970" s="34"/>
      <c r="AZ970" s="34"/>
      <c r="BA970" s="5"/>
      <c r="BB970" s="5"/>
      <c r="BC970" s="5"/>
      <c r="BD970" s="5"/>
      <c r="BE970" s="5"/>
      <c r="BF970" s="5"/>
      <c r="BG970" s="5"/>
      <c r="BH970" s="5"/>
      <c r="BI970" s="5"/>
      <c r="BJ970" s="5"/>
      <c r="BK970" s="5"/>
      <c r="BL970" s="5"/>
      <c r="BM970" s="4"/>
      <c r="BN970" s="5"/>
      <c r="BO970" s="5"/>
      <c r="BP970" s="5"/>
      <c r="BQ970" s="5"/>
      <c r="BR970" s="5"/>
      <c r="BS970" s="5"/>
      <c r="BT970" s="5"/>
      <c r="BU970" s="5"/>
    </row>
    <row r="971" spans="1:73" ht="13" x14ac:dyDescent="0.15">
      <c r="A971" s="34"/>
      <c r="B971" s="5"/>
      <c r="C971" s="5"/>
      <c r="D971" s="5"/>
      <c r="E971" s="5"/>
      <c r="F971" s="5"/>
      <c r="G971" s="5"/>
      <c r="H971" s="5"/>
      <c r="I971" s="5"/>
      <c r="J971" s="5"/>
      <c r="K971" s="5"/>
      <c r="L971" s="34"/>
      <c r="M971" s="34"/>
      <c r="N971" s="34"/>
      <c r="O971" s="34"/>
      <c r="P971" s="34"/>
      <c r="Q971" s="34"/>
      <c r="R971" s="5"/>
      <c r="S971" s="5"/>
      <c r="T971" s="5"/>
      <c r="U971" s="5"/>
      <c r="V971" s="5"/>
      <c r="W971" s="34"/>
      <c r="X971" s="34"/>
      <c r="Y971" s="34"/>
      <c r="Z971" s="34"/>
      <c r="AA971" s="34"/>
      <c r="AB971" s="5"/>
      <c r="AC971" s="5"/>
      <c r="AD971" s="34"/>
      <c r="AE971" s="5"/>
      <c r="AF971" s="5"/>
      <c r="AG971" s="5"/>
      <c r="AH971" s="5"/>
      <c r="AI971" s="5"/>
      <c r="AJ971" s="5"/>
      <c r="AK971" s="5"/>
      <c r="AL971" s="5"/>
      <c r="AM971" s="5"/>
      <c r="AN971" s="5"/>
      <c r="AO971" s="5"/>
      <c r="AP971" s="35"/>
      <c r="AQ971" s="34"/>
      <c r="AR971" s="34"/>
      <c r="AS971" s="34"/>
      <c r="AT971" s="34"/>
      <c r="AU971" s="34"/>
      <c r="AV971" s="34"/>
      <c r="AW971" s="34"/>
      <c r="AX971" s="34"/>
      <c r="AY971" s="34"/>
      <c r="AZ971" s="34"/>
      <c r="BA971" s="5"/>
      <c r="BB971" s="5"/>
      <c r="BC971" s="5"/>
      <c r="BD971" s="5"/>
      <c r="BE971" s="5"/>
      <c r="BF971" s="5"/>
      <c r="BG971" s="5"/>
      <c r="BH971" s="5"/>
      <c r="BI971" s="5"/>
      <c r="BJ971" s="5"/>
      <c r="BK971" s="5"/>
      <c r="BL971" s="5"/>
      <c r="BM971" s="4"/>
      <c r="BN971" s="5"/>
      <c r="BO971" s="5"/>
      <c r="BP971" s="5"/>
      <c r="BQ971" s="5"/>
      <c r="BR971" s="5"/>
      <c r="BS971" s="5"/>
      <c r="BT971" s="5"/>
      <c r="BU971" s="5"/>
    </row>
    <row r="972" spans="1:73" ht="13" x14ac:dyDescent="0.15">
      <c r="A972" s="34"/>
      <c r="B972" s="5"/>
      <c r="C972" s="5"/>
      <c r="D972" s="5"/>
      <c r="E972" s="5"/>
      <c r="F972" s="5"/>
      <c r="G972" s="5"/>
      <c r="H972" s="5"/>
      <c r="I972" s="5"/>
      <c r="J972" s="5"/>
      <c r="K972" s="5"/>
      <c r="L972" s="34"/>
      <c r="M972" s="34"/>
      <c r="N972" s="34"/>
      <c r="O972" s="34"/>
      <c r="P972" s="34"/>
      <c r="Q972" s="34"/>
      <c r="R972" s="5"/>
      <c r="S972" s="5"/>
      <c r="T972" s="5"/>
      <c r="U972" s="5"/>
      <c r="V972" s="5"/>
      <c r="W972" s="34"/>
      <c r="X972" s="34"/>
      <c r="Y972" s="34"/>
      <c r="Z972" s="34"/>
      <c r="AA972" s="34"/>
      <c r="AB972" s="5"/>
      <c r="AC972" s="5"/>
      <c r="AD972" s="34"/>
      <c r="AE972" s="5"/>
      <c r="AF972" s="5"/>
      <c r="AG972" s="5"/>
      <c r="AH972" s="5"/>
      <c r="AI972" s="5"/>
      <c r="AJ972" s="5"/>
      <c r="AK972" s="5"/>
      <c r="AL972" s="5"/>
      <c r="AM972" s="5"/>
      <c r="AN972" s="5"/>
      <c r="AO972" s="5"/>
      <c r="AP972" s="35"/>
      <c r="AQ972" s="34"/>
      <c r="AR972" s="34"/>
      <c r="AS972" s="34"/>
      <c r="AT972" s="34"/>
      <c r="AU972" s="34"/>
      <c r="AV972" s="34"/>
      <c r="AW972" s="34"/>
      <c r="AX972" s="34"/>
      <c r="AY972" s="34"/>
      <c r="AZ972" s="34"/>
      <c r="BA972" s="5"/>
      <c r="BB972" s="5"/>
      <c r="BC972" s="5"/>
      <c r="BD972" s="5"/>
      <c r="BE972" s="5"/>
      <c r="BF972" s="5"/>
      <c r="BG972" s="5"/>
      <c r="BH972" s="5"/>
      <c r="BI972" s="5"/>
      <c r="BJ972" s="5"/>
      <c r="BK972" s="5"/>
      <c r="BL972" s="5"/>
      <c r="BM972" s="4"/>
      <c r="BN972" s="5"/>
      <c r="BO972" s="5"/>
      <c r="BP972" s="5"/>
      <c r="BQ972" s="5"/>
      <c r="BR972" s="5"/>
      <c r="BS972" s="5"/>
      <c r="BT972" s="5"/>
      <c r="BU972" s="5"/>
    </row>
    <row r="973" spans="1:73" ht="13" x14ac:dyDescent="0.15">
      <c r="A973" s="34"/>
      <c r="B973" s="5"/>
      <c r="C973" s="5"/>
      <c r="D973" s="5"/>
      <c r="E973" s="5"/>
      <c r="F973" s="5"/>
      <c r="G973" s="5"/>
      <c r="H973" s="5"/>
      <c r="I973" s="5"/>
      <c r="J973" s="5"/>
      <c r="K973" s="5"/>
      <c r="L973" s="34"/>
      <c r="M973" s="34"/>
      <c r="N973" s="34"/>
      <c r="O973" s="34"/>
      <c r="P973" s="34"/>
      <c r="Q973" s="34"/>
      <c r="R973" s="5"/>
      <c r="S973" s="5"/>
      <c r="T973" s="5"/>
      <c r="U973" s="5"/>
      <c r="V973" s="5"/>
      <c r="W973" s="34"/>
      <c r="X973" s="34"/>
      <c r="Y973" s="34"/>
      <c r="Z973" s="34"/>
      <c r="AA973" s="34"/>
      <c r="AB973" s="5"/>
      <c r="AC973" s="5"/>
      <c r="AD973" s="34"/>
      <c r="AE973" s="5"/>
      <c r="AF973" s="5"/>
      <c r="AG973" s="5"/>
      <c r="AH973" s="5"/>
      <c r="AI973" s="5"/>
      <c r="AJ973" s="5"/>
      <c r="AK973" s="5"/>
      <c r="AL973" s="5"/>
      <c r="AM973" s="5"/>
      <c r="AN973" s="5"/>
      <c r="AO973" s="5"/>
      <c r="AP973" s="35"/>
      <c r="AQ973" s="34"/>
      <c r="AR973" s="34"/>
      <c r="AS973" s="34"/>
      <c r="AT973" s="34"/>
      <c r="AU973" s="34"/>
      <c r="AV973" s="34"/>
      <c r="AW973" s="34"/>
      <c r="AX973" s="34"/>
      <c r="AY973" s="34"/>
      <c r="AZ973" s="34"/>
      <c r="BA973" s="5"/>
      <c r="BB973" s="5"/>
      <c r="BC973" s="5"/>
      <c r="BD973" s="5"/>
      <c r="BE973" s="5"/>
      <c r="BF973" s="5"/>
      <c r="BG973" s="5"/>
      <c r="BH973" s="5"/>
      <c r="BI973" s="5"/>
      <c r="BJ973" s="5"/>
      <c r="BK973" s="5"/>
      <c r="BL973" s="5"/>
      <c r="BM973" s="4"/>
      <c r="BN973" s="5"/>
      <c r="BO973" s="5"/>
      <c r="BP973" s="5"/>
      <c r="BQ973" s="5"/>
      <c r="BR973" s="5"/>
      <c r="BS973" s="5"/>
      <c r="BT973" s="5"/>
      <c r="BU973" s="5"/>
    </row>
    <row r="974" spans="1:73" ht="13" x14ac:dyDescent="0.15">
      <c r="A974" s="34"/>
      <c r="B974" s="5"/>
      <c r="C974" s="5"/>
      <c r="D974" s="5"/>
      <c r="E974" s="5"/>
      <c r="F974" s="5"/>
      <c r="G974" s="5"/>
      <c r="H974" s="5"/>
      <c r="I974" s="5"/>
      <c r="J974" s="5"/>
      <c r="K974" s="5"/>
      <c r="L974" s="34"/>
      <c r="M974" s="34"/>
      <c r="N974" s="34"/>
      <c r="O974" s="34"/>
      <c r="P974" s="34"/>
      <c r="Q974" s="34"/>
      <c r="R974" s="5"/>
      <c r="S974" s="5"/>
      <c r="T974" s="5"/>
      <c r="U974" s="5"/>
      <c r="V974" s="5"/>
      <c r="W974" s="34"/>
      <c r="X974" s="34"/>
      <c r="Y974" s="34"/>
      <c r="Z974" s="34"/>
      <c r="AA974" s="34"/>
      <c r="AB974" s="5"/>
      <c r="AC974" s="5"/>
      <c r="AD974" s="34"/>
      <c r="AE974" s="5"/>
      <c r="AF974" s="5"/>
      <c r="AG974" s="5"/>
      <c r="AH974" s="5"/>
      <c r="AI974" s="5"/>
      <c r="AJ974" s="5"/>
      <c r="AK974" s="5"/>
      <c r="AL974" s="5"/>
      <c r="AM974" s="5"/>
      <c r="AN974" s="5"/>
      <c r="AO974" s="5"/>
      <c r="AP974" s="35"/>
      <c r="AQ974" s="34"/>
      <c r="AR974" s="34"/>
      <c r="AS974" s="34"/>
      <c r="AT974" s="34"/>
      <c r="AU974" s="34"/>
      <c r="AV974" s="34"/>
      <c r="AW974" s="34"/>
      <c r="AX974" s="34"/>
      <c r="AY974" s="34"/>
      <c r="AZ974" s="34"/>
      <c r="BA974" s="5"/>
      <c r="BB974" s="5"/>
      <c r="BC974" s="5"/>
      <c r="BD974" s="5"/>
      <c r="BE974" s="5"/>
      <c r="BF974" s="5"/>
      <c r="BG974" s="5"/>
      <c r="BH974" s="5"/>
      <c r="BI974" s="5"/>
      <c r="BJ974" s="5"/>
      <c r="BK974" s="5"/>
      <c r="BL974" s="5"/>
      <c r="BM974" s="4"/>
      <c r="BN974" s="5"/>
      <c r="BO974" s="5"/>
      <c r="BP974" s="5"/>
      <c r="BQ974" s="5"/>
      <c r="BR974" s="5"/>
      <c r="BS974" s="5"/>
      <c r="BT974" s="5"/>
      <c r="BU974" s="5"/>
    </row>
    <row r="975" spans="1:73" ht="13" x14ac:dyDescent="0.15">
      <c r="A975" s="34"/>
      <c r="B975" s="5"/>
      <c r="C975" s="5"/>
      <c r="D975" s="5"/>
      <c r="E975" s="5"/>
      <c r="F975" s="5"/>
      <c r="G975" s="5"/>
      <c r="H975" s="5"/>
      <c r="I975" s="5"/>
      <c r="J975" s="5"/>
      <c r="K975" s="5"/>
      <c r="L975" s="34"/>
      <c r="M975" s="34"/>
      <c r="N975" s="34"/>
      <c r="O975" s="34"/>
      <c r="P975" s="34"/>
      <c r="Q975" s="34"/>
      <c r="R975" s="5"/>
      <c r="S975" s="5"/>
      <c r="T975" s="5"/>
      <c r="U975" s="5"/>
      <c r="V975" s="5"/>
      <c r="W975" s="34"/>
      <c r="X975" s="34"/>
      <c r="Y975" s="34"/>
      <c r="Z975" s="34"/>
      <c r="AA975" s="34"/>
      <c r="AB975" s="5"/>
      <c r="AC975" s="5"/>
      <c r="AD975" s="34"/>
      <c r="AE975" s="5"/>
      <c r="AF975" s="5"/>
      <c r="AG975" s="5"/>
      <c r="AH975" s="5"/>
      <c r="AI975" s="5"/>
      <c r="AJ975" s="5"/>
      <c r="AK975" s="5"/>
      <c r="AL975" s="5"/>
      <c r="AM975" s="5"/>
      <c r="AN975" s="5"/>
      <c r="AO975" s="5"/>
      <c r="AP975" s="35"/>
      <c r="AQ975" s="34"/>
      <c r="AR975" s="34"/>
      <c r="AS975" s="34"/>
      <c r="AT975" s="34"/>
      <c r="AU975" s="34"/>
      <c r="AV975" s="34"/>
      <c r="AW975" s="34"/>
      <c r="AX975" s="34"/>
      <c r="AY975" s="34"/>
      <c r="AZ975" s="34"/>
      <c r="BA975" s="5"/>
      <c r="BB975" s="5"/>
      <c r="BC975" s="5"/>
      <c r="BD975" s="5"/>
      <c r="BE975" s="5"/>
      <c r="BF975" s="5"/>
      <c r="BG975" s="5"/>
      <c r="BH975" s="5"/>
      <c r="BI975" s="5"/>
      <c r="BJ975" s="5"/>
      <c r="BK975" s="5"/>
      <c r="BL975" s="5"/>
      <c r="BM975" s="4"/>
      <c r="BN975" s="5"/>
      <c r="BO975" s="5"/>
      <c r="BP975" s="5"/>
      <c r="BQ975" s="5"/>
      <c r="BR975" s="5"/>
      <c r="BS975" s="5"/>
      <c r="BT975" s="5"/>
      <c r="BU975" s="5"/>
    </row>
    <row r="976" spans="1:73" ht="13" x14ac:dyDescent="0.15">
      <c r="A976" s="34"/>
      <c r="B976" s="5"/>
      <c r="C976" s="5"/>
      <c r="D976" s="5"/>
      <c r="E976" s="5"/>
      <c r="F976" s="5"/>
      <c r="G976" s="5"/>
      <c r="H976" s="5"/>
      <c r="I976" s="5"/>
      <c r="J976" s="5"/>
      <c r="K976" s="5"/>
      <c r="L976" s="34"/>
      <c r="M976" s="34"/>
      <c r="N976" s="34"/>
      <c r="O976" s="34"/>
      <c r="P976" s="34"/>
      <c r="Q976" s="34"/>
      <c r="R976" s="5"/>
      <c r="S976" s="5"/>
      <c r="T976" s="5"/>
      <c r="U976" s="5"/>
      <c r="V976" s="5"/>
      <c r="W976" s="34"/>
      <c r="X976" s="34"/>
      <c r="Y976" s="34"/>
      <c r="Z976" s="34"/>
      <c r="AA976" s="34"/>
      <c r="AB976" s="5"/>
      <c r="AC976" s="5"/>
      <c r="AD976" s="34"/>
      <c r="AE976" s="5"/>
      <c r="AF976" s="5"/>
      <c r="AG976" s="5"/>
      <c r="AH976" s="5"/>
      <c r="AI976" s="5"/>
      <c r="AJ976" s="5"/>
      <c r="AK976" s="5"/>
      <c r="AL976" s="5"/>
      <c r="AM976" s="5"/>
      <c r="AN976" s="5"/>
      <c r="AO976" s="5"/>
      <c r="AP976" s="35"/>
      <c r="AQ976" s="34"/>
      <c r="AR976" s="34"/>
      <c r="AS976" s="34"/>
      <c r="AT976" s="34"/>
      <c r="AU976" s="34"/>
      <c r="AV976" s="34"/>
      <c r="AW976" s="34"/>
      <c r="AX976" s="34"/>
      <c r="AY976" s="34"/>
      <c r="AZ976" s="34"/>
      <c r="BA976" s="5"/>
      <c r="BB976" s="5"/>
      <c r="BC976" s="5"/>
      <c r="BD976" s="5"/>
      <c r="BE976" s="5"/>
      <c r="BF976" s="5"/>
      <c r="BG976" s="5"/>
      <c r="BH976" s="5"/>
      <c r="BI976" s="5"/>
      <c r="BJ976" s="5"/>
      <c r="BK976" s="5"/>
      <c r="BL976" s="5"/>
      <c r="BM976" s="4"/>
      <c r="BN976" s="5"/>
      <c r="BO976" s="5"/>
      <c r="BP976" s="5"/>
      <c r="BQ976" s="5"/>
      <c r="BR976" s="5"/>
      <c r="BS976" s="5"/>
      <c r="BT976" s="5"/>
      <c r="BU976" s="5"/>
    </row>
    <row r="977" spans="1:73" ht="13" x14ac:dyDescent="0.15">
      <c r="A977" s="34"/>
      <c r="B977" s="5"/>
      <c r="C977" s="5"/>
      <c r="D977" s="5"/>
      <c r="E977" s="5"/>
      <c r="F977" s="5"/>
      <c r="G977" s="5"/>
      <c r="H977" s="5"/>
      <c r="I977" s="5"/>
      <c r="J977" s="5"/>
      <c r="K977" s="5"/>
      <c r="L977" s="34"/>
      <c r="M977" s="34"/>
      <c r="N977" s="34"/>
      <c r="O977" s="34"/>
      <c r="P977" s="34"/>
      <c r="Q977" s="34"/>
      <c r="R977" s="5"/>
      <c r="S977" s="5"/>
      <c r="T977" s="5"/>
      <c r="U977" s="5"/>
      <c r="V977" s="5"/>
      <c r="W977" s="34"/>
      <c r="X977" s="34"/>
      <c r="Y977" s="34"/>
      <c r="Z977" s="34"/>
      <c r="AA977" s="34"/>
      <c r="AB977" s="5"/>
      <c r="AC977" s="5"/>
      <c r="AD977" s="34"/>
      <c r="AE977" s="5"/>
      <c r="AF977" s="5"/>
      <c r="AG977" s="5"/>
      <c r="AH977" s="5"/>
      <c r="AI977" s="5"/>
      <c r="AJ977" s="5"/>
      <c r="AK977" s="5"/>
      <c r="AL977" s="5"/>
      <c r="AM977" s="5"/>
      <c r="AN977" s="5"/>
      <c r="AO977" s="5"/>
      <c r="AP977" s="35"/>
      <c r="AQ977" s="34"/>
      <c r="AR977" s="34"/>
      <c r="AS977" s="34"/>
      <c r="AT977" s="34"/>
      <c r="AU977" s="34"/>
      <c r="AV977" s="34"/>
      <c r="AW977" s="34"/>
      <c r="AX977" s="34"/>
      <c r="AY977" s="34"/>
      <c r="AZ977" s="34"/>
      <c r="BA977" s="5"/>
      <c r="BB977" s="5"/>
      <c r="BC977" s="5"/>
      <c r="BD977" s="5"/>
      <c r="BE977" s="5"/>
      <c r="BF977" s="5"/>
      <c r="BG977" s="5"/>
      <c r="BH977" s="5"/>
      <c r="BI977" s="5"/>
      <c r="BJ977" s="5"/>
      <c r="BK977" s="5"/>
      <c r="BL977" s="5"/>
      <c r="BM977" s="4"/>
      <c r="BN977" s="5"/>
      <c r="BO977" s="5"/>
      <c r="BP977" s="5"/>
      <c r="BQ977" s="5"/>
      <c r="BR977" s="5"/>
      <c r="BS977" s="5"/>
      <c r="BT977" s="5"/>
      <c r="BU977" s="5"/>
    </row>
    <row r="978" spans="1:73" ht="13" x14ac:dyDescent="0.15">
      <c r="A978" s="34"/>
      <c r="B978" s="5"/>
      <c r="C978" s="5"/>
      <c r="D978" s="5"/>
      <c r="E978" s="5"/>
      <c r="F978" s="5"/>
      <c r="G978" s="5"/>
      <c r="H978" s="5"/>
      <c r="I978" s="5"/>
      <c r="J978" s="5"/>
      <c r="K978" s="5"/>
      <c r="L978" s="34"/>
      <c r="M978" s="34"/>
      <c r="N978" s="34"/>
      <c r="O978" s="34"/>
      <c r="P978" s="34"/>
      <c r="Q978" s="34"/>
      <c r="R978" s="5"/>
      <c r="S978" s="5"/>
      <c r="T978" s="5"/>
      <c r="U978" s="5"/>
      <c r="V978" s="5"/>
      <c r="W978" s="34"/>
      <c r="X978" s="34"/>
      <c r="Y978" s="34"/>
      <c r="Z978" s="34"/>
      <c r="AA978" s="34"/>
      <c r="AB978" s="5"/>
      <c r="AC978" s="5"/>
      <c r="AD978" s="34"/>
      <c r="AE978" s="5"/>
      <c r="AF978" s="5"/>
      <c r="AG978" s="5"/>
      <c r="AH978" s="5"/>
      <c r="AI978" s="5"/>
      <c r="AJ978" s="5"/>
      <c r="AK978" s="5"/>
      <c r="AL978" s="5"/>
      <c r="AM978" s="5"/>
      <c r="AN978" s="5"/>
      <c r="AO978" s="5"/>
      <c r="AP978" s="35"/>
      <c r="AQ978" s="34"/>
      <c r="AR978" s="34"/>
      <c r="AS978" s="34"/>
      <c r="AT978" s="34"/>
      <c r="AU978" s="34"/>
      <c r="AV978" s="34"/>
      <c r="AW978" s="34"/>
      <c r="AX978" s="34"/>
      <c r="AY978" s="34"/>
      <c r="AZ978" s="34"/>
      <c r="BA978" s="5"/>
      <c r="BB978" s="5"/>
      <c r="BC978" s="5"/>
      <c r="BD978" s="5"/>
      <c r="BE978" s="5"/>
      <c r="BF978" s="5"/>
      <c r="BG978" s="5"/>
      <c r="BH978" s="5"/>
      <c r="BI978" s="5"/>
      <c r="BJ978" s="5"/>
      <c r="BK978" s="5"/>
      <c r="BL978" s="5"/>
      <c r="BM978" s="4"/>
      <c r="BN978" s="5"/>
      <c r="BO978" s="5"/>
      <c r="BP978" s="5"/>
      <c r="BQ978" s="5"/>
      <c r="BR978" s="5"/>
      <c r="BS978" s="5"/>
      <c r="BT978" s="5"/>
      <c r="BU978" s="5"/>
    </row>
    <row r="979" spans="1:73" ht="13" x14ac:dyDescent="0.15">
      <c r="A979" s="34"/>
      <c r="B979" s="5"/>
      <c r="C979" s="5"/>
      <c r="D979" s="5"/>
      <c r="E979" s="5"/>
      <c r="F979" s="5"/>
      <c r="G979" s="5"/>
      <c r="H979" s="5"/>
      <c r="I979" s="5"/>
      <c r="J979" s="5"/>
      <c r="K979" s="5"/>
      <c r="L979" s="34"/>
      <c r="M979" s="34"/>
      <c r="N979" s="34"/>
      <c r="O979" s="34"/>
      <c r="P979" s="34"/>
      <c r="Q979" s="34"/>
      <c r="R979" s="5"/>
      <c r="S979" s="5"/>
      <c r="T979" s="5"/>
      <c r="U979" s="5"/>
      <c r="V979" s="5"/>
      <c r="W979" s="34"/>
      <c r="X979" s="34"/>
      <c r="Y979" s="34"/>
      <c r="Z979" s="34"/>
      <c r="AA979" s="34"/>
      <c r="AB979" s="5"/>
      <c r="AC979" s="5"/>
      <c r="AD979" s="34"/>
      <c r="AE979" s="5"/>
      <c r="AF979" s="5"/>
      <c r="AG979" s="5"/>
      <c r="AH979" s="5"/>
      <c r="AI979" s="5"/>
      <c r="AJ979" s="5"/>
      <c r="AK979" s="5"/>
      <c r="AL979" s="5"/>
      <c r="AM979" s="5"/>
      <c r="AN979" s="5"/>
      <c r="AO979" s="5"/>
      <c r="AP979" s="35"/>
      <c r="AQ979" s="34"/>
      <c r="AR979" s="34"/>
      <c r="AS979" s="34"/>
      <c r="AT979" s="34"/>
      <c r="AU979" s="34"/>
      <c r="AV979" s="34"/>
      <c r="AW979" s="34"/>
      <c r="AX979" s="34"/>
      <c r="AY979" s="34"/>
      <c r="AZ979" s="34"/>
      <c r="BA979" s="5"/>
      <c r="BB979" s="5"/>
      <c r="BC979" s="5"/>
      <c r="BD979" s="5"/>
      <c r="BE979" s="5"/>
      <c r="BF979" s="5"/>
      <c r="BG979" s="5"/>
      <c r="BH979" s="5"/>
      <c r="BI979" s="5"/>
      <c r="BJ979" s="5"/>
      <c r="BK979" s="5"/>
      <c r="BL979" s="5"/>
      <c r="BM979" s="4"/>
      <c r="BN979" s="5"/>
      <c r="BO979" s="5"/>
      <c r="BP979" s="5"/>
      <c r="BQ979" s="5"/>
      <c r="BR979" s="5"/>
      <c r="BS979" s="5"/>
      <c r="BT979" s="5"/>
      <c r="BU979" s="5"/>
    </row>
    <row r="980" spans="1:73" ht="13" x14ac:dyDescent="0.15">
      <c r="A980" s="34"/>
      <c r="B980" s="5"/>
      <c r="C980" s="5"/>
      <c r="D980" s="5"/>
      <c r="E980" s="5"/>
      <c r="F980" s="5"/>
      <c r="G980" s="5"/>
      <c r="H980" s="5"/>
      <c r="I980" s="5"/>
      <c r="J980" s="5"/>
      <c r="K980" s="5"/>
      <c r="L980" s="34"/>
      <c r="M980" s="34"/>
      <c r="N980" s="34"/>
      <c r="O980" s="34"/>
      <c r="P980" s="34"/>
      <c r="Q980" s="34"/>
      <c r="R980" s="5"/>
      <c r="S980" s="5"/>
      <c r="T980" s="5"/>
      <c r="U980" s="5"/>
      <c r="V980" s="5"/>
      <c r="W980" s="34"/>
      <c r="X980" s="34"/>
      <c r="Y980" s="34"/>
      <c r="Z980" s="34"/>
      <c r="AA980" s="34"/>
      <c r="AB980" s="5"/>
      <c r="AC980" s="5"/>
      <c r="AD980" s="34"/>
      <c r="AE980" s="5"/>
      <c r="AF980" s="5"/>
      <c r="AG980" s="5"/>
      <c r="AH980" s="5"/>
      <c r="AI980" s="5"/>
      <c r="AJ980" s="5"/>
      <c r="AK980" s="5"/>
      <c r="AL980" s="5"/>
      <c r="AM980" s="5"/>
      <c r="AN980" s="5"/>
      <c r="AO980" s="5"/>
      <c r="AP980" s="35"/>
      <c r="AQ980" s="34"/>
      <c r="AR980" s="34"/>
      <c r="AS980" s="34"/>
      <c r="AT980" s="34"/>
      <c r="AU980" s="34"/>
      <c r="AV980" s="34"/>
      <c r="AW980" s="34"/>
      <c r="AX980" s="34"/>
      <c r="AY980" s="34"/>
      <c r="AZ980" s="34"/>
      <c r="BA980" s="5"/>
      <c r="BB980" s="5"/>
      <c r="BC980" s="5"/>
      <c r="BD980" s="5"/>
      <c r="BE980" s="5"/>
      <c r="BF980" s="5"/>
      <c r="BG980" s="5"/>
      <c r="BH980" s="5"/>
      <c r="BI980" s="5"/>
      <c r="BJ980" s="5"/>
      <c r="BK980" s="5"/>
      <c r="BL980" s="5"/>
      <c r="BM980" s="4"/>
      <c r="BN980" s="5"/>
      <c r="BO980" s="5"/>
      <c r="BP980" s="5"/>
      <c r="BQ980" s="5"/>
      <c r="BR980" s="5"/>
      <c r="BS980" s="5"/>
      <c r="BT980" s="5"/>
      <c r="BU980" s="5"/>
    </row>
    <row r="981" spans="1:73" ht="13" x14ac:dyDescent="0.15">
      <c r="A981" s="34"/>
      <c r="B981" s="5"/>
      <c r="C981" s="5"/>
      <c r="D981" s="5"/>
      <c r="E981" s="5"/>
      <c r="F981" s="5"/>
      <c r="G981" s="5"/>
      <c r="H981" s="5"/>
      <c r="I981" s="5"/>
      <c r="J981" s="5"/>
      <c r="K981" s="5"/>
      <c r="L981" s="34"/>
      <c r="M981" s="34"/>
      <c r="N981" s="34"/>
      <c r="O981" s="34"/>
      <c r="P981" s="34"/>
      <c r="Q981" s="34"/>
      <c r="R981" s="5"/>
      <c r="S981" s="5"/>
      <c r="T981" s="5"/>
      <c r="U981" s="5"/>
      <c r="V981" s="5"/>
      <c r="W981" s="34"/>
      <c r="X981" s="34"/>
      <c r="Y981" s="34"/>
      <c r="Z981" s="34"/>
      <c r="AA981" s="34"/>
      <c r="AB981" s="5"/>
      <c r="AC981" s="5"/>
      <c r="AD981" s="34"/>
      <c r="AE981" s="5"/>
      <c r="AF981" s="5"/>
      <c r="AG981" s="5"/>
      <c r="AH981" s="5"/>
      <c r="AI981" s="5"/>
      <c r="AJ981" s="5"/>
      <c r="AK981" s="5"/>
      <c r="AL981" s="5"/>
      <c r="AM981" s="5"/>
      <c r="AN981" s="5"/>
      <c r="AO981" s="5"/>
      <c r="AP981" s="35"/>
      <c r="AQ981" s="34"/>
      <c r="AR981" s="34"/>
      <c r="AS981" s="34"/>
      <c r="AT981" s="34"/>
      <c r="AU981" s="34"/>
      <c r="AV981" s="34"/>
      <c r="AW981" s="34"/>
      <c r="AX981" s="34"/>
      <c r="AY981" s="34"/>
      <c r="AZ981" s="34"/>
      <c r="BA981" s="5"/>
      <c r="BB981" s="5"/>
      <c r="BC981" s="5"/>
      <c r="BD981" s="5"/>
      <c r="BE981" s="5"/>
      <c r="BF981" s="5"/>
      <c r="BG981" s="5"/>
      <c r="BH981" s="5"/>
      <c r="BI981" s="5"/>
      <c r="BJ981" s="5"/>
      <c r="BK981" s="5"/>
      <c r="BL981" s="5"/>
      <c r="BM981" s="4"/>
      <c r="BN981" s="5"/>
      <c r="BO981" s="5"/>
      <c r="BP981" s="5"/>
      <c r="BQ981" s="5"/>
      <c r="BR981" s="5"/>
      <c r="BS981" s="5"/>
      <c r="BT981" s="5"/>
      <c r="BU981" s="5"/>
    </row>
    <row r="982" spans="1:73" ht="13" x14ac:dyDescent="0.15">
      <c r="A982" s="34"/>
      <c r="B982" s="5"/>
      <c r="C982" s="5"/>
      <c r="D982" s="5"/>
      <c r="E982" s="5"/>
      <c r="F982" s="5"/>
      <c r="G982" s="5"/>
      <c r="H982" s="5"/>
      <c r="I982" s="5"/>
      <c r="J982" s="5"/>
      <c r="K982" s="5"/>
      <c r="L982" s="34"/>
      <c r="M982" s="34"/>
      <c r="N982" s="34"/>
      <c r="O982" s="34"/>
      <c r="P982" s="34"/>
      <c r="Q982" s="34"/>
      <c r="R982" s="5"/>
      <c r="S982" s="5"/>
      <c r="T982" s="5"/>
      <c r="U982" s="5"/>
      <c r="V982" s="5"/>
      <c r="W982" s="34"/>
      <c r="X982" s="34"/>
      <c r="Y982" s="34"/>
      <c r="Z982" s="34"/>
      <c r="AA982" s="34"/>
      <c r="AB982" s="5"/>
      <c r="AC982" s="5"/>
      <c r="AD982" s="34"/>
      <c r="AE982" s="5"/>
      <c r="AF982" s="5"/>
      <c r="AG982" s="5"/>
      <c r="AH982" s="5"/>
      <c r="AI982" s="5"/>
      <c r="AJ982" s="5"/>
      <c r="AK982" s="5"/>
      <c r="AL982" s="5"/>
      <c r="AM982" s="5"/>
      <c r="AN982" s="5"/>
      <c r="AO982" s="5"/>
      <c r="AP982" s="35"/>
      <c r="AQ982" s="34"/>
      <c r="AR982" s="34"/>
      <c r="AS982" s="34"/>
      <c r="AT982" s="34"/>
      <c r="AU982" s="34"/>
      <c r="AV982" s="34"/>
      <c r="AW982" s="34"/>
      <c r="AX982" s="34"/>
      <c r="AY982" s="34"/>
      <c r="AZ982" s="34"/>
      <c r="BA982" s="5"/>
      <c r="BB982" s="5"/>
      <c r="BC982" s="5"/>
      <c r="BD982" s="5"/>
      <c r="BE982" s="5"/>
      <c r="BF982" s="5"/>
      <c r="BG982" s="5"/>
      <c r="BH982" s="5"/>
      <c r="BI982" s="5"/>
      <c r="BJ982" s="5"/>
      <c r="BK982" s="5"/>
      <c r="BL982" s="5"/>
      <c r="BM982" s="4"/>
      <c r="BN982" s="5"/>
      <c r="BO982" s="5"/>
      <c r="BP982" s="5"/>
      <c r="BQ982" s="5"/>
      <c r="BR982" s="5"/>
      <c r="BS982" s="5"/>
      <c r="BT982" s="5"/>
      <c r="BU982" s="5"/>
    </row>
    <row r="983" spans="1:73" ht="13" x14ac:dyDescent="0.15">
      <c r="A983" s="34"/>
      <c r="B983" s="5"/>
      <c r="C983" s="5"/>
      <c r="D983" s="5"/>
      <c r="E983" s="5"/>
      <c r="F983" s="5"/>
      <c r="G983" s="5"/>
      <c r="H983" s="5"/>
      <c r="I983" s="5"/>
      <c r="J983" s="5"/>
      <c r="K983" s="5"/>
      <c r="L983" s="34"/>
      <c r="M983" s="34"/>
      <c r="N983" s="34"/>
      <c r="O983" s="34"/>
      <c r="P983" s="34"/>
      <c r="Q983" s="34"/>
      <c r="R983" s="5"/>
      <c r="S983" s="5"/>
      <c r="T983" s="5"/>
      <c r="U983" s="5"/>
      <c r="V983" s="5"/>
      <c r="W983" s="34"/>
      <c r="X983" s="34"/>
      <c r="Y983" s="34"/>
      <c r="Z983" s="34"/>
      <c r="AA983" s="34"/>
      <c r="AB983" s="5"/>
      <c r="AC983" s="5"/>
      <c r="AD983" s="34"/>
      <c r="AE983" s="5"/>
      <c r="AF983" s="5"/>
      <c r="AG983" s="5"/>
      <c r="AH983" s="5"/>
      <c r="AI983" s="5"/>
      <c r="AJ983" s="5"/>
      <c r="AK983" s="5"/>
      <c r="AL983" s="5"/>
      <c r="AM983" s="5"/>
      <c r="AN983" s="5"/>
      <c r="AO983" s="5"/>
      <c r="AP983" s="35"/>
      <c r="AQ983" s="34"/>
      <c r="AR983" s="34"/>
      <c r="AS983" s="34"/>
      <c r="AT983" s="34"/>
      <c r="AU983" s="34"/>
      <c r="AV983" s="34"/>
      <c r="AW983" s="34"/>
      <c r="AX983" s="34"/>
      <c r="AY983" s="34"/>
      <c r="AZ983" s="34"/>
      <c r="BA983" s="5"/>
      <c r="BB983" s="5"/>
      <c r="BC983" s="5"/>
      <c r="BD983" s="5"/>
      <c r="BE983" s="5"/>
      <c r="BF983" s="5"/>
      <c r="BG983" s="5"/>
      <c r="BH983" s="5"/>
      <c r="BI983" s="5"/>
      <c r="BJ983" s="5"/>
      <c r="BK983" s="5"/>
      <c r="BL983" s="5"/>
      <c r="BM983" s="4"/>
      <c r="BN983" s="5"/>
      <c r="BO983" s="5"/>
      <c r="BP983" s="5"/>
      <c r="BQ983" s="5"/>
      <c r="BR983" s="5"/>
      <c r="BS983" s="5"/>
      <c r="BT983" s="5"/>
      <c r="BU983" s="5"/>
    </row>
    <row r="984" spans="1:73" ht="13" x14ac:dyDescent="0.15">
      <c r="A984" s="34"/>
      <c r="B984" s="5"/>
      <c r="C984" s="5"/>
      <c r="D984" s="5"/>
      <c r="E984" s="5"/>
      <c r="F984" s="5"/>
      <c r="G984" s="5"/>
      <c r="H984" s="5"/>
      <c r="I984" s="5"/>
      <c r="J984" s="5"/>
      <c r="K984" s="5"/>
      <c r="L984" s="34"/>
      <c r="M984" s="34"/>
      <c r="N984" s="34"/>
      <c r="O984" s="34"/>
      <c r="P984" s="34"/>
      <c r="Q984" s="34"/>
      <c r="R984" s="5"/>
      <c r="S984" s="5"/>
      <c r="T984" s="5"/>
      <c r="U984" s="5"/>
      <c r="V984" s="5"/>
      <c r="W984" s="34"/>
      <c r="X984" s="34"/>
      <c r="Y984" s="34"/>
      <c r="Z984" s="34"/>
      <c r="AA984" s="34"/>
      <c r="AB984" s="5"/>
      <c r="AC984" s="5"/>
      <c r="AD984" s="34"/>
      <c r="AE984" s="5"/>
      <c r="AF984" s="5"/>
      <c r="AG984" s="5"/>
      <c r="AH984" s="5"/>
      <c r="AI984" s="5"/>
      <c r="AJ984" s="5"/>
      <c r="AK984" s="5"/>
      <c r="AL984" s="5"/>
      <c r="AM984" s="5"/>
      <c r="AN984" s="5"/>
      <c r="AO984" s="5"/>
      <c r="AP984" s="35"/>
      <c r="AQ984" s="34"/>
      <c r="AR984" s="34"/>
      <c r="AS984" s="34"/>
      <c r="AT984" s="34"/>
      <c r="AU984" s="34"/>
      <c r="AV984" s="34"/>
      <c r="AW984" s="34"/>
      <c r="AX984" s="34"/>
      <c r="AY984" s="34"/>
      <c r="AZ984" s="34"/>
      <c r="BA984" s="5"/>
      <c r="BB984" s="5"/>
      <c r="BC984" s="5"/>
      <c r="BD984" s="5"/>
      <c r="BE984" s="5"/>
      <c r="BF984" s="5"/>
      <c r="BG984" s="5"/>
      <c r="BH984" s="5"/>
      <c r="BI984" s="5"/>
      <c r="BJ984" s="5"/>
      <c r="BK984" s="5"/>
      <c r="BL984" s="5"/>
      <c r="BM984" s="4"/>
      <c r="BN984" s="5"/>
      <c r="BO984" s="5"/>
      <c r="BP984" s="5"/>
      <c r="BQ984" s="5"/>
      <c r="BR984" s="5"/>
      <c r="BS984" s="5"/>
      <c r="BT984" s="5"/>
      <c r="BU984" s="5"/>
    </row>
    <row r="985" spans="1:73" ht="13" x14ac:dyDescent="0.15">
      <c r="A985" s="34"/>
      <c r="B985" s="5"/>
      <c r="C985" s="5"/>
      <c r="D985" s="5"/>
      <c r="E985" s="5"/>
      <c r="F985" s="5"/>
      <c r="G985" s="5"/>
      <c r="H985" s="5"/>
      <c r="I985" s="5"/>
      <c r="J985" s="5"/>
      <c r="K985" s="5"/>
      <c r="L985" s="34"/>
      <c r="M985" s="34"/>
      <c r="N985" s="34"/>
      <c r="O985" s="34"/>
      <c r="P985" s="34"/>
      <c r="Q985" s="34"/>
      <c r="R985" s="5"/>
      <c r="S985" s="5"/>
      <c r="T985" s="5"/>
      <c r="U985" s="5"/>
      <c r="V985" s="5"/>
      <c r="W985" s="34"/>
      <c r="X985" s="34"/>
      <c r="Y985" s="34"/>
      <c r="Z985" s="34"/>
      <c r="AA985" s="34"/>
      <c r="AB985" s="5"/>
      <c r="AC985" s="5"/>
      <c r="AD985" s="34"/>
      <c r="AE985" s="5"/>
      <c r="AF985" s="5"/>
      <c r="AG985" s="5"/>
      <c r="AH985" s="5"/>
      <c r="AI985" s="5"/>
      <c r="AJ985" s="5"/>
      <c r="AK985" s="5"/>
      <c r="AL985" s="5"/>
      <c r="AM985" s="5"/>
      <c r="AN985" s="5"/>
      <c r="AO985" s="5"/>
      <c r="AP985" s="35"/>
      <c r="AQ985" s="34"/>
      <c r="AR985" s="34"/>
      <c r="AS985" s="34"/>
      <c r="AT985" s="34"/>
      <c r="AU985" s="34"/>
      <c r="AV985" s="34"/>
      <c r="AW985" s="34"/>
      <c r="AX985" s="34"/>
      <c r="AY985" s="34"/>
      <c r="AZ985" s="34"/>
      <c r="BA985" s="5"/>
      <c r="BB985" s="5"/>
      <c r="BC985" s="5"/>
      <c r="BD985" s="5"/>
      <c r="BE985" s="5"/>
      <c r="BF985" s="5"/>
      <c r="BG985" s="5"/>
      <c r="BH985" s="5"/>
      <c r="BI985" s="5"/>
      <c r="BJ985" s="5"/>
      <c r="BK985" s="5"/>
      <c r="BL985" s="5"/>
      <c r="BM985" s="4"/>
      <c r="BN985" s="5"/>
      <c r="BO985" s="5"/>
      <c r="BP985" s="5"/>
      <c r="BQ985" s="5"/>
      <c r="BR985" s="5"/>
      <c r="BS985" s="5"/>
      <c r="BT985" s="5"/>
      <c r="BU985" s="5"/>
    </row>
    <row r="986" spans="1:73" ht="13" x14ac:dyDescent="0.15">
      <c r="A986" s="34"/>
      <c r="B986" s="5"/>
      <c r="C986" s="5"/>
      <c r="D986" s="5"/>
      <c r="E986" s="5"/>
      <c r="F986" s="5"/>
      <c r="G986" s="5"/>
      <c r="H986" s="5"/>
      <c r="I986" s="5"/>
      <c r="J986" s="5"/>
      <c r="K986" s="5"/>
      <c r="L986" s="34"/>
      <c r="M986" s="34"/>
      <c r="N986" s="34"/>
      <c r="O986" s="34"/>
      <c r="P986" s="34"/>
      <c r="Q986" s="34"/>
      <c r="R986" s="5"/>
      <c r="S986" s="5"/>
      <c r="T986" s="5"/>
      <c r="U986" s="5"/>
      <c r="V986" s="5"/>
      <c r="W986" s="34"/>
      <c r="X986" s="34"/>
      <c r="Y986" s="34"/>
      <c r="Z986" s="34"/>
      <c r="AA986" s="34"/>
      <c r="AB986" s="5"/>
      <c r="AC986" s="5"/>
      <c r="AD986" s="34"/>
      <c r="AE986" s="5"/>
      <c r="AF986" s="5"/>
      <c r="AG986" s="5"/>
      <c r="AH986" s="5"/>
      <c r="AI986" s="5"/>
      <c r="AJ986" s="5"/>
      <c r="AK986" s="5"/>
      <c r="AL986" s="5"/>
      <c r="AM986" s="5"/>
      <c r="AN986" s="5"/>
      <c r="AO986" s="5"/>
      <c r="AP986" s="35"/>
      <c r="AQ986" s="34"/>
      <c r="AR986" s="34"/>
      <c r="AS986" s="34"/>
      <c r="AT986" s="34"/>
      <c r="AU986" s="34"/>
      <c r="AV986" s="34"/>
      <c r="AW986" s="34"/>
      <c r="AX986" s="34"/>
      <c r="AY986" s="34"/>
      <c r="AZ986" s="34"/>
      <c r="BA986" s="5"/>
      <c r="BB986" s="5"/>
      <c r="BC986" s="5"/>
      <c r="BD986" s="5"/>
      <c r="BE986" s="5"/>
      <c r="BF986" s="5"/>
      <c r="BG986" s="5"/>
      <c r="BH986" s="5"/>
      <c r="BI986" s="5"/>
      <c r="BJ986" s="5"/>
      <c r="BK986" s="5"/>
      <c r="BL986" s="5"/>
      <c r="BM986" s="4"/>
      <c r="BN986" s="5"/>
      <c r="BO986" s="5"/>
      <c r="BP986" s="5"/>
      <c r="BQ986" s="5"/>
      <c r="BR986" s="5"/>
      <c r="BS986" s="5"/>
      <c r="BT986" s="5"/>
      <c r="BU986" s="5"/>
    </row>
    <row r="987" spans="1:73" ht="13" x14ac:dyDescent="0.15">
      <c r="A987" s="34"/>
      <c r="B987" s="5"/>
      <c r="C987" s="5"/>
      <c r="D987" s="5"/>
      <c r="E987" s="5"/>
      <c r="F987" s="5"/>
      <c r="G987" s="5"/>
      <c r="H987" s="5"/>
      <c r="I987" s="5"/>
      <c r="J987" s="5"/>
      <c r="K987" s="5"/>
      <c r="L987" s="34"/>
      <c r="M987" s="34"/>
      <c r="N987" s="34"/>
      <c r="O987" s="34"/>
      <c r="P987" s="34"/>
      <c r="Q987" s="34"/>
      <c r="R987" s="5"/>
      <c r="S987" s="5"/>
      <c r="T987" s="5"/>
      <c r="U987" s="5"/>
      <c r="V987" s="5"/>
      <c r="W987" s="34"/>
      <c r="X987" s="34"/>
      <c r="Y987" s="34"/>
      <c r="Z987" s="34"/>
      <c r="AA987" s="34"/>
      <c r="AB987" s="5"/>
      <c r="AC987" s="5"/>
      <c r="AD987" s="34"/>
      <c r="AE987" s="5"/>
      <c r="AF987" s="5"/>
      <c r="AG987" s="5"/>
      <c r="AH987" s="5"/>
      <c r="AI987" s="5"/>
      <c r="AJ987" s="5"/>
      <c r="AK987" s="5"/>
      <c r="AL987" s="5"/>
      <c r="AM987" s="5"/>
      <c r="AN987" s="5"/>
      <c r="AO987" s="5"/>
      <c r="AP987" s="35"/>
      <c r="AQ987" s="34"/>
      <c r="AR987" s="34"/>
      <c r="AS987" s="34"/>
      <c r="AT987" s="34"/>
      <c r="AU987" s="34"/>
      <c r="AV987" s="34"/>
      <c r="AW987" s="34"/>
      <c r="AX987" s="34"/>
      <c r="AY987" s="34"/>
      <c r="AZ987" s="34"/>
      <c r="BA987" s="5"/>
      <c r="BB987" s="5"/>
      <c r="BC987" s="5"/>
      <c r="BD987" s="5"/>
      <c r="BE987" s="5"/>
      <c r="BF987" s="5"/>
      <c r="BG987" s="5"/>
      <c r="BH987" s="5"/>
      <c r="BI987" s="5"/>
      <c r="BJ987" s="5"/>
      <c r="BK987" s="5"/>
      <c r="BL987" s="5"/>
      <c r="BM987" s="4"/>
      <c r="BN987" s="5"/>
      <c r="BO987" s="5"/>
      <c r="BP987" s="5"/>
      <c r="BQ987" s="5"/>
      <c r="BR987" s="5"/>
      <c r="BS987" s="5"/>
      <c r="BT987" s="5"/>
      <c r="BU987" s="5"/>
    </row>
    <row r="988" spans="1:73" ht="13" x14ac:dyDescent="0.15">
      <c r="A988" s="34"/>
      <c r="B988" s="5"/>
      <c r="C988" s="5"/>
      <c r="D988" s="5"/>
      <c r="E988" s="5"/>
      <c r="F988" s="5"/>
      <c r="G988" s="5"/>
      <c r="H988" s="5"/>
      <c r="I988" s="5"/>
      <c r="J988" s="5"/>
      <c r="K988" s="5"/>
      <c r="L988" s="34"/>
      <c r="M988" s="34"/>
      <c r="N988" s="34"/>
      <c r="O988" s="34"/>
      <c r="P988" s="34"/>
      <c r="Q988" s="34"/>
      <c r="R988" s="5"/>
      <c r="S988" s="5"/>
      <c r="T988" s="5"/>
      <c r="U988" s="5"/>
      <c r="V988" s="5"/>
      <c r="W988" s="34"/>
      <c r="X988" s="34"/>
      <c r="Y988" s="34"/>
      <c r="Z988" s="34"/>
      <c r="AA988" s="34"/>
      <c r="AB988" s="5"/>
      <c r="AC988" s="5"/>
      <c r="AD988" s="34"/>
      <c r="AE988" s="5"/>
      <c r="AF988" s="5"/>
      <c r="AG988" s="5"/>
      <c r="AH988" s="5"/>
      <c r="AI988" s="5"/>
      <c r="AJ988" s="5"/>
      <c r="AK988" s="5"/>
      <c r="AL988" s="5"/>
      <c r="AM988" s="5"/>
      <c r="AN988" s="5"/>
      <c r="AO988" s="5"/>
      <c r="AP988" s="35"/>
      <c r="AQ988" s="34"/>
      <c r="AR988" s="34"/>
      <c r="AS988" s="34"/>
      <c r="AT988" s="34"/>
      <c r="AU988" s="34"/>
      <c r="AV988" s="34"/>
      <c r="AW988" s="34"/>
      <c r="AX988" s="34"/>
      <c r="AY988" s="34"/>
      <c r="AZ988" s="34"/>
      <c r="BA988" s="5"/>
      <c r="BB988" s="5"/>
      <c r="BC988" s="5"/>
      <c r="BD988" s="5"/>
      <c r="BE988" s="5"/>
      <c r="BF988" s="5"/>
      <c r="BG988" s="5"/>
      <c r="BH988" s="5"/>
      <c r="BI988" s="5"/>
      <c r="BJ988" s="5"/>
      <c r="BK988" s="5"/>
      <c r="BL988" s="5"/>
      <c r="BM988" s="4"/>
      <c r="BN988" s="5"/>
      <c r="BO988" s="5"/>
      <c r="BP988" s="5"/>
      <c r="BQ988" s="5"/>
      <c r="BR988" s="5"/>
      <c r="BS988" s="5"/>
      <c r="BT988" s="5"/>
      <c r="BU988" s="5"/>
    </row>
    <row r="989" spans="1:73" ht="13" x14ac:dyDescent="0.15">
      <c r="A989" s="34"/>
      <c r="B989" s="5"/>
      <c r="C989" s="5"/>
      <c r="D989" s="5"/>
      <c r="E989" s="5"/>
      <c r="F989" s="5"/>
      <c r="G989" s="5"/>
      <c r="H989" s="5"/>
      <c r="I989" s="5"/>
      <c r="J989" s="5"/>
      <c r="K989" s="5"/>
      <c r="L989" s="34"/>
      <c r="M989" s="34"/>
      <c r="N989" s="34"/>
      <c r="O989" s="34"/>
      <c r="P989" s="34"/>
      <c r="Q989" s="34"/>
      <c r="R989" s="5"/>
      <c r="S989" s="5"/>
      <c r="T989" s="5"/>
      <c r="U989" s="5"/>
      <c r="V989" s="5"/>
      <c r="W989" s="34"/>
      <c r="X989" s="34"/>
      <c r="Y989" s="34"/>
      <c r="Z989" s="34"/>
      <c r="AA989" s="34"/>
      <c r="AB989" s="5"/>
      <c r="AC989" s="5"/>
      <c r="AD989" s="34"/>
      <c r="AE989" s="5"/>
      <c r="AF989" s="5"/>
      <c r="AG989" s="5"/>
      <c r="AH989" s="5"/>
      <c r="AI989" s="5"/>
      <c r="AJ989" s="5"/>
      <c r="AK989" s="5"/>
      <c r="AL989" s="5"/>
      <c r="AM989" s="5"/>
      <c r="AN989" s="5"/>
      <c r="AO989" s="5"/>
      <c r="AP989" s="35"/>
      <c r="AQ989" s="34"/>
      <c r="AR989" s="34"/>
      <c r="AS989" s="34"/>
      <c r="AT989" s="34"/>
      <c r="AU989" s="34"/>
      <c r="AV989" s="34"/>
      <c r="AW989" s="34"/>
      <c r="AX989" s="34"/>
      <c r="AY989" s="34"/>
      <c r="AZ989" s="34"/>
      <c r="BA989" s="5"/>
      <c r="BB989" s="5"/>
      <c r="BC989" s="5"/>
      <c r="BD989" s="5"/>
      <c r="BE989" s="5"/>
      <c r="BF989" s="5"/>
      <c r="BG989" s="5"/>
      <c r="BH989" s="5"/>
      <c r="BI989" s="5"/>
      <c r="BJ989" s="5"/>
      <c r="BK989" s="5"/>
      <c r="BL989" s="5"/>
      <c r="BM989" s="4"/>
      <c r="BN989" s="5"/>
      <c r="BO989" s="5"/>
      <c r="BP989" s="5"/>
      <c r="BQ989" s="5"/>
      <c r="BR989" s="5"/>
      <c r="BS989" s="5"/>
      <c r="BT989" s="5"/>
      <c r="BU989" s="5"/>
    </row>
    <row r="990" spans="1:73" ht="13" x14ac:dyDescent="0.15">
      <c r="A990" s="34"/>
      <c r="B990" s="5"/>
      <c r="C990" s="5"/>
      <c r="D990" s="5"/>
      <c r="E990" s="5"/>
      <c r="F990" s="5"/>
      <c r="G990" s="5"/>
      <c r="H990" s="5"/>
      <c r="I990" s="5"/>
      <c r="J990" s="5"/>
      <c r="K990" s="5"/>
      <c r="L990" s="34"/>
      <c r="M990" s="34"/>
      <c r="N990" s="34"/>
      <c r="O990" s="34"/>
      <c r="P990" s="34"/>
      <c r="Q990" s="34"/>
      <c r="R990" s="5"/>
      <c r="S990" s="5"/>
      <c r="T990" s="5"/>
      <c r="U990" s="5"/>
      <c r="V990" s="5"/>
      <c r="W990" s="34"/>
      <c r="X990" s="34"/>
      <c r="Y990" s="34"/>
      <c r="Z990" s="34"/>
      <c r="AA990" s="34"/>
      <c r="AB990" s="5"/>
      <c r="AC990" s="5"/>
      <c r="AD990" s="34"/>
      <c r="AE990" s="5"/>
      <c r="AF990" s="5"/>
      <c r="AG990" s="5"/>
      <c r="AH990" s="5"/>
      <c r="AI990" s="5"/>
      <c r="AJ990" s="5"/>
      <c r="AK990" s="5"/>
      <c r="AL990" s="5"/>
      <c r="AM990" s="5"/>
      <c r="AN990" s="5"/>
      <c r="AO990" s="5"/>
      <c r="AP990" s="35"/>
      <c r="AQ990" s="34"/>
      <c r="AR990" s="34"/>
      <c r="AS990" s="34"/>
      <c r="AT990" s="34"/>
      <c r="AU990" s="34"/>
      <c r="AV990" s="34"/>
      <c r="AW990" s="34"/>
      <c r="AX990" s="34"/>
      <c r="AY990" s="34"/>
      <c r="AZ990" s="34"/>
      <c r="BA990" s="5"/>
      <c r="BB990" s="5"/>
      <c r="BC990" s="5"/>
      <c r="BD990" s="5"/>
      <c r="BE990" s="5"/>
      <c r="BF990" s="5"/>
      <c r="BG990" s="5"/>
      <c r="BH990" s="5"/>
      <c r="BI990" s="5"/>
      <c r="BJ990" s="5"/>
      <c r="BK990" s="5"/>
      <c r="BL990" s="5"/>
      <c r="BM990" s="4"/>
      <c r="BN990" s="5"/>
      <c r="BO990" s="5"/>
      <c r="BP990" s="5"/>
      <c r="BQ990" s="5"/>
      <c r="BR990" s="5"/>
      <c r="BS990" s="5"/>
      <c r="BT990" s="5"/>
      <c r="BU990" s="5"/>
    </row>
  </sheetData>
  <customSheetViews>
    <customSheetView guid="{F2189523-8FDA-407A-997C-87A7421953BA}" filter="1" showAutoFilter="1">
      <pageMargins left="0.7" right="0.7" top="0.75" bottom="0.75" header="0.3" footer="0.3"/>
      <autoFilter ref="A4:BU99" xr:uid="{5ECA85CF-DE6F-3043-8E92-24355F4C11F1}">
        <sortState xmlns:xlrd2="http://schemas.microsoft.com/office/spreadsheetml/2017/richdata2" ref="A4:BU99">
          <sortCondition ref="H4:H99"/>
        </sortState>
      </autoFilter>
    </customSheetView>
  </customSheetViews>
  <mergeCells count="28">
    <mergeCell ref="AP108:AQ108"/>
    <mergeCell ref="AP109:AQ109"/>
    <mergeCell ref="AP110:AQ110"/>
    <mergeCell ref="AM2:AN2"/>
    <mergeCell ref="AQ2:AQ3"/>
    <mergeCell ref="AP103:AQ103"/>
    <mergeCell ref="AP104:AQ104"/>
    <mergeCell ref="AP105:AQ105"/>
    <mergeCell ref="AP106:AQ106"/>
    <mergeCell ref="AP107:AQ107"/>
    <mergeCell ref="BD2:BF2"/>
    <mergeCell ref="AQ1:AX1"/>
    <mergeCell ref="BA1:BC1"/>
    <mergeCell ref="L2:R2"/>
    <mergeCell ref="U2:V2"/>
    <mergeCell ref="X2:AB2"/>
    <mergeCell ref="AD2:AE2"/>
    <mergeCell ref="AF2:AJ2"/>
    <mergeCell ref="AR2:AR3"/>
    <mergeCell ref="AS2:AS3"/>
    <mergeCell ref="AT2:AT3"/>
    <mergeCell ref="AU2:AU3"/>
    <mergeCell ref="AV2:AV3"/>
    <mergeCell ref="AW2:AW3"/>
    <mergeCell ref="AX2:AX3"/>
    <mergeCell ref="AY2:AY3"/>
    <mergeCell ref="AZ2:AZ3"/>
    <mergeCell ref="BB2:BC2"/>
  </mergeCells>
  <dataValidations count="1">
    <dataValidation type="list" allowBlank="1" showErrorMessage="1" sqref="F4:F99" xr:uid="{00000000-0002-0000-0300-000000000000}">
      <formula1>"Yes,No,Maybe,Review"</formula1>
    </dataValidation>
  </dataValidations>
  <hyperlinks>
    <hyperlink ref="C91" r:id="rId1" xr:uid="{00000000-0004-0000-0300-000000000000}"/>
    <hyperlink ref="C92" r:id="rId2" xr:uid="{00000000-0004-0000-0300-000001000000}"/>
    <hyperlink ref="C93" r:id="rId3" xr:uid="{00000000-0004-0000-0300-000002000000}"/>
  </hyperlinks>
  <pageMargins left="0.7" right="0.7" top="0.75" bottom="0.75" header="0.3" footer="0.3"/>
  <legacyDrawing r:id="rId4"/>
  <extLst>
    <ext xmlns:x14="http://schemas.microsoft.com/office/spreadsheetml/2009/9/main" uri="{CCE6A557-97BC-4b89-ADB6-D9C93CAAB3DF}">
      <x14:dataValidations xmlns:xm="http://schemas.microsoft.com/office/excel/2006/main" count="6">
        <x14:dataValidation type="list" allowBlank="1" xr:uid="{00000000-0002-0000-0300-000001000000}">
          <x14:formula1>
            <xm:f>Dropdowns!$E$3:$E$4</xm:f>
          </x14:formula1>
          <xm:sqref>AD4:AD13 AD15:AD101 BB27:BB124 AD111:AD128</xm:sqref>
        </x14:dataValidation>
        <x14:dataValidation type="list" allowBlank="1" showErrorMessage="1" xr:uid="{00000000-0002-0000-0300-000002000000}">
          <x14:formula1>
            <xm:f>Dropdowns!$G$3:$G$9</xm:f>
          </x14:formula1>
          <xm:sqref>I4:I99</xm:sqref>
        </x14:dataValidation>
        <x14:dataValidation type="list" allowBlank="1" xr:uid="{00000000-0002-0000-0300-000003000000}">
          <x14:formula1>
            <xm:f>Dropdowns!$C$3:$C$5</xm:f>
          </x14:formula1>
          <xm:sqref>U4:U5 U7:U13 U15:U17 U19 U27:U101</xm:sqref>
        </x14:dataValidation>
        <x14:dataValidation type="list" allowBlank="1" xr:uid="{00000000-0002-0000-0300-000004000000}">
          <x14:formula1>
            <xm:f>Dropdowns!$E$3:$E$5</xm:f>
          </x14:formula1>
          <xm:sqref>BB4:BB13 BB15:BB23 BB25:BB26</xm:sqref>
        </x14:dataValidation>
        <x14:dataValidation type="list" allowBlank="1" xr:uid="{00000000-0002-0000-0300-000005000000}">
          <x14:formula1>
            <xm:f>Dropdowns!$A$3:$A$5</xm:f>
          </x14:formula1>
          <xm:sqref>K4 K27:K101 K111:K115</xm:sqref>
        </x14:dataValidation>
        <x14:dataValidation type="list" allowBlank="1" xr:uid="{00000000-0002-0000-0300-000006000000}">
          <x14:formula1>
            <xm:f>Dropdowns!$F$3:$F$5</xm:f>
          </x14:formula1>
          <xm:sqref>AM4:AM13 AM15:AM25 AM27 AM29:AM99</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B43:L164"/>
  <sheetViews>
    <sheetView workbookViewId="0"/>
  </sheetViews>
  <sheetFormatPr baseColWidth="10" defaultColWidth="12.6640625" defaultRowHeight="15.75" customHeight="1" x14ac:dyDescent="0.15"/>
  <sheetData>
    <row r="43" spans="2:9" ht="15.75" customHeight="1" x14ac:dyDescent="0.15">
      <c r="B43" s="4" t="s">
        <v>1659</v>
      </c>
      <c r="I43" s="4" t="s">
        <v>1660</v>
      </c>
    </row>
    <row r="83" spans="2:4" ht="13" x14ac:dyDescent="0.15">
      <c r="B83" s="4" t="s">
        <v>1661</v>
      </c>
    </row>
    <row r="84" spans="2:4" ht="13" x14ac:dyDescent="0.15">
      <c r="B84" s="4" t="s">
        <v>190</v>
      </c>
      <c r="C84" s="56">
        <f t="shared" ref="C84:C87" si="0">D84/$D$91</f>
        <v>0.36065573770491804</v>
      </c>
      <c r="D84" s="4">
        <v>22</v>
      </c>
    </row>
    <row r="85" spans="2:4" ht="13" x14ac:dyDescent="0.15">
      <c r="B85" s="4" t="s">
        <v>282</v>
      </c>
      <c r="C85" s="56">
        <f t="shared" si="0"/>
        <v>0.21311475409836064</v>
      </c>
      <c r="D85" s="4">
        <v>13</v>
      </c>
    </row>
    <row r="86" spans="2:4" ht="13" x14ac:dyDescent="0.15">
      <c r="B86" s="4" t="s">
        <v>237</v>
      </c>
      <c r="C86" s="56">
        <f t="shared" si="0"/>
        <v>0.14754098360655737</v>
      </c>
      <c r="D86" s="4">
        <v>9</v>
      </c>
    </row>
    <row r="87" spans="2:4" ht="13" x14ac:dyDescent="0.15">
      <c r="B87" s="4" t="s">
        <v>213</v>
      </c>
      <c r="C87" s="56">
        <f t="shared" si="0"/>
        <v>0.11475409836065574</v>
      </c>
      <c r="D87" s="4">
        <v>7</v>
      </c>
    </row>
    <row r="88" spans="2:4" ht="13" x14ac:dyDescent="0.15">
      <c r="B88" s="4" t="s">
        <v>163</v>
      </c>
      <c r="C88" s="56">
        <f>D89/$D$91</f>
        <v>8.1967213114754092E-2</v>
      </c>
      <c r="D88" s="4">
        <v>5</v>
      </c>
    </row>
    <row r="89" spans="2:4" ht="13" x14ac:dyDescent="0.15">
      <c r="B89" s="4" t="s">
        <v>704</v>
      </c>
      <c r="C89" s="56">
        <f>D88/$D$91</f>
        <v>8.1967213114754092E-2</v>
      </c>
      <c r="D89" s="4">
        <v>5</v>
      </c>
    </row>
    <row r="91" spans="2:4" ht="13" x14ac:dyDescent="0.15">
      <c r="C91" s="56">
        <f>D91/$D$91</f>
        <v>1</v>
      </c>
      <c r="D91" s="4">
        <v>61</v>
      </c>
    </row>
    <row r="105" spans="3:9" ht="13" x14ac:dyDescent="0.15">
      <c r="C105" s="2" t="s">
        <v>1662</v>
      </c>
      <c r="G105" s="2" t="s">
        <v>1663</v>
      </c>
    </row>
    <row r="106" spans="3:9" ht="13" x14ac:dyDescent="0.15">
      <c r="C106" s="4" t="s">
        <v>190</v>
      </c>
      <c r="D106" s="4">
        <v>8</v>
      </c>
      <c r="E106" s="56"/>
      <c r="G106" s="4" t="s">
        <v>282</v>
      </c>
      <c r="H106" s="4">
        <v>5</v>
      </c>
      <c r="I106" s="56">
        <f t="shared" ref="I106:I110" si="1">H106/H$111</f>
        <v>0.38461538461538464</v>
      </c>
    </row>
    <row r="107" spans="3:9" ht="13" x14ac:dyDescent="0.15">
      <c r="C107" s="4" t="s">
        <v>213</v>
      </c>
      <c r="D107" s="4">
        <v>2</v>
      </c>
      <c r="G107" s="4" t="s">
        <v>190</v>
      </c>
      <c r="H107" s="4">
        <v>3</v>
      </c>
      <c r="I107" s="56">
        <f t="shared" si="1"/>
        <v>0.23076923076923078</v>
      </c>
    </row>
    <row r="108" spans="3:9" ht="13" x14ac:dyDescent="0.15">
      <c r="C108" s="4" t="s">
        <v>163</v>
      </c>
      <c r="D108" s="4">
        <v>3</v>
      </c>
      <c r="G108" s="4" t="s">
        <v>237</v>
      </c>
      <c r="H108" s="4">
        <v>1</v>
      </c>
      <c r="I108" s="56">
        <f t="shared" si="1"/>
        <v>7.6923076923076927E-2</v>
      </c>
    </row>
    <row r="109" spans="3:9" ht="13" x14ac:dyDescent="0.15">
      <c r="C109" s="4" t="s">
        <v>282</v>
      </c>
      <c r="D109" s="4">
        <v>2</v>
      </c>
      <c r="G109" s="4" t="s">
        <v>704</v>
      </c>
      <c r="H109" s="4">
        <v>1</v>
      </c>
      <c r="I109" s="56">
        <f t="shared" si="1"/>
        <v>7.6923076923076927E-2</v>
      </c>
    </row>
    <row r="110" spans="3:9" ht="13" x14ac:dyDescent="0.15">
      <c r="C110" s="4" t="s">
        <v>1664</v>
      </c>
      <c r="D110" s="4">
        <f>SUM(D106:D109)</f>
        <v>15</v>
      </c>
      <c r="G110" s="4" t="s">
        <v>608</v>
      </c>
      <c r="H110" s="4">
        <v>3</v>
      </c>
      <c r="I110" s="56">
        <f t="shared" si="1"/>
        <v>0.23076923076923078</v>
      </c>
    </row>
    <row r="111" spans="3:9" ht="13" x14ac:dyDescent="0.15">
      <c r="H111" s="4">
        <f>SUM(H106:H110)</f>
        <v>13</v>
      </c>
    </row>
    <row r="115" spans="5:5" ht="13" x14ac:dyDescent="0.15">
      <c r="E115" s="4" t="s">
        <v>1665</v>
      </c>
    </row>
    <row r="157" spans="11:12" ht="13" x14ac:dyDescent="0.15">
      <c r="K157" s="4" t="s">
        <v>1666</v>
      </c>
    </row>
    <row r="158" spans="11:12" ht="13" x14ac:dyDescent="0.15">
      <c r="K158" s="4" t="s">
        <v>190</v>
      </c>
      <c r="L158" s="4">
        <v>3</v>
      </c>
    </row>
    <row r="159" spans="11:12" ht="13" x14ac:dyDescent="0.15">
      <c r="K159" s="4" t="s">
        <v>282</v>
      </c>
      <c r="L159" s="4">
        <v>5</v>
      </c>
    </row>
    <row r="160" spans="11:12" ht="13" x14ac:dyDescent="0.15">
      <c r="K160" s="4" t="s">
        <v>237</v>
      </c>
      <c r="L160" s="4">
        <v>1</v>
      </c>
    </row>
    <row r="161" spans="11:12" ht="13" x14ac:dyDescent="0.15">
      <c r="K161" s="4" t="s">
        <v>213</v>
      </c>
      <c r="L161" s="4">
        <v>0</v>
      </c>
    </row>
    <row r="162" spans="11:12" ht="13" x14ac:dyDescent="0.15">
      <c r="K162" s="4" t="s">
        <v>163</v>
      </c>
      <c r="L162" s="4">
        <v>0</v>
      </c>
    </row>
    <row r="163" spans="11:12" ht="13" x14ac:dyDescent="0.15">
      <c r="K163" s="4" t="s">
        <v>704</v>
      </c>
      <c r="L163" s="4">
        <v>1</v>
      </c>
    </row>
    <row r="164" spans="11:12" ht="13" x14ac:dyDescent="0.15">
      <c r="K164" s="4" t="s">
        <v>608</v>
      </c>
      <c r="L164" s="4">
        <v>3</v>
      </c>
    </row>
  </sheetData>
  <pageMargins left="0.7" right="0.7" top="0.75" bottom="0.75" header="0.3" footer="0.3"/>
  <drawing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2:G12"/>
  <sheetViews>
    <sheetView workbookViewId="0"/>
  </sheetViews>
  <sheetFormatPr baseColWidth="10" defaultColWidth="12.6640625" defaultRowHeight="15.75" customHeight="1" x14ac:dyDescent="0.15"/>
  <cols>
    <col min="4" max="4" width="24.6640625" customWidth="1"/>
    <col min="5" max="5" width="22.5" customWidth="1"/>
  </cols>
  <sheetData>
    <row r="2" spans="1:7" ht="15.75" customHeight="1" x14ac:dyDescent="0.15">
      <c r="A2" s="9" t="s">
        <v>1667</v>
      </c>
      <c r="B2" s="15" t="s">
        <v>1668</v>
      </c>
      <c r="C2" s="15" t="s">
        <v>1669</v>
      </c>
      <c r="D2" s="15" t="s">
        <v>1670</v>
      </c>
      <c r="E2" s="15" t="s">
        <v>95</v>
      </c>
      <c r="F2" s="27" t="s">
        <v>1671</v>
      </c>
      <c r="G2" s="1" t="s">
        <v>118</v>
      </c>
    </row>
    <row r="3" spans="1:7" ht="15.75" customHeight="1" x14ac:dyDescent="0.15">
      <c r="A3" s="4" t="s">
        <v>82</v>
      </c>
      <c r="B3" s="4" t="s">
        <v>1672</v>
      </c>
      <c r="C3" s="4" t="s">
        <v>194</v>
      </c>
      <c r="D3" s="4" t="s">
        <v>1673</v>
      </c>
      <c r="E3" s="4" t="s">
        <v>161</v>
      </c>
      <c r="F3" s="4" t="s">
        <v>161</v>
      </c>
      <c r="G3" s="4" t="s">
        <v>282</v>
      </c>
    </row>
    <row r="4" spans="1:7" ht="15.75" customHeight="1" x14ac:dyDescent="0.15">
      <c r="A4" s="4" t="s">
        <v>84</v>
      </c>
      <c r="B4" s="4" t="s">
        <v>1674</v>
      </c>
      <c r="C4" s="4" t="s">
        <v>264</v>
      </c>
      <c r="D4" s="4" t="s">
        <v>1675</v>
      </c>
      <c r="E4" s="4" t="s">
        <v>175</v>
      </c>
      <c r="F4" s="4" t="s">
        <v>222</v>
      </c>
      <c r="G4" s="4" t="s">
        <v>237</v>
      </c>
    </row>
    <row r="5" spans="1:7" ht="15.75" customHeight="1" x14ac:dyDescent="0.15">
      <c r="A5" s="4" t="s">
        <v>629</v>
      </c>
      <c r="B5" s="4" t="s">
        <v>1676</v>
      </c>
      <c r="C5" s="4" t="s">
        <v>168</v>
      </c>
      <c r="D5" s="4" t="s">
        <v>1677</v>
      </c>
      <c r="E5" s="4" t="s">
        <v>83</v>
      </c>
      <c r="F5" s="4" t="s">
        <v>175</v>
      </c>
      <c r="G5" s="4" t="s">
        <v>704</v>
      </c>
    </row>
    <row r="6" spans="1:7" ht="15.75" customHeight="1" x14ac:dyDescent="0.15">
      <c r="D6" s="4" t="s">
        <v>577</v>
      </c>
      <c r="G6" s="4" t="s">
        <v>190</v>
      </c>
    </row>
    <row r="7" spans="1:7" ht="15.75" customHeight="1" x14ac:dyDescent="0.15">
      <c r="G7" s="4" t="s">
        <v>163</v>
      </c>
    </row>
    <row r="8" spans="1:7" ht="15.75" customHeight="1" x14ac:dyDescent="0.15">
      <c r="G8" s="4" t="s">
        <v>213</v>
      </c>
    </row>
    <row r="9" spans="1:7" ht="15.75" customHeight="1" x14ac:dyDescent="0.15">
      <c r="G9" s="4" t="s">
        <v>608</v>
      </c>
    </row>
    <row r="11" spans="1:7" ht="15.75" customHeight="1" x14ac:dyDescent="0.15">
      <c r="G11" s="4" t="s">
        <v>1678</v>
      </c>
    </row>
    <row r="12" spans="1:7" ht="15.75" customHeight="1" x14ac:dyDescent="0.15">
      <c r="G12" s="10" t="s">
        <v>1679</v>
      </c>
    </row>
  </sheetData>
  <hyperlinks>
    <hyperlink ref="G12" r:id="rId1" location=":~:text=Geographic%20regions%3A%20countries%20and%20areas,%3B%20Northern%20America%2C%20and%20Oceania." xr:uid="{00000000-0004-0000-0700-000000000000}"/>
  </hyperlinks>
  <pageMargins left="0.7" right="0.7" top="0.75" bottom="0.75" header="0.3" footer="0.3"/>
  <legacy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searches</vt:lpstr>
      <vt:lpstr>search terms</vt:lpstr>
      <vt:lpstr>Coding - Papers</vt:lpstr>
      <vt:lpstr>Des Stats</vt:lpstr>
      <vt:lpstr>Dropdowns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Cheng, Samantha</cp:lastModifiedBy>
  <dcterms:modified xsi:type="dcterms:W3CDTF">2024-07-02T18:56:12Z</dcterms:modified>
</cp:coreProperties>
</file>