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levin\Documents\Work\Data Analysis\MAS\DSE220 final\"/>
    </mc:Choice>
  </mc:AlternateContent>
  <bookViews>
    <workbookView xWindow="0" yWindow="0" windowWidth="19392" windowHeight="6828" firstSheet="1" activeTab="2"/>
  </bookViews>
  <sheets>
    <sheet name="master_merged_preprocessed_bymo" sheetId="1" r:id="rId1"/>
    <sheet name="Sheet1" sheetId="2" r:id="rId2"/>
    <sheet name="for jmp" sheetId="3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S8" i="3" l="1"/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" i="3"/>
  <c r="V212" i="3" l="1"/>
  <c r="U195" i="3"/>
  <c r="R213" i="3"/>
  <c r="S213" i="3" s="1"/>
  <c r="T213" i="3" s="1"/>
  <c r="C213" i="3"/>
  <c r="R212" i="3"/>
  <c r="S212" i="3" s="1"/>
  <c r="T212" i="3" s="1"/>
  <c r="C212" i="3"/>
  <c r="S211" i="3"/>
  <c r="T211" i="3" s="1"/>
  <c r="R211" i="3"/>
  <c r="C211" i="3"/>
  <c r="R210" i="3"/>
  <c r="S210" i="3" s="1"/>
  <c r="T210" i="3" s="1"/>
  <c r="C210" i="3"/>
  <c r="R209" i="3"/>
  <c r="S209" i="3" s="1"/>
  <c r="T209" i="3" s="1"/>
  <c r="C209" i="3"/>
  <c r="R208" i="3"/>
  <c r="S208" i="3" s="1"/>
  <c r="T208" i="3" s="1"/>
  <c r="C208" i="3"/>
  <c r="R207" i="3"/>
  <c r="S207" i="3" s="1"/>
  <c r="T207" i="3" s="1"/>
  <c r="C207" i="3"/>
  <c r="R206" i="3"/>
  <c r="S206" i="3" s="1"/>
  <c r="T206" i="3" s="1"/>
  <c r="C206" i="3"/>
  <c r="R205" i="3"/>
  <c r="S205" i="3" s="1"/>
  <c r="T205" i="3" s="1"/>
  <c r="C205" i="3"/>
  <c r="R204" i="3"/>
  <c r="S204" i="3" s="1"/>
  <c r="T204" i="3" s="1"/>
  <c r="C204" i="3"/>
  <c r="S203" i="3"/>
  <c r="T203" i="3" s="1"/>
  <c r="R203" i="3"/>
  <c r="C203" i="3"/>
  <c r="R202" i="3"/>
  <c r="S202" i="3" s="1"/>
  <c r="T202" i="3" s="1"/>
  <c r="C202" i="3"/>
  <c r="R201" i="3"/>
  <c r="S201" i="3" s="1"/>
  <c r="T201" i="3" s="1"/>
  <c r="C201" i="3"/>
  <c r="R200" i="3"/>
  <c r="S200" i="3" s="1"/>
  <c r="T200" i="3" s="1"/>
  <c r="C200" i="3"/>
  <c r="R199" i="3"/>
  <c r="S199" i="3" s="1"/>
  <c r="T199" i="3" s="1"/>
  <c r="C199" i="3"/>
  <c r="R198" i="3"/>
  <c r="S198" i="3" s="1"/>
  <c r="T198" i="3" s="1"/>
  <c r="C198" i="3"/>
  <c r="R197" i="3"/>
  <c r="S197" i="3" s="1"/>
  <c r="T197" i="3" s="1"/>
  <c r="C197" i="3"/>
  <c r="R196" i="3"/>
  <c r="S196" i="3" s="1"/>
  <c r="T196" i="3" s="1"/>
  <c r="C196" i="3"/>
  <c r="S195" i="3"/>
  <c r="T195" i="3" s="1"/>
  <c r="R195" i="3"/>
  <c r="C195" i="3"/>
  <c r="R194" i="3"/>
  <c r="S194" i="3" s="1"/>
  <c r="T194" i="3" s="1"/>
  <c r="C194" i="3"/>
  <c r="R193" i="3"/>
  <c r="S193" i="3" s="1"/>
  <c r="T193" i="3" s="1"/>
  <c r="C193" i="3"/>
  <c r="V192" i="3"/>
  <c r="R192" i="3"/>
  <c r="S192" i="3" s="1"/>
  <c r="T192" i="3" s="1"/>
  <c r="C192" i="3"/>
  <c r="U191" i="3"/>
  <c r="R191" i="3"/>
  <c r="S191" i="3" s="1"/>
  <c r="T191" i="3" s="1"/>
  <c r="C191" i="3"/>
  <c r="S190" i="3"/>
  <c r="T190" i="3" s="1"/>
  <c r="R190" i="3"/>
  <c r="C190" i="3"/>
  <c r="R189" i="3"/>
  <c r="S189" i="3" s="1"/>
  <c r="T189" i="3" s="1"/>
  <c r="C189" i="3"/>
  <c r="V188" i="3"/>
  <c r="U188" i="3"/>
  <c r="R188" i="3"/>
  <c r="S188" i="3" s="1"/>
  <c r="T188" i="3" s="1"/>
  <c r="C188" i="3"/>
  <c r="R187" i="3"/>
  <c r="S187" i="3" s="1"/>
  <c r="T187" i="3" s="1"/>
  <c r="C187" i="3"/>
  <c r="R186" i="3"/>
  <c r="S186" i="3" s="1"/>
  <c r="T186" i="3" s="1"/>
  <c r="C186" i="3"/>
  <c r="R185" i="3"/>
  <c r="S185" i="3" s="1"/>
  <c r="T185" i="3" s="1"/>
  <c r="C185" i="3"/>
  <c r="V184" i="3"/>
  <c r="R184" i="3"/>
  <c r="S184" i="3" s="1"/>
  <c r="T184" i="3" s="1"/>
  <c r="C184" i="3"/>
  <c r="R183" i="3"/>
  <c r="S183" i="3" s="1"/>
  <c r="T183" i="3" s="1"/>
  <c r="C183" i="3"/>
  <c r="R182" i="3"/>
  <c r="S182" i="3" s="1"/>
  <c r="T182" i="3" s="1"/>
  <c r="C182" i="3"/>
  <c r="R181" i="3"/>
  <c r="S181" i="3" s="1"/>
  <c r="T181" i="3" s="1"/>
  <c r="C181" i="3"/>
  <c r="V180" i="3"/>
  <c r="R180" i="3"/>
  <c r="S180" i="3" s="1"/>
  <c r="T180" i="3" s="1"/>
  <c r="C180" i="3"/>
  <c r="S179" i="3"/>
  <c r="T179" i="3" s="1"/>
  <c r="R179" i="3"/>
  <c r="C179" i="3"/>
  <c r="R178" i="3"/>
  <c r="S178" i="3" s="1"/>
  <c r="T178" i="3" s="1"/>
  <c r="C178" i="3"/>
  <c r="R177" i="3"/>
  <c r="S177" i="3" s="1"/>
  <c r="T177" i="3" s="1"/>
  <c r="C177" i="3"/>
  <c r="V176" i="3"/>
  <c r="R176" i="3"/>
  <c r="S176" i="3" s="1"/>
  <c r="T176" i="3" s="1"/>
  <c r="C176" i="3"/>
  <c r="U175" i="3"/>
  <c r="R175" i="3"/>
  <c r="S175" i="3" s="1"/>
  <c r="T175" i="3" s="1"/>
  <c r="C175" i="3"/>
  <c r="S174" i="3"/>
  <c r="T174" i="3" s="1"/>
  <c r="R174" i="3"/>
  <c r="C174" i="3"/>
  <c r="R173" i="3"/>
  <c r="S173" i="3" s="1"/>
  <c r="T173" i="3" s="1"/>
  <c r="C173" i="3"/>
  <c r="V172" i="3"/>
  <c r="U172" i="3"/>
  <c r="R172" i="3"/>
  <c r="S172" i="3" s="1"/>
  <c r="T172" i="3" s="1"/>
  <c r="C172" i="3"/>
  <c r="U171" i="3"/>
  <c r="R171" i="3"/>
  <c r="S171" i="3" s="1"/>
  <c r="T171" i="3" s="1"/>
  <c r="C171" i="3"/>
  <c r="R170" i="3"/>
  <c r="S170" i="3" s="1"/>
  <c r="T170" i="3" s="1"/>
  <c r="C170" i="3"/>
  <c r="S169" i="3"/>
  <c r="T169" i="3" s="1"/>
  <c r="R169" i="3"/>
  <c r="C169" i="3"/>
  <c r="V168" i="3"/>
  <c r="U168" i="3"/>
  <c r="R168" i="3"/>
  <c r="S168" i="3" s="1"/>
  <c r="T168" i="3" s="1"/>
  <c r="C168" i="3"/>
  <c r="R167" i="3"/>
  <c r="S167" i="3" s="1"/>
  <c r="T167" i="3" s="1"/>
  <c r="C167" i="3"/>
  <c r="R166" i="3"/>
  <c r="S166" i="3" s="1"/>
  <c r="T166" i="3" s="1"/>
  <c r="C166" i="3"/>
  <c r="S165" i="3"/>
  <c r="T165" i="3" s="1"/>
  <c r="R165" i="3"/>
  <c r="C165" i="3"/>
  <c r="V164" i="3"/>
  <c r="R164" i="3"/>
  <c r="S164" i="3" s="1"/>
  <c r="T164" i="3" s="1"/>
  <c r="C164" i="3"/>
  <c r="R163" i="3"/>
  <c r="S163" i="3" s="1"/>
  <c r="T163" i="3" s="1"/>
  <c r="C163" i="3"/>
  <c r="R162" i="3"/>
  <c r="S162" i="3" s="1"/>
  <c r="T162" i="3" s="1"/>
  <c r="C162" i="3"/>
  <c r="S161" i="3"/>
  <c r="T161" i="3" s="1"/>
  <c r="R161" i="3"/>
  <c r="C161" i="3"/>
  <c r="U160" i="3"/>
  <c r="T160" i="3"/>
  <c r="R160" i="3"/>
  <c r="S160" i="3" s="1"/>
  <c r="C160" i="3"/>
  <c r="U159" i="3"/>
  <c r="S159" i="3"/>
  <c r="T159" i="3" s="1"/>
  <c r="R159" i="3"/>
  <c r="C159" i="3"/>
  <c r="S158" i="3"/>
  <c r="T158" i="3" s="1"/>
  <c r="R158" i="3"/>
  <c r="C158" i="3"/>
  <c r="U157" i="3"/>
  <c r="T157" i="3"/>
  <c r="R157" i="3"/>
  <c r="S157" i="3" s="1"/>
  <c r="C157" i="3"/>
  <c r="R156" i="3"/>
  <c r="S156" i="3" s="1"/>
  <c r="T156" i="3" s="1"/>
  <c r="C156" i="3"/>
  <c r="U155" i="3"/>
  <c r="R155" i="3"/>
  <c r="S155" i="3" s="1"/>
  <c r="T155" i="3" s="1"/>
  <c r="C155" i="3"/>
  <c r="R154" i="3"/>
  <c r="S154" i="3" s="1"/>
  <c r="T154" i="3" s="1"/>
  <c r="C154" i="3"/>
  <c r="R153" i="3"/>
  <c r="S153" i="3" s="1"/>
  <c r="T153" i="3" s="1"/>
  <c r="C153" i="3"/>
  <c r="R152" i="3"/>
  <c r="S152" i="3" s="1"/>
  <c r="T152" i="3" s="1"/>
  <c r="C152" i="3"/>
  <c r="R151" i="3"/>
  <c r="S151" i="3" s="1"/>
  <c r="T151" i="3" s="1"/>
  <c r="C151" i="3"/>
  <c r="R150" i="3"/>
  <c r="S150" i="3" s="1"/>
  <c r="T150" i="3" s="1"/>
  <c r="C150" i="3"/>
  <c r="S149" i="3"/>
  <c r="T149" i="3" s="1"/>
  <c r="R149" i="3"/>
  <c r="C149" i="3"/>
  <c r="R148" i="3"/>
  <c r="S148" i="3" s="1"/>
  <c r="T148" i="3" s="1"/>
  <c r="C148" i="3"/>
  <c r="R147" i="3"/>
  <c r="S147" i="3" s="1"/>
  <c r="T147" i="3" s="1"/>
  <c r="C147" i="3"/>
  <c r="R146" i="3"/>
  <c r="S146" i="3" s="1"/>
  <c r="T146" i="3" s="1"/>
  <c r="C146" i="3"/>
  <c r="R145" i="3"/>
  <c r="S145" i="3" s="1"/>
  <c r="T145" i="3" s="1"/>
  <c r="C145" i="3"/>
  <c r="U144" i="3"/>
  <c r="R144" i="3"/>
  <c r="S144" i="3" s="1"/>
  <c r="T144" i="3" s="1"/>
  <c r="C144" i="3"/>
  <c r="U143" i="3"/>
  <c r="R143" i="3"/>
  <c r="S143" i="3" s="1"/>
  <c r="T143" i="3" s="1"/>
  <c r="C143" i="3"/>
  <c r="R142" i="3"/>
  <c r="S142" i="3" s="1"/>
  <c r="T142" i="3" s="1"/>
  <c r="C142" i="3"/>
  <c r="U141" i="3"/>
  <c r="R141" i="3"/>
  <c r="S141" i="3" s="1"/>
  <c r="T141" i="3" s="1"/>
  <c r="C141" i="3"/>
  <c r="R140" i="3"/>
  <c r="S140" i="3" s="1"/>
  <c r="T140" i="3" s="1"/>
  <c r="C140" i="3"/>
  <c r="U139" i="3"/>
  <c r="R139" i="3"/>
  <c r="S139" i="3" s="1"/>
  <c r="T139" i="3" s="1"/>
  <c r="C139" i="3"/>
  <c r="R138" i="3"/>
  <c r="S138" i="3" s="1"/>
  <c r="T138" i="3" s="1"/>
  <c r="C138" i="3"/>
  <c r="R137" i="3"/>
  <c r="S137" i="3" s="1"/>
  <c r="T137" i="3" s="1"/>
  <c r="C137" i="3"/>
  <c r="R136" i="3"/>
  <c r="S136" i="3" s="1"/>
  <c r="T136" i="3" s="1"/>
  <c r="C136" i="3"/>
  <c r="R135" i="3"/>
  <c r="S135" i="3" s="1"/>
  <c r="T135" i="3" s="1"/>
  <c r="C135" i="3"/>
  <c r="R134" i="3"/>
  <c r="S134" i="3" s="1"/>
  <c r="T134" i="3" s="1"/>
  <c r="C134" i="3"/>
  <c r="R133" i="3"/>
  <c r="S133" i="3" s="1"/>
  <c r="T133" i="3" s="1"/>
  <c r="C133" i="3"/>
  <c r="R132" i="3"/>
  <c r="S132" i="3" s="1"/>
  <c r="T132" i="3" s="1"/>
  <c r="C132" i="3"/>
  <c r="R131" i="3"/>
  <c r="S131" i="3" s="1"/>
  <c r="T131" i="3" s="1"/>
  <c r="C131" i="3"/>
  <c r="R130" i="3"/>
  <c r="S130" i="3" s="1"/>
  <c r="T130" i="3" s="1"/>
  <c r="C130" i="3"/>
  <c r="R129" i="3"/>
  <c r="S129" i="3" s="1"/>
  <c r="T129" i="3" s="1"/>
  <c r="C129" i="3"/>
  <c r="R128" i="3"/>
  <c r="S128" i="3" s="1"/>
  <c r="T128" i="3" s="1"/>
  <c r="C128" i="3"/>
  <c r="R127" i="3"/>
  <c r="S127" i="3" s="1"/>
  <c r="T127" i="3" s="1"/>
  <c r="C127" i="3"/>
  <c r="S126" i="3"/>
  <c r="T126" i="3" s="1"/>
  <c r="R126" i="3"/>
  <c r="C126" i="3"/>
  <c r="S125" i="3"/>
  <c r="T125" i="3" s="1"/>
  <c r="R125" i="3"/>
  <c r="C125" i="3"/>
  <c r="U124" i="3"/>
  <c r="R124" i="3"/>
  <c r="S124" i="3" s="1"/>
  <c r="T124" i="3" s="1"/>
  <c r="C124" i="3"/>
  <c r="R123" i="3"/>
  <c r="S123" i="3" s="1"/>
  <c r="T123" i="3" s="1"/>
  <c r="C123" i="3"/>
  <c r="R122" i="3"/>
  <c r="S122" i="3" s="1"/>
  <c r="T122" i="3" s="1"/>
  <c r="C122" i="3"/>
  <c r="R121" i="3"/>
  <c r="S121" i="3" s="1"/>
  <c r="T121" i="3" s="1"/>
  <c r="C121" i="3"/>
  <c r="S120" i="3"/>
  <c r="T120" i="3" s="1"/>
  <c r="R120" i="3"/>
  <c r="C120" i="3"/>
  <c r="R119" i="3"/>
  <c r="S119" i="3" s="1"/>
  <c r="T119" i="3" s="1"/>
  <c r="C119" i="3"/>
  <c r="R118" i="3"/>
  <c r="S118" i="3" s="1"/>
  <c r="T118" i="3" s="1"/>
  <c r="C118" i="3"/>
  <c r="R117" i="3"/>
  <c r="S117" i="3" s="1"/>
  <c r="T117" i="3" s="1"/>
  <c r="C117" i="3"/>
  <c r="R116" i="3"/>
  <c r="S116" i="3" s="1"/>
  <c r="T116" i="3" s="1"/>
  <c r="C116" i="3"/>
  <c r="U115" i="3"/>
  <c r="R115" i="3"/>
  <c r="S115" i="3" s="1"/>
  <c r="T115" i="3" s="1"/>
  <c r="C115" i="3"/>
  <c r="U114" i="3"/>
  <c r="R114" i="3"/>
  <c r="S114" i="3" s="1"/>
  <c r="T114" i="3" s="1"/>
  <c r="C114" i="3"/>
  <c r="S113" i="3"/>
  <c r="T113" i="3" s="1"/>
  <c r="R113" i="3"/>
  <c r="C113" i="3"/>
  <c r="U112" i="3"/>
  <c r="T112" i="3"/>
  <c r="R112" i="3"/>
  <c r="S112" i="3" s="1"/>
  <c r="C112" i="3"/>
  <c r="U111" i="3"/>
  <c r="R111" i="3"/>
  <c r="S111" i="3" s="1"/>
  <c r="T111" i="3" s="1"/>
  <c r="C111" i="3"/>
  <c r="U110" i="3"/>
  <c r="R110" i="3"/>
  <c r="S110" i="3" s="1"/>
  <c r="T110" i="3" s="1"/>
  <c r="C110" i="3"/>
  <c r="R109" i="3"/>
  <c r="S109" i="3" s="1"/>
  <c r="T109" i="3" s="1"/>
  <c r="C109" i="3"/>
  <c r="U108" i="3"/>
  <c r="R108" i="3"/>
  <c r="S108" i="3" s="1"/>
  <c r="T108" i="3" s="1"/>
  <c r="C108" i="3"/>
  <c r="R107" i="3"/>
  <c r="S107" i="3" s="1"/>
  <c r="T107" i="3" s="1"/>
  <c r="C107" i="3"/>
  <c r="R106" i="3"/>
  <c r="S106" i="3" s="1"/>
  <c r="T106" i="3" s="1"/>
  <c r="C106" i="3"/>
  <c r="R105" i="3"/>
  <c r="S105" i="3" s="1"/>
  <c r="T105" i="3" s="1"/>
  <c r="C105" i="3"/>
  <c r="R104" i="3"/>
  <c r="S104" i="3" s="1"/>
  <c r="T104" i="3" s="1"/>
  <c r="C104" i="3"/>
  <c r="R103" i="3"/>
  <c r="S103" i="3" s="1"/>
  <c r="T103" i="3" s="1"/>
  <c r="C103" i="3"/>
  <c r="R102" i="3"/>
  <c r="S102" i="3" s="1"/>
  <c r="T102" i="3" s="1"/>
  <c r="C102" i="3"/>
  <c r="R101" i="3"/>
  <c r="S101" i="3" s="1"/>
  <c r="T101" i="3" s="1"/>
  <c r="C101" i="3"/>
  <c r="R100" i="3"/>
  <c r="S100" i="3" s="1"/>
  <c r="T100" i="3" s="1"/>
  <c r="C100" i="3"/>
  <c r="U99" i="3"/>
  <c r="R99" i="3"/>
  <c r="S99" i="3" s="1"/>
  <c r="T99" i="3" s="1"/>
  <c r="C99" i="3"/>
  <c r="U98" i="3"/>
  <c r="R98" i="3"/>
  <c r="S98" i="3" s="1"/>
  <c r="T98" i="3" s="1"/>
  <c r="C98" i="3"/>
  <c r="R97" i="3"/>
  <c r="S97" i="3" s="1"/>
  <c r="T97" i="3" s="1"/>
  <c r="C97" i="3"/>
  <c r="U96" i="3"/>
  <c r="R96" i="3"/>
  <c r="S96" i="3" s="1"/>
  <c r="T96" i="3" s="1"/>
  <c r="C96" i="3"/>
  <c r="U95" i="3"/>
  <c r="R95" i="3"/>
  <c r="S95" i="3" s="1"/>
  <c r="T95" i="3" s="1"/>
  <c r="C95" i="3"/>
  <c r="U94" i="3"/>
  <c r="R94" i="3"/>
  <c r="S94" i="3" s="1"/>
  <c r="T94" i="3" s="1"/>
  <c r="C94" i="3"/>
  <c r="T93" i="3"/>
  <c r="R93" i="3"/>
  <c r="S93" i="3" s="1"/>
  <c r="C93" i="3"/>
  <c r="U92" i="3"/>
  <c r="S92" i="3"/>
  <c r="T92" i="3" s="1"/>
  <c r="R92" i="3"/>
  <c r="C92" i="3"/>
  <c r="R91" i="3"/>
  <c r="S91" i="3" s="1"/>
  <c r="T91" i="3" s="1"/>
  <c r="C91" i="3"/>
  <c r="R90" i="3"/>
  <c r="S90" i="3" s="1"/>
  <c r="T90" i="3" s="1"/>
  <c r="C90" i="3"/>
  <c r="R89" i="3"/>
  <c r="S89" i="3" s="1"/>
  <c r="T89" i="3" s="1"/>
  <c r="C89" i="3"/>
  <c r="R88" i="3"/>
  <c r="S88" i="3" s="1"/>
  <c r="T88" i="3" s="1"/>
  <c r="C88" i="3"/>
  <c r="R87" i="3"/>
  <c r="S87" i="3" s="1"/>
  <c r="T87" i="3" s="1"/>
  <c r="C87" i="3"/>
  <c r="R86" i="3"/>
  <c r="S86" i="3" s="1"/>
  <c r="T86" i="3" s="1"/>
  <c r="C86" i="3"/>
  <c r="R85" i="3"/>
  <c r="S85" i="3" s="1"/>
  <c r="T85" i="3" s="1"/>
  <c r="C85" i="3"/>
  <c r="R84" i="3"/>
  <c r="S84" i="3" s="1"/>
  <c r="T84" i="3" s="1"/>
  <c r="C84" i="3"/>
  <c r="U83" i="3"/>
  <c r="R83" i="3"/>
  <c r="S83" i="3" s="1"/>
  <c r="T83" i="3" s="1"/>
  <c r="C83" i="3"/>
  <c r="U82" i="3"/>
  <c r="R82" i="3"/>
  <c r="S82" i="3" s="1"/>
  <c r="T82" i="3" s="1"/>
  <c r="C82" i="3"/>
  <c r="R81" i="3"/>
  <c r="S81" i="3" s="1"/>
  <c r="T81" i="3" s="1"/>
  <c r="C81" i="3"/>
  <c r="U80" i="3"/>
  <c r="R80" i="3"/>
  <c r="S80" i="3" s="1"/>
  <c r="T80" i="3" s="1"/>
  <c r="C80" i="3"/>
  <c r="U79" i="3"/>
  <c r="R79" i="3"/>
  <c r="S79" i="3" s="1"/>
  <c r="T79" i="3" s="1"/>
  <c r="C79" i="3"/>
  <c r="U78" i="3"/>
  <c r="R78" i="3"/>
  <c r="S78" i="3" s="1"/>
  <c r="T78" i="3" s="1"/>
  <c r="C78" i="3"/>
  <c r="R77" i="3"/>
  <c r="S77" i="3" s="1"/>
  <c r="T77" i="3" s="1"/>
  <c r="C77" i="3"/>
  <c r="U76" i="3"/>
  <c r="R76" i="3"/>
  <c r="S76" i="3" s="1"/>
  <c r="T76" i="3" s="1"/>
  <c r="C76" i="3"/>
  <c r="R75" i="3"/>
  <c r="S75" i="3" s="1"/>
  <c r="T75" i="3" s="1"/>
  <c r="C75" i="3"/>
  <c r="R74" i="3"/>
  <c r="S74" i="3" s="1"/>
  <c r="T74" i="3" s="1"/>
  <c r="C74" i="3"/>
  <c r="R73" i="3"/>
  <c r="S73" i="3" s="1"/>
  <c r="T73" i="3" s="1"/>
  <c r="C73" i="3"/>
  <c r="R72" i="3"/>
  <c r="S72" i="3" s="1"/>
  <c r="T72" i="3" s="1"/>
  <c r="C72" i="3"/>
  <c r="R71" i="3"/>
  <c r="S71" i="3" s="1"/>
  <c r="T71" i="3" s="1"/>
  <c r="C71" i="3"/>
  <c r="R70" i="3"/>
  <c r="S70" i="3" s="1"/>
  <c r="T70" i="3" s="1"/>
  <c r="C70" i="3"/>
  <c r="R69" i="3"/>
  <c r="S69" i="3" s="1"/>
  <c r="T69" i="3" s="1"/>
  <c r="C69" i="3"/>
  <c r="S68" i="3"/>
  <c r="T68" i="3" s="1"/>
  <c r="R68" i="3"/>
  <c r="C68" i="3"/>
  <c r="U67" i="3"/>
  <c r="T67" i="3"/>
  <c r="R67" i="3"/>
  <c r="S67" i="3" s="1"/>
  <c r="C67" i="3"/>
  <c r="U66" i="3"/>
  <c r="S66" i="3"/>
  <c r="T66" i="3" s="1"/>
  <c r="R66" i="3"/>
  <c r="C66" i="3"/>
  <c r="R65" i="3"/>
  <c r="S65" i="3" s="1"/>
  <c r="T65" i="3" s="1"/>
  <c r="C65" i="3"/>
  <c r="U64" i="3"/>
  <c r="S64" i="3"/>
  <c r="T64" i="3" s="1"/>
  <c r="R64" i="3"/>
  <c r="C64" i="3"/>
  <c r="U63" i="3"/>
  <c r="R63" i="3"/>
  <c r="S63" i="3" s="1"/>
  <c r="T63" i="3" s="1"/>
  <c r="C63" i="3"/>
  <c r="U62" i="3"/>
  <c r="R62" i="3"/>
  <c r="S62" i="3" s="1"/>
  <c r="T62" i="3" s="1"/>
  <c r="C62" i="3"/>
  <c r="R61" i="3"/>
  <c r="S61" i="3" s="1"/>
  <c r="T61" i="3" s="1"/>
  <c r="C61" i="3"/>
  <c r="U60" i="3"/>
  <c r="S60" i="3"/>
  <c r="T60" i="3" s="1"/>
  <c r="R60" i="3"/>
  <c r="C60" i="3"/>
  <c r="R59" i="3"/>
  <c r="S59" i="3" s="1"/>
  <c r="T59" i="3" s="1"/>
  <c r="C59" i="3"/>
  <c r="R58" i="3"/>
  <c r="S58" i="3" s="1"/>
  <c r="T58" i="3" s="1"/>
  <c r="C58" i="3"/>
  <c r="R57" i="3"/>
  <c r="S57" i="3" s="1"/>
  <c r="T57" i="3" s="1"/>
  <c r="C57" i="3"/>
  <c r="R56" i="3"/>
  <c r="S56" i="3" s="1"/>
  <c r="T56" i="3" s="1"/>
  <c r="C56" i="3"/>
  <c r="R55" i="3"/>
  <c r="S55" i="3" s="1"/>
  <c r="T55" i="3" s="1"/>
  <c r="C55" i="3"/>
  <c r="R54" i="3"/>
  <c r="S54" i="3" s="1"/>
  <c r="T54" i="3" s="1"/>
  <c r="C54" i="3"/>
  <c r="R53" i="3"/>
  <c r="S53" i="3" s="1"/>
  <c r="T53" i="3" s="1"/>
  <c r="C53" i="3"/>
  <c r="R52" i="3"/>
  <c r="S52" i="3" s="1"/>
  <c r="T52" i="3" s="1"/>
  <c r="C52" i="3"/>
  <c r="U51" i="3"/>
  <c r="R51" i="3"/>
  <c r="S51" i="3" s="1"/>
  <c r="T51" i="3" s="1"/>
  <c r="C51" i="3"/>
  <c r="U50" i="3"/>
  <c r="R50" i="3"/>
  <c r="S50" i="3" s="1"/>
  <c r="T50" i="3" s="1"/>
  <c r="C50" i="3"/>
  <c r="R49" i="3"/>
  <c r="S49" i="3" s="1"/>
  <c r="T49" i="3" s="1"/>
  <c r="C49" i="3"/>
  <c r="U48" i="3"/>
  <c r="R48" i="3"/>
  <c r="S48" i="3" s="1"/>
  <c r="T48" i="3" s="1"/>
  <c r="C48" i="3"/>
  <c r="U47" i="3"/>
  <c r="R47" i="3"/>
  <c r="S47" i="3" s="1"/>
  <c r="T47" i="3" s="1"/>
  <c r="C47" i="3"/>
  <c r="U46" i="3"/>
  <c r="R46" i="3"/>
  <c r="S46" i="3" s="1"/>
  <c r="T46" i="3" s="1"/>
  <c r="C46" i="3"/>
  <c r="R45" i="3"/>
  <c r="S45" i="3" s="1"/>
  <c r="T45" i="3" s="1"/>
  <c r="C45" i="3"/>
  <c r="U44" i="3"/>
  <c r="R44" i="3"/>
  <c r="S44" i="3" s="1"/>
  <c r="T44" i="3" s="1"/>
  <c r="C44" i="3"/>
  <c r="R43" i="3"/>
  <c r="S43" i="3" s="1"/>
  <c r="T43" i="3" s="1"/>
  <c r="C43" i="3"/>
  <c r="R42" i="3"/>
  <c r="S42" i="3" s="1"/>
  <c r="T42" i="3" s="1"/>
  <c r="C42" i="3"/>
  <c r="R41" i="3"/>
  <c r="S41" i="3" s="1"/>
  <c r="T41" i="3" s="1"/>
  <c r="C41" i="3"/>
  <c r="R40" i="3"/>
  <c r="S40" i="3" s="1"/>
  <c r="T40" i="3" s="1"/>
  <c r="C40" i="3"/>
  <c r="R39" i="3"/>
  <c r="S39" i="3" s="1"/>
  <c r="T39" i="3" s="1"/>
  <c r="C39" i="3"/>
  <c r="R38" i="3"/>
  <c r="S38" i="3" s="1"/>
  <c r="T38" i="3" s="1"/>
  <c r="C38" i="3"/>
  <c r="R37" i="3"/>
  <c r="S37" i="3" s="1"/>
  <c r="T37" i="3" s="1"/>
  <c r="C37" i="3"/>
  <c r="S36" i="3"/>
  <c r="T36" i="3" s="1"/>
  <c r="R36" i="3"/>
  <c r="C36" i="3"/>
  <c r="U35" i="3"/>
  <c r="T35" i="3"/>
  <c r="R35" i="3"/>
  <c r="S35" i="3" s="1"/>
  <c r="C35" i="3"/>
  <c r="U34" i="3"/>
  <c r="S34" i="3"/>
  <c r="T34" i="3" s="1"/>
  <c r="R34" i="3"/>
  <c r="C34" i="3"/>
  <c r="R33" i="3"/>
  <c r="S33" i="3" s="1"/>
  <c r="T33" i="3" s="1"/>
  <c r="C33" i="3"/>
  <c r="U32" i="3"/>
  <c r="S32" i="3"/>
  <c r="T32" i="3" s="1"/>
  <c r="R32" i="3"/>
  <c r="C32" i="3"/>
  <c r="U31" i="3"/>
  <c r="R31" i="3"/>
  <c r="S31" i="3" s="1"/>
  <c r="T31" i="3" s="1"/>
  <c r="C31" i="3"/>
  <c r="U30" i="3"/>
  <c r="R30" i="3"/>
  <c r="S30" i="3" s="1"/>
  <c r="T30" i="3" s="1"/>
  <c r="C30" i="3"/>
  <c r="R29" i="3"/>
  <c r="S29" i="3" s="1"/>
  <c r="T29" i="3" s="1"/>
  <c r="C29" i="3"/>
  <c r="U28" i="3"/>
  <c r="R28" i="3"/>
  <c r="S28" i="3" s="1"/>
  <c r="T28" i="3" s="1"/>
  <c r="C28" i="3"/>
  <c r="R27" i="3"/>
  <c r="S27" i="3" s="1"/>
  <c r="T27" i="3" s="1"/>
  <c r="C27" i="3"/>
  <c r="R26" i="3"/>
  <c r="S26" i="3" s="1"/>
  <c r="T26" i="3" s="1"/>
  <c r="C26" i="3"/>
  <c r="R25" i="3"/>
  <c r="S25" i="3" s="1"/>
  <c r="T25" i="3" s="1"/>
  <c r="C25" i="3"/>
  <c r="R24" i="3"/>
  <c r="S24" i="3" s="1"/>
  <c r="T24" i="3" s="1"/>
  <c r="C24" i="3"/>
  <c r="R23" i="3"/>
  <c r="S23" i="3" s="1"/>
  <c r="T23" i="3" s="1"/>
  <c r="C23" i="3"/>
  <c r="R22" i="3"/>
  <c r="S22" i="3" s="1"/>
  <c r="T22" i="3" s="1"/>
  <c r="C22" i="3"/>
  <c r="R21" i="3"/>
  <c r="S21" i="3" s="1"/>
  <c r="T21" i="3" s="1"/>
  <c r="C21" i="3"/>
  <c r="R20" i="3"/>
  <c r="S20" i="3" s="1"/>
  <c r="T20" i="3" s="1"/>
  <c r="C20" i="3"/>
  <c r="U19" i="3"/>
  <c r="R19" i="3"/>
  <c r="S19" i="3" s="1"/>
  <c r="T19" i="3" s="1"/>
  <c r="C19" i="3"/>
  <c r="U18" i="3"/>
  <c r="R18" i="3"/>
  <c r="S18" i="3" s="1"/>
  <c r="T18" i="3" s="1"/>
  <c r="C18" i="3"/>
  <c r="R17" i="3"/>
  <c r="S17" i="3" s="1"/>
  <c r="T17" i="3" s="1"/>
  <c r="C17" i="3"/>
  <c r="U16" i="3"/>
  <c r="S16" i="3"/>
  <c r="T16" i="3" s="1"/>
  <c r="R16" i="3"/>
  <c r="C16" i="3"/>
  <c r="U15" i="3"/>
  <c r="R15" i="3"/>
  <c r="S15" i="3" s="1"/>
  <c r="T15" i="3" s="1"/>
  <c r="C15" i="3"/>
  <c r="U14" i="3"/>
  <c r="R14" i="3"/>
  <c r="S14" i="3" s="1"/>
  <c r="T14" i="3" s="1"/>
  <c r="C14" i="3"/>
  <c r="R13" i="3"/>
  <c r="S13" i="3" s="1"/>
  <c r="T13" i="3" s="1"/>
  <c r="C13" i="3"/>
  <c r="U12" i="3"/>
  <c r="S12" i="3"/>
  <c r="T12" i="3" s="1"/>
  <c r="R12" i="3"/>
  <c r="C12" i="3"/>
  <c r="R11" i="3"/>
  <c r="S11" i="3" s="1"/>
  <c r="T11" i="3" s="1"/>
  <c r="C11" i="3"/>
  <c r="R10" i="3"/>
  <c r="S10" i="3" s="1"/>
  <c r="T10" i="3" s="1"/>
  <c r="C10" i="3"/>
  <c r="R9" i="3"/>
  <c r="S9" i="3" s="1"/>
  <c r="T9" i="3" s="1"/>
  <c r="C9" i="3"/>
  <c r="T8" i="3"/>
  <c r="R8" i="3"/>
  <c r="C8" i="3"/>
  <c r="R7" i="3"/>
  <c r="S7" i="3" s="1"/>
  <c r="T7" i="3" s="1"/>
  <c r="C7" i="3"/>
  <c r="R6" i="3"/>
  <c r="S6" i="3" s="1"/>
  <c r="T6" i="3" s="1"/>
  <c r="C6" i="3"/>
  <c r="R5" i="3"/>
  <c r="S5" i="3" s="1"/>
  <c r="T5" i="3" s="1"/>
  <c r="C5" i="3"/>
  <c r="R4" i="3"/>
  <c r="S4" i="3" s="1"/>
  <c r="T4" i="3" s="1"/>
  <c r="C4" i="3"/>
  <c r="U3" i="3"/>
  <c r="R3" i="3"/>
  <c r="S3" i="3" s="1"/>
  <c r="T3" i="3" s="1"/>
  <c r="C3" i="3"/>
  <c r="U2" i="3"/>
  <c r="R2" i="3"/>
  <c r="S2" i="3" s="1"/>
  <c r="T2" i="3" s="1"/>
  <c r="C2" i="3"/>
  <c r="U184" i="3" l="1"/>
  <c r="U187" i="3"/>
  <c r="U6" i="3"/>
  <c r="U22" i="3"/>
  <c r="U36" i="3"/>
  <c r="U39" i="3"/>
  <c r="U52" i="3"/>
  <c r="U55" i="3"/>
  <c r="U68" i="3"/>
  <c r="U70" i="3"/>
  <c r="U71" i="3"/>
  <c r="U8" i="3"/>
  <c r="U10" i="3"/>
  <c r="U11" i="3"/>
  <c r="U24" i="3"/>
  <c r="U26" i="3"/>
  <c r="U27" i="3"/>
  <c r="U40" i="3"/>
  <c r="U42" i="3"/>
  <c r="U43" i="3"/>
  <c r="U56" i="3"/>
  <c r="U58" i="3"/>
  <c r="U59" i="3"/>
  <c r="U72" i="3"/>
  <c r="U74" i="3"/>
  <c r="U75" i="3"/>
  <c r="U88" i="3"/>
  <c r="U90" i="3"/>
  <c r="U91" i="3"/>
  <c r="U104" i="3"/>
  <c r="U106" i="3"/>
  <c r="U107" i="3"/>
  <c r="U120" i="3"/>
  <c r="U122" i="3"/>
  <c r="U129" i="3"/>
  <c r="U140" i="3"/>
  <c r="U156" i="3"/>
  <c r="U163" i="3"/>
  <c r="U176" i="3"/>
  <c r="U179" i="3"/>
  <c r="U192" i="3"/>
  <c r="V196" i="3"/>
  <c r="V198" i="3"/>
  <c r="V200" i="3"/>
  <c r="V202" i="3"/>
  <c r="V204" i="3"/>
  <c r="V206" i="3"/>
  <c r="V208" i="3"/>
  <c r="V210" i="3"/>
  <c r="U213" i="3"/>
  <c r="U211" i="3"/>
  <c r="U209" i="3"/>
  <c r="U207" i="3"/>
  <c r="U205" i="3"/>
  <c r="U203" i="3"/>
  <c r="U201" i="3"/>
  <c r="U199" i="3"/>
  <c r="U197" i="3"/>
  <c r="U158" i="3"/>
  <c r="U154" i="3"/>
  <c r="U150" i="3"/>
  <c r="U146" i="3"/>
  <c r="U142" i="3"/>
  <c r="U138" i="3"/>
  <c r="U134" i="3"/>
  <c r="U130" i="3"/>
  <c r="U126" i="3"/>
  <c r="U152" i="3"/>
  <c r="U151" i="3"/>
  <c r="U149" i="3"/>
  <c r="U136" i="3"/>
  <c r="U135" i="3"/>
  <c r="U133" i="3"/>
  <c r="U121" i="3"/>
  <c r="U117" i="3"/>
  <c r="U113" i="3"/>
  <c r="U109" i="3"/>
  <c r="U105" i="3"/>
  <c r="U101" i="3"/>
  <c r="U97" i="3"/>
  <c r="U93" i="3"/>
  <c r="U89" i="3"/>
  <c r="U85" i="3"/>
  <c r="U81" i="3"/>
  <c r="U77" i="3"/>
  <c r="U73" i="3"/>
  <c r="U69" i="3"/>
  <c r="U65" i="3"/>
  <c r="U61" i="3"/>
  <c r="U57" i="3"/>
  <c r="U53" i="3"/>
  <c r="U49" i="3"/>
  <c r="U45" i="3"/>
  <c r="U41" i="3"/>
  <c r="U37" i="3"/>
  <c r="U33" i="3"/>
  <c r="U29" i="3"/>
  <c r="U25" i="3"/>
  <c r="U21" i="3"/>
  <c r="U17" i="3"/>
  <c r="U13" i="3"/>
  <c r="U9" i="3"/>
  <c r="U5" i="3"/>
  <c r="U194" i="3"/>
  <c r="U193" i="3"/>
  <c r="U190" i="3"/>
  <c r="U189" i="3"/>
  <c r="U186" i="3"/>
  <c r="U185" i="3"/>
  <c r="U182" i="3"/>
  <c r="U181" i="3"/>
  <c r="U178" i="3"/>
  <c r="U177" i="3"/>
  <c r="U174" i="3"/>
  <c r="U173" i="3"/>
  <c r="U170" i="3"/>
  <c r="U169" i="3"/>
  <c r="U166" i="3"/>
  <c r="U165" i="3"/>
  <c r="U162" i="3"/>
  <c r="U161" i="3"/>
  <c r="U148" i="3"/>
  <c r="U147" i="3"/>
  <c r="U145" i="3"/>
  <c r="U132" i="3"/>
  <c r="U131" i="3"/>
  <c r="U4" i="3"/>
  <c r="U7" i="3"/>
  <c r="U20" i="3"/>
  <c r="U23" i="3"/>
  <c r="U38" i="3"/>
  <c r="U54" i="3"/>
  <c r="U84" i="3"/>
  <c r="U86" i="3"/>
  <c r="U87" i="3"/>
  <c r="U100" i="3"/>
  <c r="U102" i="3"/>
  <c r="U103" i="3"/>
  <c r="U116" i="3"/>
  <c r="U118" i="3"/>
  <c r="U119" i="3"/>
  <c r="U123" i="3"/>
  <c r="U125" i="3"/>
  <c r="U127" i="3"/>
  <c r="U128" i="3"/>
  <c r="U137" i="3"/>
  <c r="U153" i="3"/>
  <c r="U164" i="3"/>
  <c r="U167" i="3"/>
  <c r="U180" i="3"/>
  <c r="U183" i="3"/>
  <c r="U196" i="3"/>
  <c r="U198" i="3"/>
  <c r="U200" i="3"/>
  <c r="U202" i="3"/>
  <c r="U204" i="3"/>
  <c r="U206" i="3"/>
  <c r="U208" i="3"/>
  <c r="U210" i="3"/>
  <c r="U212" i="3"/>
  <c r="V213" i="3"/>
  <c r="V211" i="3"/>
  <c r="V209" i="3"/>
  <c r="V207" i="3"/>
  <c r="V205" i="3"/>
  <c r="V203" i="3"/>
  <c r="V201" i="3"/>
  <c r="V199" i="3"/>
  <c r="V197" i="3"/>
  <c r="V195" i="3"/>
  <c r="V193" i="3"/>
  <c r="V191" i="3"/>
  <c r="V189" i="3"/>
  <c r="V187" i="3"/>
  <c r="V185" i="3"/>
  <c r="V183" i="3"/>
  <c r="V181" i="3"/>
  <c r="V179" i="3"/>
  <c r="V177" i="3"/>
  <c r="V175" i="3"/>
  <c r="V173" i="3"/>
  <c r="V171" i="3"/>
  <c r="V169" i="3"/>
  <c r="V167" i="3"/>
  <c r="V165" i="3"/>
  <c r="V163" i="3"/>
  <c r="V194" i="3"/>
  <c r="V190" i="3"/>
  <c r="V186" i="3"/>
  <c r="V182" i="3"/>
  <c r="V178" i="3"/>
  <c r="V174" i="3"/>
  <c r="V170" i="3"/>
  <c r="V166" i="3"/>
  <c r="V162" i="3"/>
  <c r="V214" i="1"/>
  <c r="U226" i="1" s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U216" i="1"/>
  <c r="T216" i="1"/>
  <c r="U224" i="1"/>
  <c r="U214" i="1"/>
  <c r="T214" i="1"/>
  <c r="U213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2" i="1"/>
  <c r="O228" i="1" l="1"/>
  <c r="O227" i="1"/>
  <c r="K216" i="1" l="1"/>
  <c r="J216" i="1"/>
  <c r="H216" i="1"/>
  <c r="H215" i="1"/>
  <c r="G216" i="1"/>
  <c r="G2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" i="1"/>
  <c r="R3" i="1"/>
  <c r="S3" i="1" s="1"/>
  <c r="T3" i="1" s="1"/>
  <c r="R4" i="1"/>
  <c r="S4" i="1"/>
  <c r="T4" i="1"/>
  <c r="R5" i="1"/>
  <c r="S5" i="1" s="1"/>
  <c r="T5" i="1" s="1"/>
  <c r="R6" i="1"/>
  <c r="S6" i="1" s="1"/>
  <c r="T6" i="1" s="1"/>
  <c r="R7" i="1"/>
  <c r="S7" i="1" s="1"/>
  <c r="T7" i="1" s="1"/>
  <c r="R8" i="1"/>
  <c r="S8" i="1" s="1"/>
  <c r="T8" i="1" s="1"/>
  <c r="R9" i="1"/>
  <c r="S9" i="1" s="1"/>
  <c r="T9" i="1" s="1"/>
  <c r="R10" i="1"/>
  <c r="S10" i="1" s="1"/>
  <c r="T10" i="1"/>
  <c r="R11" i="1"/>
  <c r="S11" i="1" s="1"/>
  <c r="T11" i="1" s="1"/>
  <c r="R12" i="1"/>
  <c r="S12" i="1" s="1"/>
  <c r="T12" i="1" s="1"/>
  <c r="R13" i="1"/>
  <c r="S13" i="1" s="1"/>
  <c r="T13" i="1" s="1"/>
  <c r="R14" i="1"/>
  <c r="S14" i="1" s="1"/>
  <c r="T14" i="1" s="1"/>
  <c r="R15" i="1"/>
  <c r="S15" i="1" s="1"/>
  <c r="T15" i="1" s="1"/>
  <c r="R16" i="1"/>
  <c r="S16" i="1" s="1"/>
  <c r="T16" i="1" s="1"/>
  <c r="R17" i="1"/>
  <c r="S17" i="1" s="1"/>
  <c r="T17" i="1" s="1"/>
  <c r="R18" i="1"/>
  <c r="S18" i="1" s="1"/>
  <c r="T18" i="1" s="1"/>
  <c r="R19" i="1"/>
  <c r="S19" i="1" s="1"/>
  <c r="T19" i="1" s="1"/>
  <c r="R20" i="1"/>
  <c r="S20" i="1"/>
  <c r="T20" i="1" s="1"/>
  <c r="R21" i="1"/>
  <c r="S21" i="1" s="1"/>
  <c r="T21" i="1" s="1"/>
  <c r="R22" i="1"/>
  <c r="S22" i="1" s="1"/>
  <c r="T22" i="1" s="1"/>
  <c r="R23" i="1"/>
  <c r="S23" i="1" s="1"/>
  <c r="T23" i="1" s="1"/>
  <c r="R24" i="1"/>
  <c r="S24" i="1" s="1"/>
  <c r="T24" i="1" s="1"/>
  <c r="R25" i="1"/>
  <c r="S25" i="1" s="1"/>
  <c r="T25" i="1" s="1"/>
  <c r="R26" i="1"/>
  <c r="S26" i="1" s="1"/>
  <c r="T26" i="1" s="1"/>
  <c r="R27" i="1"/>
  <c r="S27" i="1" s="1"/>
  <c r="T27" i="1" s="1"/>
  <c r="R28" i="1"/>
  <c r="S28" i="1"/>
  <c r="T28" i="1" s="1"/>
  <c r="R29" i="1"/>
  <c r="S29" i="1" s="1"/>
  <c r="T29" i="1" s="1"/>
  <c r="R30" i="1"/>
  <c r="S30" i="1" s="1"/>
  <c r="T30" i="1" s="1"/>
  <c r="R31" i="1"/>
  <c r="S31" i="1" s="1"/>
  <c r="T31" i="1" s="1"/>
  <c r="R32" i="1"/>
  <c r="S32" i="1" s="1"/>
  <c r="T32" i="1" s="1"/>
  <c r="R33" i="1"/>
  <c r="S33" i="1" s="1"/>
  <c r="T33" i="1" s="1"/>
  <c r="R34" i="1"/>
  <c r="S34" i="1" s="1"/>
  <c r="T34" i="1"/>
  <c r="R35" i="1"/>
  <c r="S35" i="1" s="1"/>
  <c r="T35" i="1" s="1"/>
  <c r="R36" i="1"/>
  <c r="S36" i="1"/>
  <c r="T36" i="1"/>
  <c r="R37" i="1"/>
  <c r="S37" i="1" s="1"/>
  <c r="T37" i="1" s="1"/>
  <c r="R38" i="1"/>
  <c r="S38" i="1" s="1"/>
  <c r="T38" i="1" s="1"/>
  <c r="R39" i="1"/>
  <c r="S39" i="1" s="1"/>
  <c r="T39" i="1" s="1"/>
  <c r="R40" i="1"/>
  <c r="S40" i="1" s="1"/>
  <c r="T40" i="1" s="1"/>
  <c r="R41" i="1"/>
  <c r="S41" i="1" s="1"/>
  <c r="T41" i="1" s="1"/>
  <c r="R42" i="1"/>
  <c r="S42" i="1" s="1"/>
  <c r="T42" i="1" s="1"/>
  <c r="R43" i="1"/>
  <c r="S43" i="1" s="1"/>
  <c r="T43" i="1" s="1"/>
  <c r="R44" i="1"/>
  <c r="S44" i="1" s="1"/>
  <c r="T44" i="1" s="1"/>
  <c r="R45" i="1"/>
  <c r="S45" i="1" s="1"/>
  <c r="T45" i="1"/>
  <c r="R46" i="1"/>
  <c r="S46" i="1" s="1"/>
  <c r="T46" i="1" s="1"/>
  <c r="R47" i="1"/>
  <c r="S47" i="1" s="1"/>
  <c r="T47" i="1" s="1"/>
  <c r="R48" i="1"/>
  <c r="S48" i="1" s="1"/>
  <c r="T48" i="1"/>
  <c r="R49" i="1"/>
  <c r="S49" i="1" s="1"/>
  <c r="T49" i="1" s="1"/>
  <c r="R50" i="1"/>
  <c r="S50" i="1" s="1"/>
  <c r="T50" i="1" s="1"/>
  <c r="R51" i="1"/>
  <c r="S51" i="1" s="1"/>
  <c r="T51" i="1" s="1"/>
  <c r="R52" i="1"/>
  <c r="S52" i="1"/>
  <c r="T52" i="1" s="1"/>
  <c r="R53" i="1"/>
  <c r="S53" i="1" s="1"/>
  <c r="T53" i="1" s="1"/>
  <c r="R54" i="1"/>
  <c r="S54" i="1" s="1"/>
  <c r="T54" i="1" s="1"/>
  <c r="R55" i="1"/>
  <c r="S55" i="1" s="1"/>
  <c r="T55" i="1" s="1"/>
  <c r="R56" i="1"/>
  <c r="S56" i="1" s="1"/>
  <c r="T56" i="1" s="1"/>
  <c r="R57" i="1"/>
  <c r="S57" i="1" s="1"/>
  <c r="T57" i="1" s="1"/>
  <c r="R58" i="1"/>
  <c r="S58" i="1" s="1"/>
  <c r="T58" i="1" s="1"/>
  <c r="R59" i="1"/>
  <c r="S59" i="1" s="1"/>
  <c r="T59" i="1" s="1"/>
  <c r="R60" i="1"/>
  <c r="S60" i="1" s="1"/>
  <c r="T60" i="1" s="1"/>
  <c r="R61" i="1"/>
  <c r="S61" i="1" s="1"/>
  <c r="T61" i="1" s="1"/>
  <c r="R62" i="1"/>
  <c r="S62" i="1" s="1"/>
  <c r="T62" i="1" s="1"/>
  <c r="R63" i="1"/>
  <c r="S63" i="1" s="1"/>
  <c r="T63" i="1" s="1"/>
  <c r="R64" i="1"/>
  <c r="S64" i="1" s="1"/>
  <c r="T64" i="1" s="1"/>
  <c r="R65" i="1"/>
  <c r="S65" i="1" s="1"/>
  <c r="T65" i="1" s="1"/>
  <c r="R66" i="1"/>
  <c r="S66" i="1" s="1"/>
  <c r="T66" i="1" s="1"/>
  <c r="R67" i="1"/>
  <c r="S67" i="1" s="1"/>
  <c r="T67" i="1" s="1"/>
  <c r="R68" i="1"/>
  <c r="S68" i="1" s="1"/>
  <c r="T68" i="1" s="1"/>
  <c r="R69" i="1"/>
  <c r="S69" i="1" s="1"/>
  <c r="T69" i="1" s="1"/>
  <c r="R70" i="1"/>
  <c r="S70" i="1" s="1"/>
  <c r="T70" i="1" s="1"/>
  <c r="R71" i="1"/>
  <c r="S71" i="1" s="1"/>
  <c r="T71" i="1" s="1"/>
  <c r="R72" i="1"/>
  <c r="S72" i="1" s="1"/>
  <c r="T72" i="1" s="1"/>
  <c r="R73" i="1"/>
  <c r="S73" i="1" s="1"/>
  <c r="T73" i="1" s="1"/>
  <c r="R74" i="1"/>
  <c r="S74" i="1" s="1"/>
  <c r="T74" i="1" s="1"/>
  <c r="R75" i="1"/>
  <c r="S75" i="1" s="1"/>
  <c r="T75" i="1" s="1"/>
  <c r="R76" i="1"/>
  <c r="S76" i="1"/>
  <c r="T76" i="1" s="1"/>
  <c r="R77" i="1"/>
  <c r="S77" i="1" s="1"/>
  <c r="T77" i="1" s="1"/>
  <c r="R78" i="1"/>
  <c r="S78" i="1"/>
  <c r="T78" i="1" s="1"/>
  <c r="R79" i="1"/>
  <c r="S79" i="1" s="1"/>
  <c r="T79" i="1" s="1"/>
  <c r="R80" i="1"/>
  <c r="S80" i="1" s="1"/>
  <c r="T80" i="1" s="1"/>
  <c r="R81" i="1"/>
  <c r="S81" i="1" s="1"/>
  <c r="T81" i="1" s="1"/>
  <c r="R82" i="1"/>
  <c r="S82" i="1" s="1"/>
  <c r="T82" i="1" s="1"/>
  <c r="R83" i="1"/>
  <c r="S83" i="1" s="1"/>
  <c r="T83" i="1" s="1"/>
  <c r="R84" i="1"/>
  <c r="S84" i="1" s="1"/>
  <c r="T84" i="1" s="1"/>
  <c r="R85" i="1"/>
  <c r="S85" i="1" s="1"/>
  <c r="T85" i="1" s="1"/>
  <c r="R86" i="1"/>
  <c r="S86" i="1" s="1"/>
  <c r="T86" i="1" s="1"/>
  <c r="R87" i="1"/>
  <c r="S87" i="1" s="1"/>
  <c r="T87" i="1" s="1"/>
  <c r="R88" i="1"/>
  <c r="S88" i="1"/>
  <c r="T88" i="1" s="1"/>
  <c r="R89" i="1"/>
  <c r="S89" i="1" s="1"/>
  <c r="T89" i="1" s="1"/>
  <c r="R90" i="1"/>
  <c r="S90" i="1" s="1"/>
  <c r="T90" i="1" s="1"/>
  <c r="R91" i="1"/>
  <c r="S91" i="1"/>
  <c r="T91" i="1" s="1"/>
  <c r="R92" i="1"/>
  <c r="S92" i="1" s="1"/>
  <c r="T92" i="1" s="1"/>
  <c r="R93" i="1"/>
  <c r="S93" i="1" s="1"/>
  <c r="T93" i="1" s="1"/>
  <c r="R94" i="1"/>
  <c r="S94" i="1" s="1"/>
  <c r="T94" i="1" s="1"/>
  <c r="R95" i="1"/>
  <c r="S95" i="1" s="1"/>
  <c r="T95" i="1" s="1"/>
  <c r="R96" i="1"/>
  <c r="S96" i="1" s="1"/>
  <c r="T96" i="1" s="1"/>
  <c r="R97" i="1"/>
  <c r="S97" i="1" s="1"/>
  <c r="T97" i="1" s="1"/>
  <c r="R98" i="1"/>
  <c r="S98" i="1" s="1"/>
  <c r="T98" i="1" s="1"/>
  <c r="R99" i="1"/>
  <c r="S99" i="1" s="1"/>
  <c r="T99" i="1" s="1"/>
  <c r="R100" i="1"/>
  <c r="S100" i="1"/>
  <c r="T100" i="1" s="1"/>
  <c r="R101" i="1"/>
  <c r="S101" i="1" s="1"/>
  <c r="T101" i="1" s="1"/>
  <c r="R102" i="1"/>
  <c r="S102" i="1"/>
  <c r="T102" i="1" s="1"/>
  <c r="R103" i="1"/>
  <c r="S103" i="1" s="1"/>
  <c r="T103" i="1" s="1"/>
  <c r="R104" i="1"/>
  <c r="S104" i="1"/>
  <c r="T104" i="1" s="1"/>
  <c r="R105" i="1"/>
  <c r="S105" i="1" s="1"/>
  <c r="T105" i="1" s="1"/>
  <c r="R106" i="1"/>
  <c r="S106" i="1" s="1"/>
  <c r="T106" i="1" s="1"/>
  <c r="R107" i="1"/>
  <c r="S107" i="1"/>
  <c r="T107" i="1" s="1"/>
  <c r="R108" i="1"/>
  <c r="S108" i="1" s="1"/>
  <c r="T108" i="1" s="1"/>
  <c r="R109" i="1"/>
  <c r="S109" i="1" s="1"/>
  <c r="T109" i="1" s="1"/>
  <c r="R110" i="1"/>
  <c r="S110" i="1" s="1"/>
  <c r="T110" i="1" s="1"/>
  <c r="R111" i="1"/>
  <c r="S111" i="1"/>
  <c r="T111" i="1" s="1"/>
  <c r="R112" i="1"/>
  <c r="S112" i="1" s="1"/>
  <c r="T112" i="1" s="1"/>
  <c r="R113" i="1"/>
  <c r="S113" i="1" s="1"/>
  <c r="T113" i="1" s="1"/>
  <c r="R114" i="1"/>
  <c r="S114" i="1"/>
  <c r="T114" i="1" s="1"/>
  <c r="R115" i="1"/>
  <c r="S115" i="1" s="1"/>
  <c r="T115" i="1" s="1"/>
  <c r="R116" i="1"/>
  <c r="S116" i="1" s="1"/>
  <c r="T116" i="1" s="1"/>
  <c r="R117" i="1"/>
  <c r="S117" i="1" s="1"/>
  <c r="T117" i="1" s="1"/>
  <c r="R118" i="1"/>
  <c r="S118" i="1" s="1"/>
  <c r="T118" i="1" s="1"/>
  <c r="R119" i="1"/>
  <c r="S119" i="1" s="1"/>
  <c r="T119" i="1" s="1"/>
  <c r="R120" i="1"/>
  <c r="S120" i="1" s="1"/>
  <c r="T120" i="1" s="1"/>
  <c r="R121" i="1"/>
  <c r="S121" i="1" s="1"/>
  <c r="T121" i="1" s="1"/>
  <c r="R122" i="1"/>
  <c r="S122" i="1" s="1"/>
  <c r="T122" i="1" s="1"/>
  <c r="R123" i="1"/>
  <c r="S123" i="1"/>
  <c r="T123" i="1" s="1"/>
  <c r="R124" i="1"/>
  <c r="S124" i="1" s="1"/>
  <c r="T124" i="1" s="1"/>
  <c r="R125" i="1"/>
  <c r="S125" i="1"/>
  <c r="T125" i="1" s="1"/>
  <c r="R126" i="1"/>
  <c r="S126" i="1" s="1"/>
  <c r="T126" i="1" s="1"/>
  <c r="R127" i="1"/>
  <c r="S127" i="1" s="1"/>
  <c r="T127" i="1" s="1"/>
  <c r="R128" i="1"/>
  <c r="S128" i="1" s="1"/>
  <c r="T128" i="1" s="1"/>
  <c r="R129" i="1"/>
  <c r="S129" i="1" s="1"/>
  <c r="T129" i="1" s="1"/>
  <c r="R130" i="1"/>
  <c r="S130" i="1" s="1"/>
  <c r="T130" i="1" s="1"/>
  <c r="R131" i="1"/>
  <c r="S131" i="1" s="1"/>
  <c r="T131" i="1" s="1"/>
  <c r="R132" i="1"/>
  <c r="S132" i="1" s="1"/>
  <c r="T132" i="1" s="1"/>
  <c r="R133" i="1"/>
  <c r="S133" i="1" s="1"/>
  <c r="T133" i="1" s="1"/>
  <c r="R134" i="1"/>
  <c r="S134" i="1" s="1"/>
  <c r="T134" i="1" s="1"/>
  <c r="R135" i="1"/>
  <c r="S135" i="1" s="1"/>
  <c r="T135" i="1" s="1"/>
  <c r="R136" i="1"/>
  <c r="S136" i="1" s="1"/>
  <c r="T136" i="1" s="1"/>
  <c r="R137" i="1"/>
  <c r="S137" i="1" s="1"/>
  <c r="T137" i="1" s="1"/>
  <c r="R138" i="1"/>
  <c r="S138" i="1" s="1"/>
  <c r="T138" i="1" s="1"/>
  <c r="R139" i="1"/>
  <c r="S139" i="1"/>
  <c r="T139" i="1" s="1"/>
  <c r="R140" i="1"/>
  <c r="S140" i="1" s="1"/>
  <c r="T140" i="1" s="1"/>
  <c r="R141" i="1"/>
  <c r="S141" i="1" s="1"/>
  <c r="T141" i="1" s="1"/>
  <c r="R142" i="1"/>
  <c r="S142" i="1" s="1"/>
  <c r="T142" i="1" s="1"/>
  <c r="R143" i="1"/>
  <c r="S143" i="1"/>
  <c r="T143" i="1" s="1"/>
  <c r="R144" i="1"/>
  <c r="S144" i="1" s="1"/>
  <c r="T144" i="1" s="1"/>
  <c r="R145" i="1"/>
  <c r="S145" i="1" s="1"/>
  <c r="T145" i="1" s="1"/>
  <c r="R146" i="1"/>
  <c r="S146" i="1"/>
  <c r="T146" i="1" s="1"/>
  <c r="R147" i="1"/>
  <c r="S147" i="1" s="1"/>
  <c r="T147" i="1" s="1"/>
  <c r="R148" i="1"/>
  <c r="S148" i="1" s="1"/>
  <c r="T148" i="1" s="1"/>
  <c r="R149" i="1"/>
  <c r="S149" i="1" s="1"/>
  <c r="T149" i="1" s="1"/>
  <c r="R150" i="1"/>
  <c r="S150" i="1" s="1"/>
  <c r="T150" i="1" s="1"/>
  <c r="R151" i="1"/>
  <c r="S151" i="1"/>
  <c r="T151" i="1" s="1"/>
  <c r="R152" i="1"/>
  <c r="S152" i="1" s="1"/>
  <c r="T152" i="1" s="1"/>
  <c r="R153" i="1"/>
  <c r="S153" i="1" s="1"/>
  <c r="T153" i="1" s="1"/>
  <c r="R154" i="1"/>
  <c r="S154" i="1"/>
  <c r="T154" i="1" s="1"/>
  <c r="R155" i="1"/>
  <c r="S155" i="1"/>
  <c r="T155" i="1" s="1"/>
  <c r="R156" i="1"/>
  <c r="S156" i="1" s="1"/>
  <c r="T156" i="1" s="1"/>
  <c r="R157" i="1"/>
  <c r="S157" i="1"/>
  <c r="T157" i="1" s="1"/>
  <c r="R158" i="1"/>
  <c r="S158" i="1" s="1"/>
  <c r="T158" i="1" s="1"/>
  <c r="R159" i="1"/>
  <c r="S159" i="1" s="1"/>
  <c r="T159" i="1" s="1"/>
  <c r="R160" i="1"/>
  <c r="S160" i="1" s="1"/>
  <c r="T160" i="1" s="1"/>
  <c r="R161" i="1"/>
  <c r="S161" i="1" s="1"/>
  <c r="T161" i="1" s="1"/>
  <c r="R162" i="1"/>
  <c r="S162" i="1" s="1"/>
  <c r="T162" i="1" s="1"/>
  <c r="R163" i="1"/>
  <c r="S163" i="1"/>
  <c r="T163" i="1"/>
  <c r="R164" i="1"/>
  <c r="S164" i="1" s="1"/>
  <c r="T164" i="1" s="1"/>
  <c r="R165" i="1"/>
  <c r="S165" i="1"/>
  <c r="T165" i="1" s="1"/>
  <c r="R166" i="1"/>
  <c r="S166" i="1" s="1"/>
  <c r="T166" i="1" s="1"/>
  <c r="R167" i="1"/>
  <c r="S167" i="1" s="1"/>
  <c r="T167" i="1" s="1"/>
  <c r="R168" i="1"/>
  <c r="S168" i="1" s="1"/>
  <c r="T168" i="1" s="1"/>
  <c r="R169" i="1"/>
  <c r="S169" i="1" s="1"/>
  <c r="T169" i="1" s="1"/>
  <c r="R170" i="1"/>
  <c r="S170" i="1" s="1"/>
  <c r="T170" i="1" s="1"/>
  <c r="R171" i="1"/>
  <c r="S171" i="1"/>
  <c r="T171" i="1" s="1"/>
  <c r="R172" i="1"/>
  <c r="S172" i="1" s="1"/>
  <c r="T172" i="1" s="1"/>
  <c r="R173" i="1"/>
  <c r="S173" i="1"/>
  <c r="T173" i="1" s="1"/>
  <c r="R174" i="1"/>
  <c r="S174" i="1" s="1"/>
  <c r="T174" i="1" s="1"/>
  <c r="R175" i="1"/>
  <c r="S175" i="1" s="1"/>
  <c r="T175" i="1" s="1"/>
  <c r="R176" i="1"/>
  <c r="S176" i="1" s="1"/>
  <c r="T176" i="1" s="1"/>
  <c r="R177" i="1"/>
  <c r="S177" i="1"/>
  <c r="T177" i="1" s="1"/>
  <c r="R178" i="1"/>
  <c r="S178" i="1"/>
  <c r="T178" i="1" s="1"/>
  <c r="R179" i="1"/>
  <c r="S179" i="1" s="1"/>
  <c r="T179" i="1"/>
  <c r="R180" i="1"/>
  <c r="S180" i="1" s="1"/>
  <c r="T180" i="1" s="1"/>
  <c r="R181" i="1"/>
  <c r="S181" i="1" s="1"/>
  <c r="T181" i="1" s="1"/>
  <c r="R182" i="1"/>
  <c r="S182" i="1"/>
  <c r="T182" i="1" s="1"/>
  <c r="R183" i="1"/>
  <c r="S183" i="1" s="1"/>
  <c r="T183" i="1" s="1"/>
  <c r="R184" i="1"/>
  <c r="S184" i="1" s="1"/>
  <c r="T184" i="1" s="1"/>
  <c r="R185" i="1"/>
  <c r="S185" i="1" s="1"/>
  <c r="T185" i="1" s="1"/>
  <c r="R186" i="1"/>
  <c r="S186" i="1" s="1"/>
  <c r="T186" i="1" s="1"/>
  <c r="R187" i="1"/>
  <c r="S187" i="1"/>
  <c r="T187" i="1" s="1"/>
  <c r="R188" i="1"/>
  <c r="S188" i="1" s="1"/>
  <c r="T188" i="1" s="1"/>
  <c r="R189" i="1"/>
  <c r="S189" i="1" s="1"/>
  <c r="T189" i="1" s="1"/>
  <c r="R190" i="1"/>
  <c r="S190" i="1" s="1"/>
  <c r="T190" i="1" s="1"/>
  <c r="R191" i="1"/>
  <c r="S191" i="1"/>
  <c r="T191" i="1" s="1"/>
  <c r="R192" i="1"/>
  <c r="S192" i="1" s="1"/>
  <c r="T192" i="1" s="1"/>
  <c r="R193" i="1"/>
  <c r="S193" i="1"/>
  <c r="T193" i="1" s="1"/>
  <c r="R194" i="1"/>
  <c r="S194" i="1" s="1"/>
  <c r="T194" i="1" s="1"/>
  <c r="R195" i="1"/>
  <c r="S195" i="1" s="1"/>
  <c r="T195" i="1"/>
  <c r="R196" i="1"/>
  <c r="S196" i="1" s="1"/>
  <c r="T196" i="1" s="1"/>
  <c r="R197" i="1"/>
  <c r="S197" i="1" s="1"/>
  <c r="T197" i="1" s="1"/>
  <c r="R198" i="1"/>
  <c r="S198" i="1"/>
  <c r="T198" i="1"/>
  <c r="R199" i="1"/>
  <c r="S199" i="1" s="1"/>
  <c r="T199" i="1" s="1"/>
  <c r="R200" i="1"/>
  <c r="S200" i="1" s="1"/>
  <c r="T200" i="1" s="1"/>
  <c r="R201" i="1"/>
  <c r="S201" i="1" s="1"/>
  <c r="T201" i="1" s="1"/>
  <c r="R202" i="1"/>
  <c r="S202" i="1" s="1"/>
  <c r="T202" i="1" s="1"/>
  <c r="R203" i="1"/>
  <c r="S203" i="1" s="1"/>
  <c r="T203" i="1" s="1"/>
  <c r="R204" i="1"/>
  <c r="S204" i="1" s="1"/>
  <c r="T204" i="1" s="1"/>
  <c r="R205" i="1"/>
  <c r="S205" i="1" s="1"/>
  <c r="T205" i="1" s="1"/>
  <c r="R206" i="1"/>
  <c r="S206" i="1" s="1"/>
  <c r="T206" i="1"/>
  <c r="R207" i="1"/>
  <c r="S207" i="1" s="1"/>
  <c r="T207" i="1" s="1"/>
  <c r="R208" i="1"/>
  <c r="S208" i="1" s="1"/>
  <c r="T208" i="1" s="1"/>
  <c r="R209" i="1"/>
  <c r="S209" i="1" s="1"/>
  <c r="T209" i="1" s="1"/>
  <c r="R210" i="1"/>
  <c r="S210" i="1" s="1"/>
  <c r="T210" i="1" s="1"/>
  <c r="R211" i="1"/>
  <c r="S211" i="1" s="1"/>
  <c r="T211" i="1"/>
  <c r="R212" i="1"/>
  <c r="S212" i="1" s="1"/>
  <c r="T212" i="1" s="1"/>
  <c r="R213" i="1"/>
  <c r="S213" i="1" s="1"/>
  <c r="T213" i="1" s="1"/>
  <c r="R2" i="1"/>
  <c r="S2" i="1" s="1"/>
  <c r="T2" i="1" s="1"/>
  <c r="V222" i="1" l="1"/>
  <c r="W161" i="1"/>
  <c r="V221" i="1"/>
  <c r="I216" i="1" s="1"/>
</calcChain>
</file>

<file path=xl/sharedStrings.xml><?xml version="1.0" encoding="utf-8"?>
<sst xmlns="http://schemas.openxmlformats.org/spreadsheetml/2006/main" count="70" uniqueCount="48">
  <si>
    <t>Year</t>
  </si>
  <si>
    <t>Week number</t>
  </si>
  <si>
    <t>Sum of UNITS</t>
  </si>
  <si>
    <t>Sum of Field_sourceCol_F_value_A2</t>
  </si>
  <si>
    <t>Count of VEND</t>
  </si>
  <si>
    <t>Sum of DOLLARS</t>
  </si>
  <si>
    <t>Count of ITEM</t>
  </si>
  <si>
    <t>Sum of Field_sourceCol_D_value_2</t>
  </si>
  <si>
    <t>Sum of Field_sourceCol_D_value_1</t>
  </si>
  <si>
    <t>Sum of Field_sourceCol_D_value_0</t>
  </si>
  <si>
    <t>Sum of Field_sourceCol_F_value_A+</t>
  </si>
  <si>
    <t>Sum of Field_sourceCol_F_value_C</t>
  </si>
  <si>
    <t>Sum of Field_sourceCol_F_value_B</t>
  </si>
  <si>
    <t>Sum of Field_sourceCol_F_value_A</t>
  </si>
  <si>
    <t>Sum of Field_sourceCol_F_value_NONE</t>
  </si>
  <si>
    <t>Sum of PR</t>
  </si>
  <si>
    <t>delta</t>
  </si>
  <si>
    <t>Pred</t>
  </si>
  <si>
    <t>rms11</t>
  </si>
  <si>
    <t>rmsall</t>
  </si>
  <si>
    <t>Wk-yr</t>
  </si>
  <si>
    <t>ratio of rms11 to std for yr 11</t>
  </si>
  <si>
    <t>ratio of rms to 6 sigma</t>
  </si>
  <si>
    <t>mean all years</t>
  </si>
  <si>
    <t>Std all years</t>
  </si>
  <si>
    <t>mean yr 11</t>
  </si>
  <si>
    <t>Std yr 11</t>
  </si>
  <si>
    <t>ratio of rms11 to Std yr 11</t>
  </si>
  <si>
    <t>compare to 3s</t>
  </si>
  <si>
    <t>rmse yr11</t>
  </si>
  <si>
    <t>rmse yr 8-10</t>
  </si>
  <si>
    <t>rmse all</t>
  </si>
  <si>
    <t>delta sq (for SSE)</t>
  </si>
  <si>
    <t>SST</t>
  </si>
  <si>
    <t>r^2 y11</t>
  </si>
  <si>
    <t>r^2 all</t>
  </si>
  <si>
    <t>SST y 11</t>
  </si>
  <si>
    <t>Linear Regression</t>
  </si>
  <si>
    <t>Model Type</t>
  </si>
  <si>
    <t>R^2</t>
  </si>
  <si>
    <t>M5P Rules</t>
  </si>
  <si>
    <t>SMO reg</t>
  </si>
  <si>
    <t>REPTree</t>
  </si>
  <si>
    <t>Rotation Forest with M5P</t>
  </si>
  <si>
    <t>Pred (w units)</t>
  </si>
  <si>
    <t>delta (w units)</t>
  </si>
  <si>
    <t>pred (no units)</t>
  </si>
  <si>
    <t>delta (no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</si>
</sst>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164" fontId="0" fillId="0" borderId="0" xfId="0" applyNumberFormat="1"/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16" fillId="0" borderId="0" xfId="0" applyFont="1" applyBorder="1" applyAlignment="1">
      <alignment horizont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vs actual for linear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master_merged_preprocessed_bymo!$G$1</c:f>
              <c:strCache>
                <c:ptCount val="1"/>
                <c:pt idx="0">
                  <c:v>Sum of DOLLARS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master_merged_preprocessed_bymo!$C$2:$C$214</c:f>
              <c:strCache>
                <c:ptCount val="213"/>
                <c:pt idx="0">
                  <c:v>53 2007</c:v>
                </c:pt>
                <c:pt idx="1">
                  <c:v>1 2008</c:v>
                </c:pt>
                <c:pt idx="2">
                  <c:v>2 2008</c:v>
                </c:pt>
                <c:pt idx="3">
                  <c:v>3 2008</c:v>
                </c:pt>
                <c:pt idx="4">
                  <c:v>4 2008</c:v>
                </c:pt>
                <c:pt idx="5">
                  <c:v>5 2008</c:v>
                </c:pt>
                <c:pt idx="6">
                  <c:v>6 2008</c:v>
                </c:pt>
                <c:pt idx="7">
                  <c:v>7 2008</c:v>
                </c:pt>
                <c:pt idx="8">
                  <c:v>8 2008</c:v>
                </c:pt>
                <c:pt idx="9">
                  <c:v>9 2008</c:v>
                </c:pt>
                <c:pt idx="10">
                  <c:v>10 2008</c:v>
                </c:pt>
                <c:pt idx="11">
                  <c:v>11 2008</c:v>
                </c:pt>
                <c:pt idx="12">
                  <c:v>12 2008</c:v>
                </c:pt>
                <c:pt idx="13">
                  <c:v>13 2008</c:v>
                </c:pt>
                <c:pt idx="14">
                  <c:v>14 2008</c:v>
                </c:pt>
                <c:pt idx="15">
                  <c:v>15 2008</c:v>
                </c:pt>
                <c:pt idx="16">
                  <c:v>16 2008</c:v>
                </c:pt>
                <c:pt idx="17">
                  <c:v>17 2008</c:v>
                </c:pt>
                <c:pt idx="18">
                  <c:v>18 2008</c:v>
                </c:pt>
                <c:pt idx="19">
                  <c:v>19 2008</c:v>
                </c:pt>
                <c:pt idx="20">
                  <c:v>20 2008</c:v>
                </c:pt>
                <c:pt idx="21">
                  <c:v>21 2008</c:v>
                </c:pt>
                <c:pt idx="22">
                  <c:v>22 2008</c:v>
                </c:pt>
                <c:pt idx="23">
                  <c:v>23 2008</c:v>
                </c:pt>
                <c:pt idx="24">
                  <c:v>24 2008</c:v>
                </c:pt>
                <c:pt idx="25">
                  <c:v>25 2008</c:v>
                </c:pt>
                <c:pt idx="26">
                  <c:v>26 2008</c:v>
                </c:pt>
                <c:pt idx="27">
                  <c:v>27 2008</c:v>
                </c:pt>
                <c:pt idx="28">
                  <c:v>28 2008</c:v>
                </c:pt>
                <c:pt idx="29">
                  <c:v>29 2008</c:v>
                </c:pt>
                <c:pt idx="30">
                  <c:v>30 2008</c:v>
                </c:pt>
                <c:pt idx="31">
                  <c:v>31 2008</c:v>
                </c:pt>
                <c:pt idx="32">
                  <c:v>32 2008</c:v>
                </c:pt>
                <c:pt idx="33">
                  <c:v>33 2008</c:v>
                </c:pt>
                <c:pt idx="34">
                  <c:v>34 2008</c:v>
                </c:pt>
                <c:pt idx="35">
                  <c:v>35 2008</c:v>
                </c:pt>
                <c:pt idx="36">
                  <c:v>36 2008</c:v>
                </c:pt>
                <c:pt idx="37">
                  <c:v>37 2008</c:v>
                </c:pt>
                <c:pt idx="38">
                  <c:v>38 2008</c:v>
                </c:pt>
                <c:pt idx="39">
                  <c:v>39 2008</c:v>
                </c:pt>
                <c:pt idx="40">
                  <c:v>40 2008</c:v>
                </c:pt>
                <c:pt idx="41">
                  <c:v>41 2008</c:v>
                </c:pt>
                <c:pt idx="42">
                  <c:v>42 2008</c:v>
                </c:pt>
                <c:pt idx="43">
                  <c:v>43 2008</c:v>
                </c:pt>
                <c:pt idx="44">
                  <c:v>44 2008</c:v>
                </c:pt>
                <c:pt idx="45">
                  <c:v>45 2008</c:v>
                </c:pt>
                <c:pt idx="46">
                  <c:v>46 2008</c:v>
                </c:pt>
                <c:pt idx="47">
                  <c:v>47 2008</c:v>
                </c:pt>
                <c:pt idx="48">
                  <c:v>48 2008</c:v>
                </c:pt>
                <c:pt idx="49">
                  <c:v>49 2008</c:v>
                </c:pt>
                <c:pt idx="50">
                  <c:v>50 2008</c:v>
                </c:pt>
                <c:pt idx="51">
                  <c:v>51 2008</c:v>
                </c:pt>
                <c:pt idx="52">
                  <c:v>52 2008</c:v>
                </c:pt>
                <c:pt idx="53">
                  <c:v>53 2008</c:v>
                </c:pt>
                <c:pt idx="54">
                  <c:v>1 2009</c:v>
                </c:pt>
                <c:pt idx="55">
                  <c:v>2 2009</c:v>
                </c:pt>
                <c:pt idx="56">
                  <c:v>3 2009</c:v>
                </c:pt>
                <c:pt idx="57">
                  <c:v>4 2009</c:v>
                </c:pt>
                <c:pt idx="58">
                  <c:v>5 2009</c:v>
                </c:pt>
                <c:pt idx="59">
                  <c:v>6 2009</c:v>
                </c:pt>
                <c:pt idx="60">
                  <c:v>7 2009</c:v>
                </c:pt>
                <c:pt idx="61">
                  <c:v>8 2009</c:v>
                </c:pt>
                <c:pt idx="62">
                  <c:v>9 2009</c:v>
                </c:pt>
                <c:pt idx="63">
                  <c:v>10 2009</c:v>
                </c:pt>
                <c:pt idx="64">
                  <c:v>11 2009</c:v>
                </c:pt>
                <c:pt idx="65">
                  <c:v>12 2009</c:v>
                </c:pt>
                <c:pt idx="66">
                  <c:v>13 2009</c:v>
                </c:pt>
                <c:pt idx="67">
                  <c:v>14 2009</c:v>
                </c:pt>
                <c:pt idx="68">
                  <c:v>15 2009</c:v>
                </c:pt>
                <c:pt idx="69">
                  <c:v>16 2009</c:v>
                </c:pt>
                <c:pt idx="70">
                  <c:v>17 2009</c:v>
                </c:pt>
                <c:pt idx="71">
                  <c:v>18 2009</c:v>
                </c:pt>
                <c:pt idx="72">
                  <c:v>19 2009</c:v>
                </c:pt>
                <c:pt idx="73">
                  <c:v>20 2009</c:v>
                </c:pt>
                <c:pt idx="74">
                  <c:v>21 2009</c:v>
                </c:pt>
                <c:pt idx="75">
                  <c:v>22 2009</c:v>
                </c:pt>
                <c:pt idx="76">
                  <c:v>23 2009</c:v>
                </c:pt>
                <c:pt idx="77">
                  <c:v>24 2009</c:v>
                </c:pt>
                <c:pt idx="78">
                  <c:v>25 2009</c:v>
                </c:pt>
                <c:pt idx="79">
                  <c:v>26 2009</c:v>
                </c:pt>
                <c:pt idx="80">
                  <c:v>27 2009</c:v>
                </c:pt>
                <c:pt idx="81">
                  <c:v>28 2009</c:v>
                </c:pt>
                <c:pt idx="82">
                  <c:v>29 2009</c:v>
                </c:pt>
                <c:pt idx="83">
                  <c:v>30 2009</c:v>
                </c:pt>
                <c:pt idx="84">
                  <c:v>31 2009</c:v>
                </c:pt>
                <c:pt idx="85">
                  <c:v>32 2009</c:v>
                </c:pt>
                <c:pt idx="86">
                  <c:v>33 2009</c:v>
                </c:pt>
                <c:pt idx="87">
                  <c:v>34 2009</c:v>
                </c:pt>
                <c:pt idx="88">
                  <c:v>35 2009</c:v>
                </c:pt>
                <c:pt idx="89">
                  <c:v>36 2009</c:v>
                </c:pt>
                <c:pt idx="90">
                  <c:v>37 2009</c:v>
                </c:pt>
                <c:pt idx="91">
                  <c:v>38 2009</c:v>
                </c:pt>
                <c:pt idx="92">
                  <c:v>39 2009</c:v>
                </c:pt>
                <c:pt idx="93">
                  <c:v>40 2009</c:v>
                </c:pt>
                <c:pt idx="94">
                  <c:v>41 2009</c:v>
                </c:pt>
                <c:pt idx="95">
                  <c:v>42 2009</c:v>
                </c:pt>
                <c:pt idx="96">
                  <c:v>43 2009</c:v>
                </c:pt>
                <c:pt idx="97">
                  <c:v>44 2009</c:v>
                </c:pt>
                <c:pt idx="98">
                  <c:v>45 2009</c:v>
                </c:pt>
                <c:pt idx="99">
                  <c:v>46 2009</c:v>
                </c:pt>
                <c:pt idx="100">
                  <c:v>47 2009</c:v>
                </c:pt>
                <c:pt idx="101">
                  <c:v>48 2009</c:v>
                </c:pt>
                <c:pt idx="102">
                  <c:v>49 2009</c:v>
                </c:pt>
                <c:pt idx="103">
                  <c:v>50 2009</c:v>
                </c:pt>
                <c:pt idx="104">
                  <c:v>51 2009</c:v>
                </c:pt>
                <c:pt idx="105">
                  <c:v>52 2009</c:v>
                </c:pt>
                <c:pt idx="106">
                  <c:v>53 2009</c:v>
                </c:pt>
                <c:pt idx="107">
                  <c:v>1 2010</c:v>
                </c:pt>
                <c:pt idx="108">
                  <c:v>2 2010</c:v>
                </c:pt>
                <c:pt idx="109">
                  <c:v>3 2010</c:v>
                </c:pt>
                <c:pt idx="110">
                  <c:v>4 2010</c:v>
                </c:pt>
                <c:pt idx="111">
                  <c:v>5 2010</c:v>
                </c:pt>
                <c:pt idx="112">
                  <c:v>6 2010</c:v>
                </c:pt>
                <c:pt idx="113">
                  <c:v>7 2010</c:v>
                </c:pt>
                <c:pt idx="114">
                  <c:v>8 2010</c:v>
                </c:pt>
                <c:pt idx="115">
                  <c:v>9 2010</c:v>
                </c:pt>
                <c:pt idx="116">
                  <c:v>10 2010</c:v>
                </c:pt>
                <c:pt idx="117">
                  <c:v>11 2010</c:v>
                </c:pt>
                <c:pt idx="118">
                  <c:v>12 2010</c:v>
                </c:pt>
                <c:pt idx="119">
                  <c:v>13 2010</c:v>
                </c:pt>
                <c:pt idx="120">
                  <c:v>14 2010</c:v>
                </c:pt>
                <c:pt idx="121">
                  <c:v>15 2010</c:v>
                </c:pt>
                <c:pt idx="122">
                  <c:v>16 2010</c:v>
                </c:pt>
                <c:pt idx="123">
                  <c:v>17 2010</c:v>
                </c:pt>
                <c:pt idx="124">
                  <c:v>18 2010</c:v>
                </c:pt>
                <c:pt idx="125">
                  <c:v>19 2010</c:v>
                </c:pt>
                <c:pt idx="126">
                  <c:v>20 2010</c:v>
                </c:pt>
                <c:pt idx="127">
                  <c:v>21 2010</c:v>
                </c:pt>
                <c:pt idx="128">
                  <c:v>22 2010</c:v>
                </c:pt>
                <c:pt idx="129">
                  <c:v>23 2010</c:v>
                </c:pt>
                <c:pt idx="130">
                  <c:v>24 2010</c:v>
                </c:pt>
                <c:pt idx="131">
                  <c:v>25 2010</c:v>
                </c:pt>
                <c:pt idx="132">
                  <c:v>26 2010</c:v>
                </c:pt>
                <c:pt idx="133">
                  <c:v>27 2010</c:v>
                </c:pt>
                <c:pt idx="134">
                  <c:v>28 2010</c:v>
                </c:pt>
                <c:pt idx="135">
                  <c:v>29 2010</c:v>
                </c:pt>
                <c:pt idx="136">
                  <c:v>30 2010</c:v>
                </c:pt>
                <c:pt idx="137">
                  <c:v>31 2010</c:v>
                </c:pt>
                <c:pt idx="138">
                  <c:v>32 2010</c:v>
                </c:pt>
                <c:pt idx="139">
                  <c:v>33 2010</c:v>
                </c:pt>
                <c:pt idx="140">
                  <c:v>34 2010</c:v>
                </c:pt>
                <c:pt idx="141">
                  <c:v>35 2010</c:v>
                </c:pt>
                <c:pt idx="142">
                  <c:v>36 2010</c:v>
                </c:pt>
                <c:pt idx="143">
                  <c:v>37 2010</c:v>
                </c:pt>
                <c:pt idx="144">
                  <c:v>38 2010</c:v>
                </c:pt>
                <c:pt idx="145">
                  <c:v>39 2010</c:v>
                </c:pt>
                <c:pt idx="146">
                  <c:v>40 2010</c:v>
                </c:pt>
                <c:pt idx="147">
                  <c:v>41 2010</c:v>
                </c:pt>
                <c:pt idx="148">
                  <c:v>42 2010</c:v>
                </c:pt>
                <c:pt idx="149">
                  <c:v>43 2010</c:v>
                </c:pt>
                <c:pt idx="150">
                  <c:v>44 2010</c:v>
                </c:pt>
                <c:pt idx="151">
                  <c:v>45 2010</c:v>
                </c:pt>
                <c:pt idx="152">
                  <c:v>46 2010</c:v>
                </c:pt>
                <c:pt idx="153">
                  <c:v>47 2010</c:v>
                </c:pt>
                <c:pt idx="154">
                  <c:v>48 2010</c:v>
                </c:pt>
                <c:pt idx="155">
                  <c:v>49 2010</c:v>
                </c:pt>
                <c:pt idx="156">
                  <c:v>50 2010</c:v>
                </c:pt>
                <c:pt idx="157">
                  <c:v>51 2010</c:v>
                </c:pt>
                <c:pt idx="158">
                  <c:v>52 2010</c:v>
                </c:pt>
                <c:pt idx="159">
                  <c:v>53 2010</c:v>
                </c:pt>
                <c:pt idx="160">
                  <c:v>1 2011</c:v>
                </c:pt>
                <c:pt idx="161">
                  <c:v>2 2011</c:v>
                </c:pt>
                <c:pt idx="162">
                  <c:v>3 2011</c:v>
                </c:pt>
                <c:pt idx="163">
                  <c:v>4 2011</c:v>
                </c:pt>
                <c:pt idx="164">
                  <c:v>5 2011</c:v>
                </c:pt>
                <c:pt idx="165">
                  <c:v>6 2011</c:v>
                </c:pt>
                <c:pt idx="166">
                  <c:v>7 2011</c:v>
                </c:pt>
                <c:pt idx="167">
                  <c:v>8 2011</c:v>
                </c:pt>
                <c:pt idx="168">
                  <c:v>9 2011</c:v>
                </c:pt>
                <c:pt idx="169">
                  <c:v>10 2011</c:v>
                </c:pt>
                <c:pt idx="170">
                  <c:v>11 2011</c:v>
                </c:pt>
                <c:pt idx="171">
                  <c:v>12 2011</c:v>
                </c:pt>
                <c:pt idx="172">
                  <c:v>13 2011</c:v>
                </c:pt>
                <c:pt idx="173">
                  <c:v>14 2011</c:v>
                </c:pt>
                <c:pt idx="174">
                  <c:v>15 2011</c:v>
                </c:pt>
                <c:pt idx="175">
                  <c:v>16 2011</c:v>
                </c:pt>
                <c:pt idx="176">
                  <c:v>17 2011</c:v>
                </c:pt>
                <c:pt idx="177">
                  <c:v>18 2011</c:v>
                </c:pt>
                <c:pt idx="178">
                  <c:v>19 2011</c:v>
                </c:pt>
                <c:pt idx="179">
                  <c:v>20 2011</c:v>
                </c:pt>
                <c:pt idx="180">
                  <c:v>21 2011</c:v>
                </c:pt>
                <c:pt idx="181">
                  <c:v>22 2011</c:v>
                </c:pt>
                <c:pt idx="182">
                  <c:v>23 2011</c:v>
                </c:pt>
                <c:pt idx="183">
                  <c:v>24 2011</c:v>
                </c:pt>
                <c:pt idx="184">
                  <c:v>25 2011</c:v>
                </c:pt>
                <c:pt idx="185">
                  <c:v>26 2011</c:v>
                </c:pt>
                <c:pt idx="186">
                  <c:v>27 2011</c:v>
                </c:pt>
                <c:pt idx="187">
                  <c:v>28 2011</c:v>
                </c:pt>
                <c:pt idx="188">
                  <c:v>29 2011</c:v>
                </c:pt>
                <c:pt idx="189">
                  <c:v>30 2011</c:v>
                </c:pt>
                <c:pt idx="190">
                  <c:v>31 2011</c:v>
                </c:pt>
                <c:pt idx="191">
                  <c:v>32 2011</c:v>
                </c:pt>
                <c:pt idx="192">
                  <c:v>33 2011</c:v>
                </c:pt>
                <c:pt idx="193">
                  <c:v>34 2011</c:v>
                </c:pt>
                <c:pt idx="194">
                  <c:v>35 2011</c:v>
                </c:pt>
                <c:pt idx="195">
                  <c:v>36 2011</c:v>
                </c:pt>
                <c:pt idx="196">
                  <c:v>37 2011</c:v>
                </c:pt>
                <c:pt idx="197">
                  <c:v>38 2011</c:v>
                </c:pt>
                <c:pt idx="198">
                  <c:v>39 2011</c:v>
                </c:pt>
                <c:pt idx="199">
                  <c:v>40 2011</c:v>
                </c:pt>
                <c:pt idx="200">
                  <c:v>41 2011</c:v>
                </c:pt>
                <c:pt idx="201">
                  <c:v>42 2011</c:v>
                </c:pt>
                <c:pt idx="202">
                  <c:v>43 2011</c:v>
                </c:pt>
                <c:pt idx="203">
                  <c:v>44 2011</c:v>
                </c:pt>
                <c:pt idx="204">
                  <c:v>45 2011</c:v>
                </c:pt>
                <c:pt idx="205">
                  <c:v>46 2011</c:v>
                </c:pt>
                <c:pt idx="206">
                  <c:v>47 2011</c:v>
                </c:pt>
                <c:pt idx="207">
                  <c:v>48 2011</c:v>
                </c:pt>
                <c:pt idx="208">
                  <c:v>49 2011</c:v>
                </c:pt>
                <c:pt idx="209">
                  <c:v>50 2011</c:v>
                </c:pt>
                <c:pt idx="210">
                  <c:v>51 2011</c:v>
                </c:pt>
                <c:pt idx="211">
                  <c:v>52 2011</c:v>
                </c:pt>
                <c:pt idx="212">
                  <c:v> </c:v>
                </c:pt>
              </c:strCache>
            </c:strRef>
          </c:xVal>
          <c:yVal>
            <c:numRef>
              <c:f>master_merged_preprocessed_bymo!$G$2:$G$214</c:f>
              <c:numCache>
                <c:formatCode>General</c:formatCode>
                <c:ptCount val="213"/>
                <c:pt idx="0">
                  <c:v>944.64</c:v>
                </c:pt>
                <c:pt idx="1">
                  <c:v>2017.04</c:v>
                </c:pt>
                <c:pt idx="2">
                  <c:v>3462.62</c:v>
                </c:pt>
                <c:pt idx="3">
                  <c:v>3594.52</c:v>
                </c:pt>
                <c:pt idx="4">
                  <c:v>2343.7600000000002</c:v>
                </c:pt>
                <c:pt idx="5">
                  <c:v>3700.44</c:v>
                </c:pt>
                <c:pt idx="6">
                  <c:v>3232.59</c:v>
                </c:pt>
                <c:pt idx="7">
                  <c:v>3044.32</c:v>
                </c:pt>
                <c:pt idx="8">
                  <c:v>2826.28</c:v>
                </c:pt>
                <c:pt idx="9">
                  <c:v>3121.62</c:v>
                </c:pt>
                <c:pt idx="10">
                  <c:v>3496.12</c:v>
                </c:pt>
                <c:pt idx="11">
                  <c:v>3978.25</c:v>
                </c:pt>
                <c:pt idx="12">
                  <c:v>4552.3100000000004</c:v>
                </c:pt>
                <c:pt idx="13">
                  <c:v>2978.71</c:v>
                </c:pt>
                <c:pt idx="14">
                  <c:v>3221.83</c:v>
                </c:pt>
                <c:pt idx="15">
                  <c:v>3805.39</c:v>
                </c:pt>
                <c:pt idx="16">
                  <c:v>2870.76</c:v>
                </c:pt>
                <c:pt idx="17">
                  <c:v>3353.81</c:v>
                </c:pt>
                <c:pt idx="18">
                  <c:v>3697.93</c:v>
                </c:pt>
                <c:pt idx="19">
                  <c:v>4775.3320409999997</c:v>
                </c:pt>
                <c:pt idx="20">
                  <c:v>4396.4399999999996</c:v>
                </c:pt>
                <c:pt idx="21">
                  <c:v>4776.04</c:v>
                </c:pt>
                <c:pt idx="22">
                  <c:v>5171.7299999999996</c:v>
                </c:pt>
                <c:pt idx="23">
                  <c:v>4038.41</c:v>
                </c:pt>
                <c:pt idx="24">
                  <c:v>6150.81</c:v>
                </c:pt>
                <c:pt idx="25">
                  <c:v>5289.63</c:v>
                </c:pt>
                <c:pt idx="26">
                  <c:v>5524.94</c:v>
                </c:pt>
                <c:pt idx="27">
                  <c:v>8134.88</c:v>
                </c:pt>
                <c:pt idx="28">
                  <c:v>3989.35</c:v>
                </c:pt>
                <c:pt idx="29">
                  <c:v>5844.87</c:v>
                </c:pt>
                <c:pt idx="30">
                  <c:v>4827.92</c:v>
                </c:pt>
                <c:pt idx="31">
                  <c:v>5575.14</c:v>
                </c:pt>
                <c:pt idx="32">
                  <c:v>6296.6510820000003</c:v>
                </c:pt>
                <c:pt idx="33">
                  <c:v>5116.92</c:v>
                </c:pt>
                <c:pt idx="34">
                  <c:v>5285.49</c:v>
                </c:pt>
                <c:pt idx="35">
                  <c:v>6055.42</c:v>
                </c:pt>
                <c:pt idx="36">
                  <c:v>4478.49</c:v>
                </c:pt>
                <c:pt idx="37">
                  <c:v>4022.3591999999999</c:v>
                </c:pt>
                <c:pt idx="38">
                  <c:v>3721.0838990000002</c:v>
                </c:pt>
                <c:pt idx="39">
                  <c:v>4079.3</c:v>
                </c:pt>
                <c:pt idx="40">
                  <c:v>3742.0698000000002</c:v>
                </c:pt>
                <c:pt idx="41">
                  <c:v>4255.0200000000004</c:v>
                </c:pt>
                <c:pt idx="42">
                  <c:v>3898.64</c:v>
                </c:pt>
                <c:pt idx="43">
                  <c:v>3701.65</c:v>
                </c:pt>
                <c:pt idx="44">
                  <c:v>2830.45</c:v>
                </c:pt>
                <c:pt idx="45">
                  <c:v>4149.17</c:v>
                </c:pt>
                <c:pt idx="46">
                  <c:v>3977.56</c:v>
                </c:pt>
                <c:pt idx="47">
                  <c:v>4998.5</c:v>
                </c:pt>
                <c:pt idx="48">
                  <c:v>5866.28</c:v>
                </c:pt>
                <c:pt idx="49">
                  <c:v>3712.17</c:v>
                </c:pt>
                <c:pt idx="50">
                  <c:v>4311.5200000000004</c:v>
                </c:pt>
                <c:pt idx="51">
                  <c:v>6007.1508000000003</c:v>
                </c:pt>
                <c:pt idx="52">
                  <c:v>6819.02</c:v>
                </c:pt>
                <c:pt idx="53">
                  <c:v>3516.34</c:v>
                </c:pt>
                <c:pt idx="54">
                  <c:v>1319.39</c:v>
                </c:pt>
                <c:pt idx="55">
                  <c:v>3222.18</c:v>
                </c:pt>
                <c:pt idx="56">
                  <c:v>3521.1</c:v>
                </c:pt>
                <c:pt idx="57">
                  <c:v>3424.73</c:v>
                </c:pt>
                <c:pt idx="58">
                  <c:v>4398.43</c:v>
                </c:pt>
                <c:pt idx="59">
                  <c:v>2108.9</c:v>
                </c:pt>
                <c:pt idx="60">
                  <c:v>3811.72</c:v>
                </c:pt>
                <c:pt idx="61">
                  <c:v>1319.18</c:v>
                </c:pt>
                <c:pt idx="62">
                  <c:v>1312.74</c:v>
                </c:pt>
                <c:pt idx="63">
                  <c:v>1344.94</c:v>
                </c:pt>
                <c:pt idx="64">
                  <c:v>1302.58</c:v>
                </c:pt>
                <c:pt idx="65">
                  <c:v>1865.42</c:v>
                </c:pt>
                <c:pt idx="66">
                  <c:v>2512.6</c:v>
                </c:pt>
                <c:pt idx="67">
                  <c:v>3065.66</c:v>
                </c:pt>
                <c:pt idx="68">
                  <c:v>3339.83</c:v>
                </c:pt>
                <c:pt idx="69">
                  <c:v>4035.0583999999999</c:v>
                </c:pt>
                <c:pt idx="70">
                  <c:v>4042.62</c:v>
                </c:pt>
                <c:pt idx="71">
                  <c:v>4505.88</c:v>
                </c:pt>
                <c:pt idx="72">
                  <c:v>5059.9325879999997</c:v>
                </c:pt>
                <c:pt idx="73">
                  <c:v>1821.17</c:v>
                </c:pt>
                <c:pt idx="74">
                  <c:v>3062.96</c:v>
                </c:pt>
                <c:pt idx="75">
                  <c:v>1360.52</c:v>
                </c:pt>
                <c:pt idx="76">
                  <c:v>1582.34</c:v>
                </c:pt>
                <c:pt idx="77">
                  <c:v>2265.12</c:v>
                </c:pt>
                <c:pt idx="78">
                  <c:v>1705.9</c:v>
                </c:pt>
                <c:pt idx="79">
                  <c:v>2230.0300000000002</c:v>
                </c:pt>
                <c:pt idx="80">
                  <c:v>2523.5100000000002</c:v>
                </c:pt>
                <c:pt idx="81">
                  <c:v>1572.73</c:v>
                </c:pt>
                <c:pt idx="82">
                  <c:v>1678.47</c:v>
                </c:pt>
                <c:pt idx="83">
                  <c:v>1971.14</c:v>
                </c:pt>
                <c:pt idx="84">
                  <c:v>1662.97</c:v>
                </c:pt>
                <c:pt idx="85">
                  <c:v>2683.24</c:v>
                </c:pt>
                <c:pt idx="86">
                  <c:v>2830.8</c:v>
                </c:pt>
                <c:pt idx="87">
                  <c:v>2625.73</c:v>
                </c:pt>
                <c:pt idx="88">
                  <c:v>2870.38</c:v>
                </c:pt>
                <c:pt idx="89">
                  <c:v>5961.4879879999999</c:v>
                </c:pt>
                <c:pt idx="90">
                  <c:v>4637.17</c:v>
                </c:pt>
                <c:pt idx="91">
                  <c:v>4525.09</c:v>
                </c:pt>
                <c:pt idx="92">
                  <c:v>4009.23</c:v>
                </c:pt>
                <c:pt idx="93">
                  <c:v>3214.5</c:v>
                </c:pt>
                <c:pt idx="94">
                  <c:v>2690.5233910000002</c:v>
                </c:pt>
                <c:pt idx="95">
                  <c:v>2084.5700000000002</c:v>
                </c:pt>
                <c:pt idx="96">
                  <c:v>2325.52</c:v>
                </c:pt>
                <c:pt idx="97">
                  <c:v>1962.59</c:v>
                </c:pt>
                <c:pt idx="98">
                  <c:v>2109.1412</c:v>
                </c:pt>
                <c:pt idx="99">
                  <c:v>2242.98</c:v>
                </c:pt>
                <c:pt idx="100">
                  <c:v>2365.1799959999998</c:v>
                </c:pt>
                <c:pt idx="101">
                  <c:v>4996.5</c:v>
                </c:pt>
                <c:pt idx="102">
                  <c:v>3581.8</c:v>
                </c:pt>
                <c:pt idx="103">
                  <c:v>3974.95</c:v>
                </c:pt>
                <c:pt idx="104">
                  <c:v>5826.93</c:v>
                </c:pt>
                <c:pt idx="105">
                  <c:v>6481.51</c:v>
                </c:pt>
                <c:pt idx="106">
                  <c:v>3426.12</c:v>
                </c:pt>
                <c:pt idx="107">
                  <c:v>876.76</c:v>
                </c:pt>
                <c:pt idx="108">
                  <c:v>3325.8571900000002</c:v>
                </c:pt>
                <c:pt idx="109">
                  <c:v>3259.9</c:v>
                </c:pt>
                <c:pt idx="110">
                  <c:v>3323.1699979999999</c:v>
                </c:pt>
                <c:pt idx="111">
                  <c:v>3239.73999</c:v>
                </c:pt>
                <c:pt idx="112">
                  <c:v>2818.24</c:v>
                </c:pt>
                <c:pt idx="113">
                  <c:v>3277.24</c:v>
                </c:pt>
                <c:pt idx="114">
                  <c:v>3381.83</c:v>
                </c:pt>
                <c:pt idx="115">
                  <c:v>2958.5</c:v>
                </c:pt>
                <c:pt idx="116">
                  <c:v>3434.97</c:v>
                </c:pt>
                <c:pt idx="117">
                  <c:v>3916.94</c:v>
                </c:pt>
                <c:pt idx="118">
                  <c:v>3848.16</c:v>
                </c:pt>
                <c:pt idx="119">
                  <c:v>3422.18</c:v>
                </c:pt>
                <c:pt idx="120">
                  <c:v>5493.1468999999997</c:v>
                </c:pt>
                <c:pt idx="121">
                  <c:v>3365.8151979999998</c:v>
                </c:pt>
                <c:pt idx="122">
                  <c:v>4371.3500000000004</c:v>
                </c:pt>
                <c:pt idx="123">
                  <c:v>4063.45</c:v>
                </c:pt>
                <c:pt idx="124">
                  <c:v>5089.7700000000004</c:v>
                </c:pt>
                <c:pt idx="125">
                  <c:v>3697.23</c:v>
                </c:pt>
                <c:pt idx="126">
                  <c:v>4030.15</c:v>
                </c:pt>
                <c:pt idx="127">
                  <c:v>4768.8100000000004</c:v>
                </c:pt>
                <c:pt idx="128">
                  <c:v>6757.75</c:v>
                </c:pt>
                <c:pt idx="129">
                  <c:v>4338.21</c:v>
                </c:pt>
                <c:pt idx="130">
                  <c:v>5161.1120730000002</c:v>
                </c:pt>
                <c:pt idx="131">
                  <c:v>4698.3797990000003</c:v>
                </c:pt>
                <c:pt idx="132">
                  <c:v>5714.27</c:v>
                </c:pt>
                <c:pt idx="133">
                  <c:v>8465.4150000000009</c:v>
                </c:pt>
                <c:pt idx="134">
                  <c:v>4599.505991</c:v>
                </c:pt>
                <c:pt idx="135">
                  <c:v>4701.09</c:v>
                </c:pt>
                <c:pt idx="136">
                  <c:v>4040.37</c:v>
                </c:pt>
                <c:pt idx="137">
                  <c:v>4759.9399999999996</c:v>
                </c:pt>
                <c:pt idx="138">
                  <c:v>4714.68</c:v>
                </c:pt>
                <c:pt idx="139">
                  <c:v>4684.6899999999996</c:v>
                </c:pt>
                <c:pt idx="140">
                  <c:v>4274.84</c:v>
                </c:pt>
                <c:pt idx="141">
                  <c:v>5484.72</c:v>
                </c:pt>
                <c:pt idx="142">
                  <c:v>5515.073789</c:v>
                </c:pt>
                <c:pt idx="143">
                  <c:v>4087.91</c:v>
                </c:pt>
                <c:pt idx="144">
                  <c:v>3728.47</c:v>
                </c:pt>
                <c:pt idx="145">
                  <c:v>3353.75</c:v>
                </c:pt>
                <c:pt idx="146">
                  <c:v>3852.68</c:v>
                </c:pt>
                <c:pt idx="147">
                  <c:v>3538.3203910000002</c:v>
                </c:pt>
                <c:pt idx="148">
                  <c:v>3849.14</c:v>
                </c:pt>
                <c:pt idx="149">
                  <c:v>3810.5</c:v>
                </c:pt>
                <c:pt idx="150">
                  <c:v>3350.92</c:v>
                </c:pt>
                <c:pt idx="151">
                  <c:v>3235.88</c:v>
                </c:pt>
                <c:pt idx="152">
                  <c:v>3781.53</c:v>
                </c:pt>
                <c:pt idx="153">
                  <c:v>5016.2255859999996</c:v>
                </c:pt>
                <c:pt idx="154">
                  <c:v>5078.6099999999997</c:v>
                </c:pt>
                <c:pt idx="155">
                  <c:v>2867.64</c:v>
                </c:pt>
                <c:pt idx="156">
                  <c:v>3299.88</c:v>
                </c:pt>
                <c:pt idx="157">
                  <c:v>4030.12</c:v>
                </c:pt>
                <c:pt idx="158">
                  <c:v>6746.4</c:v>
                </c:pt>
                <c:pt idx="159">
                  <c:v>3861.23</c:v>
                </c:pt>
                <c:pt idx="160">
                  <c:v>318.43</c:v>
                </c:pt>
                <c:pt idx="161">
                  <c:v>2657.47</c:v>
                </c:pt>
                <c:pt idx="162">
                  <c:v>3752.54</c:v>
                </c:pt>
                <c:pt idx="163">
                  <c:v>3250.63</c:v>
                </c:pt>
                <c:pt idx="164">
                  <c:v>2877.85</c:v>
                </c:pt>
                <c:pt idx="165">
                  <c:v>4761.97</c:v>
                </c:pt>
                <c:pt idx="166">
                  <c:v>2862.05</c:v>
                </c:pt>
                <c:pt idx="167">
                  <c:v>3213.8448880000001</c:v>
                </c:pt>
                <c:pt idx="168">
                  <c:v>3113.2960859999998</c:v>
                </c:pt>
                <c:pt idx="169">
                  <c:v>3508.0516940000002</c:v>
                </c:pt>
                <c:pt idx="170">
                  <c:v>3256.87</c:v>
                </c:pt>
                <c:pt idx="171">
                  <c:v>3496.37</c:v>
                </c:pt>
                <c:pt idx="172">
                  <c:v>2523.19</c:v>
                </c:pt>
                <c:pt idx="173">
                  <c:v>3443.25</c:v>
                </c:pt>
                <c:pt idx="174">
                  <c:v>3191.12</c:v>
                </c:pt>
                <c:pt idx="175">
                  <c:v>3554.35</c:v>
                </c:pt>
                <c:pt idx="176">
                  <c:v>5097.21</c:v>
                </c:pt>
                <c:pt idx="177">
                  <c:v>3078.65</c:v>
                </c:pt>
                <c:pt idx="178">
                  <c:v>3926.85</c:v>
                </c:pt>
                <c:pt idx="179">
                  <c:v>4066.9</c:v>
                </c:pt>
                <c:pt idx="180">
                  <c:v>4067.67</c:v>
                </c:pt>
                <c:pt idx="181">
                  <c:v>6836.6</c:v>
                </c:pt>
                <c:pt idx="182">
                  <c:v>5123.34</c:v>
                </c:pt>
                <c:pt idx="183">
                  <c:v>5523.17</c:v>
                </c:pt>
                <c:pt idx="184">
                  <c:v>5346.11</c:v>
                </c:pt>
                <c:pt idx="185">
                  <c:v>4679.5200000000004</c:v>
                </c:pt>
                <c:pt idx="186">
                  <c:v>7511.7695970000004</c:v>
                </c:pt>
                <c:pt idx="187">
                  <c:v>5560.6251949999996</c:v>
                </c:pt>
                <c:pt idx="188">
                  <c:v>4486.1499999999996</c:v>
                </c:pt>
                <c:pt idx="189">
                  <c:v>4121.34</c:v>
                </c:pt>
                <c:pt idx="190">
                  <c:v>3921.19</c:v>
                </c:pt>
                <c:pt idx="191">
                  <c:v>4140.5715890000001</c:v>
                </c:pt>
                <c:pt idx="192">
                  <c:v>4455.54</c:v>
                </c:pt>
                <c:pt idx="193">
                  <c:v>4621.74</c:v>
                </c:pt>
                <c:pt idx="194">
                  <c:v>4369.53</c:v>
                </c:pt>
                <c:pt idx="195">
                  <c:v>7099.19</c:v>
                </c:pt>
                <c:pt idx="196">
                  <c:v>4217.2</c:v>
                </c:pt>
                <c:pt idx="197">
                  <c:v>3229.5015969999999</c:v>
                </c:pt>
                <c:pt idx="198">
                  <c:v>3408.84</c:v>
                </c:pt>
                <c:pt idx="199">
                  <c:v>3550.62</c:v>
                </c:pt>
                <c:pt idx="200">
                  <c:v>4097.51</c:v>
                </c:pt>
                <c:pt idx="201">
                  <c:v>3624</c:v>
                </c:pt>
                <c:pt idx="202">
                  <c:v>3460.55</c:v>
                </c:pt>
                <c:pt idx="203">
                  <c:v>4002.69</c:v>
                </c:pt>
                <c:pt idx="204">
                  <c:v>2713.13</c:v>
                </c:pt>
                <c:pt idx="205">
                  <c:v>3329.54</c:v>
                </c:pt>
                <c:pt idx="206">
                  <c:v>4716.66</c:v>
                </c:pt>
                <c:pt idx="207">
                  <c:v>4870.82</c:v>
                </c:pt>
                <c:pt idx="208">
                  <c:v>2804.45</c:v>
                </c:pt>
                <c:pt idx="209">
                  <c:v>3202.05</c:v>
                </c:pt>
                <c:pt idx="210">
                  <c:v>3855.9</c:v>
                </c:pt>
                <c:pt idx="211">
                  <c:v>7070.83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master_merged_preprocessed_bymo!$R$1</c:f>
              <c:strCache>
                <c:ptCount val="1"/>
                <c:pt idx="0">
                  <c:v>Pred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master_merged_preprocessed_bymo!$C$2:$C$214</c:f>
              <c:strCache>
                <c:ptCount val="213"/>
                <c:pt idx="0">
                  <c:v>53 2007</c:v>
                </c:pt>
                <c:pt idx="1">
                  <c:v>1 2008</c:v>
                </c:pt>
                <c:pt idx="2">
                  <c:v>2 2008</c:v>
                </c:pt>
                <c:pt idx="3">
                  <c:v>3 2008</c:v>
                </c:pt>
                <c:pt idx="4">
                  <c:v>4 2008</c:v>
                </c:pt>
                <c:pt idx="5">
                  <c:v>5 2008</c:v>
                </c:pt>
                <c:pt idx="6">
                  <c:v>6 2008</c:v>
                </c:pt>
                <c:pt idx="7">
                  <c:v>7 2008</c:v>
                </c:pt>
                <c:pt idx="8">
                  <c:v>8 2008</c:v>
                </c:pt>
                <c:pt idx="9">
                  <c:v>9 2008</c:v>
                </c:pt>
                <c:pt idx="10">
                  <c:v>10 2008</c:v>
                </c:pt>
                <c:pt idx="11">
                  <c:v>11 2008</c:v>
                </c:pt>
                <c:pt idx="12">
                  <c:v>12 2008</c:v>
                </c:pt>
                <c:pt idx="13">
                  <c:v>13 2008</c:v>
                </c:pt>
                <c:pt idx="14">
                  <c:v>14 2008</c:v>
                </c:pt>
                <c:pt idx="15">
                  <c:v>15 2008</c:v>
                </c:pt>
                <c:pt idx="16">
                  <c:v>16 2008</c:v>
                </c:pt>
                <c:pt idx="17">
                  <c:v>17 2008</c:v>
                </c:pt>
                <c:pt idx="18">
                  <c:v>18 2008</c:v>
                </c:pt>
                <c:pt idx="19">
                  <c:v>19 2008</c:v>
                </c:pt>
                <c:pt idx="20">
                  <c:v>20 2008</c:v>
                </c:pt>
                <c:pt idx="21">
                  <c:v>21 2008</c:v>
                </c:pt>
                <c:pt idx="22">
                  <c:v>22 2008</c:v>
                </c:pt>
                <c:pt idx="23">
                  <c:v>23 2008</c:v>
                </c:pt>
                <c:pt idx="24">
                  <c:v>24 2008</c:v>
                </c:pt>
                <c:pt idx="25">
                  <c:v>25 2008</c:v>
                </c:pt>
                <c:pt idx="26">
                  <c:v>26 2008</c:v>
                </c:pt>
                <c:pt idx="27">
                  <c:v>27 2008</c:v>
                </c:pt>
                <c:pt idx="28">
                  <c:v>28 2008</c:v>
                </c:pt>
                <c:pt idx="29">
                  <c:v>29 2008</c:v>
                </c:pt>
                <c:pt idx="30">
                  <c:v>30 2008</c:v>
                </c:pt>
                <c:pt idx="31">
                  <c:v>31 2008</c:v>
                </c:pt>
                <c:pt idx="32">
                  <c:v>32 2008</c:v>
                </c:pt>
                <c:pt idx="33">
                  <c:v>33 2008</c:v>
                </c:pt>
                <c:pt idx="34">
                  <c:v>34 2008</c:v>
                </c:pt>
                <c:pt idx="35">
                  <c:v>35 2008</c:v>
                </c:pt>
                <c:pt idx="36">
                  <c:v>36 2008</c:v>
                </c:pt>
                <c:pt idx="37">
                  <c:v>37 2008</c:v>
                </c:pt>
                <c:pt idx="38">
                  <c:v>38 2008</c:v>
                </c:pt>
                <c:pt idx="39">
                  <c:v>39 2008</c:v>
                </c:pt>
                <c:pt idx="40">
                  <c:v>40 2008</c:v>
                </c:pt>
                <c:pt idx="41">
                  <c:v>41 2008</c:v>
                </c:pt>
                <c:pt idx="42">
                  <c:v>42 2008</c:v>
                </c:pt>
                <c:pt idx="43">
                  <c:v>43 2008</c:v>
                </c:pt>
                <c:pt idx="44">
                  <c:v>44 2008</c:v>
                </c:pt>
                <c:pt idx="45">
                  <c:v>45 2008</c:v>
                </c:pt>
                <c:pt idx="46">
                  <c:v>46 2008</c:v>
                </c:pt>
                <c:pt idx="47">
                  <c:v>47 2008</c:v>
                </c:pt>
                <c:pt idx="48">
                  <c:v>48 2008</c:v>
                </c:pt>
                <c:pt idx="49">
                  <c:v>49 2008</c:v>
                </c:pt>
                <c:pt idx="50">
                  <c:v>50 2008</c:v>
                </c:pt>
                <c:pt idx="51">
                  <c:v>51 2008</c:v>
                </c:pt>
                <c:pt idx="52">
                  <c:v>52 2008</c:v>
                </c:pt>
                <c:pt idx="53">
                  <c:v>53 2008</c:v>
                </c:pt>
                <c:pt idx="54">
                  <c:v>1 2009</c:v>
                </c:pt>
                <c:pt idx="55">
                  <c:v>2 2009</c:v>
                </c:pt>
                <c:pt idx="56">
                  <c:v>3 2009</c:v>
                </c:pt>
                <c:pt idx="57">
                  <c:v>4 2009</c:v>
                </c:pt>
                <c:pt idx="58">
                  <c:v>5 2009</c:v>
                </c:pt>
                <c:pt idx="59">
                  <c:v>6 2009</c:v>
                </c:pt>
                <c:pt idx="60">
                  <c:v>7 2009</c:v>
                </c:pt>
                <c:pt idx="61">
                  <c:v>8 2009</c:v>
                </c:pt>
                <c:pt idx="62">
                  <c:v>9 2009</c:v>
                </c:pt>
                <c:pt idx="63">
                  <c:v>10 2009</c:v>
                </c:pt>
                <c:pt idx="64">
                  <c:v>11 2009</c:v>
                </c:pt>
                <c:pt idx="65">
                  <c:v>12 2009</c:v>
                </c:pt>
                <c:pt idx="66">
                  <c:v>13 2009</c:v>
                </c:pt>
                <c:pt idx="67">
                  <c:v>14 2009</c:v>
                </c:pt>
                <c:pt idx="68">
                  <c:v>15 2009</c:v>
                </c:pt>
                <c:pt idx="69">
                  <c:v>16 2009</c:v>
                </c:pt>
                <c:pt idx="70">
                  <c:v>17 2009</c:v>
                </c:pt>
                <c:pt idx="71">
                  <c:v>18 2009</c:v>
                </c:pt>
                <c:pt idx="72">
                  <c:v>19 2009</c:v>
                </c:pt>
                <c:pt idx="73">
                  <c:v>20 2009</c:v>
                </c:pt>
                <c:pt idx="74">
                  <c:v>21 2009</c:v>
                </c:pt>
                <c:pt idx="75">
                  <c:v>22 2009</c:v>
                </c:pt>
                <c:pt idx="76">
                  <c:v>23 2009</c:v>
                </c:pt>
                <c:pt idx="77">
                  <c:v>24 2009</c:v>
                </c:pt>
                <c:pt idx="78">
                  <c:v>25 2009</c:v>
                </c:pt>
                <c:pt idx="79">
                  <c:v>26 2009</c:v>
                </c:pt>
                <c:pt idx="80">
                  <c:v>27 2009</c:v>
                </c:pt>
                <c:pt idx="81">
                  <c:v>28 2009</c:v>
                </c:pt>
                <c:pt idx="82">
                  <c:v>29 2009</c:v>
                </c:pt>
                <c:pt idx="83">
                  <c:v>30 2009</c:v>
                </c:pt>
                <c:pt idx="84">
                  <c:v>31 2009</c:v>
                </c:pt>
                <c:pt idx="85">
                  <c:v>32 2009</c:v>
                </c:pt>
                <c:pt idx="86">
                  <c:v>33 2009</c:v>
                </c:pt>
                <c:pt idx="87">
                  <c:v>34 2009</c:v>
                </c:pt>
                <c:pt idx="88">
                  <c:v>35 2009</c:v>
                </c:pt>
                <c:pt idx="89">
                  <c:v>36 2009</c:v>
                </c:pt>
                <c:pt idx="90">
                  <c:v>37 2009</c:v>
                </c:pt>
                <c:pt idx="91">
                  <c:v>38 2009</c:v>
                </c:pt>
                <c:pt idx="92">
                  <c:v>39 2009</c:v>
                </c:pt>
                <c:pt idx="93">
                  <c:v>40 2009</c:v>
                </c:pt>
                <c:pt idx="94">
                  <c:v>41 2009</c:v>
                </c:pt>
                <c:pt idx="95">
                  <c:v>42 2009</c:v>
                </c:pt>
                <c:pt idx="96">
                  <c:v>43 2009</c:v>
                </c:pt>
                <c:pt idx="97">
                  <c:v>44 2009</c:v>
                </c:pt>
                <c:pt idx="98">
                  <c:v>45 2009</c:v>
                </c:pt>
                <c:pt idx="99">
                  <c:v>46 2009</c:v>
                </c:pt>
                <c:pt idx="100">
                  <c:v>47 2009</c:v>
                </c:pt>
                <c:pt idx="101">
                  <c:v>48 2009</c:v>
                </c:pt>
                <c:pt idx="102">
                  <c:v>49 2009</c:v>
                </c:pt>
                <c:pt idx="103">
                  <c:v>50 2009</c:v>
                </c:pt>
                <c:pt idx="104">
                  <c:v>51 2009</c:v>
                </c:pt>
                <c:pt idx="105">
                  <c:v>52 2009</c:v>
                </c:pt>
                <c:pt idx="106">
                  <c:v>53 2009</c:v>
                </c:pt>
                <c:pt idx="107">
                  <c:v>1 2010</c:v>
                </c:pt>
                <c:pt idx="108">
                  <c:v>2 2010</c:v>
                </c:pt>
                <c:pt idx="109">
                  <c:v>3 2010</c:v>
                </c:pt>
                <c:pt idx="110">
                  <c:v>4 2010</c:v>
                </c:pt>
                <c:pt idx="111">
                  <c:v>5 2010</c:v>
                </c:pt>
                <c:pt idx="112">
                  <c:v>6 2010</c:v>
                </c:pt>
                <c:pt idx="113">
                  <c:v>7 2010</c:v>
                </c:pt>
                <c:pt idx="114">
                  <c:v>8 2010</c:v>
                </c:pt>
                <c:pt idx="115">
                  <c:v>9 2010</c:v>
                </c:pt>
                <c:pt idx="116">
                  <c:v>10 2010</c:v>
                </c:pt>
                <c:pt idx="117">
                  <c:v>11 2010</c:v>
                </c:pt>
                <c:pt idx="118">
                  <c:v>12 2010</c:v>
                </c:pt>
                <c:pt idx="119">
                  <c:v>13 2010</c:v>
                </c:pt>
                <c:pt idx="120">
                  <c:v>14 2010</c:v>
                </c:pt>
                <c:pt idx="121">
                  <c:v>15 2010</c:v>
                </c:pt>
                <c:pt idx="122">
                  <c:v>16 2010</c:v>
                </c:pt>
                <c:pt idx="123">
                  <c:v>17 2010</c:v>
                </c:pt>
                <c:pt idx="124">
                  <c:v>18 2010</c:v>
                </c:pt>
                <c:pt idx="125">
                  <c:v>19 2010</c:v>
                </c:pt>
                <c:pt idx="126">
                  <c:v>20 2010</c:v>
                </c:pt>
                <c:pt idx="127">
                  <c:v>21 2010</c:v>
                </c:pt>
                <c:pt idx="128">
                  <c:v>22 2010</c:v>
                </c:pt>
                <c:pt idx="129">
                  <c:v>23 2010</c:v>
                </c:pt>
                <c:pt idx="130">
                  <c:v>24 2010</c:v>
                </c:pt>
                <c:pt idx="131">
                  <c:v>25 2010</c:v>
                </c:pt>
                <c:pt idx="132">
                  <c:v>26 2010</c:v>
                </c:pt>
                <c:pt idx="133">
                  <c:v>27 2010</c:v>
                </c:pt>
                <c:pt idx="134">
                  <c:v>28 2010</c:v>
                </c:pt>
                <c:pt idx="135">
                  <c:v>29 2010</c:v>
                </c:pt>
                <c:pt idx="136">
                  <c:v>30 2010</c:v>
                </c:pt>
                <c:pt idx="137">
                  <c:v>31 2010</c:v>
                </c:pt>
                <c:pt idx="138">
                  <c:v>32 2010</c:v>
                </c:pt>
                <c:pt idx="139">
                  <c:v>33 2010</c:v>
                </c:pt>
                <c:pt idx="140">
                  <c:v>34 2010</c:v>
                </c:pt>
                <c:pt idx="141">
                  <c:v>35 2010</c:v>
                </c:pt>
                <c:pt idx="142">
                  <c:v>36 2010</c:v>
                </c:pt>
                <c:pt idx="143">
                  <c:v>37 2010</c:v>
                </c:pt>
                <c:pt idx="144">
                  <c:v>38 2010</c:v>
                </c:pt>
                <c:pt idx="145">
                  <c:v>39 2010</c:v>
                </c:pt>
                <c:pt idx="146">
                  <c:v>40 2010</c:v>
                </c:pt>
                <c:pt idx="147">
                  <c:v>41 2010</c:v>
                </c:pt>
                <c:pt idx="148">
                  <c:v>42 2010</c:v>
                </c:pt>
                <c:pt idx="149">
                  <c:v>43 2010</c:v>
                </c:pt>
                <c:pt idx="150">
                  <c:v>44 2010</c:v>
                </c:pt>
                <c:pt idx="151">
                  <c:v>45 2010</c:v>
                </c:pt>
                <c:pt idx="152">
                  <c:v>46 2010</c:v>
                </c:pt>
                <c:pt idx="153">
                  <c:v>47 2010</c:v>
                </c:pt>
                <c:pt idx="154">
                  <c:v>48 2010</c:v>
                </c:pt>
                <c:pt idx="155">
                  <c:v>49 2010</c:v>
                </c:pt>
                <c:pt idx="156">
                  <c:v>50 2010</c:v>
                </c:pt>
                <c:pt idx="157">
                  <c:v>51 2010</c:v>
                </c:pt>
                <c:pt idx="158">
                  <c:v>52 2010</c:v>
                </c:pt>
                <c:pt idx="159">
                  <c:v>53 2010</c:v>
                </c:pt>
                <c:pt idx="160">
                  <c:v>1 2011</c:v>
                </c:pt>
                <c:pt idx="161">
                  <c:v>2 2011</c:v>
                </c:pt>
                <c:pt idx="162">
                  <c:v>3 2011</c:v>
                </c:pt>
                <c:pt idx="163">
                  <c:v>4 2011</c:v>
                </c:pt>
                <c:pt idx="164">
                  <c:v>5 2011</c:v>
                </c:pt>
                <c:pt idx="165">
                  <c:v>6 2011</c:v>
                </c:pt>
                <c:pt idx="166">
                  <c:v>7 2011</c:v>
                </c:pt>
                <c:pt idx="167">
                  <c:v>8 2011</c:v>
                </c:pt>
                <c:pt idx="168">
                  <c:v>9 2011</c:v>
                </c:pt>
                <c:pt idx="169">
                  <c:v>10 2011</c:v>
                </c:pt>
                <c:pt idx="170">
                  <c:v>11 2011</c:v>
                </c:pt>
                <c:pt idx="171">
                  <c:v>12 2011</c:v>
                </c:pt>
                <c:pt idx="172">
                  <c:v>13 2011</c:v>
                </c:pt>
                <c:pt idx="173">
                  <c:v>14 2011</c:v>
                </c:pt>
                <c:pt idx="174">
                  <c:v>15 2011</c:v>
                </c:pt>
                <c:pt idx="175">
                  <c:v>16 2011</c:v>
                </c:pt>
                <c:pt idx="176">
                  <c:v>17 2011</c:v>
                </c:pt>
                <c:pt idx="177">
                  <c:v>18 2011</c:v>
                </c:pt>
                <c:pt idx="178">
                  <c:v>19 2011</c:v>
                </c:pt>
                <c:pt idx="179">
                  <c:v>20 2011</c:v>
                </c:pt>
                <c:pt idx="180">
                  <c:v>21 2011</c:v>
                </c:pt>
                <c:pt idx="181">
                  <c:v>22 2011</c:v>
                </c:pt>
                <c:pt idx="182">
                  <c:v>23 2011</c:v>
                </c:pt>
                <c:pt idx="183">
                  <c:v>24 2011</c:v>
                </c:pt>
                <c:pt idx="184">
                  <c:v>25 2011</c:v>
                </c:pt>
                <c:pt idx="185">
                  <c:v>26 2011</c:v>
                </c:pt>
                <c:pt idx="186">
                  <c:v>27 2011</c:v>
                </c:pt>
                <c:pt idx="187">
                  <c:v>28 2011</c:v>
                </c:pt>
                <c:pt idx="188">
                  <c:v>29 2011</c:v>
                </c:pt>
                <c:pt idx="189">
                  <c:v>30 2011</c:v>
                </c:pt>
                <c:pt idx="190">
                  <c:v>31 2011</c:v>
                </c:pt>
                <c:pt idx="191">
                  <c:v>32 2011</c:v>
                </c:pt>
                <c:pt idx="192">
                  <c:v>33 2011</c:v>
                </c:pt>
                <c:pt idx="193">
                  <c:v>34 2011</c:v>
                </c:pt>
                <c:pt idx="194">
                  <c:v>35 2011</c:v>
                </c:pt>
                <c:pt idx="195">
                  <c:v>36 2011</c:v>
                </c:pt>
                <c:pt idx="196">
                  <c:v>37 2011</c:v>
                </c:pt>
                <c:pt idx="197">
                  <c:v>38 2011</c:v>
                </c:pt>
                <c:pt idx="198">
                  <c:v>39 2011</c:v>
                </c:pt>
                <c:pt idx="199">
                  <c:v>40 2011</c:v>
                </c:pt>
                <c:pt idx="200">
                  <c:v>41 2011</c:v>
                </c:pt>
                <c:pt idx="201">
                  <c:v>42 2011</c:v>
                </c:pt>
                <c:pt idx="202">
                  <c:v>43 2011</c:v>
                </c:pt>
                <c:pt idx="203">
                  <c:v>44 2011</c:v>
                </c:pt>
                <c:pt idx="204">
                  <c:v>45 2011</c:v>
                </c:pt>
                <c:pt idx="205">
                  <c:v>46 2011</c:v>
                </c:pt>
                <c:pt idx="206">
                  <c:v>47 2011</c:v>
                </c:pt>
                <c:pt idx="207">
                  <c:v>48 2011</c:v>
                </c:pt>
                <c:pt idx="208">
                  <c:v>49 2011</c:v>
                </c:pt>
                <c:pt idx="209">
                  <c:v>50 2011</c:v>
                </c:pt>
                <c:pt idx="210">
                  <c:v>51 2011</c:v>
                </c:pt>
                <c:pt idx="211">
                  <c:v>52 2011</c:v>
                </c:pt>
                <c:pt idx="212">
                  <c:v> </c:v>
                </c:pt>
              </c:strCache>
            </c:strRef>
          </c:xVal>
          <c:yVal>
            <c:numRef>
              <c:f>master_merged_preprocessed_bymo!$R$2:$R$214</c:f>
              <c:numCache>
                <c:formatCode>General</c:formatCode>
                <c:ptCount val="213"/>
                <c:pt idx="0">
                  <c:v>873.8561000000002</c:v>
                </c:pt>
                <c:pt idx="1">
                  <c:v>1948.9452999999999</c:v>
                </c:pt>
                <c:pt idx="2">
                  <c:v>3274.0260000000003</c:v>
                </c:pt>
                <c:pt idx="3">
                  <c:v>3778.9621000000002</c:v>
                </c:pt>
                <c:pt idx="4">
                  <c:v>2472.6227000000003</c:v>
                </c:pt>
                <c:pt idx="5">
                  <c:v>3702.0024000000003</c:v>
                </c:pt>
                <c:pt idx="6">
                  <c:v>3309.3843000000002</c:v>
                </c:pt>
                <c:pt idx="7">
                  <c:v>3032.7079000000003</c:v>
                </c:pt>
                <c:pt idx="8">
                  <c:v>2983.3582000000001</c:v>
                </c:pt>
                <c:pt idx="9">
                  <c:v>3183.1537000000003</c:v>
                </c:pt>
                <c:pt idx="10">
                  <c:v>3544.0430000000001</c:v>
                </c:pt>
                <c:pt idx="11">
                  <c:v>3682.5114000000003</c:v>
                </c:pt>
                <c:pt idx="12">
                  <c:v>4500.2907999999998</c:v>
                </c:pt>
                <c:pt idx="13">
                  <c:v>3062.7876000000001</c:v>
                </c:pt>
                <c:pt idx="14">
                  <c:v>3317.9531999999999</c:v>
                </c:pt>
                <c:pt idx="15">
                  <c:v>3552.9494</c:v>
                </c:pt>
                <c:pt idx="16">
                  <c:v>2968.1419000000001</c:v>
                </c:pt>
                <c:pt idx="17">
                  <c:v>3355.8206</c:v>
                </c:pt>
                <c:pt idx="18">
                  <c:v>3784.9174000000003</c:v>
                </c:pt>
                <c:pt idx="19">
                  <c:v>4868.7717561441505</c:v>
                </c:pt>
                <c:pt idx="20">
                  <c:v>4278.9193999999998</c:v>
                </c:pt>
                <c:pt idx="21">
                  <c:v>4757.4566999999997</c:v>
                </c:pt>
                <c:pt idx="22">
                  <c:v>5307.4678000000004</c:v>
                </c:pt>
                <c:pt idx="23">
                  <c:v>4159.152900000001</c:v>
                </c:pt>
                <c:pt idx="24">
                  <c:v>5848.6478999999999</c:v>
                </c:pt>
                <c:pt idx="25">
                  <c:v>5350.2941000000001</c:v>
                </c:pt>
                <c:pt idx="26">
                  <c:v>5530.8469999999998</c:v>
                </c:pt>
                <c:pt idx="27">
                  <c:v>8483.7505999999994</c:v>
                </c:pt>
                <c:pt idx="28">
                  <c:v>4164.3013000000001</c:v>
                </c:pt>
                <c:pt idx="29">
                  <c:v>6137.2246000000005</c:v>
                </c:pt>
                <c:pt idx="30">
                  <c:v>5114.3197</c:v>
                </c:pt>
                <c:pt idx="31">
                  <c:v>5868.9868999999999</c:v>
                </c:pt>
                <c:pt idx="32">
                  <c:v>6194.5888228192207</c:v>
                </c:pt>
                <c:pt idx="33">
                  <c:v>5284.6865000000007</c:v>
                </c:pt>
                <c:pt idx="34">
                  <c:v>5453.9660999999996</c:v>
                </c:pt>
                <c:pt idx="35">
                  <c:v>6134.4816499999997</c:v>
                </c:pt>
                <c:pt idx="36">
                  <c:v>4702.4258</c:v>
                </c:pt>
                <c:pt idx="37">
                  <c:v>4362.4474629999995</c:v>
                </c:pt>
                <c:pt idx="38">
                  <c:v>3793.037863</c:v>
                </c:pt>
                <c:pt idx="39">
                  <c:v>4382.1733999999997</c:v>
                </c:pt>
                <c:pt idx="40">
                  <c:v>3989.8224890000001</c:v>
                </c:pt>
                <c:pt idx="41">
                  <c:v>4079.4494000000004</c:v>
                </c:pt>
                <c:pt idx="42">
                  <c:v>3850.1481000000003</c:v>
                </c:pt>
                <c:pt idx="43">
                  <c:v>3811.2511</c:v>
                </c:pt>
                <c:pt idx="44">
                  <c:v>2968.1813000000002</c:v>
                </c:pt>
                <c:pt idx="45">
                  <c:v>4157.3540999999996</c:v>
                </c:pt>
                <c:pt idx="46">
                  <c:v>4103.8735999999999</c:v>
                </c:pt>
                <c:pt idx="47">
                  <c:v>4890.5163000000002</c:v>
                </c:pt>
                <c:pt idx="48">
                  <c:v>6181.8741000000009</c:v>
                </c:pt>
                <c:pt idx="49">
                  <c:v>4113.5371999999998</c:v>
                </c:pt>
                <c:pt idx="50">
                  <c:v>4491.0041000000001</c:v>
                </c:pt>
                <c:pt idx="51">
                  <c:v>6159.7417379999997</c:v>
                </c:pt>
                <c:pt idx="52">
                  <c:v>7005.3757999999998</c:v>
                </c:pt>
                <c:pt idx="53">
                  <c:v>3449.6577000000002</c:v>
                </c:pt>
                <c:pt idx="54">
                  <c:v>1282.0810999999999</c:v>
                </c:pt>
                <c:pt idx="55">
                  <c:v>3212.0736000000002</c:v>
                </c:pt>
                <c:pt idx="56">
                  <c:v>3655.8128000000006</c:v>
                </c:pt>
                <c:pt idx="57">
                  <c:v>3754.2182000000003</c:v>
                </c:pt>
                <c:pt idx="58">
                  <c:v>4328.4113000000007</c:v>
                </c:pt>
                <c:pt idx="59">
                  <c:v>2160.3139000000001</c:v>
                </c:pt>
                <c:pt idx="60">
                  <c:v>4002.9710999999998</c:v>
                </c:pt>
                <c:pt idx="61">
                  <c:v>1202.6911000000002</c:v>
                </c:pt>
                <c:pt idx="62">
                  <c:v>1291.9401000000003</c:v>
                </c:pt>
                <c:pt idx="63">
                  <c:v>1471.8676</c:v>
                </c:pt>
                <c:pt idx="64">
                  <c:v>1393.7025000000001</c:v>
                </c:pt>
                <c:pt idx="65">
                  <c:v>1942.5795000000003</c:v>
                </c:pt>
                <c:pt idx="66">
                  <c:v>2484.4956000000002</c:v>
                </c:pt>
                <c:pt idx="67">
                  <c:v>2691.8697999999999</c:v>
                </c:pt>
                <c:pt idx="68">
                  <c:v>3262.1095000000005</c:v>
                </c:pt>
                <c:pt idx="69">
                  <c:v>4122.2164240000002</c:v>
                </c:pt>
                <c:pt idx="70">
                  <c:v>4170.4912999999997</c:v>
                </c:pt>
                <c:pt idx="71">
                  <c:v>4599.5230000000001</c:v>
                </c:pt>
                <c:pt idx="72">
                  <c:v>5376.0727810960998</c:v>
                </c:pt>
                <c:pt idx="73">
                  <c:v>1964.2462</c:v>
                </c:pt>
                <c:pt idx="74">
                  <c:v>3491.4918000000002</c:v>
                </c:pt>
                <c:pt idx="75">
                  <c:v>1408.6053999999999</c:v>
                </c:pt>
                <c:pt idx="76">
                  <c:v>1575.6561000000002</c:v>
                </c:pt>
                <c:pt idx="77">
                  <c:v>2135.0123354096104</c:v>
                </c:pt>
                <c:pt idx="78">
                  <c:v>1738.9061000000002</c:v>
                </c:pt>
                <c:pt idx="79">
                  <c:v>2249.6930000000002</c:v>
                </c:pt>
                <c:pt idx="80">
                  <c:v>2518.1653999999999</c:v>
                </c:pt>
                <c:pt idx="81">
                  <c:v>1921.6014999999998</c:v>
                </c:pt>
                <c:pt idx="82">
                  <c:v>1912.4330000000004</c:v>
                </c:pt>
                <c:pt idx="83">
                  <c:v>2000.7705000000001</c:v>
                </c:pt>
                <c:pt idx="84">
                  <c:v>1765.1352999999999</c:v>
                </c:pt>
                <c:pt idx="85">
                  <c:v>2670.9585999999999</c:v>
                </c:pt>
                <c:pt idx="86">
                  <c:v>2799.1181999999999</c:v>
                </c:pt>
                <c:pt idx="87">
                  <c:v>2660.4151000000002</c:v>
                </c:pt>
                <c:pt idx="88">
                  <c:v>2890.3553999999999</c:v>
                </c:pt>
                <c:pt idx="89">
                  <c:v>5876.2708690480495</c:v>
                </c:pt>
                <c:pt idx="90">
                  <c:v>4789.8759000000009</c:v>
                </c:pt>
                <c:pt idx="91">
                  <c:v>4623.0221000000001</c:v>
                </c:pt>
                <c:pt idx="92">
                  <c:v>4074.2889999999998</c:v>
                </c:pt>
                <c:pt idx="93">
                  <c:v>3717.9149000000002</c:v>
                </c:pt>
                <c:pt idx="94">
                  <c:v>2832.6318576864896</c:v>
                </c:pt>
                <c:pt idx="95">
                  <c:v>2181.6157000000003</c:v>
                </c:pt>
                <c:pt idx="96">
                  <c:v>2510.6066000000001</c:v>
                </c:pt>
                <c:pt idx="97">
                  <c:v>2008.4537</c:v>
                </c:pt>
                <c:pt idx="98">
                  <c:v>2096.3232559999997</c:v>
                </c:pt>
                <c:pt idx="99">
                  <c:v>2275.2318</c:v>
                </c:pt>
                <c:pt idx="100">
                  <c:v>2378.1754559999999</c:v>
                </c:pt>
                <c:pt idx="101">
                  <c:v>5209.0230000000001</c:v>
                </c:pt>
                <c:pt idx="102">
                  <c:v>3833.0617000000002</c:v>
                </c:pt>
                <c:pt idx="103">
                  <c:v>4111.6081999999997</c:v>
                </c:pt>
                <c:pt idx="104">
                  <c:v>5544.5174000000006</c:v>
                </c:pt>
                <c:pt idx="105">
                  <c:v>6465.9476000000004</c:v>
                </c:pt>
                <c:pt idx="106">
                  <c:v>3376.6273000000001</c:v>
                </c:pt>
                <c:pt idx="107">
                  <c:v>879.92960000000016</c:v>
                </c:pt>
                <c:pt idx="108">
                  <c:v>3544.0907576384402</c:v>
                </c:pt>
                <c:pt idx="109">
                  <c:v>3467.9296000000004</c:v>
                </c:pt>
                <c:pt idx="110">
                  <c:v>3493.7869960000003</c:v>
                </c:pt>
                <c:pt idx="111">
                  <c:v>3735.9487514096099</c:v>
                </c:pt>
                <c:pt idx="112">
                  <c:v>2759.6472999999996</c:v>
                </c:pt>
                <c:pt idx="113">
                  <c:v>3570.0888999999997</c:v>
                </c:pt>
                <c:pt idx="114">
                  <c:v>3514.7445000000002</c:v>
                </c:pt>
                <c:pt idx="115">
                  <c:v>3103.5803999999998</c:v>
                </c:pt>
                <c:pt idx="116">
                  <c:v>3762.6963000000005</c:v>
                </c:pt>
                <c:pt idx="117">
                  <c:v>4054.3680000000004</c:v>
                </c:pt>
                <c:pt idx="118">
                  <c:v>4002.3989000000001</c:v>
                </c:pt>
                <c:pt idx="119">
                  <c:v>3579.5709000000002</c:v>
                </c:pt>
                <c:pt idx="120">
                  <c:v>5665.4270629999992</c:v>
                </c:pt>
                <c:pt idx="121">
                  <c:v>3491.6920114096101</c:v>
                </c:pt>
                <c:pt idx="122">
                  <c:v>4404.4458999999997</c:v>
                </c:pt>
                <c:pt idx="123">
                  <c:v>4021.8049000000001</c:v>
                </c:pt>
                <c:pt idx="124">
                  <c:v>5247.3124999999991</c:v>
                </c:pt>
                <c:pt idx="125">
                  <c:v>3703.4620000000004</c:v>
                </c:pt>
                <c:pt idx="126">
                  <c:v>4196.3813000000009</c:v>
                </c:pt>
                <c:pt idx="127">
                  <c:v>4896.0947000000006</c:v>
                </c:pt>
                <c:pt idx="128">
                  <c:v>6778.6213000000007</c:v>
                </c:pt>
                <c:pt idx="129">
                  <c:v>4445.3569000000007</c:v>
                </c:pt>
                <c:pt idx="130">
                  <c:v>5198.5717830318899</c:v>
                </c:pt>
                <c:pt idx="131">
                  <c:v>5158.4556629999997</c:v>
                </c:pt>
                <c:pt idx="132">
                  <c:v>5433.8149000000003</c:v>
                </c:pt>
                <c:pt idx="133">
                  <c:v>7968.0416500000001</c:v>
                </c:pt>
                <c:pt idx="134">
                  <c:v>4832.7349440960998</c:v>
                </c:pt>
                <c:pt idx="135">
                  <c:v>4791.8899000000001</c:v>
                </c:pt>
                <c:pt idx="136">
                  <c:v>4218.7068999999992</c:v>
                </c:pt>
                <c:pt idx="137">
                  <c:v>4942.5052999999998</c:v>
                </c:pt>
                <c:pt idx="138">
                  <c:v>5063.573800000001</c:v>
                </c:pt>
                <c:pt idx="139">
                  <c:v>4872.0354000000007</c:v>
                </c:pt>
                <c:pt idx="140">
                  <c:v>4499.0264999999999</c:v>
                </c:pt>
                <c:pt idx="141">
                  <c:v>5528.2516000000005</c:v>
                </c:pt>
                <c:pt idx="142">
                  <c:v>5320.3882424576614</c:v>
                </c:pt>
                <c:pt idx="143">
                  <c:v>3970.0311000000002</c:v>
                </c:pt>
                <c:pt idx="144">
                  <c:v>3843.9958000000006</c:v>
                </c:pt>
                <c:pt idx="145">
                  <c:v>3350.1770999999999</c:v>
                </c:pt>
                <c:pt idx="146">
                  <c:v>4120.7904000000008</c:v>
                </c:pt>
                <c:pt idx="147">
                  <c:v>3638.2442690480507</c:v>
                </c:pt>
                <c:pt idx="148">
                  <c:v>3781.3272999999999</c:v>
                </c:pt>
                <c:pt idx="149">
                  <c:v>3655.5918000000001</c:v>
                </c:pt>
                <c:pt idx="150">
                  <c:v>3232.9197000000004</c:v>
                </c:pt>
                <c:pt idx="151">
                  <c:v>3180.8793000000001</c:v>
                </c:pt>
                <c:pt idx="152">
                  <c:v>3652.6527000000006</c:v>
                </c:pt>
                <c:pt idx="153">
                  <c:v>4764.9464038672695</c:v>
                </c:pt>
                <c:pt idx="154">
                  <c:v>5021.8438999999998</c:v>
                </c:pt>
                <c:pt idx="155">
                  <c:v>2964.7076999999999</c:v>
                </c:pt>
                <c:pt idx="156">
                  <c:v>3449.4624000000003</c:v>
                </c:pt>
                <c:pt idx="157">
                  <c:v>4152.5843000000004</c:v>
                </c:pt>
                <c:pt idx="158">
                  <c:v>6776.0608000000002</c:v>
                </c:pt>
                <c:pt idx="159">
                  <c:v>4061.9467000000004</c:v>
                </c:pt>
                <c:pt idx="160">
                  <c:v>186.25029999999998</c:v>
                </c:pt>
                <c:pt idx="161">
                  <c:v>2815.1219000000001</c:v>
                </c:pt>
                <c:pt idx="162">
                  <c:v>3975.9213</c:v>
                </c:pt>
                <c:pt idx="163">
                  <c:v>3488.2411999999999</c:v>
                </c:pt>
                <c:pt idx="164">
                  <c:v>3091.1336000000001</c:v>
                </c:pt>
                <c:pt idx="165">
                  <c:v>4777.9121999999998</c:v>
                </c:pt>
                <c:pt idx="166">
                  <c:v>2989.28865</c:v>
                </c:pt>
                <c:pt idx="167">
                  <c:v>3360.4107212288304</c:v>
                </c:pt>
                <c:pt idx="168">
                  <c:v>3118.5875826384399</c:v>
                </c:pt>
                <c:pt idx="169">
                  <c:v>3699.9681474096105</c:v>
                </c:pt>
                <c:pt idx="170">
                  <c:v>3435.3802000000005</c:v>
                </c:pt>
                <c:pt idx="171">
                  <c:v>3602.8216000000002</c:v>
                </c:pt>
                <c:pt idx="172">
                  <c:v>2584.0413000000003</c:v>
                </c:pt>
                <c:pt idx="173">
                  <c:v>3375.9112</c:v>
                </c:pt>
                <c:pt idx="174">
                  <c:v>3190.9277000000006</c:v>
                </c:pt>
                <c:pt idx="175">
                  <c:v>3449.9060999999997</c:v>
                </c:pt>
                <c:pt idx="176">
                  <c:v>5154.4478000000008</c:v>
                </c:pt>
                <c:pt idx="177">
                  <c:v>3155.9600000000005</c:v>
                </c:pt>
                <c:pt idx="178">
                  <c:v>3820.4847000000004</c:v>
                </c:pt>
                <c:pt idx="179">
                  <c:v>3938.6671999999999</c:v>
                </c:pt>
                <c:pt idx="180">
                  <c:v>3864.9601000000002</c:v>
                </c:pt>
                <c:pt idx="181">
                  <c:v>6001.7073000000009</c:v>
                </c:pt>
                <c:pt idx="182">
                  <c:v>5028.1641</c:v>
                </c:pt>
                <c:pt idx="183">
                  <c:v>5078.3464000000004</c:v>
                </c:pt>
                <c:pt idx="184">
                  <c:v>5130.6095000000005</c:v>
                </c:pt>
                <c:pt idx="185">
                  <c:v>4755.5609000000004</c:v>
                </c:pt>
                <c:pt idx="186">
                  <c:v>7111.3251114096101</c:v>
                </c:pt>
                <c:pt idx="187">
                  <c:v>5243.772234819221</c:v>
                </c:pt>
                <c:pt idx="188">
                  <c:v>4158.1232999999993</c:v>
                </c:pt>
                <c:pt idx="189">
                  <c:v>4023.3888999999999</c:v>
                </c:pt>
                <c:pt idx="190">
                  <c:v>3822.4987000000001</c:v>
                </c:pt>
                <c:pt idx="191">
                  <c:v>3946.5843690480506</c:v>
                </c:pt>
                <c:pt idx="192">
                  <c:v>4276.1893</c:v>
                </c:pt>
                <c:pt idx="193">
                  <c:v>4589.0131000000001</c:v>
                </c:pt>
                <c:pt idx="194">
                  <c:v>4181.3482999999997</c:v>
                </c:pt>
                <c:pt idx="195">
                  <c:v>6158.3904000000002</c:v>
                </c:pt>
                <c:pt idx="196">
                  <c:v>4117.6165999999994</c:v>
                </c:pt>
                <c:pt idx="197">
                  <c:v>3045.1833114096107</c:v>
                </c:pt>
                <c:pt idx="198">
                  <c:v>3245.0410000000002</c:v>
                </c:pt>
                <c:pt idx="199">
                  <c:v>3382.2845000000002</c:v>
                </c:pt>
                <c:pt idx="200">
                  <c:v>3793.2653</c:v>
                </c:pt>
                <c:pt idx="201">
                  <c:v>3468.6217000000001</c:v>
                </c:pt>
                <c:pt idx="202">
                  <c:v>3184.1181999999999</c:v>
                </c:pt>
                <c:pt idx="203">
                  <c:v>3795.1428999999998</c:v>
                </c:pt>
                <c:pt idx="204">
                  <c:v>2686.5912000000003</c:v>
                </c:pt>
                <c:pt idx="205">
                  <c:v>3027.4036000000001</c:v>
                </c:pt>
                <c:pt idx="206">
                  <c:v>4106.2131000000008</c:v>
                </c:pt>
                <c:pt idx="207">
                  <c:v>4562.3144999999995</c:v>
                </c:pt>
                <c:pt idx="208">
                  <c:v>2665.4452999999999</c:v>
                </c:pt>
                <c:pt idx="209">
                  <c:v>2877.1760000000004</c:v>
                </c:pt>
                <c:pt idx="210">
                  <c:v>3605.9681999999998</c:v>
                </c:pt>
                <c:pt idx="211">
                  <c:v>6577.875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04256"/>
        <c:axId val="513579048"/>
      </c:scatterChart>
      <c:valAx>
        <c:axId val="4917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79048"/>
        <c:crosses val="autoZero"/>
        <c:crossBetween val="midCat"/>
      </c:valAx>
      <c:valAx>
        <c:axId val="51357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0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0</xdr:row>
      <xdr:rowOff>175260</xdr:rowOff>
    </xdr:from>
    <xdr:to>
      <xdr:col>14</xdr:col>
      <xdr:colOff>76200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6" totalsRowShown="0" headerRowDxfId="2" tableBorderDxfId="1">
  <tableColumns count="2">
    <tableColumn id="1" name="Model Type" dataDxfId="0"/>
    <tableColumn id="2" name="R^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9"/>
  <sheetViews>
    <sheetView topLeftCell="G1" zoomScale="70" zoomScaleNormal="70" workbookViewId="0">
      <selection activeCell="U226" sqref="U226"/>
    </sheetView>
  </sheetViews>
  <sheetFormatPr defaultRowHeight="14.4" x14ac:dyDescent="0.3"/>
  <cols>
    <col min="1" max="17" width="16.5546875" customWidth="1"/>
    <col min="20" max="20" width="12" bestFit="1" customWidth="1"/>
    <col min="22" max="22" width="12" bestFit="1" customWidth="1"/>
  </cols>
  <sheetData>
    <row r="1" spans="1:22" ht="45.6" customHeight="1" x14ac:dyDescent="0.3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16</v>
      </c>
      <c r="T1" s="1" t="s">
        <v>32</v>
      </c>
      <c r="U1" s="1" t="s">
        <v>33</v>
      </c>
      <c r="V1" s="1" t="s">
        <v>36</v>
      </c>
    </row>
    <row r="2" spans="1:22" x14ac:dyDescent="0.3">
      <c r="A2">
        <v>2007</v>
      </c>
      <c r="B2">
        <v>53</v>
      </c>
      <c r="C2" t="str">
        <f>CONCATENATE(B2," ",A2)</f>
        <v>53 2007</v>
      </c>
      <c r="D2">
        <v>96</v>
      </c>
      <c r="E2">
        <v>0</v>
      </c>
      <c r="F2">
        <v>82</v>
      </c>
      <c r="G2">
        <v>944.64</v>
      </c>
      <c r="H2">
        <v>82</v>
      </c>
      <c r="I2">
        <v>1</v>
      </c>
      <c r="J2">
        <v>1</v>
      </c>
      <c r="K2">
        <v>80</v>
      </c>
      <c r="L2">
        <v>0</v>
      </c>
      <c r="M2">
        <v>0</v>
      </c>
      <c r="N2">
        <v>1</v>
      </c>
      <c r="O2">
        <v>0</v>
      </c>
      <c r="P2">
        <v>81</v>
      </c>
      <c r="Q2">
        <v>3</v>
      </c>
      <c r="R2">
        <f>5.9039*D2+5.8388*H2+5.8252*L2+3.0693*Q2-180.9078</f>
        <v>873.8561000000002</v>
      </c>
      <c r="S2">
        <f>G2-R2</f>
        <v>70.78389999999979</v>
      </c>
      <c r="T2">
        <f>S2^2</f>
        <v>5010.3604992099699</v>
      </c>
      <c r="U2">
        <f>(G2-$G$215)^2</f>
        <v>8470938.9411427937</v>
      </c>
    </row>
    <row r="3" spans="1:22" x14ac:dyDescent="0.3">
      <c r="A3">
        <v>2008</v>
      </c>
      <c r="B3">
        <v>1</v>
      </c>
      <c r="C3" t="str">
        <f t="shared" ref="C3:C66" si="0">CONCATENATE(B3," ",A3)</f>
        <v>1 2008</v>
      </c>
      <c r="D3">
        <v>188</v>
      </c>
      <c r="E3">
        <v>0</v>
      </c>
      <c r="F3">
        <v>171</v>
      </c>
      <c r="G3">
        <v>2017.04</v>
      </c>
      <c r="H3">
        <v>171</v>
      </c>
      <c r="I3">
        <v>3</v>
      </c>
      <c r="J3">
        <v>2</v>
      </c>
      <c r="K3">
        <v>166</v>
      </c>
      <c r="L3">
        <v>0</v>
      </c>
      <c r="M3">
        <v>0</v>
      </c>
      <c r="N3">
        <v>0</v>
      </c>
      <c r="O3">
        <v>0</v>
      </c>
      <c r="P3">
        <v>171</v>
      </c>
      <c r="Q3">
        <v>7</v>
      </c>
      <c r="R3">
        <f t="shared" ref="R3:R65" si="1">5.9039*D3+5.8388*H3+5.8252*L3+3.0693*Q3-180.9078</f>
        <v>1948.9452999999999</v>
      </c>
      <c r="S3">
        <f t="shared" ref="S3:S65" si="2">G3-R3</f>
        <v>68.094700000000103</v>
      </c>
      <c r="T3">
        <f t="shared" ref="T3:T65" si="3">S3^2</f>
        <v>4636.888168090014</v>
      </c>
      <c r="U3">
        <f t="shared" ref="U3:U66" si="4">(G3-$G$215)^2</f>
        <v>3378566.5755902776</v>
      </c>
    </row>
    <row r="4" spans="1:22" x14ac:dyDescent="0.3">
      <c r="A4">
        <v>2008</v>
      </c>
      <c r="B4">
        <v>2</v>
      </c>
      <c r="C4" t="str">
        <f t="shared" si="0"/>
        <v>2 2008</v>
      </c>
      <c r="D4">
        <v>306</v>
      </c>
      <c r="E4">
        <v>0</v>
      </c>
      <c r="F4">
        <v>276</v>
      </c>
      <c r="G4">
        <v>3462.62</v>
      </c>
      <c r="H4">
        <v>276</v>
      </c>
      <c r="I4">
        <v>7</v>
      </c>
      <c r="J4">
        <v>23</v>
      </c>
      <c r="K4">
        <v>246</v>
      </c>
      <c r="L4">
        <v>0</v>
      </c>
      <c r="M4">
        <v>0</v>
      </c>
      <c r="N4">
        <v>8</v>
      </c>
      <c r="O4">
        <v>0</v>
      </c>
      <c r="P4">
        <v>268</v>
      </c>
      <c r="Q4">
        <v>12</v>
      </c>
      <c r="R4">
        <f t="shared" si="1"/>
        <v>3274.0260000000003</v>
      </c>
      <c r="S4">
        <f t="shared" si="2"/>
        <v>188.5939999999996</v>
      </c>
      <c r="T4">
        <f t="shared" si="3"/>
        <v>35567.69683599985</v>
      </c>
      <c r="U4">
        <f t="shared" si="4"/>
        <v>154062.3335730776</v>
      </c>
    </row>
    <row r="5" spans="1:22" x14ac:dyDescent="0.3">
      <c r="A5">
        <v>2008</v>
      </c>
      <c r="B5">
        <v>3</v>
      </c>
      <c r="C5" t="str">
        <f t="shared" si="0"/>
        <v>3 2008</v>
      </c>
      <c r="D5">
        <v>349</v>
      </c>
      <c r="E5">
        <v>4</v>
      </c>
      <c r="F5">
        <v>319</v>
      </c>
      <c r="G5">
        <v>3594.52</v>
      </c>
      <c r="H5">
        <v>319</v>
      </c>
      <c r="I5">
        <v>13</v>
      </c>
      <c r="J5">
        <v>18</v>
      </c>
      <c r="K5">
        <v>288</v>
      </c>
      <c r="L5">
        <v>0</v>
      </c>
      <c r="M5">
        <v>0</v>
      </c>
      <c r="N5">
        <v>2</v>
      </c>
      <c r="O5">
        <v>4</v>
      </c>
      <c r="P5">
        <v>313</v>
      </c>
      <c r="Q5">
        <v>12</v>
      </c>
      <c r="R5">
        <f t="shared" si="1"/>
        <v>3778.9621000000002</v>
      </c>
      <c r="S5">
        <f t="shared" si="2"/>
        <v>-184.44210000000021</v>
      </c>
      <c r="T5">
        <f t="shared" si="3"/>
        <v>34018.888252410077</v>
      </c>
      <c r="U5">
        <f t="shared" si="4"/>
        <v>67916.39920271498</v>
      </c>
    </row>
    <row r="6" spans="1:22" x14ac:dyDescent="0.3">
      <c r="A6">
        <v>2008</v>
      </c>
      <c r="B6">
        <v>4</v>
      </c>
      <c r="C6" t="str">
        <f t="shared" si="0"/>
        <v>4 2008</v>
      </c>
      <c r="D6">
        <v>236</v>
      </c>
      <c r="E6">
        <v>4</v>
      </c>
      <c r="F6">
        <v>209</v>
      </c>
      <c r="G6">
        <v>2343.7600000000002</v>
      </c>
      <c r="H6">
        <v>209</v>
      </c>
      <c r="I6">
        <v>11</v>
      </c>
      <c r="J6">
        <v>9</v>
      </c>
      <c r="K6">
        <v>189</v>
      </c>
      <c r="L6">
        <v>0</v>
      </c>
      <c r="M6">
        <v>0</v>
      </c>
      <c r="N6">
        <v>5</v>
      </c>
      <c r="O6">
        <v>4</v>
      </c>
      <c r="P6">
        <v>200</v>
      </c>
      <c r="Q6">
        <v>13</v>
      </c>
      <c r="R6">
        <f t="shared" si="1"/>
        <v>2472.6227000000003</v>
      </c>
      <c r="S6">
        <f t="shared" si="2"/>
        <v>-128.86270000000013</v>
      </c>
      <c r="T6">
        <f t="shared" si="3"/>
        <v>16605.595451290035</v>
      </c>
      <c r="U6">
        <f t="shared" si="4"/>
        <v>2284232.474827541</v>
      </c>
    </row>
    <row r="7" spans="1:22" x14ac:dyDescent="0.3">
      <c r="A7">
        <v>2008</v>
      </c>
      <c r="B7">
        <v>5</v>
      </c>
      <c r="C7" t="str">
        <f t="shared" si="0"/>
        <v>5 2008</v>
      </c>
      <c r="D7">
        <v>342</v>
      </c>
      <c r="E7">
        <v>3</v>
      </c>
      <c r="F7">
        <v>315</v>
      </c>
      <c r="G7">
        <v>3700.44</v>
      </c>
      <c r="H7">
        <v>315</v>
      </c>
      <c r="I7">
        <v>8</v>
      </c>
      <c r="J7">
        <v>11</v>
      </c>
      <c r="K7">
        <v>296</v>
      </c>
      <c r="L7">
        <v>0</v>
      </c>
      <c r="M7">
        <v>0</v>
      </c>
      <c r="N7">
        <v>1</v>
      </c>
      <c r="O7">
        <v>3</v>
      </c>
      <c r="P7">
        <v>311</v>
      </c>
      <c r="Q7">
        <v>8</v>
      </c>
      <c r="R7">
        <f t="shared" si="1"/>
        <v>3702.0024000000003</v>
      </c>
      <c r="S7">
        <f t="shared" si="2"/>
        <v>-1.5624000000002525</v>
      </c>
      <c r="T7">
        <f t="shared" si="3"/>
        <v>2.4410937600007889</v>
      </c>
      <c r="U7">
        <f t="shared" si="4"/>
        <v>23928.299906666431</v>
      </c>
    </row>
    <row r="8" spans="1:22" x14ac:dyDescent="0.3">
      <c r="A8">
        <v>2008</v>
      </c>
      <c r="B8">
        <v>6</v>
      </c>
      <c r="C8" t="str">
        <f t="shared" si="0"/>
        <v>6 2008</v>
      </c>
      <c r="D8">
        <v>311</v>
      </c>
      <c r="E8">
        <v>0</v>
      </c>
      <c r="F8">
        <v>277</v>
      </c>
      <c r="G8">
        <v>3232.59</v>
      </c>
      <c r="H8">
        <v>277</v>
      </c>
      <c r="I8">
        <v>6</v>
      </c>
      <c r="J8">
        <v>12</v>
      </c>
      <c r="K8">
        <v>259</v>
      </c>
      <c r="L8">
        <v>0</v>
      </c>
      <c r="M8">
        <v>0</v>
      </c>
      <c r="N8">
        <v>6</v>
      </c>
      <c r="O8">
        <v>0</v>
      </c>
      <c r="P8">
        <v>271</v>
      </c>
      <c r="Q8">
        <v>12</v>
      </c>
      <c r="R8">
        <f t="shared" si="1"/>
        <v>3309.3843000000002</v>
      </c>
      <c r="S8">
        <f t="shared" si="2"/>
        <v>-76.794300000000021</v>
      </c>
      <c r="T8">
        <f t="shared" si="3"/>
        <v>5897.3645124900031</v>
      </c>
      <c r="U8">
        <f t="shared" si="4"/>
        <v>387553.24979919178</v>
      </c>
    </row>
    <row r="9" spans="1:22" x14ac:dyDescent="0.3">
      <c r="A9">
        <v>2008</v>
      </c>
      <c r="B9">
        <v>7</v>
      </c>
      <c r="C9" t="str">
        <f t="shared" si="0"/>
        <v>7 2008</v>
      </c>
      <c r="D9">
        <v>281</v>
      </c>
      <c r="E9">
        <v>0</v>
      </c>
      <c r="F9">
        <v>261</v>
      </c>
      <c r="G9">
        <v>3044.32</v>
      </c>
      <c r="H9">
        <v>261</v>
      </c>
      <c r="I9">
        <v>7</v>
      </c>
      <c r="J9">
        <v>3</v>
      </c>
      <c r="K9">
        <v>251</v>
      </c>
      <c r="L9">
        <v>0</v>
      </c>
      <c r="M9">
        <v>0</v>
      </c>
      <c r="N9">
        <v>5</v>
      </c>
      <c r="O9">
        <v>0</v>
      </c>
      <c r="P9">
        <v>256</v>
      </c>
      <c r="Q9">
        <v>10</v>
      </c>
      <c r="R9">
        <f t="shared" si="1"/>
        <v>3032.7079000000003</v>
      </c>
      <c r="S9">
        <f t="shared" si="2"/>
        <v>11.612099999999828</v>
      </c>
      <c r="T9">
        <f t="shared" si="3"/>
        <v>134.84086640999598</v>
      </c>
      <c r="U9">
        <f t="shared" si="4"/>
        <v>657409.20697051962</v>
      </c>
    </row>
    <row r="10" spans="1:22" x14ac:dyDescent="0.3">
      <c r="A10">
        <v>2008</v>
      </c>
      <c r="B10">
        <v>8</v>
      </c>
      <c r="C10" t="str">
        <f t="shared" si="0"/>
        <v>8 2008</v>
      </c>
      <c r="D10">
        <v>283</v>
      </c>
      <c r="E10">
        <v>0</v>
      </c>
      <c r="F10">
        <v>250</v>
      </c>
      <c r="G10">
        <v>2826.28</v>
      </c>
      <c r="H10">
        <v>250</v>
      </c>
      <c r="I10">
        <v>8</v>
      </c>
      <c r="J10">
        <v>8</v>
      </c>
      <c r="K10">
        <v>234</v>
      </c>
      <c r="L10">
        <v>0</v>
      </c>
      <c r="M10">
        <v>0</v>
      </c>
      <c r="N10">
        <v>10</v>
      </c>
      <c r="O10">
        <v>0</v>
      </c>
      <c r="P10">
        <v>240</v>
      </c>
      <c r="Q10">
        <v>11</v>
      </c>
      <c r="R10">
        <f t="shared" si="1"/>
        <v>2983.3582000000001</v>
      </c>
      <c r="S10">
        <f t="shared" si="2"/>
        <v>-157.07819999999992</v>
      </c>
      <c r="T10">
        <f t="shared" si="3"/>
        <v>24673.560915239977</v>
      </c>
      <c r="U10">
        <f t="shared" si="4"/>
        <v>1058527.6920588731</v>
      </c>
    </row>
    <row r="11" spans="1:22" x14ac:dyDescent="0.3">
      <c r="A11">
        <v>2008</v>
      </c>
      <c r="B11">
        <v>9</v>
      </c>
      <c r="C11" t="str">
        <f t="shared" si="0"/>
        <v>9 2008</v>
      </c>
      <c r="D11">
        <v>298</v>
      </c>
      <c r="E11">
        <v>2</v>
      </c>
      <c r="F11">
        <v>268</v>
      </c>
      <c r="G11">
        <v>3121.62</v>
      </c>
      <c r="H11">
        <v>268</v>
      </c>
      <c r="I11">
        <v>3</v>
      </c>
      <c r="J11">
        <v>15</v>
      </c>
      <c r="K11">
        <v>250</v>
      </c>
      <c r="L11">
        <v>0</v>
      </c>
      <c r="M11">
        <v>0</v>
      </c>
      <c r="N11">
        <v>0</v>
      </c>
      <c r="O11">
        <v>2</v>
      </c>
      <c r="P11">
        <v>266</v>
      </c>
      <c r="Q11">
        <v>13</v>
      </c>
      <c r="R11">
        <f t="shared" si="1"/>
        <v>3183.1537000000003</v>
      </c>
      <c r="S11">
        <f t="shared" si="2"/>
        <v>-61.533700000000408</v>
      </c>
      <c r="T11">
        <f t="shared" si="3"/>
        <v>3786.3962356900502</v>
      </c>
      <c r="U11">
        <f t="shared" si="4"/>
        <v>538033.6188671916</v>
      </c>
    </row>
    <row r="12" spans="1:22" x14ac:dyDescent="0.3">
      <c r="A12">
        <v>2008</v>
      </c>
      <c r="B12">
        <v>10</v>
      </c>
      <c r="C12" t="str">
        <f t="shared" si="0"/>
        <v>10 2008</v>
      </c>
      <c r="D12">
        <v>328</v>
      </c>
      <c r="E12">
        <v>0</v>
      </c>
      <c r="F12">
        <v>300</v>
      </c>
      <c r="G12">
        <v>3496.12</v>
      </c>
      <c r="H12">
        <v>300</v>
      </c>
      <c r="I12">
        <v>4</v>
      </c>
      <c r="J12">
        <v>7</v>
      </c>
      <c r="K12">
        <v>289</v>
      </c>
      <c r="L12">
        <v>0</v>
      </c>
      <c r="M12">
        <v>0</v>
      </c>
      <c r="N12">
        <v>7</v>
      </c>
      <c r="O12">
        <v>0</v>
      </c>
      <c r="P12">
        <v>293</v>
      </c>
      <c r="Q12">
        <v>12</v>
      </c>
      <c r="R12">
        <f t="shared" si="1"/>
        <v>3544.0430000000001</v>
      </c>
      <c r="S12">
        <f t="shared" si="2"/>
        <v>-47.923000000000229</v>
      </c>
      <c r="T12">
        <f t="shared" si="3"/>
        <v>2296.6139290000219</v>
      </c>
      <c r="U12">
        <f t="shared" si="4"/>
        <v>128886.56434330394</v>
      </c>
    </row>
    <row r="13" spans="1:22" x14ac:dyDescent="0.3">
      <c r="A13">
        <v>2008</v>
      </c>
      <c r="B13">
        <v>11</v>
      </c>
      <c r="C13" t="str">
        <f t="shared" si="0"/>
        <v>11 2008</v>
      </c>
      <c r="D13">
        <v>345</v>
      </c>
      <c r="E13">
        <v>15</v>
      </c>
      <c r="F13">
        <v>306</v>
      </c>
      <c r="G13">
        <v>3978.25</v>
      </c>
      <c r="H13">
        <v>306</v>
      </c>
      <c r="I13">
        <v>18</v>
      </c>
      <c r="J13">
        <v>8</v>
      </c>
      <c r="K13">
        <v>280</v>
      </c>
      <c r="L13">
        <v>0</v>
      </c>
      <c r="M13">
        <v>0</v>
      </c>
      <c r="N13">
        <v>3</v>
      </c>
      <c r="O13">
        <v>15</v>
      </c>
      <c r="P13">
        <v>288</v>
      </c>
      <c r="Q13">
        <v>13</v>
      </c>
      <c r="R13">
        <f t="shared" si="1"/>
        <v>3682.5114000000003</v>
      </c>
      <c r="S13">
        <f t="shared" si="2"/>
        <v>295.73859999999968</v>
      </c>
      <c r="T13">
        <f t="shared" si="3"/>
        <v>87461.319529959816</v>
      </c>
      <c r="U13">
        <f t="shared" si="4"/>
        <v>15159.088519400204</v>
      </c>
    </row>
    <row r="14" spans="1:22" x14ac:dyDescent="0.3">
      <c r="A14">
        <v>2008</v>
      </c>
      <c r="B14">
        <v>12</v>
      </c>
      <c r="C14" t="str">
        <f t="shared" si="0"/>
        <v>12 2008</v>
      </c>
      <c r="D14">
        <v>417</v>
      </c>
      <c r="E14">
        <v>14</v>
      </c>
      <c r="F14">
        <v>368</v>
      </c>
      <c r="G14">
        <v>4552.3100000000004</v>
      </c>
      <c r="H14">
        <v>368</v>
      </c>
      <c r="I14">
        <v>21</v>
      </c>
      <c r="J14">
        <v>16</v>
      </c>
      <c r="K14">
        <v>331</v>
      </c>
      <c r="L14">
        <v>0</v>
      </c>
      <c r="M14">
        <v>0</v>
      </c>
      <c r="N14">
        <v>4</v>
      </c>
      <c r="O14">
        <v>14</v>
      </c>
      <c r="P14">
        <v>350</v>
      </c>
      <c r="Q14">
        <v>23</v>
      </c>
      <c r="R14">
        <f t="shared" si="1"/>
        <v>4500.2907999999998</v>
      </c>
      <c r="S14">
        <f t="shared" si="2"/>
        <v>52.019200000000637</v>
      </c>
      <c r="T14">
        <f t="shared" si="3"/>
        <v>2705.9971686400663</v>
      </c>
      <c r="U14">
        <f t="shared" si="4"/>
        <v>486063.09013600182</v>
      </c>
    </row>
    <row r="15" spans="1:22" x14ac:dyDescent="0.3">
      <c r="A15">
        <v>2008</v>
      </c>
      <c r="B15">
        <v>13</v>
      </c>
      <c r="C15" t="str">
        <f t="shared" si="0"/>
        <v>13 2008</v>
      </c>
      <c r="D15">
        <v>290</v>
      </c>
      <c r="E15">
        <v>0</v>
      </c>
      <c r="F15">
        <v>256</v>
      </c>
      <c r="G15">
        <v>2978.71</v>
      </c>
      <c r="H15">
        <v>256</v>
      </c>
      <c r="I15">
        <v>10</v>
      </c>
      <c r="J15">
        <v>11</v>
      </c>
      <c r="K15">
        <v>235</v>
      </c>
      <c r="L15">
        <v>0</v>
      </c>
      <c r="M15">
        <v>0</v>
      </c>
      <c r="N15">
        <v>7</v>
      </c>
      <c r="O15">
        <v>0</v>
      </c>
      <c r="P15">
        <v>249</v>
      </c>
      <c r="Q15">
        <v>12</v>
      </c>
      <c r="R15">
        <f t="shared" si="1"/>
        <v>3062.7876000000001</v>
      </c>
      <c r="S15">
        <f t="shared" si="2"/>
        <v>-84.077600000000075</v>
      </c>
      <c r="T15">
        <f t="shared" si="3"/>
        <v>7069.0428217600129</v>
      </c>
      <c r="U15">
        <f t="shared" si="4"/>
        <v>768108.07198590634</v>
      </c>
    </row>
    <row r="16" spans="1:22" x14ac:dyDescent="0.3">
      <c r="A16">
        <v>2008</v>
      </c>
      <c r="B16">
        <v>14</v>
      </c>
      <c r="C16" t="str">
        <f t="shared" si="0"/>
        <v>14 2008</v>
      </c>
      <c r="D16">
        <v>315</v>
      </c>
      <c r="E16">
        <v>0</v>
      </c>
      <c r="F16">
        <v>276</v>
      </c>
      <c r="G16">
        <v>3221.83</v>
      </c>
      <c r="H16">
        <v>276</v>
      </c>
      <c r="I16">
        <v>7</v>
      </c>
      <c r="J16">
        <v>4</v>
      </c>
      <c r="K16">
        <v>265</v>
      </c>
      <c r="L16">
        <v>0</v>
      </c>
      <c r="M16">
        <v>0</v>
      </c>
      <c r="N16">
        <v>2</v>
      </c>
      <c r="O16">
        <v>0</v>
      </c>
      <c r="P16">
        <v>274</v>
      </c>
      <c r="Q16">
        <v>9</v>
      </c>
      <c r="R16">
        <f t="shared" si="1"/>
        <v>3317.9531999999999</v>
      </c>
      <c r="S16">
        <f t="shared" si="2"/>
        <v>-96.123199999999997</v>
      </c>
      <c r="T16">
        <f t="shared" si="3"/>
        <v>9239.6695782400002</v>
      </c>
      <c r="U16">
        <f t="shared" si="4"/>
        <v>401066.03977269545</v>
      </c>
    </row>
    <row r="17" spans="1:21" x14ac:dyDescent="0.3">
      <c r="A17">
        <v>2008</v>
      </c>
      <c r="B17">
        <v>15</v>
      </c>
      <c r="C17" t="str">
        <f t="shared" si="0"/>
        <v>15 2008</v>
      </c>
      <c r="D17">
        <v>351</v>
      </c>
      <c r="E17">
        <v>2</v>
      </c>
      <c r="F17">
        <v>283</v>
      </c>
      <c r="G17">
        <v>3805.39</v>
      </c>
      <c r="H17">
        <v>283</v>
      </c>
      <c r="I17">
        <v>1</v>
      </c>
      <c r="J17">
        <v>2</v>
      </c>
      <c r="K17">
        <v>280</v>
      </c>
      <c r="L17">
        <v>0</v>
      </c>
      <c r="M17">
        <v>0</v>
      </c>
      <c r="N17">
        <v>0</v>
      </c>
      <c r="O17">
        <v>2</v>
      </c>
      <c r="P17">
        <v>281</v>
      </c>
      <c r="Q17">
        <v>3</v>
      </c>
      <c r="R17">
        <f t="shared" si="1"/>
        <v>3552.9494</v>
      </c>
      <c r="S17">
        <f t="shared" si="2"/>
        <v>252.4405999999999</v>
      </c>
      <c r="T17">
        <f t="shared" si="3"/>
        <v>63726.256528359954</v>
      </c>
      <c r="U17">
        <f t="shared" si="4"/>
        <v>2473.8437450322776</v>
      </c>
    </row>
    <row r="18" spans="1:21" x14ac:dyDescent="0.3">
      <c r="A18">
        <v>2008</v>
      </c>
      <c r="B18">
        <v>16</v>
      </c>
      <c r="C18" t="str">
        <f t="shared" si="0"/>
        <v>16 2008</v>
      </c>
      <c r="D18">
        <v>285</v>
      </c>
      <c r="E18">
        <v>0</v>
      </c>
      <c r="F18">
        <v>248</v>
      </c>
      <c r="G18">
        <v>2870.76</v>
      </c>
      <c r="H18">
        <v>248</v>
      </c>
      <c r="I18">
        <v>3</v>
      </c>
      <c r="J18">
        <v>2</v>
      </c>
      <c r="K18">
        <v>243</v>
      </c>
      <c r="L18">
        <v>0</v>
      </c>
      <c r="M18">
        <v>0</v>
      </c>
      <c r="N18">
        <v>4</v>
      </c>
      <c r="O18">
        <v>0</v>
      </c>
      <c r="P18">
        <v>244</v>
      </c>
      <c r="Q18">
        <v>6</v>
      </c>
      <c r="R18">
        <f t="shared" si="1"/>
        <v>2968.1419000000001</v>
      </c>
      <c r="S18">
        <f t="shared" si="2"/>
        <v>-97.38189999999986</v>
      </c>
      <c r="T18">
        <f t="shared" si="3"/>
        <v>9483.2344476099734</v>
      </c>
      <c r="U18">
        <f t="shared" si="4"/>
        <v>968979.86664572894</v>
      </c>
    </row>
    <row r="19" spans="1:21" x14ac:dyDescent="0.3">
      <c r="A19">
        <v>2008</v>
      </c>
      <c r="B19">
        <v>17</v>
      </c>
      <c r="C19" t="str">
        <f t="shared" si="0"/>
        <v>17 2008</v>
      </c>
      <c r="D19">
        <v>316</v>
      </c>
      <c r="E19">
        <v>3</v>
      </c>
      <c r="F19">
        <v>282</v>
      </c>
      <c r="G19">
        <v>3353.81</v>
      </c>
      <c r="H19">
        <v>282</v>
      </c>
      <c r="I19">
        <v>1</v>
      </c>
      <c r="J19">
        <v>5</v>
      </c>
      <c r="K19">
        <v>276</v>
      </c>
      <c r="L19">
        <v>0</v>
      </c>
      <c r="M19">
        <v>0</v>
      </c>
      <c r="N19">
        <v>1</v>
      </c>
      <c r="O19">
        <v>3</v>
      </c>
      <c r="P19">
        <v>278</v>
      </c>
      <c r="Q19">
        <v>8</v>
      </c>
      <c r="R19">
        <f t="shared" si="1"/>
        <v>3355.8206</v>
      </c>
      <c r="S19">
        <f t="shared" si="2"/>
        <v>-2.0106000000000677</v>
      </c>
      <c r="T19">
        <f t="shared" si="3"/>
        <v>4.0425123600002717</v>
      </c>
      <c r="U19">
        <f t="shared" si="4"/>
        <v>251319.48616238119</v>
      </c>
    </row>
    <row r="20" spans="1:21" x14ac:dyDescent="0.3">
      <c r="A20">
        <v>2008</v>
      </c>
      <c r="B20">
        <v>18</v>
      </c>
      <c r="C20" t="str">
        <f t="shared" si="0"/>
        <v>18 2008</v>
      </c>
      <c r="D20">
        <v>360</v>
      </c>
      <c r="E20">
        <v>0</v>
      </c>
      <c r="F20">
        <v>311</v>
      </c>
      <c r="G20">
        <v>3697.93</v>
      </c>
      <c r="H20">
        <v>311</v>
      </c>
      <c r="I20">
        <v>2</v>
      </c>
      <c r="J20">
        <v>7</v>
      </c>
      <c r="K20">
        <v>302</v>
      </c>
      <c r="L20">
        <v>0</v>
      </c>
      <c r="M20">
        <v>0</v>
      </c>
      <c r="N20">
        <v>0</v>
      </c>
      <c r="O20">
        <v>0</v>
      </c>
      <c r="P20">
        <v>311</v>
      </c>
      <c r="Q20">
        <v>8</v>
      </c>
      <c r="R20">
        <f t="shared" si="1"/>
        <v>3784.9174000000003</v>
      </c>
      <c r="S20">
        <f t="shared" si="2"/>
        <v>-86.987400000000434</v>
      </c>
      <c r="T20">
        <f t="shared" si="3"/>
        <v>7566.8077587600756</v>
      </c>
      <c r="U20">
        <f t="shared" si="4"/>
        <v>24711.132510151034</v>
      </c>
    </row>
    <row r="21" spans="1:21" x14ac:dyDescent="0.3">
      <c r="A21">
        <v>2008</v>
      </c>
      <c r="B21">
        <v>19</v>
      </c>
      <c r="C21" t="str">
        <f t="shared" si="0"/>
        <v>19 2008</v>
      </c>
      <c r="D21">
        <v>456.34999850000003</v>
      </c>
      <c r="E21">
        <v>1</v>
      </c>
      <c r="F21">
        <v>395</v>
      </c>
      <c r="G21">
        <v>4775.3320409999997</v>
      </c>
      <c r="H21">
        <v>395</v>
      </c>
      <c r="I21">
        <v>4</v>
      </c>
      <c r="J21">
        <v>9</v>
      </c>
      <c r="K21">
        <v>382</v>
      </c>
      <c r="L21">
        <v>0</v>
      </c>
      <c r="M21">
        <v>0</v>
      </c>
      <c r="N21">
        <v>4</v>
      </c>
      <c r="O21">
        <v>1</v>
      </c>
      <c r="P21">
        <v>390</v>
      </c>
      <c r="Q21">
        <v>16</v>
      </c>
      <c r="R21">
        <f t="shared" si="1"/>
        <v>4868.7717561441505</v>
      </c>
      <c r="S21">
        <f t="shared" si="2"/>
        <v>-93.439715144150796</v>
      </c>
      <c r="T21">
        <f t="shared" si="3"/>
        <v>8730.9803662200429</v>
      </c>
      <c r="U21">
        <f t="shared" si="4"/>
        <v>846775.93773040513</v>
      </c>
    </row>
    <row r="22" spans="1:21" x14ac:dyDescent="0.3">
      <c r="A22">
        <v>2008</v>
      </c>
      <c r="B22">
        <v>20</v>
      </c>
      <c r="C22" t="str">
        <f t="shared" si="0"/>
        <v>20 2008</v>
      </c>
      <c r="D22">
        <v>396</v>
      </c>
      <c r="E22">
        <v>2</v>
      </c>
      <c r="F22">
        <v>355</v>
      </c>
      <c r="G22">
        <v>4396.4399999999996</v>
      </c>
      <c r="H22">
        <v>355</v>
      </c>
      <c r="I22">
        <v>12</v>
      </c>
      <c r="J22">
        <v>12</v>
      </c>
      <c r="K22">
        <v>331</v>
      </c>
      <c r="L22">
        <v>0</v>
      </c>
      <c r="M22">
        <v>0</v>
      </c>
      <c r="N22">
        <v>3</v>
      </c>
      <c r="O22">
        <v>2</v>
      </c>
      <c r="P22">
        <v>350</v>
      </c>
      <c r="Q22">
        <v>16</v>
      </c>
      <c r="R22">
        <f t="shared" si="1"/>
        <v>4278.9193999999998</v>
      </c>
      <c r="S22">
        <f t="shared" si="2"/>
        <v>117.52059999999983</v>
      </c>
      <c r="T22">
        <f t="shared" si="3"/>
        <v>13811.09142435996</v>
      </c>
      <c r="U22">
        <f t="shared" si="4"/>
        <v>293018.95232689095</v>
      </c>
    </row>
    <row r="23" spans="1:21" x14ac:dyDescent="0.3">
      <c r="A23">
        <v>2008</v>
      </c>
      <c r="B23">
        <v>21</v>
      </c>
      <c r="C23" t="str">
        <f t="shared" si="0"/>
        <v>21 2008</v>
      </c>
      <c r="D23">
        <v>444</v>
      </c>
      <c r="E23">
        <v>0</v>
      </c>
      <c r="F23">
        <v>390</v>
      </c>
      <c r="G23">
        <v>4776.04</v>
      </c>
      <c r="H23">
        <v>390</v>
      </c>
      <c r="I23">
        <v>4</v>
      </c>
      <c r="J23">
        <v>9</v>
      </c>
      <c r="K23">
        <v>377</v>
      </c>
      <c r="L23">
        <v>0</v>
      </c>
      <c r="M23">
        <v>0</v>
      </c>
      <c r="N23">
        <v>0</v>
      </c>
      <c r="O23">
        <v>0</v>
      </c>
      <c r="P23">
        <v>390</v>
      </c>
      <c r="Q23">
        <v>13</v>
      </c>
      <c r="R23">
        <f t="shared" si="1"/>
        <v>4757.4566999999997</v>
      </c>
      <c r="S23">
        <f t="shared" si="2"/>
        <v>18.583300000000236</v>
      </c>
      <c r="T23">
        <f t="shared" si="3"/>
        <v>345.33903889000874</v>
      </c>
      <c r="U23">
        <f t="shared" si="4"/>
        <v>848079.37275608303</v>
      </c>
    </row>
    <row r="24" spans="1:21" x14ac:dyDescent="0.3">
      <c r="A24">
        <v>2008</v>
      </c>
      <c r="B24">
        <v>22</v>
      </c>
      <c r="C24" t="str">
        <f t="shared" si="0"/>
        <v>22 2008</v>
      </c>
      <c r="D24">
        <v>486</v>
      </c>
      <c r="E24">
        <v>0</v>
      </c>
      <c r="F24">
        <v>437</v>
      </c>
      <c r="G24">
        <v>5171.7299999999996</v>
      </c>
      <c r="H24">
        <v>437</v>
      </c>
      <c r="I24">
        <v>9</v>
      </c>
      <c r="J24">
        <v>9</v>
      </c>
      <c r="K24">
        <v>419</v>
      </c>
      <c r="L24">
        <v>0</v>
      </c>
      <c r="M24">
        <v>0</v>
      </c>
      <c r="N24">
        <v>0</v>
      </c>
      <c r="O24">
        <v>0</v>
      </c>
      <c r="P24">
        <v>437</v>
      </c>
      <c r="Q24">
        <v>22</v>
      </c>
      <c r="R24">
        <f t="shared" si="1"/>
        <v>5307.4678000000004</v>
      </c>
      <c r="S24">
        <f t="shared" si="2"/>
        <v>-135.73780000000079</v>
      </c>
      <c r="T24">
        <f t="shared" si="3"/>
        <v>18424.750348840214</v>
      </c>
      <c r="U24">
        <f t="shared" si="4"/>
        <v>1733441.4854999883</v>
      </c>
    </row>
    <row r="25" spans="1:21" x14ac:dyDescent="0.3">
      <c r="A25">
        <v>2008</v>
      </c>
      <c r="B25">
        <v>23</v>
      </c>
      <c r="C25" t="str">
        <f t="shared" si="0"/>
        <v>23 2008</v>
      </c>
      <c r="D25">
        <v>388</v>
      </c>
      <c r="E25">
        <v>0</v>
      </c>
      <c r="F25">
        <v>341</v>
      </c>
      <c r="G25">
        <v>4038.41</v>
      </c>
      <c r="H25">
        <v>341</v>
      </c>
      <c r="I25">
        <v>4</v>
      </c>
      <c r="J25">
        <v>19</v>
      </c>
      <c r="K25">
        <v>318</v>
      </c>
      <c r="L25">
        <v>0</v>
      </c>
      <c r="M25">
        <v>0</v>
      </c>
      <c r="N25">
        <v>8</v>
      </c>
      <c r="O25">
        <v>0</v>
      </c>
      <c r="P25">
        <v>333</v>
      </c>
      <c r="Q25">
        <v>19</v>
      </c>
      <c r="R25">
        <f t="shared" si="1"/>
        <v>4159.152900000001</v>
      </c>
      <c r="S25">
        <f t="shared" si="2"/>
        <v>-120.7429000000011</v>
      </c>
      <c r="T25">
        <f t="shared" si="3"/>
        <v>14578.847900410266</v>
      </c>
      <c r="U25">
        <f t="shared" si="4"/>
        <v>33592.383275723041</v>
      </c>
    </row>
    <row r="26" spans="1:21" x14ac:dyDescent="0.3">
      <c r="A26">
        <v>2008</v>
      </c>
      <c r="B26">
        <v>24</v>
      </c>
      <c r="C26" t="str">
        <f t="shared" si="0"/>
        <v>24 2008</v>
      </c>
      <c r="D26">
        <v>543</v>
      </c>
      <c r="E26">
        <v>0</v>
      </c>
      <c r="F26">
        <v>471</v>
      </c>
      <c r="G26">
        <v>6150.81</v>
      </c>
      <c r="H26">
        <v>471</v>
      </c>
      <c r="I26">
        <v>18</v>
      </c>
      <c r="J26">
        <v>15</v>
      </c>
      <c r="K26">
        <v>438</v>
      </c>
      <c r="L26">
        <v>0</v>
      </c>
      <c r="M26">
        <v>0</v>
      </c>
      <c r="N26">
        <v>0</v>
      </c>
      <c r="O26">
        <v>0</v>
      </c>
      <c r="P26">
        <v>471</v>
      </c>
      <c r="Q26">
        <v>24</v>
      </c>
      <c r="R26">
        <f t="shared" si="1"/>
        <v>5848.6478999999999</v>
      </c>
      <c r="S26">
        <f t="shared" si="2"/>
        <v>302.16210000000046</v>
      </c>
      <c r="T26">
        <f t="shared" si="3"/>
        <v>91301.934676410281</v>
      </c>
      <c r="U26">
        <f t="shared" si="4"/>
        <v>5270156.9943511318</v>
      </c>
    </row>
    <row r="27" spans="1:21" x14ac:dyDescent="0.3">
      <c r="A27">
        <v>2008</v>
      </c>
      <c r="B27">
        <v>25</v>
      </c>
      <c r="C27" t="str">
        <f t="shared" si="0"/>
        <v>25 2008</v>
      </c>
      <c r="D27">
        <v>493</v>
      </c>
      <c r="E27">
        <v>0</v>
      </c>
      <c r="F27">
        <v>432</v>
      </c>
      <c r="G27">
        <v>5289.63</v>
      </c>
      <c r="H27">
        <v>432</v>
      </c>
      <c r="I27">
        <v>11</v>
      </c>
      <c r="J27">
        <v>18</v>
      </c>
      <c r="K27">
        <v>403</v>
      </c>
      <c r="L27">
        <v>0</v>
      </c>
      <c r="M27">
        <v>0</v>
      </c>
      <c r="N27">
        <v>3</v>
      </c>
      <c r="O27">
        <v>0</v>
      </c>
      <c r="P27">
        <v>429</v>
      </c>
      <c r="Q27">
        <v>32</v>
      </c>
      <c r="R27">
        <f t="shared" si="1"/>
        <v>5350.2941000000001</v>
      </c>
      <c r="S27">
        <f t="shared" si="2"/>
        <v>-60.664099999999962</v>
      </c>
      <c r="T27">
        <f t="shared" si="3"/>
        <v>3680.1330288099953</v>
      </c>
      <c r="U27">
        <f t="shared" si="4"/>
        <v>2057796.7061211744</v>
      </c>
    </row>
    <row r="28" spans="1:21" x14ac:dyDescent="0.3">
      <c r="A28">
        <v>2008</v>
      </c>
      <c r="B28">
        <v>26</v>
      </c>
      <c r="C28" t="str">
        <f t="shared" si="0"/>
        <v>26 2008</v>
      </c>
      <c r="D28">
        <v>501</v>
      </c>
      <c r="E28">
        <v>18</v>
      </c>
      <c r="F28">
        <v>448</v>
      </c>
      <c r="G28">
        <v>5524.94</v>
      </c>
      <c r="H28">
        <v>448</v>
      </c>
      <c r="I28">
        <v>23</v>
      </c>
      <c r="J28">
        <v>12</v>
      </c>
      <c r="K28">
        <v>413</v>
      </c>
      <c r="L28">
        <v>0</v>
      </c>
      <c r="M28">
        <v>0</v>
      </c>
      <c r="N28">
        <v>0</v>
      </c>
      <c r="O28">
        <v>18</v>
      </c>
      <c r="P28">
        <v>430</v>
      </c>
      <c r="Q28">
        <v>45</v>
      </c>
      <c r="R28">
        <f t="shared" si="1"/>
        <v>5530.8469999999998</v>
      </c>
      <c r="S28">
        <f t="shared" si="2"/>
        <v>-5.9070000000001528</v>
      </c>
      <c r="T28">
        <f t="shared" si="3"/>
        <v>34.892649000001803</v>
      </c>
      <c r="U28">
        <f t="shared" si="4"/>
        <v>2788272.9512582463</v>
      </c>
    </row>
    <row r="29" spans="1:21" x14ac:dyDescent="0.3">
      <c r="A29">
        <v>2008</v>
      </c>
      <c r="B29">
        <v>27</v>
      </c>
      <c r="C29" t="str">
        <f t="shared" si="0"/>
        <v>27 2008</v>
      </c>
      <c r="D29">
        <v>765</v>
      </c>
      <c r="E29">
        <v>1</v>
      </c>
      <c r="F29">
        <v>691</v>
      </c>
      <c r="G29">
        <v>8134.88</v>
      </c>
      <c r="H29">
        <v>691</v>
      </c>
      <c r="I29">
        <v>13</v>
      </c>
      <c r="J29">
        <v>27</v>
      </c>
      <c r="K29">
        <v>651</v>
      </c>
      <c r="L29">
        <v>0</v>
      </c>
      <c r="M29">
        <v>0</v>
      </c>
      <c r="N29">
        <v>10</v>
      </c>
      <c r="O29">
        <v>1</v>
      </c>
      <c r="P29">
        <v>680</v>
      </c>
      <c r="Q29">
        <v>37</v>
      </c>
      <c r="R29">
        <f t="shared" si="1"/>
        <v>8483.7505999999994</v>
      </c>
      <c r="S29">
        <f t="shared" si="2"/>
        <v>-348.87059999999929</v>
      </c>
      <c r="T29">
        <f t="shared" si="3"/>
        <v>121710.69554435951</v>
      </c>
      <c r="U29">
        <f t="shared" si="4"/>
        <v>18316279.323964059</v>
      </c>
    </row>
    <row r="30" spans="1:21" x14ac:dyDescent="0.3">
      <c r="A30">
        <v>2008</v>
      </c>
      <c r="B30">
        <v>28</v>
      </c>
      <c r="C30" t="str">
        <f t="shared" si="0"/>
        <v>28 2008</v>
      </c>
      <c r="D30">
        <v>382</v>
      </c>
      <c r="E30">
        <v>6</v>
      </c>
      <c r="F30">
        <v>349</v>
      </c>
      <c r="G30">
        <v>3989.35</v>
      </c>
      <c r="H30">
        <v>349</v>
      </c>
      <c r="I30">
        <v>5</v>
      </c>
      <c r="J30">
        <v>19</v>
      </c>
      <c r="K30">
        <v>325</v>
      </c>
      <c r="L30">
        <v>0</v>
      </c>
      <c r="M30">
        <v>0</v>
      </c>
      <c r="N30">
        <v>1</v>
      </c>
      <c r="O30">
        <v>6</v>
      </c>
      <c r="P30">
        <v>342</v>
      </c>
      <c r="Q30">
        <v>17</v>
      </c>
      <c r="R30">
        <f t="shared" si="1"/>
        <v>4164.3013000000001</v>
      </c>
      <c r="S30">
        <f t="shared" si="2"/>
        <v>-174.95130000000017</v>
      </c>
      <c r="T30">
        <f t="shared" si="3"/>
        <v>30607.95737169006</v>
      </c>
      <c r="U30">
        <f t="shared" si="4"/>
        <v>18015.612476102044</v>
      </c>
    </row>
    <row r="31" spans="1:21" x14ac:dyDescent="0.3">
      <c r="A31">
        <v>2008</v>
      </c>
      <c r="B31">
        <v>29</v>
      </c>
      <c r="C31" t="str">
        <f t="shared" si="0"/>
        <v>29 2008</v>
      </c>
      <c r="D31">
        <v>558</v>
      </c>
      <c r="E31">
        <v>0</v>
      </c>
      <c r="F31">
        <v>500</v>
      </c>
      <c r="G31">
        <v>5844.87</v>
      </c>
      <c r="H31">
        <v>500</v>
      </c>
      <c r="I31">
        <v>10</v>
      </c>
      <c r="J31">
        <v>17</v>
      </c>
      <c r="K31">
        <v>473</v>
      </c>
      <c r="L31">
        <v>0</v>
      </c>
      <c r="M31">
        <v>0</v>
      </c>
      <c r="N31">
        <v>0</v>
      </c>
      <c r="O31">
        <v>0</v>
      </c>
      <c r="P31">
        <v>500</v>
      </c>
      <c r="Q31">
        <v>34</v>
      </c>
      <c r="R31">
        <f t="shared" si="1"/>
        <v>6137.2246000000005</v>
      </c>
      <c r="S31">
        <f t="shared" si="2"/>
        <v>-292.35460000000057</v>
      </c>
      <c r="T31">
        <f t="shared" si="3"/>
        <v>85471.212141160329</v>
      </c>
      <c r="U31">
        <f t="shared" si="4"/>
        <v>3959074.2226364119</v>
      </c>
    </row>
    <row r="32" spans="1:21" x14ac:dyDescent="0.3">
      <c r="A32">
        <v>2008</v>
      </c>
      <c r="B32">
        <v>30</v>
      </c>
      <c r="C32" t="str">
        <f t="shared" si="0"/>
        <v>30 2008</v>
      </c>
      <c r="D32">
        <v>465</v>
      </c>
      <c r="E32">
        <v>10</v>
      </c>
      <c r="F32">
        <v>422</v>
      </c>
      <c r="G32">
        <v>4827.92</v>
      </c>
      <c r="H32">
        <v>422</v>
      </c>
      <c r="I32">
        <v>4</v>
      </c>
      <c r="J32">
        <v>12</v>
      </c>
      <c r="K32">
        <v>406</v>
      </c>
      <c r="L32">
        <v>0</v>
      </c>
      <c r="M32">
        <v>0</v>
      </c>
      <c r="N32">
        <v>0</v>
      </c>
      <c r="O32">
        <v>10</v>
      </c>
      <c r="P32">
        <v>412</v>
      </c>
      <c r="Q32">
        <v>28</v>
      </c>
      <c r="R32">
        <f t="shared" si="1"/>
        <v>5114.3197</v>
      </c>
      <c r="S32">
        <f t="shared" si="2"/>
        <v>-286.39969999999994</v>
      </c>
      <c r="T32">
        <f t="shared" si="3"/>
        <v>82024.788160089971</v>
      </c>
      <c r="U32">
        <f t="shared" si="4"/>
        <v>946324.76224740688</v>
      </c>
    </row>
    <row r="33" spans="1:21" x14ac:dyDescent="0.3">
      <c r="A33">
        <v>2008</v>
      </c>
      <c r="B33">
        <v>31</v>
      </c>
      <c r="C33" t="str">
        <f t="shared" si="0"/>
        <v>31 2008</v>
      </c>
      <c r="D33">
        <v>530</v>
      </c>
      <c r="E33">
        <v>9</v>
      </c>
      <c r="F33">
        <v>485</v>
      </c>
      <c r="G33">
        <v>5575.14</v>
      </c>
      <c r="H33">
        <v>485</v>
      </c>
      <c r="I33">
        <v>14</v>
      </c>
      <c r="J33">
        <v>24</v>
      </c>
      <c r="K33">
        <v>447</v>
      </c>
      <c r="L33">
        <v>0</v>
      </c>
      <c r="M33">
        <v>0</v>
      </c>
      <c r="N33">
        <v>3</v>
      </c>
      <c r="O33">
        <v>9</v>
      </c>
      <c r="P33">
        <v>473</v>
      </c>
      <c r="Q33">
        <v>29</v>
      </c>
      <c r="R33">
        <f t="shared" si="1"/>
        <v>5868.9868999999999</v>
      </c>
      <c r="S33">
        <f t="shared" si="2"/>
        <v>-293.84689999999955</v>
      </c>
      <c r="T33">
        <f t="shared" si="3"/>
        <v>86346.000639609731</v>
      </c>
      <c r="U33">
        <f t="shared" si="4"/>
        <v>2958442.1411885582</v>
      </c>
    </row>
    <row r="34" spans="1:21" x14ac:dyDescent="0.3">
      <c r="A34">
        <v>2008</v>
      </c>
      <c r="B34">
        <v>32</v>
      </c>
      <c r="C34" t="str">
        <f t="shared" si="0"/>
        <v>32 2008</v>
      </c>
      <c r="D34">
        <v>560.15999980000004</v>
      </c>
      <c r="E34">
        <v>0</v>
      </c>
      <c r="F34">
        <v>515</v>
      </c>
      <c r="G34">
        <v>6296.6510820000003</v>
      </c>
      <c r="H34">
        <v>515</v>
      </c>
      <c r="I34">
        <v>9</v>
      </c>
      <c r="J34">
        <v>15</v>
      </c>
      <c r="K34">
        <v>491</v>
      </c>
      <c r="L34">
        <v>0</v>
      </c>
      <c r="M34">
        <v>0</v>
      </c>
      <c r="N34">
        <v>0</v>
      </c>
      <c r="O34">
        <v>0</v>
      </c>
      <c r="P34">
        <v>515</v>
      </c>
      <c r="Q34">
        <v>20</v>
      </c>
      <c r="R34">
        <f t="shared" si="1"/>
        <v>6194.5888228192207</v>
      </c>
      <c r="S34">
        <f t="shared" si="2"/>
        <v>102.06225918077962</v>
      </c>
      <c r="T34">
        <f t="shared" si="3"/>
        <v>10416.704749084634</v>
      </c>
      <c r="U34">
        <f t="shared" si="4"/>
        <v>5961036.1821745057</v>
      </c>
    </row>
    <row r="35" spans="1:21" x14ac:dyDescent="0.3">
      <c r="A35">
        <v>2008</v>
      </c>
      <c r="B35">
        <v>33</v>
      </c>
      <c r="C35" t="str">
        <f t="shared" si="0"/>
        <v>33 2008</v>
      </c>
      <c r="D35">
        <v>481</v>
      </c>
      <c r="E35">
        <v>10</v>
      </c>
      <c r="F35">
        <v>435</v>
      </c>
      <c r="G35">
        <v>5116.92</v>
      </c>
      <c r="H35">
        <v>435</v>
      </c>
      <c r="I35">
        <v>14</v>
      </c>
      <c r="J35">
        <v>17</v>
      </c>
      <c r="K35">
        <v>404</v>
      </c>
      <c r="L35">
        <v>0</v>
      </c>
      <c r="M35">
        <v>0</v>
      </c>
      <c r="N35">
        <v>0</v>
      </c>
      <c r="O35">
        <v>10</v>
      </c>
      <c r="P35">
        <v>425</v>
      </c>
      <c r="Q35">
        <v>28</v>
      </c>
      <c r="R35">
        <f t="shared" si="1"/>
        <v>5284.6865000000007</v>
      </c>
      <c r="S35">
        <f t="shared" si="2"/>
        <v>-167.76650000000063</v>
      </c>
      <c r="T35">
        <f t="shared" si="3"/>
        <v>28145.598522250213</v>
      </c>
      <c r="U35">
        <f t="shared" si="4"/>
        <v>1592119.6829218969</v>
      </c>
    </row>
    <row r="36" spans="1:21" x14ac:dyDescent="0.3">
      <c r="A36">
        <v>2008</v>
      </c>
      <c r="B36">
        <v>34</v>
      </c>
      <c r="C36" t="str">
        <f t="shared" si="0"/>
        <v>34 2008</v>
      </c>
      <c r="D36">
        <v>486</v>
      </c>
      <c r="E36">
        <v>11</v>
      </c>
      <c r="F36">
        <v>450</v>
      </c>
      <c r="G36">
        <v>5285.49</v>
      </c>
      <c r="H36">
        <v>450</v>
      </c>
      <c r="I36">
        <v>13</v>
      </c>
      <c r="J36">
        <v>30</v>
      </c>
      <c r="K36">
        <v>407</v>
      </c>
      <c r="L36">
        <v>0</v>
      </c>
      <c r="M36">
        <v>0</v>
      </c>
      <c r="N36">
        <v>0</v>
      </c>
      <c r="O36">
        <v>11</v>
      </c>
      <c r="P36">
        <v>439</v>
      </c>
      <c r="Q36">
        <v>45</v>
      </c>
      <c r="R36">
        <f t="shared" si="1"/>
        <v>5453.9660999999996</v>
      </c>
      <c r="S36">
        <f t="shared" si="2"/>
        <v>-168.47609999999986</v>
      </c>
      <c r="T36">
        <f t="shared" si="3"/>
        <v>28384.196271209952</v>
      </c>
      <c r="U36">
        <f t="shared" si="4"/>
        <v>2045936.1670886739</v>
      </c>
    </row>
    <row r="37" spans="1:21" x14ac:dyDescent="0.3">
      <c r="A37">
        <v>2008</v>
      </c>
      <c r="B37">
        <v>35</v>
      </c>
      <c r="C37" t="str">
        <f t="shared" si="0"/>
        <v>35 2008</v>
      </c>
      <c r="D37">
        <v>551.5</v>
      </c>
      <c r="E37">
        <v>24</v>
      </c>
      <c r="F37">
        <v>504</v>
      </c>
      <c r="G37">
        <v>6055.42</v>
      </c>
      <c r="H37">
        <v>504</v>
      </c>
      <c r="I37">
        <v>15</v>
      </c>
      <c r="J37">
        <v>23</v>
      </c>
      <c r="K37">
        <v>466</v>
      </c>
      <c r="L37">
        <v>0</v>
      </c>
      <c r="M37">
        <v>0</v>
      </c>
      <c r="N37">
        <v>0</v>
      </c>
      <c r="O37">
        <v>24</v>
      </c>
      <c r="P37">
        <v>480</v>
      </c>
      <c r="Q37">
        <v>38</v>
      </c>
      <c r="R37">
        <f t="shared" si="1"/>
        <v>6134.4816499999997</v>
      </c>
      <c r="S37">
        <f t="shared" si="2"/>
        <v>-79.061649999999645</v>
      </c>
      <c r="T37">
        <f t="shared" si="3"/>
        <v>6250.7445007224442</v>
      </c>
      <c r="U37">
        <f t="shared" si="4"/>
        <v>4841285.9867385365</v>
      </c>
    </row>
    <row r="38" spans="1:21" x14ac:dyDescent="0.3">
      <c r="A38">
        <v>2008</v>
      </c>
      <c r="B38">
        <v>36</v>
      </c>
      <c r="C38" t="str">
        <f t="shared" si="0"/>
        <v>36 2008</v>
      </c>
      <c r="D38">
        <v>430</v>
      </c>
      <c r="E38">
        <v>3</v>
      </c>
      <c r="F38">
        <v>390</v>
      </c>
      <c r="G38">
        <v>4478.49</v>
      </c>
      <c r="H38">
        <v>390</v>
      </c>
      <c r="I38">
        <v>11</v>
      </c>
      <c r="J38">
        <v>19</v>
      </c>
      <c r="K38">
        <v>360</v>
      </c>
      <c r="L38">
        <v>0</v>
      </c>
      <c r="M38">
        <v>0</v>
      </c>
      <c r="N38">
        <v>0</v>
      </c>
      <c r="O38">
        <v>3</v>
      </c>
      <c r="P38">
        <v>387</v>
      </c>
      <c r="Q38">
        <v>22</v>
      </c>
      <c r="R38">
        <f t="shared" si="1"/>
        <v>4702.4258</v>
      </c>
      <c r="S38">
        <f t="shared" si="2"/>
        <v>-223.9358000000002</v>
      </c>
      <c r="T38">
        <f t="shared" si="3"/>
        <v>50147.242521640088</v>
      </c>
      <c r="U38">
        <f t="shared" si="4"/>
        <v>388580.49510143057</v>
      </c>
    </row>
    <row r="39" spans="1:21" x14ac:dyDescent="0.3">
      <c r="A39">
        <v>2008</v>
      </c>
      <c r="B39">
        <v>37</v>
      </c>
      <c r="C39" t="str">
        <f t="shared" si="0"/>
        <v>37 2008</v>
      </c>
      <c r="D39">
        <v>408.17</v>
      </c>
      <c r="E39">
        <v>0</v>
      </c>
      <c r="F39">
        <v>357</v>
      </c>
      <c r="G39">
        <v>4022.3591999999999</v>
      </c>
      <c r="H39">
        <v>357</v>
      </c>
      <c r="I39">
        <v>6</v>
      </c>
      <c r="J39">
        <v>6</v>
      </c>
      <c r="K39">
        <v>345</v>
      </c>
      <c r="L39">
        <v>0</v>
      </c>
      <c r="M39">
        <v>0</v>
      </c>
      <c r="N39">
        <v>0</v>
      </c>
      <c r="O39">
        <v>0</v>
      </c>
      <c r="P39">
        <v>357</v>
      </c>
      <c r="Q39">
        <v>16</v>
      </c>
      <c r="R39">
        <f t="shared" si="1"/>
        <v>4362.4474629999995</v>
      </c>
      <c r="S39">
        <f t="shared" si="2"/>
        <v>-340.08826299999964</v>
      </c>
      <c r="T39">
        <f t="shared" si="3"/>
        <v>115660.02663035692</v>
      </c>
      <c r="U39">
        <f t="shared" si="4"/>
        <v>27966.35797007204</v>
      </c>
    </row>
    <row r="40" spans="1:21" x14ac:dyDescent="0.3">
      <c r="A40">
        <v>2008</v>
      </c>
      <c r="B40">
        <v>38</v>
      </c>
      <c r="C40" t="str">
        <f t="shared" si="0"/>
        <v>38 2008</v>
      </c>
      <c r="D40">
        <v>352.17</v>
      </c>
      <c r="E40">
        <v>9</v>
      </c>
      <c r="F40">
        <v>314</v>
      </c>
      <c r="G40">
        <v>3721.0838990000002</v>
      </c>
      <c r="H40">
        <v>314</v>
      </c>
      <c r="I40">
        <v>8</v>
      </c>
      <c r="J40">
        <v>24</v>
      </c>
      <c r="K40">
        <v>282</v>
      </c>
      <c r="L40">
        <v>0</v>
      </c>
      <c r="M40">
        <v>0</v>
      </c>
      <c r="N40">
        <v>0</v>
      </c>
      <c r="O40">
        <v>9</v>
      </c>
      <c r="P40">
        <v>305</v>
      </c>
      <c r="Q40">
        <v>20</v>
      </c>
      <c r="R40">
        <f t="shared" si="1"/>
        <v>3793.037863</v>
      </c>
      <c r="S40">
        <f t="shared" si="2"/>
        <v>-71.953963999999814</v>
      </c>
      <c r="T40">
        <f t="shared" si="3"/>
        <v>5177.3729353132694</v>
      </c>
      <c r="U40">
        <f t="shared" si="4"/>
        <v>17967.753909978292</v>
      </c>
    </row>
    <row r="41" spans="1:21" x14ac:dyDescent="0.3">
      <c r="A41">
        <v>2008</v>
      </c>
      <c r="B41">
        <v>39</v>
      </c>
      <c r="C41" t="str">
        <f t="shared" si="0"/>
        <v>39 2008</v>
      </c>
      <c r="D41">
        <v>401</v>
      </c>
      <c r="E41">
        <v>9</v>
      </c>
      <c r="F41">
        <v>365</v>
      </c>
      <c r="G41">
        <v>4079.3</v>
      </c>
      <c r="H41">
        <v>365</v>
      </c>
      <c r="I41">
        <v>7</v>
      </c>
      <c r="J41">
        <v>28</v>
      </c>
      <c r="K41">
        <v>330</v>
      </c>
      <c r="L41">
        <v>0</v>
      </c>
      <c r="M41">
        <v>0</v>
      </c>
      <c r="N41">
        <v>0</v>
      </c>
      <c r="O41">
        <v>9</v>
      </c>
      <c r="P41">
        <v>356</v>
      </c>
      <c r="Q41">
        <v>21</v>
      </c>
      <c r="R41">
        <f t="shared" si="1"/>
        <v>4382.1733999999997</v>
      </c>
      <c r="S41">
        <f t="shared" si="2"/>
        <v>-302.87339999999949</v>
      </c>
      <c r="T41">
        <f t="shared" si="3"/>
        <v>91732.29642755969</v>
      </c>
      <c r="U41">
        <f t="shared" si="4"/>
        <v>50253.197805411393</v>
      </c>
    </row>
    <row r="42" spans="1:21" x14ac:dyDescent="0.3">
      <c r="A42">
        <v>2008</v>
      </c>
      <c r="B42">
        <v>40</v>
      </c>
      <c r="C42" t="str">
        <f t="shared" si="0"/>
        <v>40 2008</v>
      </c>
      <c r="D42">
        <v>375.51</v>
      </c>
      <c r="E42">
        <v>3</v>
      </c>
      <c r="F42">
        <v>322</v>
      </c>
      <c r="G42">
        <v>3742.0698000000002</v>
      </c>
      <c r="H42">
        <v>322</v>
      </c>
      <c r="I42">
        <v>9</v>
      </c>
      <c r="J42">
        <v>22</v>
      </c>
      <c r="K42">
        <v>291</v>
      </c>
      <c r="L42">
        <v>0</v>
      </c>
      <c r="M42">
        <v>0</v>
      </c>
      <c r="N42">
        <v>0</v>
      </c>
      <c r="O42">
        <v>3</v>
      </c>
      <c r="P42">
        <v>319</v>
      </c>
      <c r="Q42">
        <v>24</v>
      </c>
      <c r="R42">
        <f t="shared" si="1"/>
        <v>3989.8224890000001</v>
      </c>
      <c r="S42">
        <f t="shared" si="2"/>
        <v>-247.75268899999992</v>
      </c>
      <c r="T42">
        <f t="shared" si="3"/>
        <v>61381.394906730682</v>
      </c>
      <c r="U42">
        <f t="shared" si="4"/>
        <v>12782.099989941285</v>
      </c>
    </row>
    <row r="43" spans="1:21" x14ac:dyDescent="0.3">
      <c r="A43">
        <v>2008</v>
      </c>
      <c r="B43">
        <v>41</v>
      </c>
      <c r="C43" t="str">
        <f t="shared" si="0"/>
        <v>41 2008</v>
      </c>
      <c r="D43">
        <v>386</v>
      </c>
      <c r="E43">
        <v>3</v>
      </c>
      <c r="F43">
        <v>332</v>
      </c>
      <c r="G43">
        <v>4255.0200000000004</v>
      </c>
      <c r="H43">
        <v>332</v>
      </c>
      <c r="I43">
        <v>3</v>
      </c>
      <c r="J43">
        <v>23</v>
      </c>
      <c r="K43">
        <v>306</v>
      </c>
      <c r="L43">
        <v>0</v>
      </c>
      <c r="M43">
        <v>0</v>
      </c>
      <c r="N43">
        <v>0</v>
      </c>
      <c r="O43">
        <v>3</v>
      </c>
      <c r="P43">
        <v>329</v>
      </c>
      <c r="Q43">
        <v>14</v>
      </c>
      <c r="R43">
        <f t="shared" si="1"/>
        <v>4079.4494000000004</v>
      </c>
      <c r="S43">
        <f t="shared" si="2"/>
        <v>175.57060000000001</v>
      </c>
      <c r="T43">
        <f t="shared" si="3"/>
        <v>30825.035584360005</v>
      </c>
      <c r="U43">
        <f t="shared" si="4"/>
        <v>159913.81185150638</v>
      </c>
    </row>
    <row r="44" spans="1:21" x14ac:dyDescent="0.3">
      <c r="A44">
        <v>2008</v>
      </c>
      <c r="B44">
        <v>42</v>
      </c>
      <c r="C44" t="str">
        <f t="shared" si="0"/>
        <v>42 2008</v>
      </c>
      <c r="D44">
        <v>357</v>
      </c>
      <c r="E44">
        <v>0</v>
      </c>
      <c r="F44">
        <v>321</v>
      </c>
      <c r="G44">
        <v>3898.64</v>
      </c>
      <c r="H44">
        <v>321</v>
      </c>
      <c r="I44">
        <v>5</v>
      </c>
      <c r="J44">
        <v>18</v>
      </c>
      <c r="K44">
        <v>298</v>
      </c>
      <c r="L44">
        <v>0</v>
      </c>
      <c r="M44">
        <v>0</v>
      </c>
      <c r="N44">
        <v>9</v>
      </c>
      <c r="O44">
        <v>0</v>
      </c>
      <c r="P44">
        <v>312</v>
      </c>
      <c r="Q44">
        <v>16</v>
      </c>
      <c r="R44">
        <f t="shared" si="1"/>
        <v>3850.1481000000003</v>
      </c>
      <c r="S44">
        <f t="shared" si="2"/>
        <v>48.491899999999532</v>
      </c>
      <c r="T44">
        <f t="shared" si="3"/>
        <v>2351.4643656099547</v>
      </c>
      <c r="U44">
        <f t="shared" si="4"/>
        <v>1893.3159263339448</v>
      </c>
    </row>
    <row r="45" spans="1:21" x14ac:dyDescent="0.3">
      <c r="A45">
        <v>2008</v>
      </c>
      <c r="B45">
        <v>43</v>
      </c>
      <c r="C45" t="str">
        <f t="shared" si="0"/>
        <v>43 2008</v>
      </c>
      <c r="D45">
        <v>354</v>
      </c>
      <c r="E45">
        <v>0</v>
      </c>
      <c r="F45">
        <v>320</v>
      </c>
      <c r="G45">
        <v>3701.65</v>
      </c>
      <c r="H45">
        <v>320</v>
      </c>
      <c r="I45">
        <v>7</v>
      </c>
      <c r="J45">
        <v>17</v>
      </c>
      <c r="K45">
        <v>296</v>
      </c>
      <c r="L45">
        <v>0</v>
      </c>
      <c r="M45">
        <v>0</v>
      </c>
      <c r="N45">
        <v>1</v>
      </c>
      <c r="O45">
        <v>0</v>
      </c>
      <c r="P45">
        <v>319</v>
      </c>
      <c r="Q45">
        <v>11</v>
      </c>
      <c r="R45">
        <f t="shared" si="1"/>
        <v>3811.2511</v>
      </c>
      <c r="S45">
        <f t="shared" si="2"/>
        <v>-109.60109999999986</v>
      </c>
      <c r="T45">
        <f t="shared" si="3"/>
        <v>12012.401121209969</v>
      </c>
      <c r="U45">
        <f t="shared" si="4"/>
        <v>23555.419652396984</v>
      </c>
    </row>
    <row r="46" spans="1:21" x14ac:dyDescent="0.3">
      <c r="A46">
        <v>2008</v>
      </c>
      <c r="B46">
        <v>44</v>
      </c>
      <c r="C46" t="str">
        <f t="shared" si="0"/>
        <v>44 2008</v>
      </c>
      <c r="D46">
        <v>281</v>
      </c>
      <c r="E46">
        <v>0</v>
      </c>
      <c r="F46">
        <v>251</v>
      </c>
      <c r="G46">
        <v>2830.45</v>
      </c>
      <c r="H46">
        <v>251</v>
      </c>
      <c r="I46">
        <v>1</v>
      </c>
      <c r="J46">
        <v>19</v>
      </c>
      <c r="K46">
        <v>231</v>
      </c>
      <c r="L46">
        <v>0</v>
      </c>
      <c r="M46">
        <v>0</v>
      </c>
      <c r="N46">
        <v>2</v>
      </c>
      <c r="O46">
        <v>0</v>
      </c>
      <c r="P46">
        <v>249</v>
      </c>
      <c r="Q46">
        <v>8</v>
      </c>
      <c r="R46">
        <f t="shared" si="1"/>
        <v>2968.1813000000002</v>
      </c>
      <c r="S46">
        <f t="shared" si="2"/>
        <v>-137.73130000000037</v>
      </c>
      <c r="T46">
        <f t="shared" si="3"/>
        <v>18969.910999690102</v>
      </c>
      <c r="U46">
        <f t="shared" si="4"/>
        <v>1049964.4907263916</v>
      </c>
    </row>
    <row r="47" spans="1:21" x14ac:dyDescent="0.3">
      <c r="A47">
        <v>2008</v>
      </c>
      <c r="B47">
        <v>45</v>
      </c>
      <c r="C47" t="str">
        <f t="shared" si="0"/>
        <v>45 2008</v>
      </c>
      <c r="D47">
        <v>388</v>
      </c>
      <c r="E47">
        <v>0</v>
      </c>
      <c r="F47">
        <v>347</v>
      </c>
      <c r="G47">
        <v>4149.17</v>
      </c>
      <c r="H47">
        <v>347</v>
      </c>
      <c r="I47">
        <v>0</v>
      </c>
      <c r="J47">
        <v>28</v>
      </c>
      <c r="K47">
        <v>319</v>
      </c>
      <c r="L47">
        <v>0</v>
      </c>
      <c r="M47">
        <v>0</v>
      </c>
      <c r="N47">
        <v>2</v>
      </c>
      <c r="O47">
        <v>0</v>
      </c>
      <c r="P47">
        <v>345</v>
      </c>
      <c r="Q47">
        <v>7</v>
      </c>
      <c r="R47">
        <f t="shared" si="1"/>
        <v>4157.3540999999996</v>
      </c>
      <c r="S47">
        <f t="shared" si="2"/>
        <v>-8.1840999999994892</v>
      </c>
      <c r="T47">
        <f t="shared" si="3"/>
        <v>66.97949280999164</v>
      </c>
      <c r="U47">
        <f t="shared" si="4"/>
        <v>86460.844962596864</v>
      </c>
    </row>
    <row r="48" spans="1:21" x14ac:dyDescent="0.3">
      <c r="A48">
        <v>2008</v>
      </c>
      <c r="B48">
        <v>46</v>
      </c>
      <c r="C48" t="str">
        <f t="shared" si="0"/>
        <v>46 2008</v>
      </c>
      <c r="D48">
        <v>384</v>
      </c>
      <c r="E48">
        <v>4</v>
      </c>
      <c r="F48">
        <v>334</v>
      </c>
      <c r="G48">
        <v>3977.56</v>
      </c>
      <c r="H48">
        <v>334</v>
      </c>
      <c r="I48">
        <v>1</v>
      </c>
      <c r="J48">
        <v>23</v>
      </c>
      <c r="K48">
        <v>310</v>
      </c>
      <c r="L48">
        <v>0</v>
      </c>
      <c r="M48">
        <v>0</v>
      </c>
      <c r="N48">
        <v>5</v>
      </c>
      <c r="O48">
        <v>4</v>
      </c>
      <c r="P48">
        <v>325</v>
      </c>
      <c r="Q48">
        <v>22</v>
      </c>
      <c r="R48">
        <f t="shared" si="1"/>
        <v>4103.8735999999999</v>
      </c>
      <c r="S48">
        <f t="shared" si="2"/>
        <v>-126.31359999999995</v>
      </c>
      <c r="T48">
        <f t="shared" si="3"/>
        <v>15955.125544959988</v>
      </c>
      <c r="U48">
        <f t="shared" si="4"/>
        <v>14989.655913983588</v>
      </c>
    </row>
    <row r="49" spans="1:21" x14ac:dyDescent="0.3">
      <c r="A49">
        <v>2008</v>
      </c>
      <c r="B49">
        <v>47</v>
      </c>
      <c r="C49" t="str">
        <f t="shared" si="0"/>
        <v>47 2008</v>
      </c>
      <c r="D49">
        <v>463</v>
      </c>
      <c r="E49">
        <v>0</v>
      </c>
      <c r="F49">
        <v>392</v>
      </c>
      <c r="G49">
        <v>4998.5</v>
      </c>
      <c r="H49">
        <v>392</v>
      </c>
      <c r="I49">
        <v>0</v>
      </c>
      <c r="J49">
        <v>26</v>
      </c>
      <c r="K49">
        <v>366</v>
      </c>
      <c r="L49">
        <v>0</v>
      </c>
      <c r="M49">
        <v>0</v>
      </c>
      <c r="N49">
        <v>2</v>
      </c>
      <c r="O49">
        <v>0</v>
      </c>
      <c r="P49">
        <v>390</v>
      </c>
      <c r="Q49">
        <v>16</v>
      </c>
      <c r="R49">
        <f t="shared" si="1"/>
        <v>4890.5163000000002</v>
      </c>
      <c r="S49">
        <f t="shared" si="2"/>
        <v>107.98369999999977</v>
      </c>
      <c r="T49">
        <f t="shared" si="3"/>
        <v>11660.47946568995</v>
      </c>
      <c r="U49">
        <f t="shared" si="4"/>
        <v>1307300.1027603981</v>
      </c>
    </row>
    <row r="50" spans="1:21" x14ac:dyDescent="0.3">
      <c r="A50">
        <v>2008</v>
      </c>
      <c r="B50">
        <v>48</v>
      </c>
      <c r="C50" t="str">
        <f t="shared" si="0"/>
        <v>48 2008</v>
      </c>
      <c r="D50">
        <v>577</v>
      </c>
      <c r="E50">
        <v>3</v>
      </c>
      <c r="F50">
        <v>500</v>
      </c>
      <c r="G50">
        <v>5866.28</v>
      </c>
      <c r="H50">
        <v>500</v>
      </c>
      <c r="I50">
        <v>0</v>
      </c>
      <c r="J50">
        <v>17</v>
      </c>
      <c r="K50">
        <v>483</v>
      </c>
      <c r="L50">
        <v>0</v>
      </c>
      <c r="M50">
        <v>0</v>
      </c>
      <c r="N50">
        <v>9</v>
      </c>
      <c r="O50">
        <v>3</v>
      </c>
      <c r="P50">
        <v>488</v>
      </c>
      <c r="Q50">
        <v>12</v>
      </c>
      <c r="R50">
        <f t="shared" si="1"/>
        <v>6181.8741000000009</v>
      </c>
      <c r="S50">
        <f t="shared" si="2"/>
        <v>-315.59410000000116</v>
      </c>
      <c r="T50">
        <f t="shared" si="3"/>
        <v>99599.635954810728</v>
      </c>
      <c r="U50">
        <f t="shared" si="4"/>
        <v>4044733.373894338</v>
      </c>
    </row>
    <row r="51" spans="1:21" x14ac:dyDescent="0.3">
      <c r="A51">
        <v>2008</v>
      </c>
      <c r="B51">
        <v>49</v>
      </c>
      <c r="C51" t="str">
        <f t="shared" si="0"/>
        <v>49 2008</v>
      </c>
      <c r="D51">
        <v>391</v>
      </c>
      <c r="E51">
        <v>3</v>
      </c>
      <c r="F51">
        <v>327</v>
      </c>
      <c r="G51">
        <v>3712.17</v>
      </c>
      <c r="H51">
        <v>327</v>
      </c>
      <c r="I51">
        <v>3</v>
      </c>
      <c r="J51">
        <v>16</v>
      </c>
      <c r="K51">
        <v>308</v>
      </c>
      <c r="L51">
        <v>0</v>
      </c>
      <c r="M51">
        <v>0</v>
      </c>
      <c r="N51">
        <v>5</v>
      </c>
      <c r="O51">
        <v>3</v>
      </c>
      <c r="P51">
        <v>319</v>
      </c>
      <c r="Q51">
        <v>25</v>
      </c>
      <c r="R51">
        <f t="shared" si="1"/>
        <v>4113.5371999999998</v>
      </c>
      <c r="S51">
        <f t="shared" si="2"/>
        <v>-401.36719999999968</v>
      </c>
      <c r="T51">
        <f t="shared" si="3"/>
        <v>161095.62923583973</v>
      </c>
      <c r="U51">
        <f t="shared" si="4"/>
        <v>20436.918198748666</v>
      </c>
    </row>
    <row r="52" spans="1:21" x14ac:dyDescent="0.3">
      <c r="A52">
        <v>2008</v>
      </c>
      <c r="B52">
        <v>50</v>
      </c>
      <c r="C52" t="str">
        <f t="shared" si="0"/>
        <v>50 2008</v>
      </c>
      <c r="D52">
        <v>425</v>
      </c>
      <c r="E52">
        <v>6</v>
      </c>
      <c r="F52">
        <v>362</v>
      </c>
      <c r="G52">
        <v>4311.5200000000004</v>
      </c>
      <c r="H52">
        <v>362</v>
      </c>
      <c r="I52">
        <v>3</v>
      </c>
      <c r="J52">
        <v>22</v>
      </c>
      <c r="K52">
        <v>337</v>
      </c>
      <c r="L52">
        <v>0</v>
      </c>
      <c r="M52">
        <v>0</v>
      </c>
      <c r="N52">
        <v>11</v>
      </c>
      <c r="O52">
        <v>6</v>
      </c>
      <c r="P52">
        <v>345</v>
      </c>
      <c r="Q52">
        <v>16</v>
      </c>
      <c r="R52">
        <f t="shared" si="1"/>
        <v>4491.0041000000001</v>
      </c>
      <c r="S52">
        <f t="shared" si="2"/>
        <v>-179.48409999999967</v>
      </c>
      <c r="T52">
        <f t="shared" si="3"/>
        <v>32214.542152809881</v>
      </c>
      <c r="U52">
        <f t="shared" si="4"/>
        <v>208293.88613561951</v>
      </c>
    </row>
    <row r="53" spans="1:21" x14ac:dyDescent="0.3">
      <c r="A53">
        <v>2008</v>
      </c>
      <c r="B53">
        <v>51</v>
      </c>
      <c r="C53" t="str">
        <f t="shared" si="0"/>
        <v>51 2008</v>
      </c>
      <c r="D53">
        <v>568.41999999999996</v>
      </c>
      <c r="E53">
        <v>45</v>
      </c>
      <c r="F53">
        <v>497</v>
      </c>
      <c r="G53">
        <v>6007.1508000000003</v>
      </c>
      <c r="H53">
        <v>497</v>
      </c>
      <c r="I53">
        <v>2</v>
      </c>
      <c r="J53">
        <v>45</v>
      </c>
      <c r="K53">
        <v>450</v>
      </c>
      <c r="L53">
        <v>0</v>
      </c>
      <c r="M53">
        <v>0</v>
      </c>
      <c r="N53">
        <v>2</v>
      </c>
      <c r="O53">
        <v>45</v>
      </c>
      <c r="P53">
        <v>450</v>
      </c>
      <c r="Q53">
        <v>27</v>
      </c>
      <c r="R53">
        <f t="shared" si="1"/>
        <v>6159.7417379999997</v>
      </c>
      <c r="S53">
        <f t="shared" si="2"/>
        <v>-152.59093799999937</v>
      </c>
      <c r="T53">
        <f t="shared" si="3"/>
        <v>23283.994359719651</v>
      </c>
      <c r="U53">
        <f t="shared" si="4"/>
        <v>4631203.2090306338</v>
      </c>
    </row>
    <row r="54" spans="1:21" x14ac:dyDescent="0.3">
      <c r="A54">
        <v>2008</v>
      </c>
      <c r="B54">
        <v>52</v>
      </c>
      <c r="C54" t="str">
        <f t="shared" si="0"/>
        <v>52 2008</v>
      </c>
      <c r="D54">
        <v>638</v>
      </c>
      <c r="E54">
        <v>5</v>
      </c>
      <c r="F54">
        <v>572</v>
      </c>
      <c r="G54">
        <v>6819.02</v>
      </c>
      <c r="H54">
        <v>572</v>
      </c>
      <c r="I54">
        <v>5</v>
      </c>
      <c r="J54">
        <v>19</v>
      </c>
      <c r="K54">
        <v>548</v>
      </c>
      <c r="L54">
        <v>0</v>
      </c>
      <c r="M54">
        <v>0</v>
      </c>
      <c r="N54">
        <v>3</v>
      </c>
      <c r="O54">
        <v>5</v>
      </c>
      <c r="P54">
        <v>564</v>
      </c>
      <c r="Q54">
        <v>26</v>
      </c>
      <c r="R54">
        <f t="shared" si="1"/>
        <v>7005.3757999999998</v>
      </c>
      <c r="S54">
        <f t="shared" si="2"/>
        <v>-186.35579999999936</v>
      </c>
      <c r="T54">
        <f t="shared" si="3"/>
        <v>34728.484193639764</v>
      </c>
      <c r="U54">
        <f t="shared" si="4"/>
        <v>8784657.2713995781</v>
      </c>
    </row>
    <row r="55" spans="1:21" x14ac:dyDescent="0.3">
      <c r="A55">
        <v>2008</v>
      </c>
      <c r="B55">
        <v>53</v>
      </c>
      <c r="C55" t="str">
        <f t="shared" si="0"/>
        <v>53 2008</v>
      </c>
      <c r="D55">
        <v>327</v>
      </c>
      <c r="E55">
        <v>0</v>
      </c>
      <c r="F55">
        <v>288</v>
      </c>
      <c r="G55">
        <v>3516.34</v>
      </c>
      <c r="H55">
        <v>288</v>
      </c>
      <c r="I55">
        <v>1</v>
      </c>
      <c r="J55">
        <v>5</v>
      </c>
      <c r="K55">
        <v>282</v>
      </c>
      <c r="L55">
        <v>0</v>
      </c>
      <c r="M55">
        <v>0</v>
      </c>
      <c r="N55">
        <v>0</v>
      </c>
      <c r="O55">
        <v>0</v>
      </c>
      <c r="P55">
        <v>288</v>
      </c>
      <c r="Q55">
        <v>6</v>
      </c>
      <c r="R55">
        <f t="shared" si="1"/>
        <v>3449.6577000000002</v>
      </c>
      <c r="S55">
        <f t="shared" si="2"/>
        <v>66.682299999999941</v>
      </c>
      <c r="T55">
        <f t="shared" si="3"/>
        <v>4446.5291332899924</v>
      </c>
      <c r="U55">
        <f t="shared" si="4"/>
        <v>114777.13934551201</v>
      </c>
    </row>
    <row r="56" spans="1:21" x14ac:dyDescent="0.3">
      <c r="A56">
        <v>2009</v>
      </c>
      <c r="B56">
        <v>1</v>
      </c>
      <c r="C56" t="str">
        <f t="shared" si="0"/>
        <v>1 2009</v>
      </c>
      <c r="D56">
        <v>131</v>
      </c>
      <c r="E56">
        <v>0</v>
      </c>
      <c r="F56">
        <v>116</v>
      </c>
      <c r="G56">
        <v>1319.39</v>
      </c>
      <c r="H56">
        <v>116</v>
      </c>
      <c r="I56">
        <v>0</v>
      </c>
      <c r="J56">
        <v>4</v>
      </c>
      <c r="K56">
        <v>112</v>
      </c>
      <c r="L56">
        <v>0</v>
      </c>
      <c r="M56">
        <v>0</v>
      </c>
      <c r="N56">
        <v>0</v>
      </c>
      <c r="O56">
        <v>0</v>
      </c>
      <c r="P56">
        <v>116</v>
      </c>
      <c r="Q56">
        <v>4</v>
      </c>
      <c r="R56">
        <f t="shared" si="1"/>
        <v>1282.0810999999999</v>
      </c>
      <c r="S56">
        <f t="shared" si="2"/>
        <v>37.308900000000222</v>
      </c>
      <c r="T56">
        <f t="shared" si="3"/>
        <v>1391.9540192100164</v>
      </c>
      <c r="U56">
        <f t="shared" si="4"/>
        <v>6429965.9352440573</v>
      </c>
    </row>
    <row r="57" spans="1:21" x14ac:dyDescent="0.3">
      <c r="A57">
        <v>2009</v>
      </c>
      <c r="B57">
        <v>2</v>
      </c>
      <c r="C57" t="str">
        <f t="shared" si="0"/>
        <v>2 2009</v>
      </c>
      <c r="D57">
        <v>303</v>
      </c>
      <c r="E57">
        <v>0</v>
      </c>
      <c r="F57">
        <v>270</v>
      </c>
      <c r="G57">
        <v>3222.18</v>
      </c>
      <c r="H57">
        <v>270</v>
      </c>
      <c r="I57">
        <v>7</v>
      </c>
      <c r="J57">
        <v>2</v>
      </c>
      <c r="K57">
        <v>261</v>
      </c>
      <c r="L57">
        <v>0</v>
      </c>
      <c r="M57">
        <v>0</v>
      </c>
      <c r="N57">
        <v>0</v>
      </c>
      <c r="O57">
        <v>0</v>
      </c>
      <c r="P57">
        <v>270</v>
      </c>
      <c r="Q57">
        <v>9</v>
      </c>
      <c r="R57">
        <f t="shared" si="1"/>
        <v>3212.0736000000002</v>
      </c>
      <c r="S57">
        <f t="shared" si="2"/>
        <v>10.106399999999667</v>
      </c>
      <c r="T57">
        <f t="shared" si="3"/>
        <v>102.13932095999327</v>
      </c>
      <c r="U57">
        <f t="shared" si="4"/>
        <v>400622.85384790692</v>
      </c>
    </row>
    <row r="58" spans="1:21" x14ac:dyDescent="0.3">
      <c r="A58">
        <v>2009</v>
      </c>
      <c r="B58">
        <v>3</v>
      </c>
      <c r="C58" t="str">
        <f t="shared" si="0"/>
        <v>3 2009</v>
      </c>
      <c r="D58">
        <v>350</v>
      </c>
      <c r="E58">
        <v>0</v>
      </c>
      <c r="F58">
        <v>299</v>
      </c>
      <c r="G58">
        <v>3521.1</v>
      </c>
      <c r="H58">
        <v>299</v>
      </c>
      <c r="I58">
        <v>6</v>
      </c>
      <c r="J58">
        <v>11</v>
      </c>
      <c r="K58">
        <v>282</v>
      </c>
      <c r="L58">
        <v>0</v>
      </c>
      <c r="M58">
        <v>0</v>
      </c>
      <c r="N58">
        <v>3</v>
      </c>
      <c r="O58">
        <v>0</v>
      </c>
      <c r="P58">
        <v>296</v>
      </c>
      <c r="Q58">
        <v>8</v>
      </c>
      <c r="R58">
        <f t="shared" si="1"/>
        <v>3655.8128000000006</v>
      </c>
      <c r="S58">
        <f t="shared" si="2"/>
        <v>-134.7128000000007</v>
      </c>
      <c r="T58">
        <f t="shared" si="3"/>
        <v>18147.538483840188</v>
      </c>
      <c r="U58">
        <f t="shared" si="4"/>
        <v>111574.53756838613</v>
      </c>
    </row>
    <row r="59" spans="1:21" x14ac:dyDescent="0.3">
      <c r="A59">
        <v>2009</v>
      </c>
      <c r="B59">
        <v>4</v>
      </c>
      <c r="C59" t="str">
        <f t="shared" si="0"/>
        <v>4 2009</v>
      </c>
      <c r="D59">
        <v>361</v>
      </c>
      <c r="E59">
        <v>0</v>
      </c>
      <c r="F59">
        <v>300</v>
      </c>
      <c r="G59">
        <v>3424.73</v>
      </c>
      <c r="H59">
        <v>300</v>
      </c>
      <c r="I59">
        <v>7</v>
      </c>
      <c r="J59">
        <v>24</v>
      </c>
      <c r="K59">
        <v>269</v>
      </c>
      <c r="L59">
        <v>0</v>
      </c>
      <c r="M59">
        <v>0</v>
      </c>
      <c r="N59">
        <v>6</v>
      </c>
      <c r="O59">
        <v>0</v>
      </c>
      <c r="P59">
        <v>294</v>
      </c>
      <c r="Q59">
        <v>17</v>
      </c>
      <c r="R59">
        <f t="shared" si="1"/>
        <v>3754.2182000000003</v>
      </c>
      <c r="S59">
        <f t="shared" si="2"/>
        <v>-329.48820000000023</v>
      </c>
      <c r="T59">
        <f t="shared" si="3"/>
        <v>108562.47393924015</v>
      </c>
      <c r="U59">
        <f t="shared" si="4"/>
        <v>185242.2229452006</v>
      </c>
    </row>
    <row r="60" spans="1:21" x14ac:dyDescent="0.3">
      <c r="A60">
        <v>2009</v>
      </c>
      <c r="B60">
        <v>5</v>
      </c>
      <c r="C60" t="str">
        <f t="shared" si="0"/>
        <v>5 2009</v>
      </c>
      <c r="D60">
        <v>410</v>
      </c>
      <c r="E60">
        <v>0</v>
      </c>
      <c r="F60">
        <v>353</v>
      </c>
      <c r="G60">
        <v>4398.43</v>
      </c>
      <c r="H60">
        <v>353</v>
      </c>
      <c r="I60">
        <v>16</v>
      </c>
      <c r="J60">
        <v>15</v>
      </c>
      <c r="K60">
        <v>322</v>
      </c>
      <c r="L60">
        <v>0</v>
      </c>
      <c r="M60">
        <v>0</v>
      </c>
      <c r="N60">
        <v>1</v>
      </c>
      <c r="O60">
        <v>0</v>
      </c>
      <c r="P60">
        <v>352</v>
      </c>
      <c r="Q60">
        <v>9</v>
      </c>
      <c r="R60">
        <f t="shared" si="1"/>
        <v>4328.4113000000007</v>
      </c>
      <c r="S60">
        <f t="shared" si="2"/>
        <v>70.018699999999626</v>
      </c>
      <c r="T60">
        <f t="shared" si="3"/>
        <v>4902.6183496899475</v>
      </c>
      <c r="U60">
        <f t="shared" si="4"/>
        <v>295177.33518309321</v>
      </c>
    </row>
    <row r="61" spans="1:21" x14ac:dyDescent="0.3">
      <c r="A61">
        <v>2009</v>
      </c>
      <c r="B61">
        <v>6</v>
      </c>
      <c r="C61" t="str">
        <f t="shared" si="0"/>
        <v>6 2009</v>
      </c>
      <c r="D61">
        <v>206</v>
      </c>
      <c r="E61">
        <v>2</v>
      </c>
      <c r="F61">
        <v>189</v>
      </c>
      <c r="G61">
        <v>2108.9</v>
      </c>
      <c r="H61">
        <v>189</v>
      </c>
      <c r="I61">
        <v>6</v>
      </c>
      <c r="J61">
        <v>14</v>
      </c>
      <c r="K61">
        <v>169</v>
      </c>
      <c r="L61">
        <v>0</v>
      </c>
      <c r="M61">
        <v>0</v>
      </c>
      <c r="N61">
        <v>2</v>
      </c>
      <c r="O61">
        <v>2</v>
      </c>
      <c r="P61">
        <v>185</v>
      </c>
      <c r="Q61">
        <v>7</v>
      </c>
      <c r="R61">
        <f t="shared" si="1"/>
        <v>2160.3139000000001</v>
      </c>
      <c r="S61">
        <f t="shared" si="2"/>
        <v>-51.413900000000012</v>
      </c>
      <c r="T61">
        <f t="shared" si="3"/>
        <v>2643.3891132100011</v>
      </c>
      <c r="U61">
        <f t="shared" si="4"/>
        <v>3049311.3538157395</v>
      </c>
    </row>
    <row r="62" spans="1:21" x14ac:dyDescent="0.3">
      <c r="A62">
        <v>2009</v>
      </c>
      <c r="B62">
        <v>7</v>
      </c>
      <c r="C62" t="str">
        <f t="shared" si="0"/>
        <v>7 2009</v>
      </c>
      <c r="D62">
        <v>391</v>
      </c>
      <c r="E62">
        <v>0</v>
      </c>
      <c r="F62">
        <v>317</v>
      </c>
      <c r="G62">
        <v>3811.72</v>
      </c>
      <c r="H62">
        <v>317</v>
      </c>
      <c r="I62">
        <v>5</v>
      </c>
      <c r="J62">
        <v>16</v>
      </c>
      <c r="K62">
        <v>296</v>
      </c>
      <c r="L62">
        <v>0</v>
      </c>
      <c r="M62">
        <v>0</v>
      </c>
      <c r="N62">
        <v>2</v>
      </c>
      <c r="O62">
        <v>0</v>
      </c>
      <c r="P62">
        <v>315</v>
      </c>
      <c r="Q62">
        <v>8</v>
      </c>
      <c r="R62">
        <f t="shared" si="1"/>
        <v>4002.9710999999998</v>
      </c>
      <c r="S62">
        <f t="shared" si="2"/>
        <v>-191.25109999999995</v>
      </c>
      <c r="T62">
        <f t="shared" si="3"/>
        <v>36576.983251209982</v>
      </c>
      <c r="U62">
        <f t="shared" si="4"/>
        <v>1884.2327338541559</v>
      </c>
    </row>
    <row r="63" spans="1:21" x14ac:dyDescent="0.3">
      <c r="A63">
        <v>2009</v>
      </c>
      <c r="B63">
        <v>8</v>
      </c>
      <c r="C63" t="str">
        <f t="shared" si="0"/>
        <v>8 2009</v>
      </c>
      <c r="D63">
        <v>120</v>
      </c>
      <c r="E63">
        <v>0</v>
      </c>
      <c r="F63">
        <v>113</v>
      </c>
      <c r="G63">
        <v>1319.18</v>
      </c>
      <c r="H63">
        <v>113</v>
      </c>
      <c r="I63">
        <v>1</v>
      </c>
      <c r="J63">
        <v>7</v>
      </c>
      <c r="K63">
        <v>105</v>
      </c>
      <c r="L63">
        <v>0</v>
      </c>
      <c r="M63">
        <v>0</v>
      </c>
      <c r="N63">
        <v>0</v>
      </c>
      <c r="O63">
        <v>0</v>
      </c>
      <c r="P63">
        <v>113</v>
      </c>
      <c r="Q63">
        <v>5</v>
      </c>
      <c r="R63">
        <f t="shared" si="1"/>
        <v>1202.6911000000002</v>
      </c>
      <c r="S63">
        <f t="shared" si="2"/>
        <v>116.48889999999983</v>
      </c>
      <c r="T63">
        <f t="shared" si="3"/>
        <v>13569.663823209961</v>
      </c>
      <c r="U63">
        <f t="shared" si="4"/>
        <v>6431030.9891989306</v>
      </c>
    </row>
    <row r="64" spans="1:21" x14ac:dyDescent="0.3">
      <c r="A64">
        <v>2009</v>
      </c>
      <c r="B64">
        <v>9</v>
      </c>
      <c r="C64" t="str">
        <f t="shared" si="0"/>
        <v>9 2009</v>
      </c>
      <c r="D64">
        <v>132</v>
      </c>
      <c r="E64">
        <v>0</v>
      </c>
      <c r="F64">
        <v>112</v>
      </c>
      <c r="G64">
        <v>1312.74</v>
      </c>
      <c r="H64">
        <v>112</v>
      </c>
      <c r="I64">
        <v>10</v>
      </c>
      <c r="J64">
        <v>6</v>
      </c>
      <c r="K64">
        <v>96</v>
      </c>
      <c r="L64">
        <v>1</v>
      </c>
      <c r="M64">
        <v>9</v>
      </c>
      <c r="N64">
        <v>2</v>
      </c>
      <c r="O64">
        <v>0</v>
      </c>
      <c r="P64">
        <v>100</v>
      </c>
      <c r="Q64">
        <v>11</v>
      </c>
      <c r="R64">
        <f t="shared" si="1"/>
        <v>1291.9401000000003</v>
      </c>
      <c r="S64">
        <f t="shared" si="2"/>
        <v>20.799899999999752</v>
      </c>
      <c r="T64">
        <f t="shared" si="3"/>
        <v>432.63584000998969</v>
      </c>
      <c r="U64">
        <f t="shared" si="4"/>
        <v>6463735.46981504</v>
      </c>
    </row>
    <row r="65" spans="1:21" x14ac:dyDescent="0.3">
      <c r="A65">
        <v>2009</v>
      </c>
      <c r="B65">
        <v>10</v>
      </c>
      <c r="C65" t="str">
        <f t="shared" si="0"/>
        <v>10 2009</v>
      </c>
      <c r="D65">
        <v>144</v>
      </c>
      <c r="E65">
        <v>0</v>
      </c>
      <c r="F65">
        <v>128</v>
      </c>
      <c r="G65">
        <v>1344.94</v>
      </c>
      <c r="H65">
        <v>128</v>
      </c>
      <c r="I65">
        <v>4</v>
      </c>
      <c r="J65">
        <v>19</v>
      </c>
      <c r="K65">
        <v>105</v>
      </c>
      <c r="L65">
        <v>0</v>
      </c>
      <c r="M65">
        <v>0</v>
      </c>
      <c r="N65">
        <v>0</v>
      </c>
      <c r="O65">
        <v>0</v>
      </c>
      <c r="P65">
        <v>128</v>
      </c>
      <c r="Q65">
        <v>18</v>
      </c>
      <c r="R65">
        <f t="shared" si="1"/>
        <v>1471.8676</v>
      </c>
      <c r="S65">
        <f t="shared" si="2"/>
        <v>-126.92759999999998</v>
      </c>
      <c r="T65">
        <f t="shared" si="3"/>
        <v>16110.615641759996</v>
      </c>
      <c r="U65">
        <f t="shared" si="4"/>
        <v>6301042.5387344826</v>
      </c>
    </row>
    <row r="66" spans="1:21" x14ac:dyDescent="0.3">
      <c r="A66">
        <v>2009</v>
      </c>
      <c r="B66">
        <v>11</v>
      </c>
      <c r="C66" t="str">
        <f t="shared" si="0"/>
        <v>11 2009</v>
      </c>
      <c r="D66">
        <v>138</v>
      </c>
      <c r="E66">
        <v>0</v>
      </c>
      <c r="F66">
        <v>117</v>
      </c>
      <c r="G66">
        <v>1302.58</v>
      </c>
      <c r="H66">
        <v>117</v>
      </c>
      <c r="I66">
        <v>0</v>
      </c>
      <c r="J66">
        <v>24</v>
      </c>
      <c r="K66">
        <v>93</v>
      </c>
      <c r="L66">
        <v>0</v>
      </c>
      <c r="M66">
        <v>4</v>
      </c>
      <c r="N66">
        <v>7</v>
      </c>
      <c r="O66">
        <v>0</v>
      </c>
      <c r="P66">
        <v>106</v>
      </c>
      <c r="Q66">
        <v>25</v>
      </c>
      <c r="R66">
        <f t="shared" ref="R66:R128" si="5">5.9039*D66+5.8388*H66+5.8252*L66+3.0693*Q66-180.9078</f>
        <v>1393.7025000000001</v>
      </c>
      <c r="S66">
        <f t="shared" ref="S66:S128" si="6">G66-R66</f>
        <v>-91.122500000000173</v>
      </c>
      <c r="T66">
        <f t="shared" ref="T66:T128" si="7">S66^2</f>
        <v>8303.3100062500307</v>
      </c>
      <c r="U66">
        <f t="shared" si="4"/>
        <v>6515500.0144889075</v>
      </c>
    </row>
    <row r="67" spans="1:21" x14ac:dyDescent="0.3">
      <c r="A67">
        <v>2009</v>
      </c>
      <c r="B67">
        <v>12</v>
      </c>
      <c r="C67" t="str">
        <f t="shared" ref="C67:C130" si="8">CONCATENATE(B67," ",A67)</f>
        <v>12 2009</v>
      </c>
      <c r="D67">
        <v>181</v>
      </c>
      <c r="E67">
        <v>0</v>
      </c>
      <c r="F67">
        <v>167</v>
      </c>
      <c r="G67">
        <v>1865.42</v>
      </c>
      <c r="H67">
        <v>167</v>
      </c>
      <c r="I67">
        <v>2</v>
      </c>
      <c r="J67">
        <v>29</v>
      </c>
      <c r="K67">
        <v>136</v>
      </c>
      <c r="L67">
        <v>0</v>
      </c>
      <c r="M67">
        <v>3</v>
      </c>
      <c r="N67">
        <v>4</v>
      </c>
      <c r="O67">
        <v>0</v>
      </c>
      <c r="P67">
        <v>160</v>
      </c>
      <c r="Q67">
        <v>26</v>
      </c>
      <c r="R67">
        <f t="shared" si="5"/>
        <v>1942.5795000000003</v>
      </c>
      <c r="S67">
        <f t="shared" si="6"/>
        <v>-77.159500000000207</v>
      </c>
      <c r="T67">
        <f t="shared" si="7"/>
        <v>5953.5884402500324</v>
      </c>
      <c r="U67">
        <f t="shared" ref="U67:U130" si="9">(G67-$G$215)^2</f>
        <v>3958936.9292087336</v>
      </c>
    </row>
    <row r="68" spans="1:21" x14ac:dyDescent="0.3">
      <c r="A68">
        <v>2009</v>
      </c>
      <c r="B68">
        <v>13</v>
      </c>
      <c r="C68" t="str">
        <f t="shared" si="8"/>
        <v>13 2009</v>
      </c>
      <c r="D68">
        <v>239</v>
      </c>
      <c r="E68">
        <v>0</v>
      </c>
      <c r="F68">
        <v>208</v>
      </c>
      <c r="G68">
        <v>2512.6</v>
      </c>
      <c r="H68">
        <v>208</v>
      </c>
      <c r="I68">
        <v>3</v>
      </c>
      <c r="J68">
        <v>25</v>
      </c>
      <c r="K68">
        <v>180</v>
      </c>
      <c r="L68">
        <v>0</v>
      </c>
      <c r="M68">
        <v>0</v>
      </c>
      <c r="N68">
        <v>14</v>
      </c>
      <c r="O68">
        <v>0</v>
      </c>
      <c r="P68">
        <v>194</v>
      </c>
      <c r="Q68">
        <v>13</v>
      </c>
      <c r="R68">
        <f t="shared" si="5"/>
        <v>2484.4956000000002</v>
      </c>
      <c r="S68">
        <f t="shared" si="6"/>
        <v>28.104399999999714</v>
      </c>
      <c r="T68">
        <f t="shared" si="7"/>
        <v>789.85729935998393</v>
      </c>
      <c r="U68">
        <f t="shared" si="9"/>
        <v>1802380.7587094828</v>
      </c>
    </row>
    <row r="69" spans="1:21" x14ac:dyDescent="0.3">
      <c r="A69">
        <v>2009</v>
      </c>
      <c r="B69">
        <v>14</v>
      </c>
      <c r="C69" t="str">
        <f t="shared" si="8"/>
        <v>14 2009</v>
      </c>
      <c r="D69">
        <v>252</v>
      </c>
      <c r="E69">
        <v>36</v>
      </c>
      <c r="F69">
        <v>233</v>
      </c>
      <c r="G69">
        <v>3065.66</v>
      </c>
      <c r="H69">
        <v>233</v>
      </c>
      <c r="I69">
        <v>1</v>
      </c>
      <c r="J69">
        <v>48</v>
      </c>
      <c r="K69">
        <v>184</v>
      </c>
      <c r="L69">
        <v>0</v>
      </c>
      <c r="M69">
        <v>0</v>
      </c>
      <c r="N69">
        <v>7</v>
      </c>
      <c r="O69">
        <v>36</v>
      </c>
      <c r="P69">
        <v>190</v>
      </c>
      <c r="Q69">
        <v>8</v>
      </c>
      <c r="R69">
        <f t="shared" si="5"/>
        <v>2691.8697999999999</v>
      </c>
      <c r="S69">
        <f t="shared" si="6"/>
        <v>373.79019999999991</v>
      </c>
      <c r="T69">
        <f t="shared" si="7"/>
        <v>139719.11361603995</v>
      </c>
      <c r="U69">
        <f t="shared" si="9"/>
        <v>623259.32781340461</v>
      </c>
    </row>
    <row r="70" spans="1:21" x14ac:dyDescent="0.3">
      <c r="A70">
        <v>2009</v>
      </c>
      <c r="B70">
        <v>15</v>
      </c>
      <c r="C70" t="str">
        <f t="shared" si="8"/>
        <v>15 2009</v>
      </c>
      <c r="D70">
        <v>295</v>
      </c>
      <c r="E70">
        <v>13</v>
      </c>
      <c r="F70">
        <v>274</v>
      </c>
      <c r="G70">
        <v>3339.83</v>
      </c>
      <c r="H70">
        <v>274</v>
      </c>
      <c r="I70">
        <v>3</v>
      </c>
      <c r="J70">
        <v>26</v>
      </c>
      <c r="K70">
        <v>245</v>
      </c>
      <c r="L70">
        <v>9</v>
      </c>
      <c r="M70">
        <v>0</v>
      </c>
      <c r="N70">
        <v>1</v>
      </c>
      <c r="O70">
        <v>13</v>
      </c>
      <c r="P70">
        <v>251</v>
      </c>
      <c r="Q70">
        <v>16</v>
      </c>
      <c r="R70">
        <f t="shared" si="5"/>
        <v>3262.1095000000005</v>
      </c>
      <c r="S70">
        <f t="shared" si="6"/>
        <v>77.720499999999447</v>
      </c>
      <c r="T70">
        <f t="shared" si="7"/>
        <v>6040.4761202499139</v>
      </c>
      <c r="U70">
        <f t="shared" si="9"/>
        <v>265531.7708439405</v>
      </c>
    </row>
    <row r="71" spans="1:21" x14ac:dyDescent="0.3">
      <c r="A71">
        <v>2009</v>
      </c>
      <c r="B71">
        <v>16</v>
      </c>
      <c r="C71" t="str">
        <f t="shared" si="8"/>
        <v>16 2009</v>
      </c>
      <c r="D71">
        <v>396.16</v>
      </c>
      <c r="E71">
        <v>0</v>
      </c>
      <c r="F71">
        <v>328</v>
      </c>
      <c r="G71">
        <v>4035.0583999999999</v>
      </c>
      <c r="H71">
        <v>328</v>
      </c>
      <c r="I71">
        <v>1</v>
      </c>
      <c r="J71">
        <v>13</v>
      </c>
      <c r="K71">
        <v>314</v>
      </c>
      <c r="L71">
        <v>0</v>
      </c>
      <c r="M71">
        <v>0</v>
      </c>
      <c r="N71">
        <v>4</v>
      </c>
      <c r="O71">
        <v>0</v>
      </c>
      <c r="P71">
        <v>324</v>
      </c>
      <c r="Q71">
        <v>16</v>
      </c>
      <c r="R71">
        <f t="shared" si="5"/>
        <v>4122.2164240000002</v>
      </c>
      <c r="S71">
        <f t="shared" si="6"/>
        <v>-87.158024000000296</v>
      </c>
      <c r="T71">
        <f t="shared" si="7"/>
        <v>7596.5211475846272</v>
      </c>
      <c r="U71">
        <f t="shared" si="9"/>
        <v>32375.038918059458</v>
      </c>
    </row>
    <row r="72" spans="1:21" x14ac:dyDescent="0.3">
      <c r="A72">
        <v>2009</v>
      </c>
      <c r="B72">
        <v>17</v>
      </c>
      <c r="C72" t="str">
        <f t="shared" si="8"/>
        <v>17 2009</v>
      </c>
      <c r="D72">
        <v>392</v>
      </c>
      <c r="E72">
        <v>0</v>
      </c>
      <c r="F72">
        <v>341</v>
      </c>
      <c r="G72">
        <v>4042.62</v>
      </c>
      <c r="H72">
        <v>341</v>
      </c>
      <c r="I72">
        <v>0</v>
      </c>
      <c r="J72">
        <v>13</v>
      </c>
      <c r="K72">
        <v>328</v>
      </c>
      <c r="L72">
        <v>0</v>
      </c>
      <c r="M72">
        <v>0</v>
      </c>
      <c r="N72">
        <v>1</v>
      </c>
      <c r="O72">
        <v>0</v>
      </c>
      <c r="P72">
        <v>340</v>
      </c>
      <c r="Q72">
        <v>15</v>
      </c>
      <c r="R72">
        <f t="shared" si="5"/>
        <v>4170.4912999999997</v>
      </c>
      <c r="S72">
        <f t="shared" si="6"/>
        <v>-127.87129999999979</v>
      </c>
      <c r="T72">
        <f t="shared" si="7"/>
        <v>16351.069363689947</v>
      </c>
      <c r="U72">
        <f t="shared" si="9"/>
        <v>35153.343923264933</v>
      </c>
    </row>
    <row r="73" spans="1:21" x14ac:dyDescent="0.3">
      <c r="A73">
        <v>2009</v>
      </c>
      <c r="B73">
        <v>18</v>
      </c>
      <c r="C73" t="str">
        <f t="shared" si="8"/>
        <v>18 2009</v>
      </c>
      <c r="D73">
        <v>435</v>
      </c>
      <c r="E73">
        <v>3</v>
      </c>
      <c r="F73">
        <v>371</v>
      </c>
      <c r="G73">
        <v>4505.88</v>
      </c>
      <c r="H73">
        <v>371</v>
      </c>
      <c r="I73">
        <v>0</v>
      </c>
      <c r="J73">
        <v>27</v>
      </c>
      <c r="K73">
        <v>344</v>
      </c>
      <c r="L73">
        <v>0</v>
      </c>
      <c r="M73">
        <v>0</v>
      </c>
      <c r="N73">
        <v>1</v>
      </c>
      <c r="O73">
        <v>3</v>
      </c>
      <c r="P73">
        <v>367</v>
      </c>
      <c r="Q73">
        <v>15</v>
      </c>
      <c r="R73">
        <f t="shared" si="5"/>
        <v>4599.5230000000001</v>
      </c>
      <c r="S73">
        <f t="shared" si="6"/>
        <v>-93.643000000000029</v>
      </c>
      <c r="T73">
        <f t="shared" si="7"/>
        <v>8769.0114490000051</v>
      </c>
      <c r="U73">
        <f t="shared" si="9"/>
        <v>423478.4912729683</v>
      </c>
    </row>
    <row r="74" spans="1:21" x14ac:dyDescent="0.3">
      <c r="A74">
        <v>2009</v>
      </c>
      <c r="B74">
        <v>19</v>
      </c>
      <c r="C74" t="str">
        <f t="shared" si="8"/>
        <v>19 2009</v>
      </c>
      <c r="D74">
        <v>506.32999899999999</v>
      </c>
      <c r="E74">
        <v>15</v>
      </c>
      <c r="F74">
        <v>414</v>
      </c>
      <c r="G74">
        <v>5059.9325879999997</v>
      </c>
      <c r="H74">
        <v>414</v>
      </c>
      <c r="I74">
        <v>6</v>
      </c>
      <c r="J74">
        <v>26</v>
      </c>
      <c r="K74">
        <v>382</v>
      </c>
      <c r="L74">
        <v>0</v>
      </c>
      <c r="M74">
        <v>20</v>
      </c>
      <c r="N74">
        <v>6</v>
      </c>
      <c r="O74">
        <v>15</v>
      </c>
      <c r="P74">
        <v>373</v>
      </c>
      <c r="Q74">
        <v>49</v>
      </c>
      <c r="R74">
        <f t="shared" si="5"/>
        <v>5376.0727810960998</v>
      </c>
      <c r="S74">
        <f t="shared" si="6"/>
        <v>-316.14019309610012</v>
      </c>
      <c r="T74">
        <f t="shared" si="7"/>
        <v>99944.621690839471</v>
      </c>
      <c r="U74">
        <f t="shared" si="9"/>
        <v>1451554.6983956322</v>
      </c>
    </row>
    <row r="75" spans="1:21" x14ac:dyDescent="0.3">
      <c r="A75">
        <v>2009</v>
      </c>
      <c r="B75">
        <v>20</v>
      </c>
      <c r="C75" t="str">
        <f t="shared" si="8"/>
        <v>20 2009</v>
      </c>
      <c r="D75">
        <v>193</v>
      </c>
      <c r="E75">
        <v>0</v>
      </c>
      <c r="F75">
        <v>157</v>
      </c>
      <c r="G75">
        <v>1821.17</v>
      </c>
      <c r="H75">
        <v>157</v>
      </c>
      <c r="I75">
        <v>1</v>
      </c>
      <c r="J75">
        <v>23</v>
      </c>
      <c r="K75">
        <v>133</v>
      </c>
      <c r="L75">
        <v>0</v>
      </c>
      <c r="M75">
        <v>3</v>
      </c>
      <c r="N75">
        <v>4</v>
      </c>
      <c r="O75">
        <v>0</v>
      </c>
      <c r="P75">
        <v>150</v>
      </c>
      <c r="Q75">
        <v>29</v>
      </c>
      <c r="R75">
        <f t="shared" si="5"/>
        <v>1964.2462</v>
      </c>
      <c r="S75">
        <f t="shared" si="6"/>
        <v>-143.07619999999997</v>
      </c>
      <c r="T75">
        <f t="shared" si="7"/>
        <v>20470.799006439993</v>
      </c>
      <c r="U75">
        <f t="shared" si="9"/>
        <v>4136984.1275570164</v>
      </c>
    </row>
    <row r="76" spans="1:21" x14ac:dyDescent="0.3">
      <c r="A76">
        <v>2009</v>
      </c>
      <c r="B76">
        <v>21</v>
      </c>
      <c r="C76" t="str">
        <f t="shared" si="8"/>
        <v>21 2009</v>
      </c>
      <c r="D76">
        <v>338</v>
      </c>
      <c r="E76">
        <v>44</v>
      </c>
      <c r="F76">
        <v>237</v>
      </c>
      <c r="G76">
        <v>3062.96</v>
      </c>
      <c r="H76">
        <v>237</v>
      </c>
      <c r="I76">
        <v>0</v>
      </c>
      <c r="J76">
        <v>78</v>
      </c>
      <c r="K76">
        <v>159</v>
      </c>
      <c r="L76">
        <v>5</v>
      </c>
      <c r="M76">
        <v>3</v>
      </c>
      <c r="N76">
        <v>0</v>
      </c>
      <c r="O76">
        <v>44</v>
      </c>
      <c r="P76">
        <v>185</v>
      </c>
      <c r="Q76">
        <v>86</v>
      </c>
      <c r="R76">
        <f t="shared" si="5"/>
        <v>3491.4918000000002</v>
      </c>
      <c r="S76">
        <f t="shared" si="6"/>
        <v>-428.5318000000002</v>
      </c>
      <c r="T76">
        <f t="shared" si="7"/>
        <v>183639.50361124019</v>
      </c>
      <c r="U76">
        <f t="shared" si="9"/>
        <v>627529.74366177409</v>
      </c>
    </row>
    <row r="77" spans="1:21" x14ac:dyDescent="0.3">
      <c r="A77">
        <v>2009</v>
      </c>
      <c r="B77">
        <v>22</v>
      </c>
      <c r="C77" t="str">
        <f t="shared" si="8"/>
        <v>22 2009</v>
      </c>
      <c r="D77">
        <v>136</v>
      </c>
      <c r="E77">
        <v>6</v>
      </c>
      <c r="F77">
        <v>119</v>
      </c>
      <c r="G77">
        <v>1360.52</v>
      </c>
      <c r="H77">
        <v>119</v>
      </c>
      <c r="I77">
        <v>0</v>
      </c>
      <c r="J77">
        <v>24</v>
      </c>
      <c r="K77">
        <v>95</v>
      </c>
      <c r="L77">
        <v>1</v>
      </c>
      <c r="M77">
        <v>0</v>
      </c>
      <c r="N77">
        <v>0</v>
      </c>
      <c r="O77">
        <v>6</v>
      </c>
      <c r="P77">
        <v>112</v>
      </c>
      <c r="Q77">
        <v>28</v>
      </c>
      <c r="R77">
        <f t="shared" si="5"/>
        <v>1408.6053999999999</v>
      </c>
      <c r="S77">
        <f t="shared" si="6"/>
        <v>-48.085399999999936</v>
      </c>
      <c r="T77">
        <f t="shared" si="7"/>
        <v>2312.2056931599936</v>
      </c>
      <c r="U77">
        <f t="shared" si="9"/>
        <v>6223067.8248538896</v>
      </c>
    </row>
    <row r="78" spans="1:21" x14ac:dyDescent="0.3">
      <c r="A78">
        <v>2009</v>
      </c>
      <c r="B78">
        <v>23</v>
      </c>
      <c r="C78" t="str">
        <f t="shared" si="8"/>
        <v>23 2009</v>
      </c>
      <c r="D78">
        <v>148</v>
      </c>
      <c r="E78">
        <v>1</v>
      </c>
      <c r="F78">
        <v>137</v>
      </c>
      <c r="G78">
        <v>1582.34</v>
      </c>
      <c r="H78">
        <v>137</v>
      </c>
      <c r="I78">
        <v>0</v>
      </c>
      <c r="J78">
        <v>23</v>
      </c>
      <c r="K78">
        <v>114</v>
      </c>
      <c r="L78">
        <v>0</v>
      </c>
      <c r="M78">
        <v>0</v>
      </c>
      <c r="N78">
        <v>4</v>
      </c>
      <c r="O78">
        <v>1</v>
      </c>
      <c r="P78">
        <v>132</v>
      </c>
      <c r="Q78">
        <v>27</v>
      </c>
      <c r="R78">
        <f t="shared" si="5"/>
        <v>1575.6561000000002</v>
      </c>
      <c r="S78">
        <f t="shared" si="6"/>
        <v>6.6838999999997668</v>
      </c>
      <c r="T78">
        <f t="shared" si="7"/>
        <v>44.67451920999688</v>
      </c>
      <c r="U78">
        <f t="shared" si="9"/>
        <v>5165564.1551778195</v>
      </c>
    </row>
    <row r="79" spans="1:21" x14ac:dyDescent="0.3">
      <c r="A79">
        <v>2009</v>
      </c>
      <c r="B79">
        <v>24</v>
      </c>
      <c r="C79" t="str">
        <f t="shared" si="8"/>
        <v>24 2009</v>
      </c>
      <c r="D79">
        <v>221.23999989999999</v>
      </c>
      <c r="E79">
        <v>0</v>
      </c>
      <c r="F79">
        <v>164</v>
      </c>
      <c r="G79">
        <v>2265.12</v>
      </c>
      <c r="H79">
        <v>164</v>
      </c>
      <c r="I79">
        <v>1</v>
      </c>
      <c r="J79">
        <v>43</v>
      </c>
      <c r="K79">
        <v>120</v>
      </c>
      <c r="L79">
        <v>0</v>
      </c>
      <c r="M79">
        <v>0</v>
      </c>
      <c r="N79">
        <v>1</v>
      </c>
      <c r="O79">
        <v>0</v>
      </c>
      <c r="P79">
        <v>163</v>
      </c>
      <c r="Q79">
        <v>17</v>
      </c>
      <c r="R79">
        <f t="shared" si="5"/>
        <v>2135.0123354096104</v>
      </c>
      <c r="S79">
        <f t="shared" si="6"/>
        <v>130.1076645903895</v>
      </c>
      <c r="T79">
        <f t="shared" si="7"/>
        <v>16928.004385165295</v>
      </c>
      <c r="U79">
        <f t="shared" si="9"/>
        <v>2528124.6441000616</v>
      </c>
    </row>
    <row r="80" spans="1:21" x14ac:dyDescent="0.3">
      <c r="A80">
        <v>2009</v>
      </c>
      <c r="B80">
        <v>25</v>
      </c>
      <c r="C80" t="str">
        <f t="shared" si="8"/>
        <v>25 2009</v>
      </c>
      <c r="D80">
        <v>172</v>
      </c>
      <c r="E80">
        <v>9</v>
      </c>
      <c r="F80">
        <v>147</v>
      </c>
      <c r="G80">
        <v>1705.9</v>
      </c>
      <c r="H80">
        <v>147</v>
      </c>
      <c r="I80">
        <v>1</v>
      </c>
      <c r="J80">
        <v>32</v>
      </c>
      <c r="K80">
        <v>114</v>
      </c>
      <c r="L80">
        <v>0</v>
      </c>
      <c r="M80">
        <v>0</v>
      </c>
      <c r="N80">
        <v>0</v>
      </c>
      <c r="O80">
        <v>9</v>
      </c>
      <c r="P80">
        <v>138</v>
      </c>
      <c r="Q80">
        <v>15</v>
      </c>
      <c r="R80">
        <f t="shared" si="5"/>
        <v>1738.9061000000002</v>
      </c>
      <c r="S80">
        <f t="shared" si="6"/>
        <v>-33.00610000000006</v>
      </c>
      <c r="T80">
        <f t="shared" si="7"/>
        <v>1089.4026372100041</v>
      </c>
      <c r="U80">
        <f t="shared" si="9"/>
        <v>4619179.9200724196</v>
      </c>
    </row>
    <row r="81" spans="1:21" x14ac:dyDescent="0.3">
      <c r="A81">
        <v>2009</v>
      </c>
      <c r="B81">
        <v>26</v>
      </c>
      <c r="C81" t="str">
        <f t="shared" si="8"/>
        <v>26 2009</v>
      </c>
      <c r="D81">
        <v>229</v>
      </c>
      <c r="E81">
        <v>0</v>
      </c>
      <c r="F81">
        <v>180</v>
      </c>
      <c r="G81">
        <v>2230.0300000000002</v>
      </c>
      <c r="H81">
        <v>180</v>
      </c>
      <c r="I81">
        <v>0</v>
      </c>
      <c r="J81">
        <v>25</v>
      </c>
      <c r="K81">
        <v>155</v>
      </c>
      <c r="L81">
        <v>0</v>
      </c>
      <c r="M81">
        <v>20</v>
      </c>
      <c r="N81">
        <v>0</v>
      </c>
      <c r="O81">
        <v>0</v>
      </c>
      <c r="P81">
        <v>160</v>
      </c>
      <c r="Q81">
        <v>9</v>
      </c>
      <c r="R81">
        <f t="shared" si="5"/>
        <v>2249.6930000000002</v>
      </c>
      <c r="S81">
        <f t="shared" si="6"/>
        <v>-19.663000000000011</v>
      </c>
      <c r="T81">
        <f t="shared" si="7"/>
        <v>386.63356900000042</v>
      </c>
      <c r="U81">
        <f t="shared" si="9"/>
        <v>2640942.6960738744</v>
      </c>
    </row>
    <row r="82" spans="1:21" x14ac:dyDescent="0.3">
      <c r="A82">
        <v>2009</v>
      </c>
      <c r="B82">
        <v>27</v>
      </c>
      <c r="C82" t="str">
        <f t="shared" si="8"/>
        <v>27 2009</v>
      </c>
      <c r="D82">
        <v>256</v>
      </c>
      <c r="E82">
        <v>19</v>
      </c>
      <c r="F82">
        <v>195</v>
      </c>
      <c r="G82">
        <v>2523.5100000000002</v>
      </c>
      <c r="H82">
        <v>195</v>
      </c>
      <c r="I82">
        <v>0</v>
      </c>
      <c r="J82">
        <v>46</v>
      </c>
      <c r="K82">
        <v>149</v>
      </c>
      <c r="L82">
        <v>0</v>
      </c>
      <c r="M82">
        <v>3</v>
      </c>
      <c r="N82">
        <v>0</v>
      </c>
      <c r="O82">
        <v>19</v>
      </c>
      <c r="P82">
        <v>173</v>
      </c>
      <c r="Q82">
        <v>16</v>
      </c>
      <c r="R82">
        <f t="shared" si="5"/>
        <v>2518.1653999999999</v>
      </c>
      <c r="S82">
        <f t="shared" si="6"/>
        <v>5.3446000000003551</v>
      </c>
      <c r="T82">
        <f t="shared" si="7"/>
        <v>28.564749160003796</v>
      </c>
      <c r="U82">
        <f t="shared" si="9"/>
        <v>1773205.8313110692</v>
      </c>
    </row>
    <row r="83" spans="1:21" x14ac:dyDescent="0.3">
      <c r="A83">
        <v>2009</v>
      </c>
      <c r="B83">
        <v>28</v>
      </c>
      <c r="C83" t="str">
        <f t="shared" si="8"/>
        <v>28 2009</v>
      </c>
      <c r="D83">
        <v>198</v>
      </c>
      <c r="E83">
        <v>5</v>
      </c>
      <c r="F83">
        <v>152</v>
      </c>
      <c r="G83">
        <v>1572.73</v>
      </c>
      <c r="H83">
        <v>152</v>
      </c>
      <c r="I83">
        <v>0</v>
      </c>
      <c r="J83">
        <v>13</v>
      </c>
      <c r="K83">
        <v>139</v>
      </c>
      <c r="L83">
        <v>0</v>
      </c>
      <c r="M83">
        <v>0</v>
      </c>
      <c r="N83">
        <v>0</v>
      </c>
      <c r="O83">
        <v>5</v>
      </c>
      <c r="P83">
        <v>147</v>
      </c>
      <c r="Q83">
        <v>15</v>
      </c>
      <c r="R83">
        <f t="shared" si="5"/>
        <v>1921.6014999999998</v>
      </c>
      <c r="S83">
        <f t="shared" si="6"/>
        <v>-348.87149999999974</v>
      </c>
      <c r="T83">
        <f t="shared" si="7"/>
        <v>121711.32351224982</v>
      </c>
      <c r="U83">
        <f t="shared" si="9"/>
        <v>5209339.487827016</v>
      </c>
    </row>
    <row r="84" spans="1:21" x14ac:dyDescent="0.3">
      <c r="A84">
        <v>2009</v>
      </c>
      <c r="B84">
        <v>29</v>
      </c>
      <c r="C84" t="str">
        <f t="shared" si="8"/>
        <v>29 2009</v>
      </c>
      <c r="D84">
        <v>194</v>
      </c>
      <c r="E84">
        <v>6</v>
      </c>
      <c r="F84">
        <v>155</v>
      </c>
      <c r="G84">
        <v>1678.47</v>
      </c>
      <c r="H84">
        <v>155</v>
      </c>
      <c r="I84">
        <v>0</v>
      </c>
      <c r="J84">
        <v>13</v>
      </c>
      <c r="K84">
        <v>142</v>
      </c>
      <c r="L84">
        <v>0</v>
      </c>
      <c r="M84">
        <v>0</v>
      </c>
      <c r="N84">
        <v>0</v>
      </c>
      <c r="O84">
        <v>6</v>
      </c>
      <c r="P84">
        <v>149</v>
      </c>
      <c r="Q84">
        <v>14</v>
      </c>
      <c r="R84">
        <f t="shared" si="5"/>
        <v>1912.4330000000004</v>
      </c>
      <c r="S84">
        <f t="shared" si="6"/>
        <v>-233.96300000000042</v>
      </c>
      <c r="T84">
        <f t="shared" si="7"/>
        <v>54738.685369000195</v>
      </c>
      <c r="U84">
        <f t="shared" si="9"/>
        <v>4737838.9593208591</v>
      </c>
    </row>
    <row r="85" spans="1:21" x14ac:dyDescent="0.3">
      <c r="A85">
        <v>2009</v>
      </c>
      <c r="B85">
        <v>30</v>
      </c>
      <c r="C85" t="str">
        <f t="shared" si="8"/>
        <v>30 2009</v>
      </c>
      <c r="D85">
        <v>201</v>
      </c>
      <c r="E85">
        <v>3</v>
      </c>
      <c r="F85">
        <v>162</v>
      </c>
      <c r="G85">
        <v>1971.14</v>
      </c>
      <c r="H85">
        <v>162</v>
      </c>
      <c r="I85">
        <v>0</v>
      </c>
      <c r="J85">
        <v>27</v>
      </c>
      <c r="K85">
        <v>135</v>
      </c>
      <c r="L85">
        <v>0</v>
      </c>
      <c r="M85">
        <v>0</v>
      </c>
      <c r="N85">
        <v>13</v>
      </c>
      <c r="O85">
        <v>3</v>
      </c>
      <c r="P85">
        <v>146</v>
      </c>
      <c r="Q85">
        <v>16</v>
      </c>
      <c r="R85">
        <f t="shared" si="5"/>
        <v>2000.7705000000001</v>
      </c>
      <c r="S85">
        <f t="shared" si="6"/>
        <v>-29.630499999999984</v>
      </c>
      <c r="T85">
        <f t="shared" si="7"/>
        <v>877.96653024999898</v>
      </c>
      <c r="U85">
        <f t="shared" si="9"/>
        <v>3549409.841012564</v>
      </c>
    </row>
    <row r="86" spans="1:21" x14ac:dyDescent="0.3">
      <c r="A86">
        <v>2009</v>
      </c>
      <c r="B86">
        <v>31</v>
      </c>
      <c r="C86" t="str">
        <f t="shared" si="8"/>
        <v>31 2009</v>
      </c>
      <c r="D86">
        <v>169</v>
      </c>
      <c r="E86">
        <v>4</v>
      </c>
      <c r="F86">
        <v>154</v>
      </c>
      <c r="G86">
        <v>1662.97</v>
      </c>
      <c r="H86">
        <v>154</v>
      </c>
      <c r="I86">
        <v>1</v>
      </c>
      <c r="J86">
        <v>23</v>
      </c>
      <c r="K86">
        <v>130</v>
      </c>
      <c r="L86">
        <v>0</v>
      </c>
      <c r="M86">
        <v>0</v>
      </c>
      <c r="N86">
        <v>4</v>
      </c>
      <c r="O86">
        <v>4</v>
      </c>
      <c r="P86">
        <v>146</v>
      </c>
      <c r="Q86">
        <v>16</v>
      </c>
      <c r="R86">
        <f t="shared" si="5"/>
        <v>1765.1352999999999</v>
      </c>
      <c r="S86">
        <f t="shared" si="6"/>
        <v>-102.16529999999989</v>
      </c>
      <c r="T86">
        <f t="shared" si="7"/>
        <v>10437.748524089977</v>
      </c>
      <c r="U86">
        <f t="shared" si="9"/>
        <v>4805555.5995615013</v>
      </c>
    </row>
    <row r="87" spans="1:21" x14ac:dyDescent="0.3">
      <c r="A87">
        <v>2009</v>
      </c>
      <c r="B87">
        <v>32</v>
      </c>
      <c r="C87" t="str">
        <f t="shared" si="8"/>
        <v>32 2009</v>
      </c>
      <c r="D87">
        <v>247</v>
      </c>
      <c r="E87">
        <v>0</v>
      </c>
      <c r="F87">
        <v>235</v>
      </c>
      <c r="G87">
        <v>2683.24</v>
      </c>
      <c r="H87">
        <v>235</v>
      </c>
      <c r="I87">
        <v>0</v>
      </c>
      <c r="J87">
        <v>8</v>
      </c>
      <c r="K87">
        <v>227</v>
      </c>
      <c r="L87">
        <v>0</v>
      </c>
      <c r="M87">
        <v>0</v>
      </c>
      <c r="N87">
        <v>1</v>
      </c>
      <c r="O87">
        <v>0</v>
      </c>
      <c r="P87">
        <v>234</v>
      </c>
      <c r="Q87">
        <v>7</v>
      </c>
      <c r="R87">
        <f t="shared" si="5"/>
        <v>2670.9585999999999</v>
      </c>
      <c r="S87">
        <f t="shared" si="6"/>
        <v>12.281399999999849</v>
      </c>
      <c r="T87">
        <f t="shared" si="7"/>
        <v>150.83278595999627</v>
      </c>
      <c r="U87">
        <f t="shared" si="9"/>
        <v>1373320.8978925105</v>
      </c>
    </row>
    <row r="88" spans="1:21" x14ac:dyDescent="0.3">
      <c r="A88">
        <v>2009</v>
      </c>
      <c r="B88">
        <v>33</v>
      </c>
      <c r="C88" t="str">
        <f t="shared" si="8"/>
        <v>33 2009</v>
      </c>
      <c r="D88">
        <v>262</v>
      </c>
      <c r="E88">
        <v>0</v>
      </c>
      <c r="F88">
        <v>236</v>
      </c>
      <c r="G88">
        <v>2830.8</v>
      </c>
      <c r="H88">
        <v>236</v>
      </c>
      <c r="I88">
        <v>0</v>
      </c>
      <c r="J88">
        <v>21</v>
      </c>
      <c r="K88">
        <v>215</v>
      </c>
      <c r="L88">
        <v>0</v>
      </c>
      <c r="M88">
        <v>0</v>
      </c>
      <c r="N88">
        <v>0</v>
      </c>
      <c r="O88">
        <v>0</v>
      </c>
      <c r="P88">
        <v>236</v>
      </c>
      <c r="Q88">
        <v>18</v>
      </c>
      <c r="R88">
        <f t="shared" si="5"/>
        <v>2799.1181999999999</v>
      </c>
      <c r="S88">
        <f t="shared" si="6"/>
        <v>31.681800000000294</v>
      </c>
      <c r="T88">
        <f t="shared" si="7"/>
        <v>1003.7364512400186</v>
      </c>
      <c r="U88">
        <f t="shared" si="9"/>
        <v>1049247.3388016021</v>
      </c>
    </row>
    <row r="89" spans="1:21" x14ac:dyDescent="0.3">
      <c r="A89">
        <v>2009</v>
      </c>
      <c r="B89">
        <v>34</v>
      </c>
      <c r="C89" t="str">
        <f t="shared" si="8"/>
        <v>34 2009</v>
      </c>
      <c r="D89">
        <v>246</v>
      </c>
      <c r="E89">
        <v>0</v>
      </c>
      <c r="F89">
        <v>230</v>
      </c>
      <c r="G89">
        <v>2625.73</v>
      </c>
      <c r="H89">
        <v>230</v>
      </c>
      <c r="I89">
        <v>0</v>
      </c>
      <c r="J89">
        <v>34</v>
      </c>
      <c r="K89">
        <v>196</v>
      </c>
      <c r="L89">
        <v>0</v>
      </c>
      <c r="M89">
        <v>0</v>
      </c>
      <c r="N89">
        <v>7</v>
      </c>
      <c r="O89">
        <v>0</v>
      </c>
      <c r="P89">
        <v>223</v>
      </c>
      <c r="Q89">
        <v>15</v>
      </c>
      <c r="R89">
        <f t="shared" si="5"/>
        <v>2660.4151000000002</v>
      </c>
      <c r="S89">
        <f t="shared" si="6"/>
        <v>-34.685100000000148</v>
      </c>
      <c r="T89">
        <f t="shared" si="7"/>
        <v>1203.0561620100102</v>
      </c>
      <c r="U89">
        <f t="shared" si="9"/>
        <v>1511418.8269627872</v>
      </c>
    </row>
    <row r="90" spans="1:21" x14ac:dyDescent="0.3">
      <c r="A90">
        <v>2009</v>
      </c>
      <c r="B90">
        <v>35</v>
      </c>
      <c r="C90" t="str">
        <f t="shared" si="8"/>
        <v>35 2009</v>
      </c>
      <c r="D90">
        <v>271</v>
      </c>
      <c r="E90">
        <v>0</v>
      </c>
      <c r="F90">
        <v>242</v>
      </c>
      <c r="G90">
        <v>2870.38</v>
      </c>
      <c r="H90">
        <v>242</v>
      </c>
      <c r="I90">
        <v>1</v>
      </c>
      <c r="J90">
        <v>34</v>
      </c>
      <c r="K90">
        <v>207</v>
      </c>
      <c r="L90">
        <v>0</v>
      </c>
      <c r="M90">
        <v>0</v>
      </c>
      <c r="N90">
        <v>1</v>
      </c>
      <c r="O90">
        <v>0</v>
      </c>
      <c r="P90">
        <v>241</v>
      </c>
      <c r="Q90">
        <v>19</v>
      </c>
      <c r="R90">
        <f t="shared" si="5"/>
        <v>2890.3553999999999</v>
      </c>
      <c r="S90">
        <f t="shared" si="6"/>
        <v>-19.975399999999809</v>
      </c>
      <c r="T90">
        <f t="shared" si="7"/>
        <v>399.01660515999237</v>
      </c>
      <c r="U90">
        <f t="shared" si="9"/>
        <v>969728.13053549966</v>
      </c>
    </row>
    <row r="91" spans="1:21" x14ac:dyDescent="0.3">
      <c r="A91">
        <v>2009</v>
      </c>
      <c r="B91">
        <v>36</v>
      </c>
      <c r="C91" t="str">
        <f t="shared" si="8"/>
        <v>36 2009</v>
      </c>
      <c r="D91">
        <v>542.47999949999996</v>
      </c>
      <c r="E91">
        <v>23</v>
      </c>
      <c r="F91">
        <v>471</v>
      </c>
      <c r="G91">
        <v>5961.4879879999999</v>
      </c>
      <c r="H91">
        <v>471</v>
      </c>
      <c r="I91">
        <v>0</v>
      </c>
      <c r="J91">
        <v>74</v>
      </c>
      <c r="K91">
        <v>397</v>
      </c>
      <c r="L91">
        <v>0</v>
      </c>
      <c r="M91">
        <v>0</v>
      </c>
      <c r="N91">
        <v>8</v>
      </c>
      <c r="O91">
        <v>23</v>
      </c>
      <c r="P91">
        <v>440</v>
      </c>
      <c r="Q91">
        <v>34</v>
      </c>
      <c r="R91">
        <f t="shared" si="5"/>
        <v>5876.2708690480495</v>
      </c>
      <c r="S91">
        <f t="shared" si="6"/>
        <v>85.217118951950397</v>
      </c>
      <c r="T91">
        <f t="shared" si="7"/>
        <v>7261.9573624708637</v>
      </c>
      <c r="U91">
        <f t="shared" si="9"/>
        <v>4436753.4534991765</v>
      </c>
    </row>
    <row r="92" spans="1:21" x14ac:dyDescent="0.3">
      <c r="A92">
        <v>2009</v>
      </c>
      <c r="B92">
        <v>37</v>
      </c>
      <c r="C92" t="str">
        <f t="shared" si="8"/>
        <v>37 2009</v>
      </c>
      <c r="D92">
        <v>451</v>
      </c>
      <c r="E92">
        <v>1</v>
      </c>
      <c r="F92">
        <v>389</v>
      </c>
      <c r="G92">
        <v>4637.17</v>
      </c>
      <c r="H92">
        <v>389</v>
      </c>
      <c r="I92">
        <v>0</v>
      </c>
      <c r="J92">
        <v>21</v>
      </c>
      <c r="K92">
        <v>368</v>
      </c>
      <c r="L92">
        <v>0</v>
      </c>
      <c r="M92">
        <v>0</v>
      </c>
      <c r="N92">
        <v>0</v>
      </c>
      <c r="O92">
        <v>1</v>
      </c>
      <c r="P92">
        <v>388</v>
      </c>
      <c r="Q92">
        <v>12</v>
      </c>
      <c r="R92">
        <f t="shared" si="5"/>
        <v>4789.8759000000009</v>
      </c>
      <c r="S92">
        <f t="shared" si="6"/>
        <v>-152.70590000000084</v>
      </c>
      <c r="T92">
        <f t="shared" si="7"/>
        <v>23319.091894810255</v>
      </c>
      <c r="U92">
        <f t="shared" si="9"/>
        <v>611590.08125723747</v>
      </c>
    </row>
    <row r="93" spans="1:21" x14ac:dyDescent="0.3">
      <c r="A93">
        <v>2009</v>
      </c>
      <c r="B93">
        <v>38</v>
      </c>
      <c r="C93" t="str">
        <f t="shared" si="8"/>
        <v>38 2009</v>
      </c>
      <c r="D93">
        <v>428</v>
      </c>
      <c r="E93">
        <v>0</v>
      </c>
      <c r="F93">
        <v>380</v>
      </c>
      <c r="G93">
        <v>4525.09</v>
      </c>
      <c r="H93">
        <v>380</v>
      </c>
      <c r="I93">
        <v>0</v>
      </c>
      <c r="J93">
        <v>21</v>
      </c>
      <c r="K93">
        <v>359</v>
      </c>
      <c r="L93">
        <v>0</v>
      </c>
      <c r="M93">
        <v>0</v>
      </c>
      <c r="N93">
        <v>0</v>
      </c>
      <c r="O93">
        <v>0</v>
      </c>
      <c r="P93">
        <v>380</v>
      </c>
      <c r="Q93">
        <v>19</v>
      </c>
      <c r="R93">
        <f t="shared" si="5"/>
        <v>4623.0221000000001</v>
      </c>
      <c r="S93">
        <f t="shared" si="6"/>
        <v>-97.932099999999991</v>
      </c>
      <c r="T93">
        <f t="shared" si="7"/>
        <v>9590.6962104099985</v>
      </c>
      <c r="U93">
        <f t="shared" si="9"/>
        <v>448849.41682956682</v>
      </c>
    </row>
    <row r="94" spans="1:21" x14ac:dyDescent="0.3">
      <c r="A94">
        <v>2009</v>
      </c>
      <c r="B94">
        <v>39</v>
      </c>
      <c r="C94" t="str">
        <f t="shared" si="8"/>
        <v>39 2009</v>
      </c>
      <c r="D94">
        <v>378</v>
      </c>
      <c r="E94">
        <v>0</v>
      </c>
      <c r="F94">
        <v>335</v>
      </c>
      <c r="G94">
        <v>4009.23</v>
      </c>
      <c r="H94">
        <v>335</v>
      </c>
      <c r="I94">
        <v>0</v>
      </c>
      <c r="J94">
        <v>23</v>
      </c>
      <c r="K94">
        <v>312</v>
      </c>
      <c r="L94">
        <v>0</v>
      </c>
      <c r="M94">
        <v>0</v>
      </c>
      <c r="N94">
        <v>4</v>
      </c>
      <c r="O94">
        <v>0</v>
      </c>
      <c r="P94">
        <v>331</v>
      </c>
      <c r="Q94">
        <v>22</v>
      </c>
      <c r="R94">
        <f t="shared" si="5"/>
        <v>4074.2889999999998</v>
      </c>
      <c r="S94">
        <f t="shared" si="6"/>
        <v>-65.058999999999742</v>
      </c>
      <c r="T94">
        <f t="shared" si="7"/>
        <v>4232.6734809999662</v>
      </c>
      <c r="U94">
        <f t="shared" si="9"/>
        <v>23747.503548105051</v>
      </c>
    </row>
    <row r="95" spans="1:21" x14ac:dyDescent="0.3">
      <c r="A95">
        <v>2009</v>
      </c>
      <c r="B95">
        <v>40</v>
      </c>
      <c r="C95" t="str">
        <f t="shared" si="8"/>
        <v>40 2009</v>
      </c>
      <c r="D95">
        <v>361</v>
      </c>
      <c r="E95">
        <v>0</v>
      </c>
      <c r="F95">
        <v>288</v>
      </c>
      <c r="G95">
        <v>3214.5</v>
      </c>
      <c r="H95">
        <v>288</v>
      </c>
      <c r="I95">
        <v>0</v>
      </c>
      <c r="J95">
        <v>42</v>
      </c>
      <c r="K95">
        <v>246</v>
      </c>
      <c r="L95">
        <v>0</v>
      </c>
      <c r="M95">
        <v>0</v>
      </c>
      <c r="N95">
        <v>3</v>
      </c>
      <c r="O95">
        <v>0</v>
      </c>
      <c r="P95">
        <v>285</v>
      </c>
      <c r="Q95">
        <v>28</v>
      </c>
      <c r="R95">
        <f t="shared" si="5"/>
        <v>3717.9149000000002</v>
      </c>
      <c r="S95">
        <f t="shared" si="6"/>
        <v>-503.41490000000022</v>
      </c>
      <c r="T95">
        <f t="shared" si="7"/>
        <v>253426.56154201023</v>
      </c>
      <c r="U95">
        <f t="shared" si="9"/>
        <v>410403.91368326975</v>
      </c>
    </row>
    <row r="96" spans="1:21" x14ac:dyDescent="0.3">
      <c r="A96">
        <v>2009</v>
      </c>
      <c r="B96">
        <v>41</v>
      </c>
      <c r="C96" t="str">
        <f t="shared" si="8"/>
        <v>41 2009</v>
      </c>
      <c r="D96">
        <v>275.16999909999998</v>
      </c>
      <c r="E96">
        <v>0</v>
      </c>
      <c r="F96">
        <v>230</v>
      </c>
      <c r="G96">
        <v>2690.5233910000002</v>
      </c>
      <c r="H96">
        <v>230</v>
      </c>
      <c r="I96">
        <v>0</v>
      </c>
      <c r="J96">
        <v>16</v>
      </c>
      <c r="K96">
        <v>214</v>
      </c>
      <c r="L96">
        <v>0</v>
      </c>
      <c r="M96">
        <v>0</v>
      </c>
      <c r="N96">
        <v>0</v>
      </c>
      <c r="O96">
        <v>0</v>
      </c>
      <c r="P96">
        <v>230</v>
      </c>
      <c r="Q96">
        <v>15</v>
      </c>
      <c r="R96">
        <f t="shared" si="5"/>
        <v>2832.6318576864896</v>
      </c>
      <c r="S96">
        <f t="shared" si="6"/>
        <v>-142.10846668648946</v>
      </c>
      <c r="T96">
        <f t="shared" si="7"/>
        <v>20194.816303985084</v>
      </c>
      <c r="U96">
        <f t="shared" si="9"/>
        <v>1356303.3122986455</v>
      </c>
    </row>
    <row r="97" spans="1:21" x14ac:dyDescent="0.3">
      <c r="A97">
        <v>2009</v>
      </c>
      <c r="B97">
        <v>42</v>
      </c>
      <c r="C97" t="str">
        <f t="shared" si="8"/>
        <v>42 2009</v>
      </c>
      <c r="D97">
        <v>217</v>
      </c>
      <c r="E97">
        <v>0</v>
      </c>
      <c r="F97">
        <v>181</v>
      </c>
      <c r="G97">
        <v>2084.5700000000002</v>
      </c>
      <c r="H97">
        <v>181</v>
      </c>
      <c r="I97">
        <v>0</v>
      </c>
      <c r="J97">
        <v>14</v>
      </c>
      <c r="K97">
        <v>167</v>
      </c>
      <c r="L97">
        <v>0</v>
      </c>
      <c r="M97">
        <v>0</v>
      </c>
      <c r="N97">
        <v>7</v>
      </c>
      <c r="O97">
        <v>0</v>
      </c>
      <c r="P97">
        <v>174</v>
      </c>
      <c r="Q97">
        <v>8</v>
      </c>
      <c r="R97">
        <f t="shared" si="5"/>
        <v>2181.6157000000003</v>
      </c>
      <c r="S97">
        <f t="shared" si="6"/>
        <v>-97.045700000000124</v>
      </c>
      <c r="T97">
        <f t="shared" si="7"/>
        <v>9417.8678884900237</v>
      </c>
      <c r="U97">
        <f t="shared" si="9"/>
        <v>3134874.7450160496</v>
      </c>
    </row>
    <row r="98" spans="1:21" x14ac:dyDescent="0.3">
      <c r="A98">
        <v>2009</v>
      </c>
      <c r="B98">
        <v>43</v>
      </c>
      <c r="C98" t="str">
        <f t="shared" si="8"/>
        <v>43 2009</v>
      </c>
      <c r="D98">
        <v>248</v>
      </c>
      <c r="E98">
        <v>0</v>
      </c>
      <c r="F98">
        <v>206</v>
      </c>
      <c r="G98">
        <v>2325.52</v>
      </c>
      <c r="H98">
        <v>206</v>
      </c>
      <c r="I98">
        <v>0</v>
      </c>
      <c r="J98">
        <v>10</v>
      </c>
      <c r="K98">
        <v>196</v>
      </c>
      <c r="L98">
        <v>0</v>
      </c>
      <c r="M98">
        <v>0</v>
      </c>
      <c r="N98">
        <v>4</v>
      </c>
      <c r="O98">
        <v>0</v>
      </c>
      <c r="P98">
        <v>202</v>
      </c>
      <c r="Q98">
        <v>8</v>
      </c>
      <c r="R98">
        <f t="shared" si="5"/>
        <v>2510.6066000000001</v>
      </c>
      <c r="S98">
        <f t="shared" si="6"/>
        <v>-185.08660000000009</v>
      </c>
      <c r="T98">
        <f t="shared" si="7"/>
        <v>34257.049499560031</v>
      </c>
      <c r="U98">
        <f t="shared" si="9"/>
        <v>2339699.8679365292</v>
      </c>
    </row>
    <row r="99" spans="1:21" x14ac:dyDescent="0.3">
      <c r="A99">
        <v>2009</v>
      </c>
      <c r="B99">
        <v>44</v>
      </c>
      <c r="C99" t="str">
        <f t="shared" si="8"/>
        <v>44 2009</v>
      </c>
      <c r="D99">
        <v>196</v>
      </c>
      <c r="E99">
        <v>1</v>
      </c>
      <c r="F99">
        <v>171</v>
      </c>
      <c r="G99">
        <v>1962.59</v>
      </c>
      <c r="H99">
        <v>171</v>
      </c>
      <c r="I99">
        <v>1</v>
      </c>
      <c r="J99">
        <v>11</v>
      </c>
      <c r="K99">
        <v>159</v>
      </c>
      <c r="L99">
        <v>0</v>
      </c>
      <c r="M99">
        <v>0</v>
      </c>
      <c r="N99">
        <v>0</v>
      </c>
      <c r="O99">
        <v>1</v>
      </c>
      <c r="P99">
        <v>170</v>
      </c>
      <c r="Q99">
        <v>11</v>
      </c>
      <c r="R99">
        <f t="shared" si="5"/>
        <v>2008.4537</v>
      </c>
      <c r="S99">
        <f t="shared" si="6"/>
        <v>-45.863700000000108</v>
      </c>
      <c r="T99">
        <f t="shared" si="7"/>
        <v>2103.4789776900097</v>
      </c>
      <c r="U99">
        <f t="shared" si="9"/>
        <v>3581699.1340324027</v>
      </c>
    </row>
    <row r="100" spans="1:21" x14ac:dyDescent="0.3">
      <c r="A100">
        <v>2009</v>
      </c>
      <c r="B100">
        <v>45</v>
      </c>
      <c r="C100" t="str">
        <f t="shared" si="8"/>
        <v>45 2009</v>
      </c>
      <c r="D100">
        <v>206.04</v>
      </c>
      <c r="E100">
        <v>1</v>
      </c>
      <c r="F100">
        <v>178</v>
      </c>
      <c r="G100">
        <v>2109.1412</v>
      </c>
      <c r="H100">
        <v>178</v>
      </c>
      <c r="I100">
        <v>0</v>
      </c>
      <c r="J100">
        <v>16</v>
      </c>
      <c r="K100">
        <v>162</v>
      </c>
      <c r="L100">
        <v>0</v>
      </c>
      <c r="M100">
        <v>0</v>
      </c>
      <c r="N100">
        <v>0</v>
      </c>
      <c r="O100">
        <v>1</v>
      </c>
      <c r="P100">
        <v>177</v>
      </c>
      <c r="Q100">
        <v>7</v>
      </c>
      <c r="R100">
        <f t="shared" si="5"/>
        <v>2096.3232559999997</v>
      </c>
      <c r="S100">
        <f t="shared" si="6"/>
        <v>12.817944000000352</v>
      </c>
      <c r="T100">
        <f t="shared" si="7"/>
        <v>164.29968838714504</v>
      </c>
      <c r="U100">
        <f t="shared" si="9"/>
        <v>3048469.0317267254</v>
      </c>
    </row>
    <row r="101" spans="1:21" x14ac:dyDescent="0.3">
      <c r="A101">
        <v>2009</v>
      </c>
      <c r="B101">
        <v>46</v>
      </c>
      <c r="C101" t="str">
        <f t="shared" si="8"/>
        <v>46 2009</v>
      </c>
      <c r="D101">
        <v>220</v>
      </c>
      <c r="E101">
        <v>0</v>
      </c>
      <c r="F101">
        <v>194</v>
      </c>
      <c r="G101">
        <v>2242.98</v>
      </c>
      <c r="H101">
        <v>194</v>
      </c>
      <c r="I101">
        <v>2</v>
      </c>
      <c r="J101">
        <v>29</v>
      </c>
      <c r="K101">
        <v>163</v>
      </c>
      <c r="L101">
        <v>0</v>
      </c>
      <c r="M101">
        <v>0</v>
      </c>
      <c r="N101">
        <v>2</v>
      </c>
      <c r="O101">
        <v>0</v>
      </c>
      <c r="P101">
        <v>192</v>
      </c>
      <c r="Q101">
        <v>8</v>
      </c>
      <c r="R101">
        <f t="shared" si="5"/>
        <v>2275.2318</v>
      </c>
      <c r="S101">
        <f t="shared" si="6"/>
        <v>-32.251800000000003</v>
      </c>
      <c r="T101">
        <f t="shared" si="7"/>
        <v>1040.1786032400003</v>
      </c>
      <c r="U101">
        <f t="shared" si="9"/>
        <v>2599020.3668566938</v>
      </c>
    </row>
    <row r="102" spans="1:21" x14ac:dyDescent="0.3">
      <c r="A102">
        <v>2009</v>
      </c>
      <c r="B102">
        <v>47</v>
      </c>
      <c r="C102" t="str">
        <f t="shared" si="8"/>
        <v>47 2009</v>
      </c>
      <c r="D102">
        <v>212.04</v>
      </c>
      <c r="E102">
        <v>6</v>
      </c>
      <c r="F102">
        <v>216</v>
      </c>
      <c r="G102">
        <v>2365.1799959999998</v>
      </c>
      <c r="H102">
        <v>216</v>
      </c>
      <c r="I102">
        <v>1</v>
      </c>
      <c r="J102">
        <v>38</v>
      </c>
      <c r="K102">
        <v>177</v>
      </c>
      <c r="L102">
        <v>0</v>
      </c>
      <c r="M102">
        <v>0</v>
      </c>
      <c r="N102">
        <v>6</v>
      </c>
      <c r="O102">
        <v>6</v>
      </c>
      <c r="P102">
        <v>204</v>
      </c>
      <c r="Q102">
        <v>15</v>
      </c>
      <c r="R102">
        <f t="shared" si="5"/>
        <v>2378.1754559999999</v>
      </c>
      <c r="S102">
        <f t="shared" si="6"/>
        <v>-12.995460000000094</v>
      </c>
      <c r="T102">
        <f t="shared" si="7"/>
        <v>168.88198061160244</v>
      </c>
      <c r="U102">
        <f t="shared" si="9"/>
        <v>2219944.3087500571</v>
      </c>
    </row>
    <row r="103" spans="1:21" x14ac:dyDescent="0.3">
      <c r="A103">
        <v>2009</v>
      </c>
      <c r="B103">
        <v>48</v>
      </c>
      <c r="C103" t="str">
        <f t="shared" si="8"/>
        <v>48 2009</v>
      </c>
      <c r="D103">
        <v>479</v>
      </c>
      <c r="E103">
        <v>5</v>
      </c>
      <c r="F103">
        <v>433</v>
      </c>
      <c r="G103">
        <v>4996.5</v>
      </c>
      <c r="H103">
        <v>433</v>
      </c>
      <c r="I103">
        <v>0</v>
      </c>
      <c r="J103">
        <v>26</v>
      </c>
      <c r="K103">
        <v>407</v>
      </c>
      <c r="L103">
        <v>0</v>
      </c>
      <c r="M103">
        <v>0</v>
      </c>
      <c r="N103">
        <v>5</v>
      </c>
      <c r="O103">
        <v>5</v>
      </c>
      <c r="P103">
        <v>423</v>
      </c>
      <c r="Q103">
        <v>11</v>
      </c>
      <c r="R103">
        <f t="shared" si="5"/>
        <v>5209.0230000000001</v>
      </c>
      <c r="S103">
        <f t="shared" si="6"/>
        <v>-212.52300000000014</v>
      </c>
      <c r="T103">
        <f t="shared" si="7"/>
        <v>45166.025529000057</v>
      </c>
      <c r="U103">
        <f t="shared" si="9"/>
        <v>1302730.6137591905</v>
      </c>
    </row>
    <row r="104" spans="1:21" x14ac:dyDescent="0.3">
      <c r="A104">
        <v>2009</v>
      </c>
      <c r="B104">
        <v>49</v>
      </c>
      <c r="C104" t="str">
        <f t="shared" si="8"/>
        <v>49 2009</v>
      </c>
      <c r="D104">
        <v>359</v>
      </c>
      <c r="E104">
        <v>1</v>
      </c>
      <c r="F104">
        <v>315</v>
      </c>
      <c r="G104">
        <v>3581.8</v>
      </c>
      <c r="H104">
        <v>315</v>
      </c>
      <c r="I104">
        <v>0</v>
      </c>
      <c r="J104">
        <v>25</v>
      </c>
      <c r="K104">
        <v>290</v>
      </c>
      <c r="L104">
        <v>0</v>
      </c>
      <c r="M104">
        <v>0</v>
      </c>
      <c r="N104">
        <v>1</v>
      </c>
      <c r="O104">
        <v>1</v>
      </c>
      <c r="P104">
        <v>313</v>
      </c>
      <c r="Q104">
        <v>18</v>
      </c>
      <c r="R104">
        <f t="shared" si="5"/>
        <v>3833.0617000000002</v>
      </c>
      <c r="S104">
        <f t="shared" si="6"/>
        <v>-251.26170000000002</v>
      </c>
      <c r="T104">
        <f t="shared" si="7"/>
        <v>63132.44188689001</v>
      </c>
      <c r="U104">
        <f t="shared" si="9"/>
        <v>74708.058755034901</v>
      </c>
    </row>
    <row r="105" spans="1:21" x14ac:dyDescent="0.3">
      <c r="A105">
        <v>2009</v>
      </c>
      <c r="B105">
        <v>50</v>
      </c>
      <c r="C105" t="str">
        <f t="shared" si="8"/>
        <v>50 2009</v>
      </c>
      <c r="D105">
        <v>389</v>
      </c>
      <c r="E105">
        <v>0</v>
      </c>
      <c r="F105">
        <v>335</v>
      </c>
      <c r="G105">
        <v>3974.95</v>
      </c>
      <c r="H105">
        <v>335</v>
      </c>
      <c r="I105">
        <v>3</v>
      </c>
      <c r="J105">
        <v>8</v>
      </c>
      <c r="K105">
        <v>324</v>
      </c>
      <c r="L105">
        <v>0</v>
      </c>
      <c r="M105">
        <v>0</v>
      </c>
      <c r="N105">
        <v>0</v>
      </c>
      <c r="O105">
        <v>0</v>
      </c>
      <c r="P105">
        <v>335</v>
      </c>
      <c r="Q105">
        <v>13</v>
      </c>
      <c r="R105">
        <f t="shared" si="5"/>
        <v>4111.6081999999997</v>
      </c>
      <c r="S105">
        <f t="shared" si="6"/>
        <v>-136.65819999999985</v>
      </c>
      <c r="T105">
        <f t="shared" si="7"/>
        <v>18675.463627239958</v>
      </c>
      <c r="U105">
        <f t="shared" si="9"/>
        <v>14357.371667407715</v>
      </c>
    </row>
    <row r="106" spans="1:21" x14ac:dyDescent="0.3">
      <c r="A106">
        <v>2009</v>
      </c>
      <c r="B106">
        <v>51</v>
      </c>
      <c r="C106" t="str">
        <f t="shared" si="8"/>
        <v>51 2009</v>
      </c>
      <c r="D106">
        <v>511</v>
      </c>
      <c r="E106">
        <v>19</v>
      </c>
      <c r="F106">
        <v>456</v>
      </c>
      <c r="G106">
        <v>5826.93</v>
      </c>
      <c r="H106">
        <v>456</v>
      </c>
      <c r="I106">
        <v>0</v>
      </c>
      <c r="J106">
        <v>30</v>
      </c>
      <c r="K106">
        <v>426</v>
      </c>
      <c r="L106">
        <v>0</v>
      </c>
      <c r="M106">
        <v>0</v>
      </c>
      <c r="N106">
        <v>0</v>
      </c>
      <c r="O106">
        <v>19</v>
      </c>
      <c r="P106">
        <v>437</v>
      </c>
      <c r="Q106">
        <v>15</v>
      </c>
      <c r="R106">
        <f t="shared" si="5"/>
        <v>5544.5174000000006</v>
      </c>
      <c r="S106">
        <f t="shared" si="6"/>
        <v>282.41259999999966</v>
      </c>
      <c r="T106">
        <f t="shared" si="7"/>
        <v>79756.876638759801</v>
      </c>
      <c r="U106">
        <f t="shared" si="9"/>
        <v>3888004.1142955818</v>
      </c>
    </row>
    <row r="107" spans="1:21" x14ac:dyDescent="0.3">
      <c r="A107">
        <v>2009</v>
      </c>
      <c r="B107">
        <v>52</v>
      </c>
      <c r="C107" t="str">
        <f t="shared" si="8"/>
        <v>52 2009</v>
      </c>
      <c r="D107">
        <v>593</v>
      </c>
      <c r="E107">
        <v>20</v>
      </c>
      <c r="F107">
        <v>533</v>
      </c>
      <c r="G107">
        <v>6481.51</v>
      </c>
      <c r="H107">
        <v>533</v>
      </c>
      <c r="I107">
        <v>8</v>
      </c>
      <c r="J107">
        <v>27</v>
      </c>
      <c r="K107">
        <v>498</v>
      </c>
      <c r="L107">
        <v>0</v>
      </c>
      <c r="M107">
        <v>0</v>
      </c>
      <c r="N107">
        <v>0</v>
      </c>
      <c r="O107">
        <v>20</v>
      </c>
      <c r="P107">
        <v>513</v>
      </c>
      <c r="Q107">
        <v>11</v>
      </c>
      <c r="R107">
        <f t="shared" si="5"/>
        <v>6465.9476000000004</v>
      </c>
      <c r="S107">
        <f t="shared" si="6"/>
        <v>15.562399999999798</v>
      </c>
      <c r="T107">
        <f t="shared" si="7"/>
        <v>242.18829375999371</v>
      </c>
      <c r="U107">
        <f t="shared" si="9"/>
        <v>6897883.7247007983</v>
      </c>
    </row>
    <row r="108" spans="1:21" x14ac:dyDescent="0.3">
      <c r="A108">
        <v>2009</v>
      </c>
      <c r="B108">
        <v>53</v>
      </c>
      <c r="C108" t="str">
        <f t="shared" si="8"/>
        <v>53 2009</v>
      </c>
      <c r="D108">
        <v>324</v>
      </c>
      <c r="E108">
        <v>1</v>
      </c>
      <c r="F108">
        <v>278</v>
      </c>
      <c r="G108">
        <v>3426.12</v>
      </c>
      <c r="H108">
        <v>278</v>
      </c>
      <c r="I108">
        <v>0</v>
      </c>
      <c r="J108">
        <v>7</v>
      </c>
      <c r="K108">
        <v>271</v>
      </c>
      <c r="L108">
        <v>0</v>
      </c>
      <c r="M108">
        <v>0</v>
      </c>
      <c r="N108">
        <v>0</v>
      </c>
      <c r="O108">
        <v>1</v>
      </c>
      <c r="P108">
        <v>277</v>
      </c>
      <c r="Q108">
        <v>7</v>
      </c>
      <c r="R108">
        <f t="shared" si="5"/>
        <v>3376.6273000000001</v>
      </c>
      <c r="S108">
        <f t="shared" si="6"/>
        <v>49.492699999999786</v>
      </c>
      <c r="T108">
        <f t="shared" si="7"/>
        <v>2449.5273532899787</v>
      </c>
      <c r="U108">
        <f t="shared" si="9"/>
        <v>184047.64930103996</v>
      </c>
    </row>
    <row r="109" spans="1:21" x14ac:dyDescent="0.3">
      <c r="A109">
        <v>2010</v>
      </c>
      <c r="B109">
        <v>1</v>
      </c>
      <c r="C109" t="str">
        <f t="shared" si="8"/>
        <v>1 2010</v>
      </c>
      <c r="D109">
        <v>95</v>
      </c>
      <c r="E109">
        <v>0</v>
      </c>
      <c r="F109">
        <v>83</v>
      </c>
      <c r="G109">
        <v>876.76</v>
      </c>
      <c r="H109">
        <v>83</v>
      </c>
      <c r="I109">
        <v>0</v>
      </c>
      <c r="J109">
        <v>3</v>
      </c>
      <c r="K109">
        <v>80</v>
      </c>
      <c r="L109">
        <v>0</v>
      </c>
      <c r="M109">
        <v>0</v>
      </c>
      <c r="N109">
        <v>0</v>
      </c>
      <c r="O109">
        <v>0</v>
      </c>
      <c r="P109">
        <v>83</v>
      </c>
      <c r="Q109">
        <v>5</v>
      </c>
      <c r="R109">
        <f t="shared" si="5"/>
        <v>879.92960000000016</v>
      </c>
      <c r="S109">
        <f t="shared" si="6"/>
        <v>-3.1696000000001732</v>
      </c>
      <c r="T109">
        <f t="shared" si="7"/>
        <v>10.046364160001097</v>
      </c>
      <c r="U109">
        <f t="shared" si="9"/>
        <v>8870674.4524418097</v>
      </c>
    </row>
    <row r="110" spans="1:21" x14ac:dyDescent="0.3">
      <c r="A110">
        <v>2010</v>
      </c>
      <c r="B110">
        <v>2</v>
      </c>
      <c r="C110" t="str">
        <f t="shared" si="8"/>
        <v>2 2010</v>
      </c>
      <c r="D110">
        <v>335.3999996</v>
      </c>
      <c r="E110">
        <v>4</v>
      </c>
      <c r="F110">
        <v>292</v>
      </c>
      <c r="G110">
        <v>3325.8571900000002</v>
      </c>
      <c r="H110">
        <v>292</v>
      </c>
      <c r="I110">
        <v>0</v>
      </c>
      <c r="J110">
        <v>17</v>
      </c>
      <c r="K110">
        <v>275</v>
      </c>
      <c r="L110">
        <v>0</v>
      </c>
      <c r="M110">
        <v>0</v>
      </c>
      <c r="N110">
        <v>3</v>
      </c>
      <c r="O110">
        <v>4</v>
      </c>
      <c r="P110">
        <v>285</v>
      </c>
      <c r="Q110">
        <v>13</v>
      </c>
      <c r="R110">
        <f t="shared" si="5"/>
        <v>3544.0907576384402</v>
      </c>
      <c r="S110">
        <f t="shared" si="6"/>
        <v>-218.23356763844004</v>
      </c>
      <c r="T110">
        <f t="shared" si="7"/>
        <v>47625.89004420158</v>
      </c>
      <c r="U110">
        <f t="shared" si="9"/>
        <v>280127.32536315493</v>
      </c>
    </row>
    <row r="111" spans="1:21" x14ac:dyDescent="0.3">
      <c r="A111">
        <v>2010</v>
      </c>
      <c r="B111">
        <v>3</v>
      </c>
      <c r="C111" t="str">
        <f t="shared" si="8"/>
        <v>3 2010</v>
      </c>
      <c r="D111">
        <v>334</v>
      </c>
      <c r="E111">
        <v>0</v>
      </c>
      <c r="F111">
        <v>283</v>
      </c>
      <c r="G111">
        <v>3259.9</v>
      </c>
      <c r="H111">
        <v>283</v>
      </c>
      <c r="I111">
        <v>0</v>
      </c>
      <c r="J111">
        <v>19</v>
      </c>
      <c r="K111">
        <v>264</v>
      </c>
      <c r="L111">
        <v>0</v>
      </c>
      <c r="M111">
        <v>0</v>
      </c>
      <c r="N111">
        <v>5</v>
      </c>
      <c r="O111">
        <v>0</v>
      </c>
      <c r="P111">
        <v>278</v>
      </c>
      <c r="Q111">
        <v>8</v>
      </c>
      <c r="R111">
        <f t="shared" si="5"/>
        <v>3467.9296000000004</v>
      </c>
      <c r="S111">
        <f t="shared" si="6"/>
        <v>-208.0296000000003</v>
      </c>
      <c r="T111">
        <f t="shared" si="7"/>
        <v>43276.314476160122</v>
      </c>
      <c r="U111">
        <f t="shared" si="9"/>
        <v>354296.07401068084</v>
      </c>
    </row>
    <row r="112" spans="1:21" x14ac:dyDescent="0.3">
      <c r="A112">
        <v>2010</v>
      </c>
      <c r="B112">
        <v>4</v>
      </c>
      <c r="C112" t="str">
        <f t="shared" si="8"/>
        <v>4 2010</v>
      </c>
      <c r="D112">
        <v>319.64</v>
      </c>
      <c r="E112">
        <v>3</v>
      </c>
      <c r="F112">
        <v>303</v>
      </c>
      <c r="G112">
        <v>3323.1699979999999</v>
      </c>
      <c r="H112">
        <v>303</v>
      </c>
      <c r="I112">
        <v>0</v>
      </c>
      <c r="J112">
        <v>24</v>
      </c>
      <c r="K112">
        <v>279</v>
      </c>
      <c r="L112">
        <v>0</v>
      </c>
      <c r="M112">
        <v>0</v>
      </c>
      <c r="N112">
        <v>0</v>
      </c>
      <c r="O112">
        <v>3</v>
      </c>
      <c r="P112">
        <v>300</v>
      </c>
      <c r="Q112">
        <v>6</v>
      </c>
      <c r="R112">
        <f t="shared" si="5"/>
        <v>3493.7869960000003</v>
      </c>
      <c r="S112">
        <f t="shared" si="6"/>
        <v>-170.61699800000042</v>
      </c>
      <c r="T112">
        <f t="shared" si="7"/>
        <v>29110.160006532147</v>
      </c>
      <c r="U112">
        <f t="shared" si="9"/>
        <v>282979.04959171277</v>
      </c>
    </row>
    <row r="113" spans="1:21" x14ac:dyDescent="0.3">
      <c r="A113">
        <v>2010</v>
      </c>
      <c r="B113">
        <v>5</v>
      </c>
      <c r="C113" t="str">
        <f t="shared" si="8"/>
        <v>5 2010</v>
      </c>
      <c r="D113">
        <v>320.67999989999998</v>
      </c>
      <c r="E113">
        <v>2</v>
      </c>
      <c r="F113">
        <v>345</v>
      </c>
      <c r="G113">
        <v>3239.73999</v>
      </c>
      <c r="H113">
        <v>345</v>
      </c>
      <c r="I113">
        <v>5</v>
      </c>
      <c r="J113">
        <v>12</v>
      </c>
      <c r="K113">
        <v>328</v>
      </c>
      <c r="L113">
        <v>0</v>
      </c>
      <c r="M113">
        <v>0</v>
      </c>
      <c r="N113">
        <v>1</v>
      </c>
      <c r="O113">
        <v>2</v>
      </c>
      <c r="P113">
        <v>342</v>
      </c>
      <c r="Q113">
        <v>3</v>
      </c>
      <c r="R113">
        <f t="shared" si="5"/>
        <v>3735.9487514096099</v>
      </c>
      <c r="S113">
        <f t="shared" si="6"/>
        <v>-496.20876140960991</v>
      </c>
      <c r="T113">
        <f t="shared" si="7"/>
        <v>246223.13489965917</v>
      </c>
      <c r="U113">
        <f t="shared" si="9"/>
        <v>378702.094786264</v>
      </c>
    </row>
    <row r="114" spans="1:21" x14ac:dyDescent="0.3">
      <c r="A114">
        <v>2010</v>
      </c>
      <c r="B114">
        <v>6</v>
      </c>
      <c r="C114" t="str">
        <f t="shared" si="8"/>
        <v>6 2010</v>
      </c>
      <c r="D114">
        <v>264</v>
      </c>
      <c r="E114">
        <v>5</v>
      </c>
      <c r="F114">
        <v>233</v>
      </c>
      <c r="G114">
        <v>2818.24</v>
      </c>
      <c r="H114">
        <v>233</v>
      </c>
      <c r="I114">
        <v>11</v>
      </c>
      <c r="J114">
        <v>19</v>
      </c>
      <c r="K114">
        <v>203</v>
      </c>
      <c r="L114">
        <v>0</v>
      </c>
      <c r="M114">
        <v>0</v>
      </c>
      <c r="N114">
        <v>0</v>
      </c>
      <c r="O114">
        <v>5</v>
      </c>
      <c r="P114">
        <v>228</v>
      </c>
      <c r="Q114">
        <v>7</v>
      </c>
      <c r="R114">
        <f t="shared" si="5"/>
        <v>2759.6472999999996</v>
      </c>
      <c r="S114">
        <f t="shared" si="6"/>
        <v>58.59270000000015</v>
      </c>
      <c r="T114">
        <f t="shared" si="7"/>
        <v>3433.1044932900177</v>
      </c>
      <c r="U114">
        <f t="shared" si="9"/>
        <v>1075136.2054740197</v>
      </c>
    </row>
    <row r="115" spans="1:21" x14ac:dyDescent="0.3">
      <c r="A115">
        <v>2010</v>
      </c>
      <c r="B115">
        <v>7</v>
      </c>
      <c r="C115" t="str">
        <f t="shared" si="8"/>
        <v>7 2010</v>
      </c>
      <c r="D115">
        <v>336</v>
      </c>
      <c r="E115">
        <v>2</v>
      </c>
      <c r="F115">
        <v>299</v>
      </c>
      <c r="G115">
        <v>3277.24</v>
      </c>
      <c r="H115">
        <v>299</v>
      </c>
      <c r="I115">
        <v>6</v>
      </c>
      <c r="J115">
        <v>13</v>
      </c>
      <c r="K115">
        <v>280</v>
      </c>
      <c r="L115">
        <v>0</v>
      </c>
      <c r="M115">
        <v>0</v>
      </c>
      <c r="N115">
        <v>0</v>
      </c>
      <c r="O115">
        <v>2</v>
      </c>
      <c r="P115">
        <v>297</v>
      </c>
      <c r="Q115">
        <v>7</v>
      </c>
      <c r="R115">
        <f t="shared" si="5"/>
        <v>3570.0888999999997</v>
      </c>
      <c r="S115">
        <f t="shared" si="6"/>
        <v>-292.84889999999996</v>
      </c>
      <c r="T115">
        <f t="shared" si="7"/>
        <v>85760.478231209971</v>
      </c>
      <c r="U115">
        <f t="shared" si="9"/>
        <v>333954.25125115062</v>
      </c>
    </row>
    <row r="116" spans="1:21" x14ac:dyDescent="0.3">
      <c r="A116">
        <v>2010</v>
      </c>
      <c r="B116">
        <v>8</v>
      </c>
      <c r="C116" t="str">
        <f t="shared" si="8"/>
        <v>8 2010</v>
      </c>
      <c r="D116">
        <v>331</v>
      </c>
      <c r="E116">
        <v>0</v>
      </c>
      <c r="F116">
        <v>293</v>
      </c>
      <c r="G116">
        <v>3381.83</v>
      </c>
      <c r="H116">
        <v>293</v>
      </c>
      <c r="I116">
        <v>1</v>
      </c>
      <c r="J116">
        <v>17</v>
      </c>
      <c r="K116">
        <v>275</v>
      </c>
      <c r="L116">
        <v>0</v>
      </c>
      <c r="M116">
        <v>0</v>
      </c>
      <c r="N116">
        <v>0</v>
      </c>
      <c r="O116">
        <v>0</v>
      </c>
      <c r="P116">
        <v>293</v>
      </c>
      <c r="Q116">
        <v>10</v>
      </c>
      <c r="R116">
        <f t="shared" si="5"/>
        <v>3514.7445000000002</v>
      </c>
      <c r="S116">
        <f t="shared" si="6"/>
        <v>-132.91450000000032</v>
      </c>
      <c r="T116">
        <f t="shared" si="7"/>
        <v>17666.264310250084</v>
      </c>
      <c r="U116">
        <f t="shared" si="9"/>
        <v>224010.7598692989</v>
      </c>
    </row>
    <row r="117" spans="1:21" x14ac:dyDescent="0.3">
      <c r="A117">
        <v>2010</v>
      </c>
      <c r="B117">
        <v>9</v>
      </c>
      <c r="C117" t="str">
        <f t="shared" si="8"/>
        <v>9 2010</v>
      </c>
      <c r="D117">
        <v>298</v>
      </c>
      <c r="E117">
        <v>1</v>
      </c>
      <c r="F117">
        <v>257</v>
      </c>
      <c r="G117">
        <v>2958.5</v>
      </c>
      <c r="H117">
        <v>257</v>
      </c>
      <c r="I117">
        <v>0</v>
      </c>
      <c r="J117">
        <v>13</v>
      </c>
      <c r="K117">
        <v>244</v>
      </c>
      <c r="L117">
        <v>0</v>
      </c>
      <c r="M117">
        <v>0</v>
      </c>
      <c r="N117">
        <v>1</v>
      </c>
      <c r="O117">
        <v>1</v>
      </c>
      <c r="P117">
        <v>255</v>
      </c>
      <c r="Q117">
        <v>8</v>
      </c>
      <c r="R117">
        <f t="shared" si="5"/>
        <v>3103.5803999999998</v>
      </c>
      <c r="S117">
        <f t="shared" si="6"/>
        <v>-145.08039999999983</v>
      </c>
      <c r="T117">
        <f t="shared" si="7"/>
        <v>21048.322464159948</v>
      </c>
      <c r="U117">
        <f t="shared" si="9"/>
        <v>803941.32152870425</v>
      </c>
    </row>
    <row r="118" spans="1:21" x14ac:dyDescent="0.3">
      <c r="A118">
        <v>2010</v>
      </c>
      <c r="B118">
        <v>10</v>
      </c>
      <c r="C118" t="str">
        <f t="shared" si="8"/>
        <v>10 2010</v>
      </c>
      <c r="D118">
        <v>359</v>
      </c>
      <c r="E118">
        <v>1</v>
      </c>
      <c r="F118">
        <v>304</v>
      </c>
      <c r="G118">
        <v>3434.97</v>
      </c>
      <c r="H118">
        <v>304</v>
      </c>
      <c r="I118">
        <v>0</v>
      </c>
      <c r="J118">
        <v>18</v>
      </c>
      <c r="K118">
        <v>286</v>
      </c>
      <c r="L118">
        <v>0</v>
      </c>
      <c r="M118">
        <v>0</v>
      </c>
      <c r="N118">
        <v>0</v>
      </c>
      <c r="O118">
        <v>1</v>
      </c>
      <c r="P118">
        <v>303</v>
      </c>
      <c r="Q118">
        <v>16</v>
      </c>
      <c r="R118">
        <f t="shared" si="5"/>
        <v>3762.6963000000005</v>
      </c>
      <c r="S118">
        <f t="shared" si="6"/>
        <v>-327.72630000000072</v>
      </c>
      <c r="T118">
        <f t="shared" si="7"/>
        <v>107404.52771169048</v>
      </c>
      <c r="U118">
        <f t="shared" si="9"/>
        <v>176532.5346313834</v>
      </c>
    </row>
    <row r="119" spans="1:21" x14ac:dyDescent="0.3">
      <c r="A119">
        <v>2010</v>
      </c>
      <c r="B119">
        <v>11</v>
      </c>
      <c r="C119" t="str">
        <f t="shared" si="8"/>
        <v>11 2010</v>
      </c>
      <c r="D119">
        <v>379</v>
      </c>
      <c r="E119">
        <v>0</v>
      </c>
      <c r="F119">
        <v>329</v>
      </c>
      <c r="G119">
        <v>3916.94</v>
      </c>
      <c r="H119">
        <v>329</v>
      </c>
      <c r="I119">
        <v>0</v>
      </c>
      <c r="J119">
        <v>28</v>
      </c>
      <c r="K119">
        <v>301</v>
      </c>
      <c r="L119">
        <v>0</v>
      </c>
      <c r="M119">
        <v>0</v>
      </c>
      <c r="N119">
        <v>0</v>
      </c>
      <c r="O119">
        <v>0</v>
      </c>
      <c r="P119">
        <v>329</v>
      </c>
      <c r="Q119">
        <v>25</v>
      </c>
      <c r="R119">
        <f t="shared" si="5"/>
        <v>4054.3680000000004</v>
      </c>
      <c r="S119">
        <f t="shared" si="6"/>
        <v>-137.42800000000034</v>
      </c>
      <c r="T119">
        <f t="shared" si="7"/>
        <v>18886.455184000093</v>
      </c>
      <c r="U119">
        <f t="shared" si="9"/>
        <v>3820.7542873829807</v>
      </c>
    </row>
    <row r="120" spans="1:21" x14ac:dyDescent="0.3">
      <c r="A120">
        <v>2010</v>
      </c>
      <c r="B120">
        <v>12</v>
      </c>
      <c r="C120" t="str">
        <f t="shared" si="8"/>
        <v>12 2010</v>
      </c>
      <c r="D120">
        <v>373</v>
      </c>
      <c r="E120">
        <v>6</v>
      </c>
      <c r="F120">
        <v>333</v>
      </c>
      <c r="G120">
        <v>3848.16</v>
      </c>
      <c r="H120">
        <v>333</v>
      </c>
      <c r="I120">
        <v>0</v>
      </c>
      <c r="J120">
        <v>12</v>
      </c>
      <c r="K120">
        <v>321</v>
      </c>
      <c r="L120">
        <v>0</v>
      </c>
      <c r="M120">
        <v>0</v>
      </c>
      <c r="N120">
        <v>0</v>
      </c>
      <c r="O120">
        <v>6</v>
      </c>
      <c r="P120">
        <v>327</v>
      </c>
      <c r="Q120">
        <v>12</v>
      </c>
      <c r="R120">
        <f t="shared" si="5"/>
        <v>4002.3989000000001</v>
      </c>
      <c r="S120">
        <f t="shared" si="6"/>
        <v>-154.23890000000029</v>
      </c>
      <c r="T120">
        <f t="shared" si="7"/>
        <v>23789.638273210086</v>
      </c>
      <c r="U120">
        <f t="shared" si="9"/>
        <v>48.549535855573353</v>
      </c>
    </row>
    <row r="121" spans="1:21" x14ac:dyDescent="0.3">
      <c r="A121">
        <v>2010</v>
      </c>
      <c r="B121">
        <v>13</v>
      </c>
      <c r="C121" t="str">
        <f t="shared" si="8"/>
        <v>13 2010</v>
      </c>
      <c r="D121">
        <v>331</v>
      </c>
      <c r="E121">
        <v>1</v>
      </c>
      <c r="F121">
        <v>302</v>
      </c>
      <c r="G121">
        <v>3422.18</v>
      </c>
      <c r="H121">
        <v>302</v>
      </c>
      <c r="I121">
        <v>0</v>
      </c>
      <c r="J121">
        <v>22</v>
      </c>
      <c r="K121">
        <v>280</v>
      </c>
      <c r="L121">
        <v>0</v>
      </c>
      <c r="M121">
        <v>0</v>
      </c>
      <c r="N121">
        <v>5</v>
      </c>
      <c r="O121">
        <v>1</v>
      </c>
      <c r="P121">
        <v>296</v>
      </c>
      <c r="Q121">
        <v>14</v>
      </c>
      <c r="R121">
        <f t="shared" si="5"/>
        <v>3579.5709000000002</v>
      </c>
      <c r="S121">
        <f t="shared" si="6"/>
        <v>-157.39090000000033</v>
      </c>
      <c r="T121">
        <f t="shared" si="7"/>
        <v>24771.895402810103</v>
      </c>
      <c r="U121">
        <f t="shared" si="9"/>
        <v>187443.75396866113</v>
      </c>
    </row>
    <row r="122" spans="1:21" x14ac:dyDescent="0.3">
      <c r="A122">
        <v>2010</v>
      </c>
      <c r="B122">
        <v>14</v>
      </c>
      <c r="C122" t="str">
        <f t="shared" si="8"/>
        <v>14 2010</v>
      </c>
      <c r="D122">
        <v>518.16999999999996</v>
      </c>
      <c r="E122">
        <v>2</v>
      </c>
      <c r="F122">
        <v>463</v>
      </c>
      <c r="G122">
        <v>5493.1468999999997</v>
      </c>
      <c r="H122">
        <v>463</v>
      </c>
      <c r="I122">
        <v>0</v>
      </c>
      <c r="J122">
        <v>16</v>
      </c>
      <c r="K122">
        <v>447</v>
      </c>
      <c r="L122">
        <v>7</v>
      </c>
      <c r="M122">
        <v>0</v>
      </c>
      <c r="N122">
        <v>0</v>
      </c>
      <c r="O122">
        <v>2</v>
      </c>
      <c r="P122">
        <v>454</v>
      </c>
      <c r="Q122">
        <v>14</v>
      </c>
      <c r="R122">
        <f t="shared" si="5"/>
        <v>5665.4270629999992</v>
      </c>
      <c r="S122">
        <f t="shared" si="6"/>
        <v>-172.28016299999945</v>
      </c>
      <c r="T122">
        <f t="shared" si="7"/>
        <v>29680.454563306379</v>
      </c>
      <c r="U122">
        <f t="shared" si="9"/>
        <v>2683106.736755711</v>
      </c>
    </row>
    <row r="123" spans="1:21" x14ac:dyDescent="0.3">
      <c r="A123">
        <v>2010</v>
      </c>
      <c r="B123">
        <v>15</v>
      </c>
      <c r="C123" t="str">
        <f t="shared" si="8"/>
        <v>15 2010</v>
      </c>
      <c r="D123">
        <v>333.07999990000002</v>
      </c>
      <c r="E123">
        <v>0</v>
      </c>
      <c r="F123">
        <v>288</v>
      </c>
      <c r="G123">
        <v>3365.8151979999998</v>
      </c>
      <c r="H123">
        <v>288</v>
      </c>
      <c r="I123">
        <v>0</v>
      </c>
      <c r="J123">
        <v>19</v>
      </c>
      <c r="K123">
        <v>269</v>
      </c>
      <c r="L123">
        <v>0</v>
      </c>
      <c r="M123">
        <v>0</v>
      </c>
      <c r="N123">
        <v>2</v>
      </c>
      <c r="O123">
        <v>0</v>
      </c>
      <c r="P123">
        <v>286</v>
      </c>
      <c r="Q123">
        <v>8</v>
      </c>
      <c r="R123">
        <f t="shared" si="5"/>
        <v>3491.6920114096101</v>
      </c>
      <c r="S123">
        <f t="shared" si="6"/>
        <v>-125.87681340961035</v>
      </c>
      <c r="T123">
        <f t="shared" si="7"/>
        <v>15844.97215415786</v>
      </c>
      <c r="U123">
        <f t="shared" si="9"/>
        <v>239426.77324931996</v>
      </c>
    </row>
    <row r="124" spans="1:21" x14ac:dyDescent="0.3">
      <c r="A124">
        <v>2010</v>
      </c>
      <c r="B124">
        <v>16</v>
      </c>
      <c r="C124" t="str">
        <f t="shared" si="8"/>
        <v>16 2010</v>
      </c>
      <c r="D124">
        <v>412</v>
      </c>
      <c r="E124">
        <v>11</v>
      </c>
      <c r="F124">
        <v>364</v>
      </c>
      <c r="G124">
        <v>4371.3500000000004</v>
      </c>
      <c r="H124">
        <v>364</v>
      </c>
      <c r="I124">
        <v>0</v>
      </c>
      <c r="J124">
        <v>20</v>
      </c>
      <c r="K124">
        <v>344</v>
      </c>
      <c r="L124">
        <v>0</v>
      </c>
      <c r="M124">
        <v>0</v>
      </c>
      <c r="N124">
        <v>1</v>
      </c>
      <c r="O124">
        <v>11</v>
      </c>
      <c r="P124">
        <v>352</v>
      </c>
      <c r="Q124">
        <v>9</v>
      </c>
      <c r="R124">
        <f t="shared" si="5"/>
        <v>4404.4458999999997</v>
      </c>
      <c r="S124">
        <f t="shared" si="6"/>
        <v>-33.095899999999347</v>
      </c>
      <c r="T124">
        <f t="shared" si="7"/>
        <v>1095.3385968099567</v>
      </c>
      <c r="U124">
        <f t="shared" si="9"/>
        <v>266485.41170674312</v>
      </c>
    </row>
    <row r="125" spans="1:21" x14ac:dyDescent="0.3">
      <c r="A125">
        <v>2010</v>
      </c>
      <c r="B125">
        <v>17</v>
      </c>
      <c r="C125" t="str">
        <f t="shared" si="8"/>
        <v>17 2010</v>
      </c>
      <c r="D125">
        <v>379</v>
      </c>
      <c r="E125">
        <v>1</v>
      </c>
      <c r="F125">
        <v>325</v>
      </c>
      <c r="G125">
        <v>4063.45</v>
      </c>
      <c r="H125">
        <v>325</v>
      </c>
      <c r="I125">
        <v>0</v>
      </c>
      <c r="J125">
        <v>26</v>
      </c>
      <c r="K125">
        <v>299</v>
      </c>
      <c r="L125">
        <v>0</v>
      </c>
      <c r="M125">
        <v>0</v>
      </c>
      <c r="N125">
        <v>0</v>
      </c>
      <c r="O125">
        <v>1</v>
      </c>
      <c r="P125">
        <v>324</v>
      </c>
      <c r="Q125">
        <v>22</v>
      </c>
      <c r="R125">
        <f t="shared" si="5"/>
        <v>4021.8049000000001</v>
      </c>
      <c r="S125">
        <f t="shared" si="6"/>
        <v>41.645099999999729</v>
      </c>
      <c r="T125">
        <f t="shared" si="7"/>
        <v>1734.3143540099775</v>
      </c>
      <c r="U125">
        <f t="shared" si="9"/>
        <v>43398.159970841458</v>
      </c>
    </row>
    <row r="126" spans="1:21" x14ac:dyDescent="0.3">
      <c r="A126">
        <v>2010</v>
      </c>
      <c r="B126">
        <v>18</v>
      </c>
      <c r="C126" t="str">
        <f t="shared" si="8"/>
        <v>18 2010</v>
      </c>
      <c r="D126">
        <v>506</v>
      </c>
      <c r="E126">
        <v>3</v>
      </c>
      <c r="F126">
        <v>407</v>
      </c>
      <c r="G126">
        <v>5089.7700000000004</v>
      </c>
      <c r="H126">
        <v>407</v>
      </c>
      <c r="I126">
        <v>0</v>
      </c>
      <c r="J126">
        <v>21</v>
      </c>
      <c r="K126">
        <v>386</v>
      </c>
      <c r="L126">
        <v>0</v>
      </c>
      <c r="M126">
        <v>0</v>
      </c>
      <c r="N126">
        <v>2</v>
      </c>
      <c r="O126">
        <v>3</v>
      </c>
      <c r="P126">
        <v>402</v>
      </c>
      <c r="Q126">
        <v>21</v>
      </c>
      <c r="R126">
        <f t="shared" si="5"/>
        <v>5247.3124999999991</v>
      </c>
      <c r="S126">
        <f t="shared" si="6"/>
        <v>-157.54249999999865</v>
      </c>
      <c r="T126">
        <f t="shared" si="7"/>
        <v>24819.639306249577</v>
      </c>
      <c r="U126">
        <f t="shared" si="9"/>
        <v>1524341.4862305054</v>
      </c>
    </row>
    <row r="127" spans="1:21" x14ac:dyDescent="0.3">
      <c r="A127">
        <v>2010</v>
      </c>
      <c r="B127">
        <v>19</v>
      </c>
      <c r="C127" t="str">
        <f t="shared" si="8"/>
        <v>19 2010</v>
      </c>
      <c r="D127">
        <v>346</v>
      </c>
      <c r="E127">
        <v>8</v>
      </c>
      <c r="F127">
        <v>307</v>
      </c>
      <c r="G127">
        <v>3697.23</v>
      </c>
      <c r="H127">
        <v>307</v>
      </c>
      <c r="I127">
        <v>0</v>
      </c>
      <c r="J127">
        <v>22</v>
      </c>
      <c r="K127">
        <v>285</v>
      </c>
      <c r="L127">
        <v>0</v>
      </c>
      <c r="M127">
        <v>0</v>
      </c>
      <c r="N127">
        <v>4</v>
      </c>
      <c r="O127">
        <v>8</v>
      </c>
      <c r="P127">
        <v>295</v>
      </c>
      <c r="Q127">
        <v>16</v>
      </c>
      <c r="R127">
        <f t="shared" si="5"/>
        <v>3703.4620000000004</v>
      </c>
      <c r="S127">
        <f t="shared" si="6"/>
        <v>-6.2320000000004256</v>
      </c>
      <c r="T127">
        <f t="shared" si="7"/>
        <v>38.837824000005305</v>
      </c>
      <c r="U127">
        <f t="shared" si="9"/>
        <v>24931.699359728336</v>
      </c>
    </row>
    <row r="128" spans="1:21" x14ac:dyDescent="0.3">
      <c r="A128">
        <v>2010</v>
      </c>
      <c r="B128">
        <v>20</v>
      </c>
      <c r="C128" t="str">
        <f t="shared" si="8"/>
        <v>20 2010</v>
      </c>
      <c r="D128">
        <v>393</v>
      </c>
      <c r="E128">
        <v>0</v>
      </c>
      <c r="F128">
        <v>346</v>
      </c>
      <c r="G128">
        <v>4030.15</v>
      </c>
      <c r="H128">
        <v>346</v>
      </c>
      <c r="I128">
        <v>0</v>
      </c>
      <c r="J128">
        <v>16</v>
      </c>
      <c r="K128">
        <v>330</v>
      </c>
      <c r="L128">
        <v>0</v>
      </c>
      <c r="M128">
        <v>0</v>
      </c>
      <c r="N128">
        <v>2</v>
      </c>
      <c r="O128">
        <v>0</v>
      </c>
      <c r="P128">
        <v>344</v>
      </c>
      <c r="Q128">
        <v>12</v>
      </c>
      <c r="R128">
        <f t="shared" si="5"/>
        <v>4196.3813000000009</v>
      </c>
      <c r="S128">
        <f t="shared" si="6"/>
        <v>-166.23130000000083</v>
      </c>
      <c r="T128">
        <f t="shared" si="7"/>
        <v>27632.845099690276</v>
      </c>
      <c r="U128">
        <f t="shared" si="9"/>
        <v>30632.788100735976</v>
      </c>
    </row>
    <row r="129" spans="1:21" x14ac:dyDescent="0.3">
      <c r="A129">
        <v>2010</v>
      </c>
      <c r="B129">
        <v>21</v>
      </c>
      <c r="C129" t="str">
        <f t="shared" si="8"/>
        <v>21 2010</v>
      </c>
      <c r="D129">
        <v>459</v>
      </c>
      <c r="E129">
        <v>0</v>
      </c>
      <c r="F129">
        <v>397</v>
      </c>
      <c r="G129">
        <v>4768.8100000000004</v>
      </c>
      <c r="H129">
        <v>397</v>
      </c>
      <c r="I129">
        <v>0</v>
      </c>
      <c r="J129">
        <v>34</v>
      </c>
      <c r="K129">
        <v>363</v>
      </c>
      <c r="L129">
        <v>0</v>
      </c>
      <c r="M129">
        <v>0</v>
      </c>
      <c r="N129">
        <v>0</v>
      </c>
      <c r="O129">
        <v>0</v>
      </c>
      <c r="P129">
        <v>397</v>
      </c>
      <c r="Q129">
        <v>16</v>
      </c>
      <c r="R129">
        <f t="shared" ref="R129:R192" si="10">5.9039*D129+5.8388*H129+5.8252*L129+3.0693*Q129-180.9078</f>
        <v>4896.0947000000006</v>
      </c>
      <c r="S129">
        <f t="shared" ref="S129:S192" si="11">G129-R129</f>
        <v>-127.28470000000016</v>
      </c>
      <c r="T129">
        <f t="shared" ref="T129:T192" si="12">S129^2</f>
        <v>16201.39485409004</v>
      </c>
      <c r="U129">
        <f t="shared" si="9"/>
        <v>834815.25451671856</v>
      </c>
    </row>
    <row r="130" spans="1:21" x14ac:dyDescent="0.3">
      <c r="A130">
        <v>2010</v>
      </c>
      <c r="B130">
        <v>22</v>
      </c>
      <c r="C130" t="str">
        <f t="shared" si="8"/>
        <v>22 2010</v>
      </c>
      <c r="D130">
        <v>624</v>
      </c>
      <c r="E130">
        <v>0</v>
      </c>
      <c r="F130">
        <v>551</v>
      </c>
      <c r="G130">
        <v>6757.75</v>
      </c>
      <c r="H130">
        <v>551</v>
      </c>
      <c r="I130">
        <v>0</v>
      </c>
      <c r="J130">
        <v>24</v>
      </c>
      <c r="K130">
        <v>527</v>
      </c>
      <c r="L130">
        <v>0</v>
      </c>
      <c r="M130">
        <v>0</v>
      </c>
      <c r="N130">
        <v>0</v>
      </c>
      <c r="O130">
        <v>0</v>
      </c>
      <c r="P130">
        <v>551</v>
      </c>
      <c r="Q130">
        <v>19</v>
      </c>
      <c r="R130">
        <f t="shared" si="10"/>
        <v>6778.6213000000007</v>
      </c>
      <c r="S130">
        <f t="shared" si="11"/>
        <v>-20.871300000000701</v>
      </c>
      <c r="T130">
        <f t="shared" si="12"/>
        <v>435.61116369002929</v>
      </c>
      <c r="U130">
        <f t="shared" si="9"/>
        <v>8425215.9279475827</v>
      </c>
    </row>
    <row r="131" spans="1:21" x14ac:dyDescent="0.3">
      <c r="A131">
        <v>2010</v>
      </c>
      <c r="B131">
        <v>23</v>
      </c>
      <c r="C131" t="str">
        <f t="shared" ref="C131:C194" si="13">CONCATENATE(B131," ",A131)</f>
        <v>23 2010</v>
      </c>
      <c r="D131">
        <v>408</v>
      </c>
      <c r="E131">
        <v>0</v>
      </c>
      <c r="F131">
        <v>374</v>
      </c>
      <c r="G131">
        <v>4338.21</v>
      </c>
      <c r="H131">
        <v>374</v>
      </c>
      <c r="I131">
        <v>0</v>
      </c>
      <c r="J131">
        <v>22</v>
      </c>
      <c r="K131">
        <v>352</v>
      </c>
      <c r="L131">
        <v>0</v>
      </c>
      <c r="M131">
        <v>0</v>
      </c>
      <c r="N131">
        <v>0</v>
      </c>
      <c r="O131">
        <v>0</v>
      </c>
      <c r="P131">
        <v>374</v>
      </c>
      <c r="Q131">
        <v>11</v>
      </c>
      <c r="R131">
        <f t="shared" si="10"/>
        <v>4445.3569000000007</v>
      </c>
      <c r="S131">
        <f t="shared" si="11"/>
        <v>-107.14690000000064</v>
      </c>
      <c r="T131">
        <f t="shared" si="12"/>
        <v>11480.458179610137</v>
      </c>
      <c r="U131">
        <f t="shared" ref="U131:U194" si="14">(G131-$G$215)^2</f>
        <v>233368.46055673383</v>
      </c>
    </row>
    <row r="132" spans="1:21" x14ac:dyDescent="0.3">
      <c r="A132">
        <v>2010</v>
      </c>
      <c r="B132">
        <v>24</v>
      </c>
      <c r="C132" t="str">
        <f t="shared" si="13"/>
        <v>24 2010</v>
      </c>
      <c r="D132">
        <v>493.88998509999999</v>
      </c>
      <c r="E132">
        <v>0</v>
      </c>
      <c r="F132">
        <v>413</v>
      </c>
      <c r="G132">
        <v>5161.1120730000002</v>
      </c>
      <c r="H132">
        <v>413</v>
      </c>
      <c r="I132">
        <v>0</v>
      </c>
      <c r="J132">
        <v>31</v>
      </c>
      <c r="K132">
        <v>382</v>
      </c>
      <c r="L132">
        <v>0</v>
      </c>
      <c r="M132">
        <v>0</v>
      </c>
      <c r="N132">
        <v>0</v>
      </c>
      <c r="O132">
        <v>0</v>
      </c>
      <c r="P132">
        <v>413</v>
      </c>
      <c r="Q132">
        <v>17</v>
      </c>
      <c r="R132">
        <f t="shared" si="10"/>
        <v>5198.5717830318899</v>
      </c>
      <c r="S132">
        <f t="shared" si="11"/>
        <v>-37.459710031889699</v>
      </c>
      <c r="T132">
        <f t="shared" si="12"/>
        <v>1403.2298756732578</v>
      </c>
      <c r="U132">
        <f t="shared" si="14"/>
        <v>1705595.0527102849</v>
      </c>
    </row>
    <row r="133" spans="1:21" x14ac:dyDescent="0.3">
      <c r="A133">
        <v>2010</v>
      </c>
      <c r="B133">
        <v>25</v>
      </c>
      <c r="C133" t="str">
        <f t="shared" si="13"/>
        <v>25 2010</v>
      </c>
      <c r="D133">
        <v>471.17</v>
      </c>
      <c r="E133">
        <v>0</v>
      </c>
      <c r="F133">
        <v>427</v>
      </c>
      <c r="G133">
        <v>4698.3797990000003</v>
      </c>
      <c r="H133">
        <v>427</v>
      </c>
      <c r="I133">
        <v>0</v>
      </c>
      <c r="J133">
        <v>23</v>
      </c>
      <c r="K133">
        <v>404</v>
      </c>
      <c r="L133">
        <v>0</v>
      </c>
      <c r="M133">
        <v>0</v>
      </c>
      <c r="N133">
        <v>0</v>
      </c>
      <c r="O133">
        <v>0</v>
      </c>
      <c r="P133">
        <v>427</v>
      </c>
      <c r="Q133">
        <v>21</v>
      </c>
      <c r="R133">
        <f t="shared" si="10"/>
        <v>5158.4556629999997</v>
      </c>
      <c r="S133">
        <f t="shared" si="11"/>
        <v>-460.07586399999946</v>
      </c>
      <c r="T133">
        <f t="shared" si="12"/>
        <v>211669.80063534601</v>
      </c>
      <c r="U133">
        <f t="shared" si="14"/>
        <v>711074.01865183038</v>
      </c>
    </row>
    <row r="134" spans="1:21" x14ac:dyDescent="0.3">
      <c r="A134">
        <v>2010</v>
      </c>
      <c r="B134">
        <v>26</v>
      </c>
      <c r="C134" t="str">
        <f t="shared" si="13"/>
        <v>26 2010</v>
      </c>
      <c r="D134">
        <v>510</v>
      </c>
      <c r="E134">
        <v>0</v>
      </c>
      <c r="F134">
        <v>437</v>
      </c>
      <c r="G134">
        <v>5714.27</v>
      </c>
      <c r="H134">
        <v>437</v>
      </c>
      <c r="I134">
        <v>0</v>
      </c>
      <c r="J134">
        <v>5</v>
      </c>
      <c r="K134">
        <v>432</v>
      </c>
      <c r="L134">
        <v>0</v>
      </c>
      <c r="M134">
        <v>0</v>
      </c>
      <c r="N134">
        <v>0</v>
      </c>
      <c r="O134">
        <v>0</v>
      </c>
      <c r="P134">
        <v>437</v>
      </c>
      <c r="Q134">
        <v>17</v>
      </c>
      <c r="R134">
        <f t="shared" si="10"/>
        <v>5433.8149000000003</v>
      </c>
      <c r="S134">
        <f t="shared" si="11"/>
        <v>280.45510000000013</v>
      </c>
      <c r="T134">
        <f t="shared" si="12"/>
        <v>78655.063116010075</v>
      </c>
      <c r="U134">
        <f t="shared" si="14"/>
        <v>3456409.9068575613</v>
      </c>
    </row>
    <row r="135" spans="1:21" x14ac:dyDescent="0.3">
      <c r="A135">
        <v>2010</v>
      </c>
      <c r="B135">
        <v>27</v>
      </c>
      <c r="C135" t="str">
        <f t="shared" si="13"/>
        <v>27 2010</v>
      </c>
      <c r="D135">
        <v>732.5</v>
      </c>
      <c r="E135">
        <v>0</v>
      </c>
      <c r="F135">
        <v>645</v>
      </c>
      <c r="G135">
        <v>8465.4150000000009</v>
      </c>
      <c r="H135">
        <v>645</v>
      </c>
      <c r="I135">
        <v>0</v>
      </c>
      <c r="J135">
        <v>29</v>
      </c>
      <c r="K135">
        <v>616</v>
      </c>
      <c r="L135">
        <v>0</v>
      </c>
      <c r="M135">
        <v>0</v>
      </c>
      <c r="N135">
        <v>0</v>
      </c>
      <c r="O135">
        <v>0</v>
      </c>
      <c r="P135">
        <v>645</v>
      </c>
      <c r="Q135">
        <v>19</v>
      </c>
      <c r="R135">
        <f t="shared" si="10"/>
        <v>7968.0416500000001</v>
      </c>
      <c r="S135">
        <f t="shared" si="11"/>
        <v>497.37335000000076</v>
      </c>
      <c r="T135">
        <f t="shared" si="12"/>
        <v>247380.24929022326</v>
      </c>
      <c r="U135">
        <f t="shared" si="14"/>
        <v>21254748.530296125</v>
      </c>
    </row>
    <row r="136" spans="1:21" x14ac:dyDescent="0.3">
      <c r="A136">
        <v>2010</v>
      </c>
      <c r="B136">
        <v>28</v>
      </c>
      <c r="C136" t="str">
        <f t="shared" si="13"/>
        <v>28 2010</v>
      </c>
      <c r="D136">
        <v>450.499999</v>
      </c>
      <c r="E136">
        <v>0</v>
      </c>
      <c r="F136">
        <v>400</v>
      </c>
      <c r="G136">
        <v>4599.505991</v>
      </c>
      <c r="H136">
        <v>400</v>
      </c>
      <c r="I136">
        <v>0</v>
      </c>
      <c r="J136">
        <v>3</v>
      </c>
      <c r="K136">
        <v>397</v>
      </c>
      <c r="L136">
        <v>0</v>
      </c>
      <c r="M136">
        <v>0</v>
      </c>
      <c r="N136">
        <v>0</v>
      </c>
      <c r="O136">
        <v>0</v>
      </c>
      <c r="P136">
        <v>400</v>
      </c>
      <c r="Q136">
        <v>6</v>
      </c>
      <c r="R136">
        <f t="shared" si="10"/>
        <v>4832.7349440960998</v>
      </c>
      <c r="S136">
        <f t="shared" si="11"/>
        <v>-233.22895309609976</v>
      </c>
      <c r="T136">
        <f t="shared" si="12"/>
        <v>54395.744562302702</v>
      </c>
      <c r="U136">
        <f t="shared" si="14"/>
        <v>554098.96612368838</v>
      </c>
    </row>
    <row r="137" spans="1:21" x14ac:dyDescent="0.3">
      <c r="A137">
        <v>2010</v>
      </c>
      <c r="B137">
        <v>29</v>
      </c>
      <c r="C137" t="str">
        <f t="shared" si="13"/>
        <v>29 2010</v>
      </c>
      <c r="D137">
        <v>444</v>
      </c>
      <c r="E137">
        <v>0</v>
      </c>
      <c r="F137">
        <v>398</v>
      </c>
      <c r="G137">
        <v>4701.09</v>
      </c>
      <c r="H137">
        <v>398</v>
      </c>
      <c r="I137">
        <v>0</v>
      </c>
      <c r="J137">
        <v>20</v>
      </c>
      <c r="K137">
        <v>378</v>
      </c>
      <c r="L137">
        <v>0</v>
      </c>
      <c r="M137">
        <v>0</v>
      </c>
      <c r="N137">
        <v>0</v>
      </c>
      <c r="O137">
        <v>0</v>
      </c>
      <c r="P137">
        <v>398</v>
      </c>
      <c r="Q137">
        <v>9</v>
      </c>
      <c r="R137">
        <f t="shared" si="10"/>
        <v>4791.8899000000001</v>
      </c>
      <c r="S137">
        <f t="shared" si="11"/>
        <v>-90.79989999999998</v>
      </c>
      <c r="T137">
        <f t="shared" si="12"/>
        <v>8244.621840009997</v>
      </c>
      <c r="U137">
        <f t="shared" si="14"/>
        <v>715652.12893583067</v>
      </c>
    </row>
    <row r="138" spans="1:21" x14ac:dyDescent="0.3">
      <c r="A138">
        <v>2010</v>
      </c>
      <c r="B138">
        <v>30</v>
      </c>
      <c r="C138" t="str">
        <f t="shared" si="13"/>
        <v>30 2010</v>
      </c>
      <c r="D138">
        <v>391</v>
      </c>
      <c r="E138">
        <v>0</v>
      </c>
      <c r="F138">
        <v>355</v>
      </c>
      <c r="G138">
        <v>4040.37</v>
      </c>
      <c r="H138">
        <v>355</v>
      </c>
      <c r="I138">
        <v>0</v>
      </c>
      <c r="J138">
        <v>17</v>
      </c>
      <c r="K138">
        <v>338</v>
      </c>
      <c r="L138">
        <v>0</v>
      </c>
      <c r="M138">
        <v>0</v>
      </c>
      <c r="N138">
        <v>0</v>
      </c>
      <c r="O138">
        <v>0</v>
      </c>
      <c r="P138">
        <v>355</v>
      </c>
      <c r="Q138">
        <v>6</v>
      </c>
      <c r="R138">
        <f t="shared" si="10"/>
        <v>4218.7068999999992</v>
      </c>
      <c r="S138">
        <f t="shared" si="11"/>
        <v>-178.33689999999933</v>
      </c>
      <c r="T138">
        <f t="shared" si="12"/>
        <v>31804.04990160976</v>
      </c>
      <c r="U138">
        <f t="shared" si="14"/>
        <v>34314.691296906451</v>
      </c>
    </row>
    <row r="139" spans="1:21" x14ac:dyDescent="0.3">
      <c r="A139">
        <v>2010</v>
      </c>
      <c r="B139">
        <v>31</v>
      </c>
      <c r="C139" t="str">
        <f t="shared" si="13"/>
        <v>31 2010</v>
      </c>
      <c r="D139">
        <v>459</v>
      </c>
      <c r="E139">
        <v>0</v>
      </c>
      <c r="F139">
        <v>406</v>
      </c>
      <c r="G139">
        <v>4759.9399999999996</v>
      </c>
      <c r="H139">
        <v>406</v>
      </c>
      <c r="I139">
        <v>0</v>
      </c>
      <c r="J139">
        <v>26</v>
      </c>
      <c r="K139">
        <v>380</v>
      </c>
      <c r="L139">
        <v>0</v>
      </c>
      <c r="M139">
        <v>0</v>
      </c>
      <c r="N139">
        <v>0</v>
      </c>
      <c r="O139">
        <v>0</v>
      </c>
      <c r="P139">
        <v>406</v>
      </c>
      <c r="Q139">
        <v>14</v>
      </c>
      <c r="R139">
        <f t="shared" si="10"/>
        <v>4942.5052999999998</v>
      </c>
      <c r="S139">
        <f t="shared" si="11"/>
        <v>-182.56530000000021</v>
      </c>
      <c r="T139">
        <f t="shared" si="12"/>
        <v>33330.088764090076</v>
      </c>
      <c r="U139">
        <f t="shared" si="14"/>
        <v>818685.20829636161</v>
      </c>
    </row>
    <row r="140" spans="1:21" x14ac:dyDescent="0.3">
      <c r="A140">
        <v>2010</v>
      </c>
      <c r="B140">
        <v>32</v>
      </c>
      <c r="C140" t="str">
        <f t="shared" si="13"/>
        <v>32 2010</v>
      </c>
      <c r="D140">
        <v>487</v>
      </c>
      <c r="E140">
        <v>0</v>
      </c>
      <c r="F140">
        <v>400</v>
      </c>
      <c r="G140">
        <v>4714.68</v>
      </c>
      <c r="H140">
        <v>400</v>
      </c>
      <c r="I140">
        <v>0</v>
      </c>
      <c r="J140">
        <v>30</v>
      </c>
      <c r="K140">
        <v>370</v>
      </c>
      <c r="L140">
        <v>0</v>
      </c>
      <c r="M140">
        <v>0</v>
      </c>
      <c r="N140">
        <v>0</v>
      </c>
      <c r="O140">
        <v>0</v>
      </c>
      <c r="P140">
        <v>400</v>
      </c>
      <c r="Q140">
        <v>11</v>
      </c>
      <c r="R140">
        <f t="shared" si="10"/>
        <v>5063.573800000001</v>
      </c>
      <c r="S140">
        <f t="shared" si="11"/>
        <v>-348.89380000000074</v>
      </c>
      <c r="T140">
        <f t="shared" si="12"/>
        <v>121726.88367844051</v>
      </c>
      <c r="U140">
        <f t="shared" si="14"/>
        <v>738830.07099903619</v>
      </c>
    </row>
    <row r="141" spans="1:21" x14ac:dyDescent="0.3">
      <c r="A141">
        <v>2010</v>
      </c>
      <c r="B141">
        <v>33</v>
      </c>
      <c r="C141" t="str">
        <f t="shared" si="13"/>
        <v>33 2010</v>
      </c>
      <c r="D141">
        <v>462</v>
      </c>
      <c r="E141">
        <v>0</v>
      </c>
      <c r="F141">
        <v>393</v>
      </c>
      <c r="G141">
        <v>4684.6899999999996</v>
      </c>
      <c r="H141">
        <v>393</v>
      </c>
      <c r="I141">
        <v>0</v>
      </c>
      <c r="J141">
        <v>23</v>
      </c>
      <c r="K141">
        <v>370</v>
      </c>
      <c r="L141">
        <v>0</v>
      </c>
      <c r="M141">
        <v>0</v>
      </c>
      <c r="N141">
        <v>0</v>
      </c>
      <c r="O141">
        <v>0</v>
      </c>
      <c r="P141">
        <v>393</v>
      </c>
      <c r="Q141">
        <v>10</v>
      </c>
      <c r="R141">
        <f t="shared" si="10"/>
        <v>4872.0354000000007</v>
      </c>
      <c r="S141">
        <f t="shared" si="11"/>
        <v>-187.34540000000106</v>
      </c>
      <c r="T141">
        <f t="shared" si="12"/>
        <v>35098.2989011604</v>
      </c>
      <c r="U141">
        <f t="shared" si="14"/>
        <v>688173.52712592785</v>
      </c>
    </row>
    <row r="142" spans="1:21" x14ac:dyDescent="0.3">
      <c r="A142">
        <v>2010</v>
      </c>
      <c r="B142">
        <v>34</v>
      </c>
      <c r="C142" t="str">
        <f t="shared" si="13"/>
        <v>34 2010</v>
      </c>
      <c r="D142">
        <v>416</v>
      </c>
      <c r="E142">
        <v>4</v>
      </c>
      <c r="F142">
        <v>373</v>
      </c>
      <c r="G142">
        <v>4274.84</v>
      </c>
      <c r="H142">
        <v>373</v>
      </c>
      <c r="I142">
        <v>0</v>
      </c>
      <c r="J142">
        <v>21</v>
      </c>
      <c r="K142">
        <v>352</v>
      </c>
      <c r="L142">
        <v>0</v>
      </c>
      <c r="M142">
        <v>0</v>
      </c>
      <c r="N142">
        <v>0</v>
      </c>
      <c r="O142">
        <v>4</v>
      </c>
      <c r="P142">
        <v>369</v>
      </c>
      <c r="Q142">
        <v>15</v>
      </c>
      <c r="R142">
        <f t="shared" si="10"/>
        <v>4499.0264999999999</v>
      </c>
      <c r="S142">
        <f t="shared" si="11"/>
        <v>-224.1864999999998</v>
      </c>
      <c r="T142">
        <f t="shared" si="12"/>
        <v>50259.586782249906</v>
      </c>
      <c r="U142">
        <f t="shared" si="14"/>
        <v>176158.3730534729</v>
      </c>
    </row>
    <row r="143" spans="1:21" x14ac:dyDescent="0.3">
      <c r="A143">
        <v>2010</v>
      </c>
      <c r="B143">
        <v>35</v>
      </c>
      <c r="C143" t="str">
        <f t="shared" si="13"/>
        <v>35 2010</v>
      </c>
      <c r="D143">
        <v>521</v>
      </c>
      <c r="E143">
        <v>18</v>
      </c>
      <c r="F143">
        <v>441</v>
      </c>
      <c r="G143">
        <v>5484.72</v>
      </c>
      <c r="H143">
        <v>441</v>
      </c>
      <c r="I143">
        <v>0</v>
      </c>
      <c r="J143">
        <v>36</v>
      </c>
      <c r="K143">
        <v>405</v>
      </c>
      <c r="L143">
        <v>0</v>
      </c>
      <c r="M143">
        <v>0</v>
      </c>
      <c r="N143">
        <v>0</v>
      </c>
      <c r="O143">
        <v>18</v>
      </c>
      <c r="P143">
        <v>423</v>
      </c>
      <c r="Q143">
        <v>19</v>
      </c>
      <c r="R143">
        <f t="shared" si="10"/>
        <v>5528.2516000000005</v>
      </c>
      <c r="S143">
        <f t="shared" si="11"/>
        <v>-43.531600000000253</v>
      </c>
      <c r="T143">
        <f t="shared" si="12"/>
        <v>1895.000198560022</v>
      </c>
      <c r="U143">
        <f t="shared" si="14"/>
        <v>2655570.9022439648</v>
      </c>
    </row>
    <row r="144" spans="1:21" x14ac:dyDescent="0.3">
      <c r="A144">
        <v>2010</v>
      </c>
      <c r="B144">
        <v>36</v>
      </c>
      <c r="C144" t="str">
        <f t="shared" si="13"/>
        <v>36 2010</v>
      </c>
      <c r="D144">
        <v>497.13999940000002</v>
      </c>
      <c r="E144">
        <v>0</v>
      </c>
      <c r="F144">
        <v>429</v>
      </c>
      <c r="G144">
        <v>5515.073789</v>
      </c>
      <c r="H144">
        <v>429</v>
      </c>
      <c r="I144">
        <v>0</v>
      </c>
      <c r="J144">
        <v>28</v>
      </c>
      <c r="K144">
        <v>401</v>
      </c>
      <c r="L144">
        <v>0</v>
      </c>
      <c r="M144">
        <v>0</v>
      </c>
      <c r="N144">
        <v>0</v>
      </c>
      <c r="O144">
        <v>0</v>
      </c>
      <c r="P144">
        <v>429</v>
      </c>
      <c r="Q144">
        <v>20</v>
      </c>
      <c r="R144">
        <f t="shared" si="10"/>
        <v>5320.3882424576614</v>
      </c>
      <c r="S144">
        <f t="shared" si="11"/>
        <v>194.68554654233867</v>
      </c>
      <c r="T144">
        <f t="shared" si="12"/>
        <v>37902.462032489115</v>
      </c>
      <c r="U144">
        <f t="shared" si="14"/>
        <v>2755420.8533940176</v>
      </c>
    </row>
    <row r="145" spans="1:21" x14ac:dyDescent="0.3">
      <c r="A145">
        <v>2010</v>
      </c>
      <c r="B145">
        <v>37</v>
      </c>
      <c r="C145" t="str">
        <f t="shared" si="13"/>
        <v>37 2010</v>
      </c>
      <c r="D145">
        <v>376</v>
      </c>
      <c r="E145">
        <v>0</v>
      </c>
      <c r="F145">
        <v>326</v>
      </c>
      <c r="G145">
        <v>4087.91</v>
      </c>
      <c r="H145">
        <v>326</v>
      </c>
      <c r="I145">
        <v>0</v>
      </c>
      <c r="J145">
        <v>21</v>
      </c>
      <c r="K145">
        <v>305</v>
      </c>
      <c r="L145">
        <v>0</v>
      </c>
      <c r="M145">
        <v>0</v>
      </c>
      <c r="N145">
        <v>0</v>
      </c>
      <c r="O145">
        <v>0</v>
      </c>
      <c r="P145">
        <v>326</v>
      </c>
      <c r="Q145">
        <v>9</v>
      </c>
      <c r="R145">
        <f t="shared" si="10"/>
        <v>3970.0311000000002</v>
      </c>
      <c r="S145">
        <f t="shared" si="11"/>
        <v>117.8788999999997</v>
      </c>
      <c r="T145">
        <f t="shared" si="12"/>
        <v>13895.435065209929</v>
      </c>
      <c r="U145">
        <f t="shared" si="14"/>
        <v>54187.576055609716</v>
      </c>
    </row>
    <row r="146" spans="1:21" x14ac:dyDescent="0.3">
      <c r="A146">
        <v>2010</v>
      </c>
      <c r="B146">
        <v>38</v>
      </c>
      <c r="C146" t="str">
        <f t="shared" si="13"/>
        <v>38 2010</v>
      </c>
      <c r="D146">
        <v>366</v>
      </c>
      <c r="E146">
        <v>0</v>
      </c>
      <c r="F146">
        <v>314</v>
      </c>
      <c r="G146">
        <v>3728.47</v>
      </c>
      <c r="H146">
        <v>314</v>
      </c>
      <c r="I146">
        <v>0</v>
      </c>
      <c r="J146">
        <v>22</v>
      </c>
      <c r="K146">
        <v>292</v>
      </c>
      <c r="L146">
        <v>0</v>
      </c>
      <c r="M146">
        <v>0</v>
      </c>
      <c r="N146">
        <v>2</v>
      </c>
      <c r="O146">
        <v>0</v>
      </c>
      <c r="P146">
        <v>312</v>
      </c>
      <c r="Q146">
        <v>10</v>
      </c>
      <c r="R146">
        <f t="shared" si="10"/>
        <v>3843.9958000000006</v>
      </c>
      <c r="S146">
        <f t="shared" si="11"/>
        <v>-115.5258000000008</v>
      </c>
      <c r="T146">
        <f t="shared" si="12"/>
        <v>13346.210465640184</v>
      </c>
      <c r="U146">
        <f t="shared" si="14"/>
        <v>16042.185558590212</v>
      </c>
    </row>
    <row r="147" spans="1:21" x14ac:dyDescent="0.3">
      <c r="A147">
        <v>2010</v>
      </c>
      <c r="B147">
        <v>39</v>
      </c>
      <c r="C147" t="str">
        <f t="shared" si="13"/>
        <v>39 2010</v>
      </c>
      <c r="D147">
        <v>319</v>
      </c>
      <c r="E147">
        <v>0</v>
      </c>
      <c r="F147">
        <v>278</v>
      </c>
      <c r="G147">
        <v>3353.75</v>
      </c>
      <c r="H147">
        <v>278</v>
      </c>
      <c r="I147">
        <v>0</v>
      </c>
      <c r="J147">
        <v>9</v>
      </c>
      <c r="K147">
        <v>269</v>
      </c>
      <c r="L147">
        <v>0</v>
      </c>
      <c r="M147">
        <v>0</v>
      </c>
      <c r="N147">
        <v>0</v>
      </c>
      <c r="O147">
        <v>0</v>
      </c>
      <c r="P147">
        <v>278</v>
      </c>
      <c r="Q147">
        <v>8</v>
      </c>
      <c r="R147">
        <f t="shared" si="10"/>
        <v>3350.1770999999999</v>
      </c>
      <c r="S147">
        <f t="shared" si="11"/>
        <v>3.5729000000001179</v>
      </c>
      <c r="T147">
        <f t="shared" si="12"/>
        <v>12.765614410000842</v>
      </c>
      <c r="U147">
        <f t="shared" si="14"/>
        <v>251379.64789234492</v>
      </c>
    </row>
    <row r="148" spans="1:21" x14ac:dyDescent="0.3">
      <c r="A148">
        <v>2010</v>
      </c>
      <c r="B148">
        <v>40</v>
      </c>
      <c r="C148" t="str">
        <f t="shared" si="13"/>
        <v>40 2010</v>
      </c>
      <c r="D148">
        <v>384</v>
      </c>
      <c r="E148">
        <v>0</v>
      </c>
      <c r="F148">
        <v>339</v>
      </c>
      <c r="G148">
        <v>3852.68</v>
      </c>
      <c r="H148">
        <v>339</v>
      </c>
      <c r="I148">
        <v>0</v>
      </c>
      <c r="J148">
        <v>12</v>
      </c>
      <c r="K148">
        <v>327</v>
      </c>
      <c r="L148">
        <v>0</v>
      </c>
      <c r="M148">
        <v>0</v>
      </c>
      <c r="N148">
        <v>1</v>
      </c>
      <c r="O148">
        <v>0</v>
      </c>
      <c r="P148">
        <v>338</v>
      </c>
      <c r="Q148">
        <v>18</v>
      </c>
      <c r="R148">
        <f t="shared" si="10"/>
        <v>4120.7904000000008</v>
      </c>
      <c r="S148">
        <f t="shared" si="11"/>
        <v>-268.11040000000094</v>
      </c>
      <c r="T148">
        <f t="shared" si="12"/>
        <v>71883.186588160504</v>
      </c>
      <c r="U148">
        <f t="shared" si="14"/>
        <v>5.9914785846192409</v>
      </c>
    </row>
    <row r="149" spans="1:21" x14ac:dyDescent="0.3">
      <c r="A149">
        <v>2010</v>
      </c>
      <c r="B149">
        <v>41</v>
      </c>
      <c r="C149" t="str">
        <f t="shared" si="13"/>
        <v>41 2010</v>
      </c>
      <c r="D149">
        <v>339.47999950000002</v>
      </c>
      <c r="E149">
        <v>0</v>
      </c>
      <c r="F149">
        <v>304</v>
      </c>
      <c r="G149">
        <v>3538.3203910000002</v>
      </c>
      <c r="H149">
        <v>304</v>
      </c>
      <c r="I149">
        <v>0</v>
      </c>
      <c r="J149">
        <v>9</v>
      </c>
      <c r="K149">
        <v>295</v>
      </c>
      <c r="L149">
        <v>0</v>
      </c>
      <c r="M149">
        <v>0</v>
      </c>
      <c r="N149">
        <v>0</v>
      </c>
      <c r="O149">
        <v>0</v>
      </c>
      <c r="P149">
        <v>304</v>
      </c>
      <c r="Q149">
        <v>13</v>
      </c>
      <c r="R149">
        <f t="shared" si="10"/>
        <v>3638.2442690480507</v>
      </c>
      <c r="S149">
        <f t="shared" si="11"/>
        <v>-99.923878048050483</v>
      </c>
      <c r="T149">
        <f t="shared" si="12"/>
        <v>9984.7814041616657</v>
      </c>
      <c r="U149">
        <f t="shared" si="14"/>
        <v>100366.90252527551</v>
      </c>
    </row>
    <row r="150" spans="1:21" x14ac:dyDescent="0.3">
      <c r="A150">
        <v>2010</v>
      </c>
      <c r="B150">
        <v>42</v>
      </c>
      <c r="C150" t="str">
        <f t="shared" si="13"/>
        <v>42 2010</v>
      </c>
      <c r="D150">
        <v>352</v>
      </c>
      <c r="E150">
        <v>0</v>
      </c>
      <c r="F150">
        <v>319</v>
      </c>
      <c r="G150">
        <v>3849.14</v>
      </c>
      <c r="H150">
        <v>319</v>
      </c>
      <c r="I150">
        <v>0</v>
      </c>
      <c r="J150">
        <v>0</v>
      </c>
      <c r="K150">
        <v>319</v>
      </c>
      <c r="L150">
        <v>0</v>
      </c>
      <c r="M150">
        <v>0</v>
      </c>
      <c r="N150">
        <v>0</v>
      </c>
      <c r="O150">
        <v>0</v>
      </c>
      <c r="P150">
        <v>319</v>
      </c>
      <c r="Q150">
        <v>7</v>
      </c>
      <c r="R150">
        <f t="shared" si="10"/>
        <v>3781.3272999999999</v>
      </c>
      <c r="S150">
        <f t="shared" si="11"/>
        <v>67.81269999999995</v>
      </c>
      <c r="T150">
        <f t="shared" si="12"/>
        <v>4598.5622812899928</v>
      </c>
      <c r="U150">
        <f t="shared" si="14"/>
        <v>35.853146447268905</v>
      </c>
    </row>
    <row r="151" spans="1:21" x14ac:dyDescent="0.3">
      <c r="A151">
        <v>2010</v>
      </c>
      <c r="B151">
        <v>43</v>
      </c>
      <c r="C151" t="str">
        <f t="shared" si="13"/>
        <v>43 2010</v>
      </c>
      <c r="D151">
        <v>342</v>
      </c>
      <c r="E151">
        <v>0</v>
      </c>
      <c r="F151">
        <v>306</v>
      </c>
      <c r="G151">
        <v>3810.5</v>
      </c>
      <c r="H151">
        <v>306</v>
      </c>
      <c r="I151">
        <v>0</v>
      </c>
      <c r="J151">
        <v>17</v>
      </c>
      <c r="K151">
        <v>289</v>
      </c>
      <c r="L151">
        <v>0</v>
      </c>
      <c r="M151">
        <v>0</v>
      </c>
      <c r="N151">
        <v>4</v>
      </c>
      <c r="O151">
        <v>0</v>
      </c>
      <c r="P151">
        <v>302</v>
      </c>
      <c r="Q151">
        <v>10</v>
      </c>
      <c r="R151">
        <f t="shared" si="10"/>
        <v>3655.5918000000001</v>
      </c>
      <c r="S151">
        <f t="shared" si="11"/>
        <v>154.90819999999985</v>
      </c>
      <c r="T151">
        <f t="shared" si="12"/>
        <v>23996.550427239956</v>
      </c>
      <c r="U151">
        <f t="shared" si="14"/>
        <v>1991.6360431175372</v>
      </c>
    </row>
    <row r="152" spans="1:21" x14ac:dyDescent="0.3">
      <c r="A152">
        <v>2010</v>
      </c>
      <c r="B152">
        <v>44</v>
      </c>
      <c r="C152" t="str">
        <f t="shared" si="13"/>
        <v>44 2010</v>
      </c>
      <c r="D152">
        <v>307</v>
      </c>
      <c r="E152">
        <v>2</v>
      </c>
      <c r="F152">
        <v>269</v>
      </c>
      <c r="G152">
        <v>3350.92</v>
      </c>
      <c r="H152">
        <v>269</v>
      </c>
      <c r="I152">
        <v>0</v>
      </c>
      <c r="J152">
        <v>9</v>
      </c>
      <c r="K152">
        <v>260</v>
      </c>
      <c r="L152">
        <v>0</v>
      </c>
      <c r="M152">
        <v>0</v>
      </c>
      <c r="N152">
        <v>5</v>
      </c>
      <c r="O152">
        <v>2</v>
      </c>
      <c r="P152">
        <v>262</v>
      </c>
      <c r="Q152">
        <v>10</v>
      </c>
      <c r="R152">
        <f t="shared" si="10"/>
        <v>3232.9197000000004</v>
      </c>
      <c r="S152">
        <f t="shared" si="11"/>
        <v>118.0002999999997</v>
      </c>
      <c r="T152">
        <f t="shared" si="12"/>
        <v>13924.070800089929</v>
      </c>
      <c r="U152">
        <f t="shared" si="14"/>
        <v>254225.45485563617</v>
      </c>
    </row>
    <row r="153" spans="1:21" x14ac:dyDescent="0.3">
      <c r="A153">
        <v>2010</v>
      </c>
      <c r="B153">
        <v>45</v>
      </c>
      <c r="C153" t="str">
        <f t="shared" si="13"/>
        <v>45 2010</v>
      </c>
      <c r="D153">
        <v>301</v>
      </c>
      <c r="E153">
        <v>8</v>
      </c>
      <c r="F153">
        <v>263</v>
      </c>
      <c r="G153">
        <v>3235.88</v>
      </c>
      <c r="H153">
        <v>263</v>
      </c>
      <c r="I153">
        <v>0</v>
      </c>
      <c r="J153">
        <v>19</v>
      </c>
      <c r="K153">
        <v>244</v>
      </c>
      <c r="L153">
        <v>0</v>
      </c>
      <c r="M153">
        <v>0</v>
      </c>
      <c r="N153">
        <v>0</v>
      </c>
      <c r="O153">
        <v>8</v>
      </c>
      <c r="P153">
        <v>255</v>
      </c>
      <c r="Q153">
        <v>16</v>
      </c>
      <c r="R153">
        <f t="shared" si="10"/>
        <v>3180.8793000000001</v>
      </c>
      <c r="S153">
        <f t="shared" si="11"/>
        <v>55.000700000000052</v>
      </c>
      <c r="T153">
        <f t="shared" si="12"/>
        <v>3025.0770004900055</v>
      </c>
      <c r="U153">
        <f t="shared" si="14"/>
        <v>383467.77550617821</v>
      </c>
    </row>
    <row r="154" spans="1:21" x14ac:dyDescent="0.3">
      <c r="A154">
        <v>2010</v>
      </c>
      <c r="B154">
        <v>46</v>
      </c>
      <c r="C154" t="str">
        <f t="shared" si="13"/>
        <v>46 2010</v>
      </c>
      <c r="D154">
        <v>344</v>
      </c>
      <c r="E154">
        <v>8</v>
      </c>
      <c r="F154">
        <v>304</v>
      </c>
      <c r="G154">
        <v>3781.53</v>
      </c>
      <c r="H154">
        <v>304</v>
      </c>
      <c r="I154">
        <v>0</v>
      </c>
      <c r="J154">
        <v>24</v>
      </c>
      <c r="K154">
        <v>280</v>
      </c>
      <c r="L154">
        <v>0</v>
      </c>
      <c r="M154">
        <v>0</v>
      </c>
      <c r="N154">
        <v>0</v>
      </c>
      <c r="O154">
        <v>8</v>
      </c>
      <c r="P154">
        <v>296</v>
      </c>
      <c r="Q154">
        <v>9</v>
      </c>
      <c r="R154">
        <f t="shared" si="10"/>
        <v>3652.6527000000006</v>
      </c>
      <c r="S154">
        <f t="shared" si="11"/>
        <v>128.87729999999965</v>
      </c>
      <c r="T154">
        <f t="shared" si="12"/>
        <v>16609.358455289908</v>
      </c>
      <c r="U154">
        <f t="shared" si="14"/>
        <v>5416.6287606262476</v>
      </c>
    </row>
    <row r="155" spans="1:21" x14ac:dyDescent="0.3">
      <c r="A155">
        <v>2010</v>
      </c>
      <c r="B155">
        <v>47</v>
      </c>
      <c r="C155" t="str">
        <f t="shared" si="13"/>
        <v>47 2010</v>
      </c>
      <c r="D155">
        <v>442.71999929999998</v>
      </c>
      <c r="E155">
        <v>15</v>
      </c>
      <c r="F155">
        <v>391</v>
      </c>
      <c r="G155">
        <v>5016.2255859999996</v>
      </c>
      <c r="H155">
        <v>391</v>
      </c>
      <c r="I155">
        <v>0</v>
      </c>
      <c r="J155">
        <v>23</v>
      </c>
      <c r="K155">
        <v>368</v>
      </c>
      <c r="L155">
        <v>0</v>
      </c>
      <c r="M155">
        <v>0</v>
      </c>
      <c r="N155">
        <v>0</v>
      </c>
      <c r="O155">
        <v>15</v>
      </c>
      <c r="P155">
        <v>376</v>
      </c>
      <c r="Q155">
        <v>16</v>
      </c>
      <c r="R155">
        <f t="shared" si="10"/>
        <v>4764.9464038672695</v>
      </c>
      <c r="S155">
        <f t="shared" si="11"/>
        <v>251.27918213273006</v>
      </c>
      <c r="T155">
        <f t="shared" si="12"/>
        <v>63141.227373293725</v>
      </c>
      <c r="U155">
        <f t="shared" si="14"/>
        <v>1348148.1854649195</v>
      </c>
    </row>
    <row r="156" spans="1:21" x14ac:dyDescent="0.3">
      <c r="A156">
        <v>2010</v>
      </c>
      <c r="B156">
        <v>48</v>
      </c>
      <c r="C156" t="str">
        <f t="shared" si="13"/>
        <v>48 2010</v>
      </c>
      <c r="D156">
        <v>460</v>
      </c>
      <c r="E156">
        <v>10</v>
      </c>
      <c r="F156">
        <v>417</v>
      </c>
      <c r="G156">
        <v>5078.6099999999997</v>
      </c>
      <c r="H156">
        <v>417</v>
      </c>
      <c r="I156">
        <v>0</v>
      </c>
      <c r="J156">
        <v>10</v>
      </c>
      <c r="K156">
        <v>407</v>
      </c>
      <c r="L156">
        <v>0</v>
      </c>
      <c r="M156">
        <v>0</v>
      </c>
      <c r="N156">
        <v>0</v>
      </c>
      <c r="O156">
        <v>10</v>
      </c>
      <c r="P156">
        <v>407</v>
      </c>
      <c r="Q156">
        <v>17</v>
      </c>
      <c r="R156">
        <f t="shared" si="10"/>
        <v>5021.8438999999998</v>
      </c>
      <c r="S156">
        <f t="shared" si="11"/>
        <v>56.766099999999824</v>
      </c>
      <c r="T156">
        <f t="shared" si="12"/>
        <v>3222.39010920998</v>
      </c>
      <c r="U156">
        <f t="shared" si="14"/>
        <v>1496908.8168037655</v>
      </c>
    </row>
    <row r="157" spans="1:21" x14ac:dyDescent="0.3">
      <c r="A157">
        <v>2010</v>
      </c>
      <c r="B157">
        <v>49</v>
      </c>
      <c r="C157" t="str">
        <f t="shared" si="13"/>
        <v>49 2010</v>
      </c>
      <c r="D157">
        <v>284</v>
      </c>
      <c r="E157">
        <v>1</v>
      </c>
      <c r="F157">
        <v>250</v>
      </c>
      <c r="G157">
        <v>2867.64</v>
      </c>
      <c r="H157">
        <v>250</v>
      </c>
      <c r="I157">
        <v>0</v>
      </c>
      <c r="J157">
        <v>5</v>
      </c>
      <c r="K157">
        <v>245</v>
      </c>
      <c r="L157">
        <v>0</v>
      </c>
      <c r="M157">
        <v>0</v>
      </c>
      <c r="N157">
        <v>1</v>
      </c>
      <c r="O157">
        <v>1</v>
      </c>
      <c r="P157">
        <v>248</v>
      </c>
      <c r="Q157">
        <v>3</v>
      </c>
      <c r="R157">
        <f t="shared" si="10"/>
        <v>2964.7076999999999</v>
      </c>
      <c r="S157">
        <f t="shared" si="11"/>
        <v>-97.067700000000059</v>
      </c>
      <c r="T157">
        <f t="shared" si="12"/>
        <v>9422.1383832900119</v>
      </c>
      <c r="U157">
        <f t="shared" si="14"/>
        <v>975132.05580384575</v>
      </c>
    </row>
    <row r="158" spans="1:21" x14ac:dyDescent="0.3">
      <c r="A158">
        <v>2010</v>
      </c>
      <c r="B158">
        <v>50</v>
      </c>
      <c r="C158" t="str">
        <f t="shared" si="13"/>
        <v>50 2010</v>
      </c>
      <c r="D158">
        <v>324</v>
      </c>
      <c r="E158">
        <v>0</v>
      </c>
      <c r="F158">
        <v>291</v>
      </c>
      <c r="G158">
        <v>3299.88</v>
      </c>
      <c r="H158">
        <v>291</v>
      </c>
      <c r="I158">
        <v>0</v>
      </c>
      <c r="J158">
        <v>0</v>
      </c>
      <c r="K158">
        <v>291</v>
      </c>
      <c r="L158">
        <v>0</v>
      </c>
      <c r="M158">
        <v>0</v>
      </c>
      <c r="N158">
        <v>4</v>
      </c>
      <c r="O158">
        <v>0</v>
      </c>
      <c r="P158">
        <v>287</v>
      </c>
      <c r="Q158">
        <v>6</v>
      </c>
      <c r="R158">
        <f t="shared" si="10"/>
        <v>3449.4624000000003</v>
      </c>
      <c r="S158">
        <f t="shared" si="11"/>
        <v>-149.58240000000023</v>
      </c>
      <c r="T158">
        <f t="shared" si="12"/>
        <v>22374.894389760069</v>
      </c>
      <c r="U158">
        <f t="shared" si="14"/>
        <v>308300.0635448196</v>
      </c>
    </row>
    <row r="159" spans="1:21" x14ac:dyDescent="0.3">
      <c r="A159">
        <v>2010</v>
      </c>
      <c r="B159">
        <v>51</v>
      </c>
      <c r="C159" t="str">
        <f t="shared" si="13"/>
        <v>51 2010</v>
      </c>
      <c r="D159">
        <v>386</v>
      </c>
      <c r="E159">
        <v>0</v>
      </c>
      <c r="F159">
        <v>344</v>
      </c>
      <c r="G159">
        <v>4030.12</v>
      </c>
      <c r="H159">
        <v>344</v>
      </c>
      <c r="I159">
        <v>0</v>
      </c>
      <c r="J159">
        <v>24</v>
      </c>
      <c r="K159">
        <v>320</v>
      </c>
      <c r="L159">
        <v>0</v>
      </c>
      <c r="M159">
        <v>0</v>
      </c>
      <c r="N159">
        <v>0</v>
      </c>
      <c r="O159">
        <v>0</v>
      </c>
      <c r="P159">
        <v>344</v>
      </c>
      <c r="Q159">
        <v>15</v>
      </c>
      <c r="R159">
        <f t="shared" si="10"/>
        <v>4152.5843000000004</v>
      </c>
      <c r="S159">
        <f t="shared" si="11"/>
        <v>-122.46430000000055</v>
      </c>
      <c r="T159">
        <f t="shared" si="12"/>
        <v>14997.504774490135</v>
      </c>
      <c r="U159">
        <f t="shared" si="14"/>
        <v>30622.287665717791</v>
      </c>
    </row>
    <row r="160" spans="1:21" x14ac:dyDescent="0.3">
      <c r="A160">
        <v>2010</v>
      </c>
      <c r="B160">
        <v>52</v>
      </c>
      <c r="C160" t="str">
        <f t="shared" si="13"/>
        <v>52 2010</v>
      </c>
      <c r="D160">
        <v>618</v>
      </c>
      <c r="E160">
        <v>0</v>
      </c>
      <c r="F160">
        <v>554</v>
      </c>
      <c r="G160">
        <v>6746.4</v>
      </c>
      <c r="H160">
        <v>554</v>
      </c>
      <c r="I160">
        <v>0</v>
      </c>
      <c r="J160">
        <v>1</v>
      </c>
      <c r="K160">
        <v>553</v>
      </c>
      <c r="L160">
        <v>0</v>
      </c>
      <c r="M160">
        <v>0</v>
      </c>
      <c r="N160">
        <v>0</v>
      </c>
      <c r="O160">
        <v>0</v>
      </c>
      <c r="P160">
        <v>554</v>
      </c>
      <c r="Q160">
        <v>24</v>
      </c>
      <c r="R160">
        <f t="shared" si="10"/>
        <v>6776.0608000000002</v>
      </c>
      <c r="S160">
        <f t="shared" si="11"/>
        <v>-29.660800000000563</v>
      </c>
      <c r="T160">
        <f t="shared" si="12"/>
        <v>879.76305664003337</v>
      </c>
      <c r="U160">
        <f t="shared" si="14"/>
        <v>8359455.2253657281</v>
      </c>
    </row>
    <row r="161" spans="1:23" x14ac:dyDescent="0.3">
      <c r="A161">
        <v>2010</v>
      </c>
      <c r="B161">
        <v>53</v>
      </c>
      <c r="C161" t="str">
        <f t="shared" si="13"/>
        <v>53 2010</v>
      </c>
      <c r="D161">
        <v>377</v>
      </c>
      <c r="E161">
        <v>0</v>
      </c>
      <c r="F161">
        <v>336</v>
      </c>
      <c r="G161">
        <v>3861.23</v>
      </c>
      <c r="H161">
        <v>336</v>
      </c>
      <c r="I161">
        <v>0</v>
      </c>
      <c r="J161">
        <v>14</v>
      </c>
      <c r="K161">
        <v>322</v>
      </c>
      <c r="L161">
        <v>0</v>
      </c>
      <c r="M161">
        <v>0</v>
      </c>
      <c r="N161">
        <v>0</v>
      </c>
      <c r="O161">
        <v>0</v>
      </c>
      <c r="P161">
        <v>336</v>
      </c>
      <c r="Q161">
        <v>18</v>
      </c>
      <c r="R161">
        <f t="shared" si="10"/>
        <v>4061.9467000000004</v>
      </c>
      <c r="S161">
        <f t="shared" si="11"/>
        <v>-200.7167000000004</v>
      </c>
      <c r="T161">
        <f t="shared" si="12"/>
        <v>40287.193658890159</v>
      </c>
      <c r="U161">
        <f t="shared" si="14"/>
        <v>37.237458746864853</v>
      </c>
      <c r="W161">
        <f>SQRT(SUM(T2:T161)/COUNT(T2:T161))</f>
        <v>181.05122770632596</v>
      </c>
    </row>
    <row r="162" spans="1:23" x14ac:dyDescent="0.3">
      <c r="A162">
        <v>2011</v>
      </c>
      <c r="B162">
        <v>1</v>
      </c>
      <c r="C162" t="str">
        <f t="shared" si="13"/>
        <v>1 2011</v>
      </c>
      <c r="D162">
        <v>32</v>
      </c>
      <c r="E162">
        <v>0</v>
      </c>
      <c r="F162">
        <v>30</v>
      </c>
      <c r="G162">
        <v>318.43</v>
      </c>
      <c r="H162">
        <v>30</v>
      </c>
      <c r="I162">
        <v>0</v>
      </c>
      <c r="J162">
        <v>2</v>
      </c>
      <c r="K162">
        <v>28</v>
      </c>
      <c r="L162">
        <v>0</v>
      </c>
      <c r="M162">
        <v>0</v>
      </c>
      <c r="N162">
        <v>0</v>
      </c>
      <c r="O162">
        <v>0</v>
      </c>
      <c r="P162">
        <v>30</v>
      </c>
      <c r="Q162">
        <v>1</v>
      </c>
      <c r="R162">
        <f t="shared" si="10"/>
        <v>186.25029999999998</v>
      </c>
      <c r="S162">
        <f t="shared" si="11"/>
        <v>132.17970000000003</v>
      </c>
      <c r="T162">
        <f t="shared" si="12"/>
        <v>17471.473092090007</v>
      </c>
      <c r="U162">
        <f t="shared" si="14"/>
        <v>12508230.972719707</v>
      </c>
      <c r="V162">
        <f>(H162-$H$215)^2</f>
        <v>16063022.036480153</v>
      </c>
    </row>
    <row r="163" spans="1:23" x14ac:dyDescent="0.3">
      <c r="A163">
        <v>2011</v>
      </c>
      <c r="B163">
        <v>2</v>
      </c>
      <c r="C163" t="str">
        <f t="shared" si="13"/>
        <v>2 2011</v>
      </c>
      <c r="D163">
        <v>271</v>
      </c>
      <c r="E163">
        <v>0</v>
      </c>
      <c r="F163">
        <v>237</v>
      </c>
      <c r="G163">
        <v>2657.47</v>
      </c>
      <c r="H163">
        <v>237</v>
      </c>
      <c r="I163">
        <v>0</v>
      </c>
      <c r="J163">
        <v>8</v>
      </c>
      <c r="K163">
        <v>229</v>
      </c>
      <c r="L163">
        <v>0</v>
      </c>
      <c r="M163">
        <v>0</v>
      </c>
      <c r="N163">
        <v>1</v>
      </c>
      <c r="O163">
        <v>0</v>
      </c>
      <c r="P163">
        <v>236</v>
      </c>
      <c r="Q163">
        <v>4</v>
      </c>
      <c r="R163">
        <f t="shared" si="10"/>
        <v>2815.1219000000001</v>
      </c>
      <c r="S163">
        <f t="shared" si="11"/>
        <v>-157.6519000000003</v>
      </c>
      <c r="T163">
        <f t="shared" si="12"/>
        <v>24854.121573610093</v>
      </c>
      <c r="U163">
        <f t="shared" si="14"/>
        <v>1434384.0854119514</v>
      </c>
      <c r="V163">
        <f t="shared" ref="V163:V213" si="15">(H163-$H$215)^2</f>
        <v>14446612.851337001</v>
      </c>
    </row>
    <row r="164" spans="1:23" x14ac:dyDescent="0.3">
      <c r="A164">
        <v>2011</v>
      </c>
      <c r="B164">
        <v>3</v>
      </c>
      <c r="C164" t="str">
        <f t="shared" si="13"/>
        <v>3 2011</v>
      </c>
      <c r="D164">
        <v>386</v>
      </c>
      <c r="E164">
        <v>4</v>
      </c>
      <c r="F164">
        <v>319</v>
      </c>
      <c r="G164">
        <v>3752.54</v>
      </c>
      <c r="H164">
        <v>319</v>
      </c>
      <c r="I164">
        <v>0</v>
      </c>
      <c r="J164">
        <v>14</v>
      </c>
      <c r="K164">
        <v>305</v>
      </c>
      <c r="L164">
        <v>0</v>
      </c>
      <c r="M164">
        <v>0</v>
      </c>
      <c r="N164">
        <v>0</v>
      </c>
      <c r="O164">
        <v>4</v>
      </c>
      <c r="P164">
        <v>315</v>
      </c>
      <c r="Q164">
        <v>5</v>
      </c>
      <c r="R164">
        <f t="shared" si="10"/>
        <v>3975.9213</v>
      </c>
      <c r="S164">
        <f t="shared" si="11"/>
        <v>-223.38130000000001</v>
      </c>
      <c r="T164">
        <f t="shared" si="12"/>
        <v>49899.205189690001</v>
      </c>
      <c r="U164">
        <f t="shared" si="14"/>
        <v>10524.246388122949</v>
      </c>
      <c r="V164">
        <f t="shared" si="15"/>
        <v>13829994.169299616</v>
      </c>
    </row>
    <row r="165" spans="1:23" x14ac:dyDescent="0.3">
      <c r="A165">
        <v>2011</v>
      </c>
      <c r="B165">
        <v>4</v>
      </c>
      <c r="C165" t="str">
        <f t="shared" si="13"/>
        <v>4 2011</v>
      </c>
      <c r="D165">
        <v>339</v>
      </c>
      <c r="E165">
        <v>1</v>
      </c>
      <c r="F165">
        <v>283</v>
      </c>
      <c r="G165">
        <v>3250.63</v>
      </c>
      <c r="H165">
        <v>283</v>
      </c>
      <c r="I165">
        <v>0</v>
      </c>
      <c r="J165">
        <v>8</v>
      </c>
      <c r="K165">
        <v>275</v>
      </c>
      <c r="L165">
        <v>0</v>
      </c>
      <c r="M165">
        <v>0</v>
      </c>
      <c r="N165">
        <v>1</v>
      </c>
      <c r="O165">
        <v>1</v>
      </c>
      <c r="P165">
        <v>281</v>
      </c>
      <c r="Q165">
        <v>5</v>
      </c>
      <c r="R165">
        <f t="shared" si="10"/>
        <v>3488.2411999999999</v>
      </c>
      <c r="S165">
        <f t="shared" si="11"/>
        <v>-237.61119999999983</v>
      </c>
      <c r="T165">
        <f t="shared" si="12"/>
        <v>56459.082365439921</v>
      </c>
      <c r="U165">
        <f t="shared" si="14"/>
        <v>365417.52939008386</v>
      </c>
      <c r="V165">
        <f t="shared" si="15"/>
        <v>14099048.810194077</v>
      </c>
    </row>
    <row r="166" spans="1:23" x14ac:dyDescent="0.3">
      <c r="A166">
        <v>2011</v>
      </c>
      <c r="B166">
        <v>5</v>
      </c>
      <c r="C166" t="str">
        <f t="shared" si="13"/>
        <v>5 2011</v>
      </c>
      <c r="D166">
        <v>300</v>
      </c>
      <c r="E166">
        <v>0</v>
      </c>
      <c r="F166">
        <v>256</v>
      </c>
      <c r="G166">
        <v>2877.85</v>
      </c>
      <c r="H166">
        <v>256</v>
      </c>
      <c r="I166">
        <v>0</v>
      </c>
      <c r="J166">
        <v>11</v>
      </c>
      <c r="K166">
        <v>245</v>
      </c>
      <c r="L166">
        <v>0</v>
      </c>
      <c r="M166">
        <v>0</v>
      </c>
      <c r="N166">
        <v>1</v>
      </c>
      <c r="O166">
        <v>0</v>
      </c>
      <c r="P166">
        <v>255</v>
      </c>
      <c r="Q166">
        <v>2</v>
      </c>
      <c r="R166">
        <f t="shared" si="10"/>
        <v>3091.1336000000001</v>
      </c>
      <c r="S166">
        <f t="shared" si="11"/>
        <v>-213.28360000000021</v>
      </c>
      <c r="T166">
        <f t="shared" si="12"/>
        <v>45489.894028960087</v>
      </c>
      <c r="U166">
        <f t="shared" si="14"/>
        <v>955071.80005501024</v>
      </c>
      <c r="V166">
        <f t="shared" si="15"/>
        <v>14302540.790864922</v>
      </c>
    </row>
    <row r="167" spans="1:23" x14ac:dyDescent="0.3">
      <c r="A167">
        <v>2011</v>
      </c>
      <c r="B167">
        <v>6</v>
      </c>
      <c r="C167" t="str">
        <f t="shared" si="13"/>
        <v>6 2011</v>
      </c>
      <c r="D167">
        <v>442</v>
      </c>
      <c r="E167">
        <v>9</v>
      </c>
      <c r="F167">
        <v>395</v>
      </c>
      <c r="G167">
        <v>4761.97</v>
      </c>
      <c r="H167">
        <v>395</v>
      </c>
      <c r="I167">
        <v>0</v>
      </c>
      <c r="J167">
        <v>22</v>
      </c>
      <c r="K167">
        <v>373</v>
      </c>
      <c r="L167">
        <v>0</v>
      </c>
      <c r="M167">
        <v>0</v>
      </c>
      <c r="N167">
        <v>1</v>
      </c>
      <c r="O167">
        <v>9</v>
      </c>
      <c r="P167">
        <v>385</v>
      </c>
      <c r="Q167">
        <v>14</v>
      </c>
      <c r="R167">
        <f t="shared" si="10"/>
        <v>4777.9121999999998</v>
      </c>
      <c r="S167">
        <f t="shared" si="11"/>
        <v>-15.942199999999502</v>
      </c>
      <c r="T167">
        <f t="shared" si="12"/>
        <v>254.15374083998412</v>
      </c>
      <c r="U167">
        <f t="shared" si="14"/>
        <v>822362.8669325884</v>
      </c>
      <c r="V167">
        <f t="shared" si="15"/>
        <v>13270501.927411309</v>
      </c>
    </row>
    <row r="168" spans="1:23" x14ac:dyDescent="0.3">
      <c r="A168">
        <v>2011</v>
      </c>
      <c r="B168">
        <v>7</v>
      </c>
      <c r="C168" t="str">
        <f t="shared" si="13"/>
        <v>7 2011</v>
      </c>
      <c r="D168">
        <v>277.5</v>
      </c>
      <c r="E168">
        <v>7</v>
      </c>
      <c r="F168">
        <v>255</v>
      </c>
      <c r="G168">
        <v>2862.05</v>
      </c>
      <c r="H168">
        <v>255</v>
      </c>
      <c r="I168">
        <v>0</v>
      </c>
      <c r="J168">
        <v>21</v>
      </c>
      <c r="K168">
        <v>234</v>
      </c>
      <c r="L168">
        <v>0</v>
      </c>
      <c r="M168">
        <v>0</v>
      </c>
      <c r="N168">
        <v>1</v>
      </c>
      <c r="O168">
        <v>7</v>
      </c>
      <c r="P168">
        <v>247</v>
      </c>
      <c r="Q168">
        <v>14</v>
      </c>
      <c r="R168">
        <f t="shared" si="10"/>
        <v>2989.28865</v>
      </c>
      <c r="S168">
        <f t="shared" si="11"/>
        <v>-127.23864999999978</v>
      </c>
      <c r="T168">
        <f t="shared" si="12"/>
        <v>16189.674053822444</v>
      </c>
      <c r="U168">
        <f t="shared" si="14"/>
        <v>986203.41694547015</v>
      </c>
      <c r="V168">
        <f t="shared" si="15"/>
        <v>14310105.53088977</v>
      </c>
    </row>
    <row r="169" spans="1:23" x14ac:dyDescent="0.3">
      <c r="A169">
        <v>2011</v>
      </c>
      <c r="B169">
        <v>8</v>
      </c>
      <c r="C169" t="str">
        <f t="shared" si="13"/>
        <v>8 2011</v>
      </c>
      <c r="D169">
        <v>321.56999969999998</v>
      </c>
      <c r="E169">
        <v>8</v>
      </c>
      <c r="F169">
        <v>274</v>
      </c>
      <c r="G169">
        <v>3213.8448880000001</v>
      </c>
      <c r="H169">
        <v>274</v>
      </c>
      <c r="I169">
        <v>0</v>
      </c>
      <c r="J169">
        <v>16</v>
      </c>
      <c r="K169">
        <v>258</v>
      </c>
      <c r="L169">
        <v>0</v>
      </c>
      <c r="M169">
        <v>0</v>
      </c>
      <c r="N169">
        <v>1</v>
      </c>
      <c r="O169">
        <v>8</v>
      </c>
      <c r="P169">
        <v>265</v>
      </c>
      <c r="Q169">
        <v>14</v>
      </c>
      <c r="R169">
        <f t="shared" si="10"/>
        <v>3360.4107212288304</v>
      </c>
      <c r="S169">
        <f t="shared" si="11"/>
        <v>-146.56583322883034</v>
      </c>
      <c r="T169">
        <f t="shared" si="12"/>
        <v>21481.543470061308</v>
      </c>
      <c r="U169">
        <f t="shared" si="14"/>
        <v>411243.70870772266</v>
      </c>
      <c r="V169">
        <f t="shared" si="15"/>
        <v>14166717.470417691</v>
      </c>
    </row>
    <row r="170" spans="1:23" x14ac:dyDescent="0.3">
      <c r="A170">
        <v>2011</v>
      </c>
      <c r="B170">
        <v>9</v>
      </c>
      <c r="C170" t="str">
        <f t="shared" si="13"/>
        <v>9 2011</v>
      </c>
      <c r="D170">
        <v>293.1499996</v>
      </c>
      <c r="E170">
        <v>0</v>
      </c>
      <c r="F170">
        <v>265</v>
      </c>
      <c r="G170">
        <v>3113.2960859999998</v>
      </c>
      <c r="H170">
        <v>265</v>
      </c>
      <c r="I170">
        <v>0</v>
      </c>
      <c r="J170">
        <v>17</v>
      </c>
      <c r="K170">
        <v>248</v>
      </c>
      <c r="L170">
        <v>0</v>
      </c>
      <c r="M170">
        <v>0</v>
      </c>
      <c r="N170">
        <v>1</v>
      </c>
      <c r="O170">
        <v>0</v>
      </c>
      <c r="P170">
        <v>264</v>
      </c>
      <c r="Q170">
        <v>7</v>
      </c>
      <c r="R170">
        <f t="shared" si="10"/>
        <v>3118.5875826384399</v>
      </c>
      <c r="S170">
        <f t="shared" si="11"/>
        <v>-5.2914966384400941</v>
      </c>
      <c r="T170">
        <f t="shared" si="12"/>
        <v>27.999936674622816</v>
      </c>
      <c r="U170">
        <f t="shared" si="14"/>
        <v>550314.21726511233</v>
      </c>
      <c r="V170">
        <f t="shared" si="15"/>
        <v>14234548.130641308</v>
      </c>
    </row>
    <row r="171" spans="1:23" x14ac:dyDescent="0.3">
      <c r="A171">
        <v>2011</v>
      </c>
      <c r="B171">
        <v>10</v>
      </c>
      <c r="C171" t="str">
        <f t="shared" si="13"/>
        <v>10 2011</v>
      </c>
      <c r="D171">
        <v>353.31999990000003</v>
      </c>
      <c r="E171">
        <v>9</v>
      </c>
      <c r="F171">
        <v>299</v>
      </c>
      <c r="G171">
        <v>3508.0516940000002</v>
      </c>
      <c r="H171">
        <v>299</v>
      </c>
      <c r="I171">
        <v>0</v>
      </c>
      <c r="J171">
        <v>23</v>
      </c>
      <c r="K171">
        <v>276</v>
      </c>
      <c r="L171">
        <v>0</v>
      </c>
      <c r="M171">
        <v>0</v>
      </c>
      <c r="N171">
        <v>2</v>
      </c>
      <c r="O171">
        <v>9</v>
      </c>
      <c r="P171">
        <v>288</v>
      </c>
      <c r="Q171">
        <v>16</v>
      </c>
      <c r="R171">
        <f t="shared" si="10"/>
        <v>3699.9681474096105</v>
      </c>
      <c r="S171">
        <f t="shared" si="11"/>
        <v>-191.91645340961031</v>
      </c>
      <c r="T171">
        <f t="shared" si="12"/>
        <v>36831.925089323129</v>
      </c>
      <c r="U171">
        <f t="shared" si="14"/>
        <v>120461.78843896036</v>
      </c>
      <c r="V171">
        <f t="shared" si="15"/>
        <v>13979148.969796538</v>
      </c>
    </row>
    <row r="172" spans="1:23" x14ac:dyDescent="0.3">
      <c r="A172">
        <v>2011</v>
      </c>
      <c r="B172">
        <v>11</v>
      </c>
      <c r="C172" t="str">
        <f t="shared" si="13"/>
        <v>11 2011</v>
      </c>
      <c r="D172">
        <v>325</v>
      </c>
      <c r="E172">
        <v>2</v>
      </c>
      <c r="F172">
        <v>286</v>
      </c>
      <c r="G172">
        <v>3256.87</v>
      </c>
      <c r="H172">
        <v>286</v>
      </c>
      <c r="I172">
        <v>0</v>
      </c>
      <c r="J172">
        <v>12</v>
      </c>
      <c r="K172">
        <v>274</v>
      </c>
      <c r="L172">
        <v>0</v>
      </c>
      <c r="M172">
        <v>0</v>
      </c>
      <c r="N172">
        <v>1</v>
      </c>
      <c r="O172">
        <v>2</v>
      </c>
      <c r="P172">
        <v>283</v>
      </c>
      <c r="Q172">
        <v>9</v>
      </c>
      <c r="R172">
        <f t="shared" si="10"/>
        <v>3435.3802000000005</v>
      </c>
      <c r="S172">
        <f t="shared" si="11"/>
        <v>-178.51020000000062</v>
      </c>
      <c r="T172">
        <f t="shared" si="12"/>
        <v>31865.891504040221</v>
      </c>
      <c r="U172">
        <f t="shared" si="14"/>
        <v>357912.33507385169</v>
      </c>
      <c r="V172">
        <f t="shared" si="15"/>
        <v>14076528.590119539</v>
      </c>
    </row>
    <row r="173" spans="1:23" x14ac:dyDescent="0.3">
      <c r="A173">
        <v>2011</v>
      </c>
      <c r="B173">
        <v>12</v>
      </c>
      <c r="C173" t="str">
        <f t="shared" si="13"/>
        <v>12 2011</v>
      </c>
      <c r="D173">
        <v>334</v>
      </c>
      <c r="E173">
        <v>0</v>
      </c>
      <c r="F173">
        <v>304</v>
      </c>
      <c r="G173">
        <v>3496.37</v>
      </c>
      <c r="H173">
        <v>304</v>
      </c>
      <c r="I173">
        <v>0</v>
      </c>
      <c r="J173">
        <v>11</v>
      </c>
      <c r="K173">
        <v>293</v>
      </c>
      <c r="L173">
        <v>0</v>
      </c>
      <c r="M173">
        <v>0</v>
      </c>
      <c r="N173">
        <v>4</v>
      </c>
      <c r="O173">
        <v>0</v>
      </c>
      <c r="P173">
        <v>300</v>
      </c>
      <c r="Q173">
        <v>12</v>
      </c>
      <c r="R173">
        <f t="shared" si="10"/>
        <v>3602.8216000000002</v>
      </c>
      <c r="S173">
        <f t="shared" si="11"/>
        <v>-106.45160000000033</v>
      </c>
      <c r="T173">
        <f t="shared" si="12"/>
        <v>11331.943142560069</v>
      </c>
      <c r="U173">
        <f t="shared" si="14"/>
        <v>128707.12296845487</v>
      </c>
      <c r="V173">
        <f t="shared" si="15"/>
        <v>13941785.269672308</v>
      </c>
    </row>
    <row r="174" spans="1:23" x14ac:dyDescent="0.3">
      <c r="A174">
        <v>2011</v>
      </c>
      <c r="B174">
        <v>13</v>
      </c>
      <c r="C174" t="str">
        <f t="shared" si="13"/>
        <v>13 2011</v>
      </c>
      <c r="D174">
        <v>248</v>
      </c>
      <c r="E174">
        <v>0</v>
      </c>
      <c r="F174">
        <v>217</v>
      </c>
      <c r="G174">
        <v>2523.19</v>
      </c>
      <c r="H174">
        <v>217</v>
      </c>
      <c r="I174">
        <v>0</v>
      </c>
      <c r="J174">
        <v>5</v>
      </c>
      <c r="K174">
        <v>212</v>
      </c>
      <c r="L174">
        <v>0</v>
      </c>
      <c r="M174">
        <v>0</v>
      </c>
      <c r="N174">
        <v>1</v>
      </c>
      <c r="O174">
        <v>0</v>
      </c>
      <c r="P174">
        <v>216</v>
      </c>
      <c r="Q174">
        <v>11</v>
      </c>
      <c r="R174">
        <f t="shared" si="10"/>
        <v>2584.0413000000003</v>
      </c>
      <c r="S174">
        <f t="shared" si="11"/>
        <v>-60.851300000000265</v>
      </c>
      <c r="T174">
        <f t="shared" si="12"/>
        <v>3702.8807116900321</v>
      </c>
      <c r="U174">
        <f t="shared" si="14"/>
        <v>1774058.1690708764</v>
      </c>
      <c r="V174">
        <f t="shared" si="15"/>
        <v>14599047.651833924</v>
      </c>
    </row>
    <row r="175" spans="1:23" x14ac:dyDescent="0.3">
      <c r="A175">
        <v>2011</v>
      </c>
      <c r="B175">
        <v>14</v>
      </c>
      <c r="C175" t="str">
        <f t="shared" si="13"/>
        <v>14 2011</v>
      </c>
      <c r="D175">
        <v>313</v>
      </c>
      <c r="E175">
        <v>1</v>
      </c>
      <c r="F175">
        <v>289</v>
      </c>
      <c r="G175">
        <v>3443.25</v>
      </c>
      <c r="H175">
        <v>289</v>
      </c>
      <c r="I175">
        <v>0</v>
      </c>
      <c r="J175">
        <v>15</v>
      </c>
      <c r="K175">
        <v>274</v>
      </c>
      <c r="L175">
        <v>0</v>
      </c>
      <c r="M175">
        <v>0</v>
      </c>
      <c r="N175">
        <v>1</v>
      </c>
      <c r="O175">
        <v>1</v>
      </c>
      <c r="P175">
        <v>287</v>
      </c>
      <c r="Q175">
        <v>7</v>
      </c>
      <c r="R175">
        <f t="shared" si="10"/>
        <v>3375.9112</v>
      </c>
      <c r="S175">
        <f t="shared" si="11"/>
        <v>67.338799999999992</v>
      </c>
      <c r="T175">
        <f t="shared" si="12"/>
        <v>4534.5139854399986</v>
      </c>
      <c r="U175">
        <f t="shared" si="14"/>
        <v>169643.28069638246</v>
      </c>
      <c r="V175">
        <f t="shared" si="15"/>
        <v>14054026.370045001</v>
      </c>
    </row>
    <row r="176" spans="1:23" x14ac:dyDescent="0.3">
      <c r="A176">
        <v>2011</v>
      </c>
      <c r="B176">
        <v>15</v>
      </c>
      <c r="C176" t="str">
        <f t="shared" si="13"/>
        <v>15 2011</v>
      </c>
      <c r="D176">
        <v>299</v>
      </c>
      <c r="E176">
        <v>3</v>
      </c>
      <c r="F176">
        <v>272</v>
      </c>
      <c r="G176">
        <v>3191.12</v>
      </c>
      <c r="H176">
        <v>272</v>
      </c>
      <c r="I176">
        <v>0</v>
      </c>
      <c r="J176">
        <v>15</v>
      </c>
      <c r="K176">
        <v>257</v>
      </c>
      <c r="L176">
        <v>0</v>
      </c>
      <c r="M176">
        <v>0</v>
      </c>
      <c r="N176">
        <v>3</v>
      </c>
      <c r="O176">
        <v>3</v>
      </c>
      <c r="P176">
        <v>266</v>
      </c>
      <c r="Q176">
        <v>6</v>
      </c>
      <c r="R176">
        <f t="shared" si="10"/>
        <v>3190.9277000000006</v>
      </c>
      <c r="S176">
        <f t="shared" si="11"/>
        <v>0.19229999999924985</v>
      </c>
      <c r="T176">
        <f t="shared" si="12"/>
        <v>3.6979289999711493E-2</v>
      </c>
      <c r="U176">
        <f t="shared" si="14"/>
        <v>440906.29165915371</v>
      </c>
      <c r="V176">
        <f t="shared" si="15"/>
        <v>14181776.950467385</v>
      </c>
    </row>
    <row r="177" spans="1:22" x14ac:dyDescent="0.3">
      <c r="A177">
        <v>2011</v>
      </c>
      <c r="B177">
        <v>16</v>
      </c>
      <c r="C177" t="str">
        <f t="shared" si="13"/>
        <v>16 2011</v>
      </c>
      <c r="D177">
        <v>317</v>
      </c>
      <c r="E177">
        <v>7</v>
      </c>
      <c r="F177">
        <v>295</v>
      </c>
      <c r="G177">
        <v>3554.35</v>
      </c>
      <c r="H177">
        <v>295</v>
      </c>
      <c r="I177">
        <v>0</v>
      </c>
      <c r="J177">
        <v>6</v>
      </c>
      <c r="K177">
        <v>289</v>
      </c>
      <c r="L177">
        <v>0</v>
      </c>
      <c r="M177">
        <v>0</v>
      </c>
      <c r="N177">
        <v>1</v>
      </c>
      <c r="O177">
        <v>7</v>
      </c>
      <c r="P177">
        <v>287</v>
      </c>
      <c r="Q177">
        <v>12</v>
      </c>
      <c r="R177">
        <f t="shared" si="10"/>
        <v>3449.9060999999997</v>
      </c>
      <c r="S177">
        <f t="shared" si="11"/>
        <v>104.44390000000021</v>
      </c>
      <c r="T177">
        <f t="shared" si="12"/>
        <v>10908.528247210044</v>
      </c>
      <c r="U177">
        <f t="shared" si="14"/>
        <v>90467.254713461531</v>
      </c>
      <c r="V177">
        <f t="shared" si="15"/>
        <v>14009075.929895923</v>
      </c>
    </row>
    <row r="178" spans="1:22" x14ac:dyDescent="0.3">
      <c r="A178">
        <v>2011</v>
      </c>
      <c r="B178">
        <v>17</v>
      </c>
      <c r="C178" t="str">
        <f t="shared" si="13"/>
        <v>17 2011</v>
      </c>
      <c r="D178">
        <v>472</v>
      </c>
      <c r="E178">
        <v>8</v>
      </c>
      <c r="F178">
        <v>426</v>
      </c>
      <c r="G178">
        <v>5097.21</v>
      </c>
      <c r="H178">
        <v>426</v>
      </c>
      <c r="I178">
        <v>0</v>
      </c>
      <c r="J178">
        <v>1</v>
      </c>
      <c r="K178">
        <v>425</v>
      </c>
      <c r="L178">
        <v>0</v>
      </c>
      <c r="M178">
        <v>0</v>
      </c>
      <c r="N178">
        <v>14</v>
      </c>
      <c r="O178">
        <v>8</v>
      </c>
      <c r="P178">
        <v>404</v>
      </c>
      <c r="Q178">
        <v>20</v>
      </c>
      <c r="R178">
        <f t="shared" si="10"/>
        <v>5154.4478000000008</v>
      </c>
      <c r="S178">
        <f t="shared" si="11"/>
        <v>-57.237800000000789</v>
      </c>
      <c r="T178">
        <f t="shared" si="12"/>
        <v>3276.1657488400901</v>
      </c>
      <c r="U178">
        <f t="shared" si="14"/>
        <v>1542768.3165149963</v>
      </c>
      <c r="V178">
        <f t="shared" si="15"/>
        <v>13045604.986641077</v>
      </c>
    </row>
    <row r="179" spans="1:22" x14ac:dyDescent="0.3">
      <c r="A179">
        <v>2011</v>
      </c>
      <c r="B179">
        <v>18</v>
      </c>
      <c r="C179" t="str">
        <f t="shared" si="13"/>
        <v>18 2011</v>
      </c>
      <c r="D179">
        <v>300</v>
      </c>
      <c r="E179">
        <v>3</v>
      </c>
      <c r="F179">
        <v>265</v>
      </c>
      <c r="G179">
        <v>3078.65</v>
      </c>
      <c r="H179">
        <v>265</v>
      </c>
      <c r="I179">
        <v>0</v>
      </c>
      <c r="J179">
        <v>1</v>
      </c>
      <c r="K179">
        <v>264</v>
      </c>
      <c r="L179">
        <v>0</v>
      </c>
      <c r="M179">
        <v>0</v>
      </c>
      <c r="N179">
        <v>3</v>
      </c>
      <c r="O179">
        <v>3</v>
      </c>
      <c r="P179">
        <v>259</v>
      </c>
      <c r="Q179">
        <v>6</v>
      </c>
      <c r="R179">
        <f t="shared" si="10"/>
        <v>3155.9600000000005</v>
      </c>
      <c r="S179">
        <f t="shared" si="11"/>
        <v>-77.3100000000004</v>
      </c>
      <c r="T179">
        <f t="shared" si="12"/>
        <v>5976.8361000000623</v>
      </c>
      <c r="U179">
        <f t="shared" si="14"/>
        <v>602917.69577624719</v>
      </c>
      <c r="V179">
        <f t="shared" si="15"/>
        <v>14234548.130641308</v>
      </c>
    </row>
    <row r="180" spans="1:22" x14ac:dyDescent="0.3">
      <c r="A180">
        <v>2011</v>
      </c>
      <c r="B180">
        <v>19</v>
      </c>
      <c r="C180" t="str">
        <f t="shared" si="13"/>
        <v>19 2011</v>
      </c>
      <c r="D180">
        <v>359</v>
      </c>
      <c r="E180">
        <v>1</v>
      </c>
      <c r="F180">
        <v>316</v>
      </c>
      <c r="G180">
        <v>3926.85</v>
      </c>
      <c r="H180">
        <v>316</v>
      </c>
      <c r="I180">
        <v>0</v>
      </c>
      <c r="J180">
        <v>2</v>
      </c>
      <c r="K180">
        <v>314</v>
      </c>
      <c r="L180">
        <v>0</v>
      </c>
      <c r="M180">
        <v>0</v>
      </c>
      <c r="N180">
        <v>1</v>
      </c>
      <c r="O180">
        <v>1</v>
      </c>
      <c r="P180">
        <v>314</v>
      </c>
      <c r="Q180">
        <v>12</v>
      </c>
      <c r="R180">
        <f t="shared" si="10"/>
        <v>3820.4847000000004</v>
      </c>
      <c r="S180">
        <f t="shared" si="11"/>
        <v>106.36529999999948</v>
      </c>
      <c r="T180">
        <f t="shared" si="12"/>
        <v>11313.577044089889</v>
      </c>
      <c r="U180">
        <f t="shared" si="14"/>
        <v>5144.0811883663364</v>
      </c>
      <c r="V180">
        <f t="shared" si="15"/>
        <v>13852316.389374154</v>
      </c>
    </row>
    <row r="181" spans="1:22" x14ac:dyDescent="0.3">
      <c r="A181">
        <v>2011</v>
      </c>
      <c r="B181">
        <v>20</v>
      </c>
      <c r="C181" t="str">
        <f t="shared" si="13"/>
        <v>20 2011</v>
      </c>
      <c r="D181">
        <v>376</v>
      </c>
      <c r="E181">
        <v>1</v>
      </c>
      <c r="F181">
        <v>318</v>
      </c>
      <c r="G181">
        <v>4066.9</v>
      </c>
      <c r="H181">
        <v>318</v>
      </c>
      <c r="I181">
        <v>0</v>
      </c>
      <c r="J181">
        <v>12</v>
      </c>
      <c r="K181">
        <v>306</v>
      </c>
      <c r="L181">
        <v>0</v>
      </c>
      <c r="M181">
        <v>0</v>
      </c>
      <c r="N181">
        <v>1</v>
      </c>
      <c r="O181">
        <v>1</v>
      </c>
      <c r="P181">
        <v>316</v>
      </c>
      <c r="Q181">
        <v>14</v>
      </c>
      <c r="R181">
        <f t="shared" si="10"/>
        <v>3938.6671999999999</v>
      </c>
      <c r="S181">
        <f t="shared" si="11"/>
        <v>128.23280000000022</v>
      </c>
      <c r="T181">
        <f t="shared" si="12"/>
        <v>16443.650995840057</v>
      </c>
      <c r="U181">
        <f t="shared" si="14"/>
        <v>44847.485997924581</v>
      </c>
      <c r="V181">
        <f t="shared" si="15"/>
        <v>13837432.909324462</v>
      </c>
    </row>
    <row r="182" spans="1:22" x14ac:dyDescent="0.3">
      <c r="A182">
        <v>2011</v>
      </c>
      <c r="B182">
        <v>21</v>
      </c>
      <c r="C182" t="str">
        <f t="shared" si="13"/>
        <v>21 2011</v>
      </c>
      <c r="D182">
        <v>358</v>
      </c>
      <c r="E182">
        <v>0</v>
      </c>
      <c r="F182">
        <v>322</v>
      </c>
      <c r="G182">
        <v>4067.67</v>
      </c>
      <c r="H182">
        <v>322</v>
      </c>
      <c r="I182">
        <v>0</v>
      </c>
      <c r="J182">
        <v>9</v>
      </c>
      <c r="K182">
        <v>313</v>
      </c>
      <c r="L182">
        <v>0</v>
      </c>
      <c r="M182">
        <v>0</v>
      </c>
      <c r="N182">
        <v>0</v>
      </c>
      <c r="O182">
        <v>0</v>
      </c>
      <c r="P182">
        <v>322</v>
      </c>
      <c r="Q182">
        <v>17</v>
      </c>
      <c r="R182">
        <f t="shared" si="10"/>
        <v>3864.9601000000002</v>
      </c>
      <c r="S182">
        <f t="shared" si="11"/>
        <v>202.70989999999983</v>
      </c>
      <c r="T182">
        <f t="shared" si="12"/>
        <v>41091.303558009931</v>
      </c>
      <c r="U182">
        <f t="shared" si="14"/>
        <v>45174.208163389478</v>
      </c>
      <c r="V182">
        <f t="shared" si="15"/>
        <v>13807689.949225077</v>
      </c>
    </row>
    <row r="183" spans="1:22" x14ac:dyDescent="0.3">
      <c r="A183">
        <v>2011</v>
      </c>
      <c r="B183">
        <v>22</v>
      </c>
      <c r="C183" t="str">
        <f t="shared" si="13"/>
        <v>22 2011</v>
      </c>
      <c r="D183">
        <v>553</v>
      </c>
      <c r="E183">
        <v>0</v>
      </c>
      <c r="F183">
        <v>485</v>
      </c>
      <c r="G183">
        <v>6836.6</v>
      </c>
      <c r="H183">
        <v>485</v>
      </c>
      <c r="I183">
        <v>0</v>
      </c>
      <c r="J183">
        <v>4</v>
      </c>
      <c r="K183">
        <v>481</v>
      </c>
      <c r="L183">
        <v>0</v>
      </c>
      <c r="M183">
        <v>0</v>
      </c>
      <c r="N183">
        <v>1</v>
      </c>
      <c r="O183">
        <v>0</v>
      </c>
      <c r="P183">
        <v>484</v>
      </c>
      <c r="Q183">
        <v>28</v>
      </c>
      <c r="R183">
        <f t="shared" si="10"/>
        <v>6001.7073000000009</v>
      </c>
      <c r="S183">
        <f t="shared" si="11"/>
        <v>834.89269999999942</v>
      </c>
      <c r="T183">
        <f t="shared" si="12"/>
        <v>697045.82051328907</v>
      </c>
      <c r="U183">
        <f t="shared" si="14"/>
        <v>8889176.7793201935</v>
      </c>
      <c r="V183">
        <f t="shared" si="15"/>
        <v>12622885.325175153</v>
      </c>
    </row>
    <row r="184" spans="1:22" x14ac:dyDescent="0.3">
      <c r="A184">
        <v>2011</v>
      </c>
      <c r="B184">
        <v>23</v>
      </c>
      <c r="C184" t="str">
        <f t="shared" si="13"/>
        <v>23 2011</v>
      </c>
      <c r="D184">
        <v>472</v>
      </c>
      <c r="E184">
        <v>0</v>
      </c>
      <c r="F184">
        <v>407</v>
      </c>
      <c r="G184">
        <v>5123.34</v>
      </c>
      <c r="H184">
        <v>407</v>
      </c>
      <c r="I184">
        <v>0</v>
      </c>
      <c r="J184">
        <v>14</v>
      </c>
      <c r="K184">
        <v>393</v>
      </c>
      <c r="L184">
        <v>0</v>
      </c>
      <c r="M184">
        <v>8</v>
      </c>
      <c r="N184">
        <v>0</v>
      </c>
      <c r="O184">
        <v>0</v>
      </c>
      <c r="P184">
        <v>399</v>
      </c>
      <c r="Q184">
        <v>15</v>
      </c>
      <c r="R184">
        <f t="shared" si="10"/>
        <v>5028.1641</v>
      </c>
      <c r="S184">
        <f t="shared" si="11"/>
        <v>95.175900000000183</v>
      </c>
      <c r="T184">
        <f t="shared" si="12"/>
        <v>9058.451940810035</v>
      </c>
      <c r="U184">
        <f t="shared" si="14"/>
        <v>1608362.3118157734</v>
      </c>
      <c r="V184">
        <f t="shared" si="15"/>
        <v>13183217.047113154</v>
      </c>
    </row>
    <row r="185" spans="1:22" x14ac:dyDescent="0.3">
      <c r="A185">
        <v>2011</v>
      </c>
      <c r="B185">
        <v>24</v>
      </c>
      <c r="C185" t="str">
        <f t="shared" si="13"/>
        <v>24 2011</v>
      </c>
      <c r="D185">
        <v>492</v>
      </c>
      <c r="E185">
        <v>0</v>
      </c>
      <c r="F185">
        <v>398</v>
      </c>
      <c r="G185">
        <v>5523.17</v>
      </c>
      <c r="H185">
        <v>398</v>
      </c>
      <c r="I185">
        <v>12</v>
      </c>
      <c r="J185">
        <v>13</v>
      </c>
      <c r="K185">
        <v>373</v>
      </c>
      <c r="L185">
        <v>0</v>
      </c>
      <c r="M185">
        <v>0</v>
      </c>
      <c r="N185">
        <v>0</v>
      </c>
      <c r="O185">
        <v>0</v>
      </c>
      <c r="P185">
        <v>398</v>
      </c>
      <c r="Q185">
        <v>10</v>
      </c>
      <c r="R185">
        <f t="shared" si="10"/>
        <v>5078.3464000000004</v>
      </c>
      <c r="S185">
        <f t="shared" si="11"/>
        <v>444.82359999999971</v>
      </c>
      <c r="T185">
        <f t="shared" si="12"/>
        <v>197868.03511695974</v>
      </c>
      <c r="U185">
        <f t="shared" si="14"/>
        <v>2782364.9487921791</v>
      </c>
      <c r="V185">
        <f t="shared" si="15"/>
        <v>13248653.707336769</v>
      </c>
    </row>
    <row r="186" spans="1:22" x14ac:dyDescent="0.3">
      <c r="A186">
        <v>2011</v>
      </c>
      <c r="B186">
        <v>25</v>
      </c>
      <c r="C186" t="str">
        <f t="shared" si="13"/>
        <v>25 2011</v>
      </c>
      <c r="D186">
        <v>483</v>
      </c>
      <c r="E186">
        <v>0</v>
      </c>
      <c r="F186">
        <v>415</v>
      </c>
      <c r="G186">
        <v>5346.11</v>
      </c>
      <c r="H186">
        <v>415</v>
      </c>
      <c r="I186">
        <v>2</v>
      </c>
      <c r="J186">
        <v>5</v>
      </c>
      <c r="K186">
        <v>408</v>
      </c>
      <c r="L186">
        <v>0</v>
      </c>
      <c r="M186">
        <v>0</v>
      </c>
      <c r="N186">
        <v>1</v>
      </c>
      <c r="O186">
        <v>0</v>
      </c>
      <c r="P186">
        <v>414</v>
      </c>
      <c r="Q186">
        <v>12</v>
      </c>
      <c r="R186">
        <f t="shared" si="10"/>
        <v>5130.6095000000005</v>
      </c>
      <c r="S186">
        <f t="shared" si="11"/>
        <v>215.50049999999919</v>
      </c>
      <c r="T186">
        <f t="shared" si="12"/>
        <v>46440.465500249651</v>
      </c>
      <c r="U186">
        <f t="shared" si="14"/>
        <v>2223028.0707152742</v>
      </c>
      <c r="V186">
        <f t="shared" si="15"/>
        <v>13125187.126914384</v>
      </c>
    </row>
    <row r="187" spans="1:22" x14ac:dyDescent="0.3">
      <c r="A187">
        <v>2011</v>
      </c>
      <c r="B187">
        <v>26</v>
      </c>
      <c r="C187" t="str">
        <f t="shared" si="13"/>
        <v>26 2011</v>
      </c>
      <c r="D187">
        <v>439</v>
      </c>
      <c r="E187">
        <v>12</v>
      </c>
      <c r="F187">
        <v>390</v>
      </c>
      <c r="G187">
        <v>4679.5200000000004</v>
      </c>
      <c r="H187">
        <v>390</v>
      </c>
      <c r="I187">
        <v>6</v>
      </c>
      <c r="J187">
        <v>44</v>
      </c>
      <c r="K187">
        <v>340</v>
      </c>
      <c r="L187">
        <v>0</v>
      </c>
      <c r="M187">
        <v>5</v>
      </c>
      <c r="N187">
        <v>9</v>
      </c>
      <c r="O187">
        <v>12</v>
      </c>
      <c r="P187">
        <v>364</v>
      </c>
      <c r="Q187">
        <v>22</v>
      </c>
      <c r="R187">
        <f t="shared" si="10"/>
        <v>4755.5609000000004</v>
      </c>
      <c r="S187">
        <f t="shared" si="11"/>
        <v>-76.040899999999965</v>
      </c>
      <c r="T187">
        <f t="shared" si="12"/>
        <v>5782.2184728099946</v>
      </c>
      <c r="U187">
        <f t="shared" si="14"/>
        <v>679622.58235780778</v>
      </c>
      <c r="V187">
        <f t="shared" si="15"/>
        <v>13306955.627535539</v>
      </c>
    </row>
    <row r="188" spans="1:22" x14ac:dyDescent="0.3">
      <c r="A188">
        <v>2011</v>
      </c>
      <c r="B188">
        <v>27</v>
      </c>
      <c r="C188" t="str">
        <f t="shared" si="13"/>
        <v>27 2011</v>
      </c>
      <c r="D188">
        <v>630.07999989999996</v>
      </c>
      <c r="E188">
        <v>23</v>
      </c>
      <c r="F188">
        <v>595</v>
      </c>
      <c r="G188">
        <v>7511.7695970000004</v>
      </c>
      <c r="H188">
        <v>595</v>
      </c>
      <c r="I188">
        <v>3</v>
      </c>
      <c r="J188">
        <v>64</v>
      </c>
      <c r="K188">
        <v>528</v>
      </c>
      <c r="L188">
        <v>0</v>
      </c>
      <c r="M188">
        <v>15</v>
      </c>
      <c r="N188">
        <v>11</v>
      </c>
      <c r="O188">
        <v>23</v>
      </c>
      <c r="P188">
        <v>546</v>
      </c>
      <c r="Q188">
        <v>32</v>
      </c>
      <c r="R188">
        <f t="shared" si="10"/>
        <v>7111.3251114096101</v>
      </c>
      <c r="S188">
        <f t="shared" si="11"/>
        <v>400.44448559039029</v>
      </c>
      <c r="T188">
        <f t="shared" si="12"/>
        <v>160355.7860397523</v>
      </c>
      <c r="U188">
        <f t="shared" si="14"/>
        <v>13371029.599439351</v>
      </c>
      <c r="V188">
        <f t="shared" si="15"/>
        <v>11853353.922442077</v>
      </c>
    </row>
    <row r="189" spans="1:22" x14ac:dyDescent="0.3">
      <c r="A189">
        <v>2011</v>
      </c>
      <c r="B189">
        <v>28</v>
      </c>
      <c r="C189" t="str">
        <f t="shared" si="13"/>
        <v>28 2011</v>
      </c>
      <c r="D189">
        <v>477.23999980000002</v>
      </c>
      <c r="E189">
        <v>13</v>
      </c>
      <c r="F189">
        <v>436</v>
      </c>
      <c r="G189">
        <v>5560.6251949999996</v>
      </c>
      <c r="H189">
        <v>436</v>
      </c>
      <c r="I189">
        <v>0</v>
      </c>
      <c r="J189">
        <v>46</v>
      </c>
      <c r="K189">
        <v>390</v>
      </c>
      <c r="L189">
        <v>0</v>
      </c>
      <c r="M189">
        <v>3</v>
      </c>
      <c r="N189">
        <v>2</v>
      </c>
      <c r="O189">
        <v>13</v>
      </c>
      <c r="P189">
        <v>418</v>
      </c>
      <c r="Q189">
        <v>20</v>
      </c>
      <c r="R189">
        <f t="shared" si="10"/>
        <v>5243.772234819221</v>
      </c>
      <c r="S189">
        <f t="shared" si="11"/>
        <v>316.85296018077861</v>
      </c>
      <c r="T189">
        <f t="shared" si="12"/>
        <v>100395.79837532208</v>
      </c>
      <c r="U189">
        <f t="shared" si="14"/>
        <v>2908721.5359312575</v>
      </c>
      <c r="V189">
        <f t="shared" si="15"/>
        <v>12973467.586392615</v>
      </c>
    </row>
    <row r="190" spans="1:22" x14ac:dyDescent="0.3">
      <c r="A190">
        <v>2011</v>
      </c>
      <c r="B190">
        <v>29</v>
      </c>
      <c r="C190" t="str">
        <f t="shared" si="13"/>
        <v>29 2011</v>
      </c>
      <c r="D190">
        <v>386</v>
      </c>
      <c r="E190">
        <v>6</v>
      </c>
      <c r="F190">
        <v>346</v>
      </c>
      <c r="G190">
        <v>4486.1499999999996</v>
      </c>
      <c r="H190">
        <v>346</v>
      </c>
      <c r="I190">
        <v>0</v>
      </c>
      <c r="J190">
        <v>27</v>
      </c>
      <c r="K190">
        <v>319</v>
      </c>
      <c r="L190">
        <v>0</v>
      </c>
      <c r="M190">
        <v>7</v>
      </c>
      <c r="N190">
        <v>2</v>
      </c>
      <c r="O190">
        <v>6</v>
      </c>
      <c r="P190">
        <v>331</v>
      </c>
      <c r="Q190">
        <v>13</v>
      </c>
      <c r="R190">
        <f t="shared" si="10"/>
        <v>4158.1232999999993</v>
      </c>
      <c r="S190">
        <f t="shared" si="11"/>
        <v>328.02670000000035</v>
      </c>
      <c r="T190">
        <f t="shared" si="12"/>
        <v>107601.51591289023</v>
      </c>
      <c r="U190">
        <f t="shared" si="14"/>
        <v>398189.08037605527</v>
      </c>
      <c r="V190">
        <f t="shared" si="15"/>
        <v>13629904.188628769</v>
      </c>
    </row>
    <row r="191" spans="1:22" x14ac:dyDescent="0.3">
      <c r="A191">
        <v>2011</v>
      </c>
      <c r="B191">
        <v>30</v>
      </c>
      <c r="C191" t="str">
        <f t="shared" si="13"/>
        <v>30 2011</v>
      </c>
      <c r="D191">
        <v>370</v>
      </c>
      <c r="E191">
        <v>4</v>
      </c>
      <c r="F191">
        <v>337</v>
      </c>
      <c r="G191">
        <v>4121.34</v>
      </c>
      <c r="H191">
        <v>337</v>
      </c>
      <c r="I191">
        <v>0</v>
      </c>
      <c r="J191">
        <v>38</v>
      </c>
      <c r="K191">
        <v>299</v>
      </c>
      <c r="L191">
        <v>0</v>
      </c>
      <c r="M191">
        <v>1</v>
      </c>
      <c r="N191">
        <v>5</v>
      </c>
      <c r="O191">
        <v>4</v>
      </c>
      <c r="P191">
        <v>327</v>
      </c>
      <c r="Q191">
        <v>17</v>
      </c>
      <c r="R191">
        <f t="shared" si="10"/>
        <v>4023.3888999999999</v>
      </c>
      <c r="S191">
        <f t="shared" si="11"/>
        <v>97.951100000000224</v>
      </c>
      <c r="T191">
        <f t="shared" si="12"/>
        <v>9594.4179912100444</v>
      </c>
      <c r="U191">
        <f t="shared" si="14"/>
        <v>70868.962210793936</v>
      </c>
      <c r="V191">
        <f t="shared" si="15"/>
        <v>13696438.848852385</v>
      </c>
    </row>
    <row r="192" spans="1:22" x14ac:dyDescent="0.3">
      <c r="A192">
        <v>2011</v>
      </c>
      <c r="B192">
        <v>31</v>
      </c>
      <c r="C192" t="str">
        <f t="shared" si="13"/>
        <v>31 2011</v>
      </c>
      <c r="D192">
        <v>352</v>
      </c>
      <c r="E192">
        <v>5</v>
      </c>
      <c r="F192">
        <v>325</v>
      </c>
      <c r="G192">
        <v>3921.19</v>
      </c>
      <c r="H192">
        <v>325</v>
      </c>
      <c r="I192">
        <v>0</v>
      </c>
      <c r="J192">
        <v>12</v>
      </c>
      <c r="K192">
        <v>313</v>
      </c>
      <c r="L192">
        <v>0</v>
      </c>
      <c r="M192">
        <v>3</v>
      </c>
      <c r="N192">
        <v>0</v>
      </c>
      <c r="O192">
        <v>5</v>
      </c>
      <c r="P192">
        <v>317</v>
      </c>
      <c r="Q192">
        <v>9</v>
      </c>
      <c r="R192">
        <f t="shared" si="10"/>
        <v>3822.4987000000001</v>
      </c>
      <c r="S192">
        <f t="shared" si="11"/>
        <v>98.691299999999956</v>
      </c>
      <c r="T192">
        <f t="shared" si="12"/>
        <v>9739.9726956899904</v>
      </c>
      <c r="U192">
        <f t="shared" si="14"/>
        <v>4364.22091494901</v>
      </c>
      <c r="V192">
        <f t="shared" si="15"/>
        <v>13785403.729150539</v>
      </c>
    </row>
    <row r="193" spans="1:22" x14ac:dyDescent="0.3">
      <c r="A193">
        <v>2011</v>
      </c>
      <c r="B193">
        <v>32</v>
      </c>
      <c r="C193" t="str">
        <f t="shared" si="13"/>
        <v>32 2011</v>
      </c>
      <c r="D193">
        <v>369.47999950000002</v>
      </c>
      <c r="E193">
        <v>3</v>
      </c>
      <c r="F193">
        <v>327</v>
      </c>
      <c r="G193">
        <v>4140.5715890000001</v>
      </c>
      <c r="H193">
        <v>327</v>
      </c>
      <c r="I193">
        <v>1</v>
      </c>
      <c r="J193">
        <v>20</v>
      </c>
      <c r="K193">
        <v>306</v>
      </c>
      <c r="L193">
        <v>0</v>
      </c>
      <c r="M193">
        <v>0</v>
      </c>
      <c r="N193">
        <v>1</v>
      </c>
      <c r="O193">
        <v>3</v>
      </c>
      <c r="P193">
        <v>323</v>
      </c>
      <c r="Q193">
        <v>12</v>
      </c>
      <c r="R193">
        <f t="shared" ref="R193:R213" si="16">5.9039*D193+5.8388*H193+5.8252*L193+3.0693*Q193-180.9078</f>
        <v>3946.5843690480506</v>
      </c>
      <c r="S193">
        <f t="shared" ref="S193:S213" si="17">G193-R193</f>
        <v>193.98721995194956</v>
      </c>
      <c r="T193">
        <f t="shared" ref="T193:T213" si="18">S193^2</f>
        <v>37631.041504686058</v>
      </c>
      <c r="U193">
        <f t="shared" si="14"/>
        <v>81478.18539540084</v>
      </c>
      <c r="V193">
        <f t="shared" si="15"/>
        <v>13770556.249100845</v>
      </c>
    </row>
    <row r="194" spans="1:22" x14ac:dyDescent="0.3">
      <c r="A194">
        <v>2011</v>
      </c>
      <c r="B194">
        <v>33</v>
      </c>
      <c r="C194" t="str">
        <f t="shared" si="13"/>
        <v>33 2011</v>
      </c>
      <c r="D194">
        <v>392</v>
      </c>
      <c r="E194">
        <v>12</v>
      </c>
      <c r="F194">
        <v>357</v>
      </c>
      <c r="G194">
        <v>4455.54</v>
      </c>
      <c r="H194">
        <v>357</v>
      </c>
      <c r="I194">
        <v>1</v>
      </c>
      <c r="J194">
        <v>45</v>
      </c>
      <c r="K194">
        <v>311</v>
      </c>
      <c r="L194">
        <v>0</v>
      </c>
      <c r="M194">
        <v>1</v>
      </c>
      <c r="N194">
        <v>4</v>
      </c>
      <c r="O194">
        <v>12</v>
      </c>
      <c r="P194">
        <v>340</v>
      </c>
      <c r="Q194">
        <v>19</v>
      </c>
      <c r="R194">
        <f t="shared" si="16"/>
        <v>4276.1893</v>
      </c>
      <c r="S194">
        <f t="shared" si="17"/>
        <v>179.35069999999996</v>
      </c>
      <c r="T194">
        <f t="shared" si="18"/>
        <v>32166.673590489987</v>
      </c>
      <c r="U194">
        <f t="shared" si="14"/>
        <v>360494.87031257426</v>
      </c>
      <c r="V194">
        <f t="shared" si="15"/>
        <v>13548804.048355462</v>
      </c>
    </row>
    <row r="195" spans="1:22" x14ac:dyDescent="0.3">
      <c r="A195">
        <v>2011</v>
      </c>
      <c r="B195">
        <v>34</v>
      </c>
      <c r="C195" t="str">
        <f t="shared" ref="C195:C214" si="19">CONCATENATE(B195," ",A195)</f>
        <v>34 2011</v>
      </c>
      <c r="D195">
        <v>415</v>
      </c>
      <c r="E195">
        <v>6</v>
      </c>
      <c r="F195">
        <v>391</v>
      </c>
      <c r="G195">
        <v>4621.74</v>
      </c>
      <c r="H195">
        <v>391</v>
      </c>
      <c r="I195">
        <v>0</v>
      </c>
      <c r="J195">
        <v>27</v>
      </c>
      <c r="K195">
        <v>364</v>
      </c>
      <c r="L195">
        <v>0</v>
      </c>
      <c r="M195">
        <v>1</v>
      </c>
      <c r="N195">
        <v>0</v>
      </c>
      <c r="O195">
        <v>6</v>
      </c>
      <c r="P195">
        <v>384</v>
      </c>
      <c r="Q195">
        <v>12</v>
      </c>
      <c r="R195">
        <f t="shared" si="16"/>
        <v>4589.0131000000001</v>
      </c>
      <c r="S195">
        <f t="shared" si="17"/>
        <v>32.726899999999659</v>
      </c>
      <c r="T195">
        <f t="shared" si="18"/>
        <v>1071.0499836099777</v>
      </c>
      <c r="U195">
        <f t="shared" ref="U195:U213" si="20">(G195-$G$215)^2</f>
        <v>587694.34231292084</v>
      </c>
      <c r="V195">
        <f t="shared" si="15"/>
        <v>13299660.887510693</v>
      </c>
    </row>
    <row r="196" spans="1:22" x14ac:dyDescent="0.3">
      <c r="A196">
        <v>2011</v>
      </c>
      <c r="B196">
        <v>35</v>
      </c>
      <c r="C196" t="str">
        <f t="shared" si="19"/>
        <v>35 2011</v>
      </c>
      <c r="D196">
        <v>384</v>
      </c>
      <c r="E196">
        <v>15</v>
      </c>
      <c r="F196">
        <v>352</v>
      </c>
      <c r="G196">
        <v>4369.53</v>
      </c>
      <c r="H196">
        <v>352</v>
      </c>
      <c r="I196">
        <v>2</v>
      </c>
      <c r="J196">
        <v>35</v>
      </c>
      <c r="K196">
        <v>315</v>
      </c>
      <c r="L196">
        <v>0</v>
      </c>
      <c r="M196">
        <v>0</v>
      </c>
      <c r="N196">
        <v>1</v>
      </c>
      <c r="O196">
        <v>15</v>
      </c>
      <c r="P196">
        <v>336</v>
      </c>
      <c r="Q196">
        <v>13</v>
      </c>
      <c r="R196">
        <f t="shared" si="16"/>
        <v>4181.3482999999997</v>
      </c>
      <c r="S196">
        <f t="shared" si="17"/>
        <v>188.18170000000009</v>
      </c>
      <c r="T196">
        <f t="shared" si="18"/>
        <v>35412.352214890037</v>
      </c>
      <c r="U196">
        <f t="shared" si="20"/>
        <v>264609.67511564365</v>
      </c>
      <c r="V196">
        <f t="shared" si="15"/>
        <v>13585637.748479692</v>
      </c>
    </row>
    <row r="197" spans="1:22" x14ac:dyDescent="0.3">
      <c r="A197">
        <v>2011</v>
      </c>
      <c r="B197">
        <v>36</v>
      </c>
      <c r="C197" t="str">
        <f t="shared" si="19"/>
        <v>36 2011</v>
      </c>
      <c r="D197">
        <v>552</v>
      </c>
      <c r="E197">
        <v>18</v>
      </c>
      <c r="F197">
        <v>516</v>
      </c>
      <c r="G197">
        <v>7099.19</v>
      </c>
      <c r="H197">
        <v>516</v>
      </c>
      <c r="I197">
        <v>0</v>
      </c>
      <c r="J197">
        <v>42</v>
      </c>
      <c r="K197">
        <v>474</v>
      </c>
      <c r="L197">
        <v>0</v>
      </c>
      <c r="M197">
        <v>0</v>
      </c>
      <c r="N197">
        <v>23</v>
      </c>
      <c r="O197">
        <v>18</v>
      </c>
      <c r="P197">
        <v>475</v>
      </c>
      <c r="Q197">
        <v>22</v>
      </c>
      <c r="R197">
        <f t="shared" si="16"/>
        <v>6158.3904000000002</v>
      </c>
      <c r="S197">
        <f t="shared" si="17"/>
        <v>940.79959999999937</v>
      </c>
      <c r="T197">
        <f t="shared" si="18"/>
        <v>885103.88736015884</v>
      </c>
      <c r="U197">
        <f t="shared" si="20"/>
        <v>10523939.883833732</v>
      </c>
      <c r="V197">
        <f t="shared" si="15"/>
        <v>12403568.384404924</v>
      </c>
    </row>
    <row r="198" spans="1:22" x14ac:dyDescent="0.3">
      <c r="A198">
        <v>2011</v>
      </c>
      <c r="B198">
        <v>37</v>
      </c>
      <c r="C198" t="str">
        <f t="shared" si="19"/>
        <v>37 2011</v>
      </c>
      <c r="D198">
        <v>387</v>
      </c>
      <c r="E198">
        <v>18</v>
      </c>
      <c r="F198">
        <v>337</v>
      </c>
      <c r="G198">
        <v>4217.2</v>
      </c>
      <c r="H198">
        <v>337</v>
      </c>
      <c r="I198">
        <v>1</v>
      </c>
      <c r="J198">
        <v>28</v>
      </c>
      <c r="K198">
        <v>308</v>
      </c>
      <c r="L198">
        <v>0</v>
      </c>
      <c r="M198">
        <v>0</v>
      </c>
      <c r="N198">
        <v>3</v>
      </c>
      <c r="O198">
        <v>18</v>
      </c>
      <c r="P198">
        <v>316</v>
      </c>
      <c r="Q198">
        <v>15</v>
      </c>
      <c r="R198">
        <f t="shared" si="16"/>
        <v>4117.6165999999994</v>
      </c>
      <c r="S198">
        <f t="shared" si="17"/>
        <v>99.583400000000438</v>
      </c>
      <c r="T198">
        <f t="shared" si="18"/>
        <v>9916.8535555600865</v>
      </c>
      <c r="U198">
        <f t="shared" si="20"/>
        <v>131096.31443867128</v>
      </c>
      <c r="V198">
        <f t="shared" si="15"/>
        <v>13696438.848852385</v>
      </c>
    </row>
    <row r="199" spans="1:22" x14ac:dyDescent="0.3">
      <c r="A199">
        <v>2011</v>
      </c>
      <c r="B199">
        <v>38</v>
      </c>
      <c r="C199" t="str">
        <f t="shared" si="19"/>
        <v>38 2011</v>
      </c>
      <c r="D199">
        <v>286.07999990000002</v>
      </c>
      <c r="E199">
        <v>10</v>
      </c>
      <c r="F199">
        <v>258</v>
      </c>
      <c r="G199">
        <v>3229.5015969999999</v>
      </c>
      <c r="H199">
        <v>258</v>
      </c>
      <c r="I199">
        <v>0</v>
      </c>
      <c r="J199">
        <v>18</v>
      </c>
      <c r="K199">
        <v>240</v>
      </c>
      <c r="L199">
        <v>0</v>
      </c>
      <c r="M199">
        <v>0</v>
      </c>
      <c r="N199">
        <v>0</v>
      </c>
      <c r="O199">
        <v>10</v>
      </c>
      <c r="P199">
        <v>248</v>
      </c>
      <c r="Q199">
        <v>10</v>
      </c>
      <c r="R199">
        <f t="shared" si="16"/>
        <v>3045.1833114096107</v>
      </c>
      <c r="S199">
        <f t="shared" si="17"/>
        <v>184.31828559038922</v>
      </c>
      <c r="T199">
        <f t="shared" si="18"/>
        <v>33973.230402980284</v>
      </c>
      <c r="U199">
        <f t="shared" si="20"/>
        <v>391408.08293984423</v>
      </c>
      <c r="V199">
        <f t="shared" si="15"/>
        <v>14287417.31081523</v>
      </c>
    </row>
    <row r="200" spans="1:22" x14ac:dyDescent="0.3">
      <c r="A200">
        <v>2011</v>
      </c>
      <c r="B200">
        <v>39</v>
      </c>
      <c r="C200" t="str">
        <f t="shared" si="19"/>
        <v>39 2011</v>
      </c>
      <c r="D200">
        <v>300</v>
      </c>
      <c r="E200">
        <v>22</v>
      </c>
      <c r="F200">
        <v>275</v>
      </c>
      <c r="G200">
        <v>3408.84</v>
      </c>
      <c r="H200">
        <v>275</v>
      </c>
      <c r="I200">
        <v>0</v>
      </c>
      <c r="J200">
        <v>23</v>
      </c>
      <c r="K200">
        <v>252</v>
      </c>
      <c r="L200">
        <v>0</v>
      </c>
      <c r="M200">
        <v>0</v>
      </c>
      <c r="N200">
        <v>0</v>
      </c>
      <c r="O200">
        <v>22</v>
      </c>
      <c r="P200">
        <v>253</v>
      </c>
      <c r="Q200">
        <v>16</v>
      </c>
      <c r="R200">
        <f t="shared" si="16"/>
        <v>3245.0410000000002</v>
      </c>
      <c r="S200">
        <f t="shared" si="17"/>
        <v>163.79899999999998</v>
      </c>
      <c r="T200">
        <f t="shared" si="18"/>
        <v>26830.112400999991</v>
      </c>
      <c r="U200">
        <f t="shared" si="20"/>
        <v>199172.75553060655</v>
      </c>
      <c r="V200">
        <f t="shared" si="15"/>
        <v>14159190.730392845</v>
      </c>
    </row>
    <row r="201" spans="1:22" x14ac:dyDescent="0.3">
      <c r="A201">
        <v>2011</v>
      </c>
      <c r="B201">
        <v>40</v>
      </c>
      <c r="C201" t="str">
        <f t="shared" si="19"/>
        <v>40 2011</v>
      </c>
      <c r="D201">
        <v>312</v>
      </c>
      <c r="E201">
        <v>8</v>
      </c>
      <c r="F201">
        <v>289</v>
      </c>
      <c r="G201">
        <v>3550.62</v>
      </c>
      <c r="H201">
        <v>289</v>
      </c>
      <c r="I201">
        <v>0</v>
      </c>
      <c r="J201">
        <v>28</v>
      </c>
      <c r="K201">
        <v>261</v>
      </c>
      <c r="L201">
        <v>0</v>
      </c>
      <c r="M201">
        <v>0</v>
      </c>
      <c r="N201">
        <v>0</v>
      </c>
      <c r="O201">
        <v>8</v>
      </c>
      <c r="P201">
        <v>281</v>
      </c>
      <c r="Q201">
        <v>11</v>
      </c>
      <c r="R201">
        <f t="shared" si="16"/>
        <v>3382.2845000000002</v>
      </c>
      <c r="S201">
        <f t="shared" si="17"/>
        <v>168.33549999999968</v>
      </c>
      <c r="T201">
        <f t="shared" si="18"/>
        <v>28336.840560249893</v>
      </c>
      <c r="U201">
        <f t="shared" si="20"/>
        <v>92724.969626209466</v>
      </c>
      <c r="V201">
        <f t="shared" si="15"/>
        <v>14054026.370045001</v>
      </c>
    </row>
    <row r="202" spans="1:22" x14ac:dyDescent="0.3">
      <c r="A202">
        <v>2011</v>
      </c>
      <c r="B202">
        <v>41</v>
      </c>
      <c r="C202" t="str">
        <f t="shared" si="19"/>
        <v>41 2011</v>
      </c>
      <c r="D202">
        <v>356</v>
      </c>
      <c r="E202">
        <v>1</v>
      </c>
      <c r="F202">
        <v>317</v>
      </c>
      <c r="G202">
        <v>4097.51</v>
      </c>
      <c r="H202">
        <v>317</v>
      </c>
      <c r="I202">
        <v>0</v>
      </c>
      <c r="J202">
        <v>20</v>
      </c>
      <c r="K202">
        <v>297</v>
      </c>
      <c r="L202">
        <v>0</v>
      </c>
      <c r="M202">
        <v>0</v>
      </c>
      <c r="N202">
        <v>1</v>
      </c>
      <c r="O202">
        <v>1</v>
      </c>
      <c r="P202">
        <v>315</v>
      </c>
      <c r="Q202">
        <v>7</v>
      </c>
      <c r="R202">
        <f t="shared" si="16"/>
        <v>3793.2653</v>
      </c>
      <c r="S202">
        <f t="shared" si="17"/>
        <v>304.24470000000019</v>
      </c>
      <c r="T202">
        <f t="shared" si="18"/>
        <v>92564.837478090121</v>
      </c>
      <c r="U202">
        <f t="shared" si="20"/>
        <v>58749.1552614061</v>
      </c>
      <c r="V202">
        <f t="shared" si="15"/>
        <v>13844873.649349308</v>
      </c>
    </row>
    <row r="203" spans="1:22" x14ac:dyDescent="0.3">
      <c r="A203">
        <v>2011</v>
      </c>
      <c r="B203">
        <v>42</v>
      </c>
      <c r="C203" t="str">
        <f t="shared" si="19"/>
        <v>42 2011</v>
      </c>
      <c r="D203">
        <v>317</v>
      </c>
      <c r="E203">
        <v>12</v>
      </c>
      <c r="F203">
        <v>294</v>
      </c>
      <c r="G203">
        <v>3624</v>
      </c>
      <c r="H203">
        <v>294</v>
      </c>
      <c r="I203">
        <v>0</v>
      </c>
      <c r="J203">
        <v>29</v>
      </c>
      <c r="K203">
        <v>265</v>
      </c>
      <c r="L203">
        <v>0</v>
      </c>
      <c r="M203">
        <v>0</v>
      </c>
      <c r="N203">
        <v>4</v>
      </c>
      <c r="O203">
        <v>12</v>
      </c>
      <c r="P203">
        <v>278</v>
      </c>
      <c r="Q203">
        <v>20</v>
      </c>
      <c r="R203">
        <f t="shared" si="16"/>
        <v>3468.6217000000001</v>
      </c>
      <c r="S203">
        <f t="shared" si="17"/>
        <v>155.37829999999985</v>
      </c>
      <c r="T203">
        <f t="shared" si="18"/>
        <v>24142.416110889953</v>
      </c>
      <c r="U203">
        <f t="shared" si="20"/>
        <v>53420.036680514153</v>
      </c>
      <c r="V203">
        <f t="shared" si="15"/>
        <v>14016562.669920769</v>
      </c>
    </row>
    <row r="204" spans="1:22" x14ac:dyDescent="0.3">
      <c r="A204">
        <v>2011</v>
      </c>
      <c r="B204">
        <v>43</v>
      </c>
      <c r="C204" t="str">
        <f t="shared" si="19"/>
        <v>43 2011</v>
      </c>
      <c r="D204">
        <v>299</v>
      </c>
      <c r="E204">
        <v>9</v>
      </c>
      <c r="F204">
        <v>264</v>
      </c>
      <c r="G204">
        <v>3460.55</v>
      </c>
      <c r="H204">
        <v>264</v>
      </c>
      <c r="I204">
        <v>0</v>
      </c>
      <c r="J204">
        <v>24</v>
      </c>
      <c r="K204">
        <v>240</v>
      </c>
      <c r="L204">
        <v>0</v>
      </c>
      <c r="M204">
        <v>0</v>
      </c>
      <c r="N204">
        <v>3</v>
      </c>
      <c r="O204">
        <v>9</v>
      </c>
      <c r="P204">
        <v>252</v>
      </c>
      <c r="Q204">
        <v>19</v>
      </c>
      <c r="R204">
        <f t="shared" si="16"/>
        <v>3184.1181999999999</v>
      </c>
      <c r="S204">
        <f t="shared" si="17"/>
        <v>276.43180000000029</v>
      </c>
      <c r="T204">
        <f t="shared" si="18"/>
        <v>76414.540051240168</v>
      </c>
      <c r="U204">
        <f t="shared" si="20"/>
        <v>155691.60055682756</v>
      </c>
      <c r="V204">
        <f t="shared" si="15"/>
        <v>14242094.870666154</v>
      </c>
    </row>
    <row r="205" spans="1:22" x14ac:dyDescent="0.3">
      <c r="A205">
        <v>2011</v>
      </c>
      <c r="B205">
        <v>44</v>
      </c>
      <c r="C205" t="str">
        <f t="shared" si="19"/>
        <v>44 2011</v>
      </c>
      <c r="D205">
        <v>348</v>
      </c>
      <c r="E205">
        <v>20</v>
      </c>
      <c r="F205">
        <v>317</v>
      </c>
      <c r="G205">
        <v>4002.69</v>
      </c>
      <c r="H205">
        <v>317</v>
      </c>
      <c r="I205">
        <v>0</v>
      </c>
      <c r="J205">
        <v>27</v>
      </c>
      <c r="K205">
        <v>290</v>
      </c>
      <c r="L205">
        <v>0</v>
      </c>
      <c r="M205">
        <v>0</v>
      </c>
      <c r="N205">
        <v>0</v>
      </c>
      <c r="O205">
        <v>20</v>
      </c>
      <c r="P205">
        <v>297</v>
      </c>
      <c r="Q205">
        <v>23</v>
      </c>
      <c r="R205">
        <f t="shared" si="16"/>
        <v>3795.1428999999998</v>
      </c>
      <c r="S205">
        <f t="shared" si="17"/>
        <v>207.54710000000023</v>
      </c>
      <c r="T205">
        <f t="shared" si="18"/>
        <v>43075.798718410093</v>
      </c>
      <c r="U205">
        <f t="shared" si="20"/>
        <v>21774.617714156397</v>
      </c>
      <c r="V205">
        <f t="shared" si="15"/>
        <v>13844873.649349308</v>
      </c>
    </row>
    <row r="206" spans="1:22" x14ac:dyDescent="0.3">
      <c r="A206">
        <v>2011</v>
      </c>
      <c r="B206">
        <v>45</v>
      </c>
      <c r="C206" t="str">
        <f t="shared" si="19"/>
        <v>45 2011</v>
      </c>
      <c r="D206">
        <v>256</v>
      </c>
      <c r="E206">
        <v>2</v>
      </c>
      <c r="F206">
        <v>227</v>
      </c>
      <c r="G206">
        <v>2713.13</v>
      </c>
      <c r="H206">
        <v>227</v>
      </c>
      <c r="I206">
        <v>0</v>
      </c>
      <c r="J206">
        <v>18</v>
      </c>
      <c r="K206">
        <v>209</v>
      </c>
      <c r="L206">
        <v>0</v>
      </c>
      <c r="M206">
        <v>0</v>
      </c>
      <c r="N206">
        <v>1</v>
      </c>
      <c r="O206">
        <v>2</v>
      </c>
      <c r="P206">
        <v>224</v>
      </c>
      <c r="Q206">
        <v>10</v>
      </c>
      <c r="R206">
        <f t="shared" si="16"/>
        <v>2686.5912000000003</v>
      </c>
      <c r="S206">
        <f t="shared" si="17"/>
        <v>26.53879999999981</v>
      </c>
      <c r="T206">
        <f t="shared" si="18"/>
        <v>704.3079054399899</v>
      </c>
      <c r="U206">
        <f t="shared" si="20"/>
        <v>1304158.8603155566</v>
      </c>
      <c r="V206">
        <f t="shared" si="15"/>
        <v>14522730.251585461</v>
      </c>
    </row>
    <row r="207" spans="1:22" x14ac:dyDescent="0.3">
      <c r="A207">
        <v>2011</v>
      </c>
      <c r="B207">
        <v>46</v>
      </c>
      <c r="C207" t="str">
        <f t="shared" si="19"/>
        <v>46 2011</v>
      </c>
      <c r="D207">
        <v>280</v>
      </c>
      <c r="E207">
        <v>3</v>
      </c>
      <c r="F207">
        <v>259</v>
      </c>
      <c r="G207">
        <v>3329.54</v>
      </c>
      <c r="H207">
        <v>259</v>
      </c>
      <c r="I207">
        <v>0</v>
      </c>
      <c r="J207">
        <v>15</v>
      </c>
      <c r="K207">
        <v>244</v>
      </c>
      <c r="L207">
        <v>0</v>
      </c>
      <c r="M207">
        <v>0</v>
      </c>
      <c r="N207">
        <v>3</v>
      </c>
      <c r="O207">
        <v>3</v>
      </c>
      <c r="P207">
        <v>253</v>
      </c>
      <c r="Q207">
        <v>14</v>
      </c>
      <c r="R207">
        <f t="shared" si="16"/>
        <v>3027.4036000000001</v>
      </c>
      <c r="S207">
        <f t="shared" si="17"/>
        <v>302.13639999999987</v>
      </c>
      <c r="T207">
        <f t="shared" si="18"/>
        <v>91286.404204959923</v>
      </c>
      <c r="U207">
        <f t="shared" si="20"/>
        <v>276242.48263272765</v>
      </c>
      <c r="V207">
        <f t="shared" si="15"/>
        <v>14279858.570790384</v>
      </c>
    </row>
    <row r="208" spans="1:22" x14ac:dyDescent="0.3">
      <c r="A208">
        <v>2011</v>
      </c>
      <c r="B208">
        <v>47</v>
      </c>
      <c r="C208" t="str">
        <f t="shared" si="19"/>
        <v>47 2011</v>
      </c>
      <c r="D208">
        <v>382</v>
      </c>
      <c r="E208">
        <v>15</v>
      </c>
      <c r="F208">
        <v>338</v>
      </c>
      <c r="G208">
        <v>4716.66</v>
      </c>
      <c r="H208">
        <v>338</v>
      </c>
      <c r="I208">
        <v>0</v>
      </c>
      <c r="J208">
        <v>12</v>
      </c>
      <c r="K208">
        <v>326</v>
      </c>
      <c r="L208">
        <v>0</v>
      </c>
      <c r="M208">
        <v>0</v>
      </c>
      <c r="N208">
        <v>18</v>
      </c>
      <c r="O208">
        <v>15</v>
      </c>
      <c r="P208">
        <v>305</v>
      </c>
      <c r="Q208">
        <v>19</v>
      </c>
      <c r="R208">
        <f t="shared" si="16"/>
        <v>4106.2131000000008</v>
      </c>
      <c r="S208">
        <f t="shared" si="17"/>
        <v>610.446899999999</v>
      </c>
      <c r="T208">
        <f t="shared" si="18"/>
        <v>372645.41771960881</v>
      </c>
      <c r="U208">
        <f t="shared" si="20"/>
        <v>742237.81831023085</v>
      </c>
      <c r="V208">
        <f t="shared" si="15"/>
        <v>13689038.108827539</v>
      </c>
    </row>
    <row r="209" spans="1:22" x14ac:dyDescent="0.3">
      <c r="A209">
        <v>2011</v>
      </c>
      <c r="B209">
        <v>48</v>
      </c>
      <c r="C209" t="str">
        <f t="shared" si="19"/>
        <v>48 2011</v>
      </c>
      <c r="D209">
        <v>420</v>
      </c>
      <c r="E209">
        <v>0</v>
      </c>
      <c r="F209">
        <v>384</v>
      </c>
      <c r="G209">
        <v>4870.82</v>
      </c>
      <c r="H209">
        <v>384</v>
      </c>
      <c r="I209">
        <v>0</v>
      </c>
      <c r="J209">
        <v>6</v>
      </c>
      <c r="K209">
        <v>378</v>
      </c>
      <c r="L209">
        <v>0</v>
      </c>
      <c r="M209">
        <v>0</v>
      </c>
      <c r="N209">
        <v>0</v>
      </c>
      <c r="O209">
        <v>0</v>
      </c>
      <c r="P209">
        <v>384</v>
      </c>
      <c r="Q209">
        <v>7</v>
      </c>
      <c r="R209">
        <f t="shared" si="16"/>
        <v>4562.3144999999995</v>
      </c>
      <c r="S209">
        <f t="shared" si="17"/>
        <v>308.50550000000021</v>
      </c>
      <c r="T209">
        <f t="shared" si="18"/>
        <v>95175.643530250134</v>
      </c>
      <c r="U209">
        <f t="shared" si="20"/>
        <v>1031630.7473233079</v>
      </c>
      <c r="V209">
        <f t="shared" si="15"/>
        <v>13350766.067684615</v>
      </c>
    </row>
    <row r="210" spans="1:22" x14ac:dyDescent="0.3">
      <c r="A210">
        <v>2011</v>
      </c>
      <c r="B210">
        <v>49</v>
      </c>
      <c r="C210" t="str">
        <f t="shared" si="19"/>
        <v>49 2011</v>
      </c>
      <c r="D210">
        <v>252</v>
      </c>
      <c r="E210">
        <v>0</v>
      </c>
      <c r="F210">
        <v>229</v>
      </c>
      <c r="G210">
        <v>2804.45</v>
      </c>
      <c r="H210">
        <v>229</v>
      </c>
      <c r="I210">
        <v>0</v>
      </c>
      <c r="J210">
        <v>1</v>
      </c>
      <c r="K210">
        <v>228</v>
      </c>
      <c r="L210">
        <v>0</v>
      </c>
      <c r="M210">
        <v>0</v>
      </c>
      <c r="N210">
        <v>0</v>
      </c>
      <c r="O210">
        <v>0</v>
      </c>
      <c r="P210">
        <v>229</v>
      </c>
      <c r="Q210">
        <v>7</v>
      </c>
      <c r="R210">
        <f t="shared" si="16"/>
        <v>2665.4452999999999</v>
      </c>
      <c r="S210">
        <f t="shared" si="17"/>
        <v>139.00469999999996</v>
      </c>
      <c r="T210">
        <f t="shared" si="18"/>
        <v>19322.306622089989</v>
      </c>
      <c r="U210">
        <f t="shared" si="20"/>
        <v>1103923.7337106937</v>
      </c>
      <c r="V210">
        <f t="shared" si="15"/>
        <v>14507490.771535769</v>
      </c>
    </row>
    <row r="211" spans="1:22" x14ac:dyDescent="0.3">
      <c r="A211">
        <v>2011</v>
      </c>
      <c r="B211">
        <v>50</v>
      </c>
      <c r="C211" t="str">
        <f t="shared" si="19"/>
        <v>50 2011</v>
      </c>
      <c r="D211">
        <v>263</v>
      </c>
      <c r="E211">
        <v>6</v>
      </c>
      <c r="F211">
        <v>245</v>
      </c>
      <c r="G211">
        <v>3202.05</v>
      </c>
      <c r="H211">
        <v>245</v>
      </c>
      <c r="I211">
        <v>0</v>
      </c>
      <c r="J211">
        <v>20</v>
      </c>
      <c r="K211">
        <v>225</v>
      </c>
      <c r="L211">
        <v>6</v>
      </c>
      <c r="M211">
        <v>0</v>
      </c>
      <c r="N211">
        <v>4</v>
      </c>
      <c r="O211">
        <v>6</v>
      </c>
      <c r="P211">
        <v>229</v>
      </c>
      <c r="Q211">
        <v>13</v>
      </c>
      <c r="R211">
        <f t="shared" si="16"/>
        <v>2877.1760000000004</v>
      </c>
      <c r="S211">
        <f t="shared" si="17"/>
        <v>324.8739999999998</v>
      </c>
      <c r="T211">
        <f t="shared" si="18"/>
        <v>105543.11587599987</v>
      </c>
      <c r="U211">
        <f t="shared" si="20"/>
        <v>426510.54715075257</v>
      </c>
      <c r="V211">
        <f t="shared" si="15"/>
        <v>14385862.93113823</v>
      </c>
    </row>
    <row r="212" spans="1:22" x14ac:dyDescent="0.3">
      <c r="A212">
        <v>2011</v>
      </c>
      <c r="B212">
        <v>51</v>
      </c>
      <c r="C212" t="str">
        <f t="shared" si="19"/>
        <v>51 2011</v>
      </c>
      <c r="D212">
        <v>331</v>
      </c>
      <c r="E212">
        <v>22</v>
      </c>
      <c r="F212">
        <v>304</v>
      </c>
      <c r="G212">
        <v>3855.9</v>
      </c>
      <c r="H212">
        <v>304</v>
      </c>
      <c r="I212">
        <v>0</v>
      </c>
      <c r="J212">
        <v>29</v>
      </c>
      <c r="K212">
        <v>275</v>
      </c>
      <c r="L212">
        <v>2</v>
      </c>
      <c r="M212">
        <v>0</v>
      </c>
      <c r="N212">
        <v>6</v>
      </c>
      <c r="O212">
        <v>22</v>
      </c>
      <c r="P212">
        <v>274</v>
      </c>
      <c r="Q212">
        <v>15</v>
      </c>
      <c r="R212">
        <f t="shared" si="16"/>
        <v>3605.9681999999998</v>
      </c>
      <c r="S212">
        <f t="shared" si="17"/>
        <v>249.93180000000029</v>
      </c>
      <c r="T212">
        <f t="shared" si="18"/>
        <v>62465.904651240147</v>
      </c>
      <c r="U212">
        <f t="shared" si="20"/>
        <v>0.59637052876276075</v>
      </c>
      <c r="V212">
        <f t="shared" si="15"/>
        <v>13941785.269672308</v>
      </c>
    </row>
    <row r="213" spans="1:22" x14ac:dyDescent="0.3">
      <c r="A213">
        <v>2011</v>
      </c>
      <c r="B213">
        <v>52</v>
      </c>
      <c r="C213" t="str">
        <f t="shared" si="19"/>
        <v>52 2011</v>
      </c>
      <c r="D213">
        <v>599</v>
      </c>
      <c r="E213">
        <v>19</v>
      </c>
      <c r="F213">
        <v>544</v>
      </c>
      <c r="G213">
        <v>7070.83</v>
      </c>
      <c r="H213">
        <v>544</v>
      </c>
      <c r="I213">
        <v>0</v>
      </c>
      <c r="J213">
        <v>4</v>
      </c>
      <c r="K213">
        <v>540</v>
      </c>
      <c r="L213">
        <v>0</v>
      </c>
      <c r="M213">
        <v>0</v>
      </c>
      <c r="N213">
        <v>0</v>
      </c>
      <c r="O213">
        <v>19</v>
      </c>
      <c r="P213">
        <v>525</v>
      </c>
      <c r="Q213">
        <v>15</v>
      </c>
      <c r="R213">
        <f t="shared" si="16"/>
        <v>6577.875</v>
      </c>
      <c r="S213">
        <f t="shared" si="17"/>
        <v>492.95499999999993</v>
      </c>
      <c r="T213">
        <f t="shared" si="18"/>
        <v>243004.63202499994</v>
      </c>
      <c r="U213">
        <f t="shared" si="20"/>
        <v>10340740.962596612</v>
      </c>
      <c r="V213">
        <f t="shared" si="15"/>
        <v>12207127.663709231</v>
      </c>
    </row>
    <row r="214" spans="1:22" x14ac:dyDescent="0.3">
      <c r="C214" t="str">
        <f t="shared" si="19"/>
        <v xml:space="preserve"> </v>
      </c>
      <c r="T214">
        <f>SUM(T2:T213)</f>
        <v>9314801.7782182116</v>
      </c>
      <c r="U214">
        <f>SUM(U2:U213)</f>
        <v>389372651.50351715</v>
      </c>
      <c r="V214">
        <f>SUM(V162:V213)</f>
        <v>717405905.97630036</v>
      </c>
    </row>
    <row r="215" spans="1:22" x14ac:dyDescent="0.3">
      <c r="G215">
        <f>AVERAGE(G2:G213)</f>
        <v>3855.1277496981143</v>
      </c>
      <c r="H215">
        <f>AVERAGE(G162:G213)</f>
        <v>4037.8700124230768</v>
      </c>
    </row>
    <row r="216" spans="1:22" x14ac:dyDescent="0.3">
      <c r="G216">
        <f>_xlfn.STDEV.S(G2:G213)</f>
        <v>1358.4432327500247</v>
      </c>
      <c r="H216">
        <f>_xlfn.STDEV.S(G163:G214)</f>
        <v>1171.3937810086668</v>
      </c>
      <c r="I216">
        <f>V221/H216</f>
        <v>0.23883423532992923</v>
      </c>
      <c r="J216">
        <f>4*3</f>
        <v>12</v>
      </c>
      <c r="K216">
        <f>1/12</f>
        <v>8.3333333333333329E-2</v>
      </c>
      <c r="T216">
        <f>SUM(T162:T213)</f>
        <v>4070074.2495833486</v>
      </c>
      <c r="U216">
        <f>SUM(U162:U213)</f>
        <v>84450189.204080388</v>
      </c>
    </row>
    <row r="217" spans="1:22" x14ac:dyDescent="0.3">
      <c r="I217" t="s">
        <v>21</v>
      </c>
      <c r="K217" t="s">
        <v>22</v>
      </c>
      <c r="N217" t="s">
        <v>29</v>
      </c>
      <c r="O217" s="3">
        <v>279.7689379574395</v>
      </c>
    </row>
    <row r="218" spans="1:22" x14ac:dyDescent="0.3">
      <c r="N218" t="s">
        <v>30</v>
      </c>
      <c r="O218" s="3">
        <v>181.05122770632596</v>
      </c>
    </row>
    <row r="219" spans="1:22" x14ac:dyDescent="0.3">
      <c r="N219" t="s">
        <v>31</v>
      </c>
      <c r="O219" s="3">
        <v>209.61332075247117</v>
      </c>
    </row>
    <row r="220" spans="1:22" x14ac:dyDescent="0.3">
      <c r="O220" s="3"/>
    </row>
    <row r="221" spans="1:22" x14ac:dyDescent="0.3">
      <c r="N221" t="s">
        <v>23</v>
      </c>
      <c r="O221" s="3">
        <v>3855.1277496981143</v>
      </c>
      <c r="U221" t="s">
        <v>18</v>
      </c>
      <c r="V221">
        <f>SQRT(SUM(T162:T213)/COUNT(T162:T213))</f>
        <v>279.7689379574395</v>
      </c>
    </row>
    <row r="222" spans="1:22" x14ac:dyDescent="0.3">
      <c r="N222" t="s">
        <v>24</v>
      </c>
      <c r="O222" s="3">
        <v>1358.4432327500247</v>
      </c>
      <c r="U222" t="s">
        <v>19</v>
      </c>
      <c r="V222">
        <f>SQRT(SUM(T2:T213)/COUNT(T2:T213))</f>
        <v>209.61332075247117</v>
      </c>
    </row>
    <row r="223" spans="1:22" x14ac:dyDescent="0.3">
      <c r="O223" s="3"/>
    </row>
    <row r="224" spans="1:22" x14ac:dyDescent="0.3">
      <c r="N224" t="s">
        <v>25</v>
      </c>
      <c r="O224" s="3">
        <v>4037.8700124230768</v>
      </c>
      <c r="T224" t="s">
        <v>35</v>
      </c>
      <c r="U224">
        <f>1-T214/U214</f>
        <v>0.97607741133782722</v>
      </c>
    </row>
    <row r="225" spans="14:21" x14ac:dyDescent="0.3">
      <c r="N225" t="s">
        <v>26</v>
      </c>
      <c r="O225" s="3">
        <v>1171.3937810086668</v>
      </c>
    </row>
    <row r="226" spans="14:21" x14ac:dyDescent="0.3">
      <c r="O226" s="3"/>
      <c r="T226" t="s">
        <v>34</v>
      </c>
      <c r="U226">
        <f>1-T216/V214</f>
        <v>0.99432667864081148</v>
      </c>
    </row>
    <row r="227" spans="14:21" ht="28.8" x14ac:dyDescent="0.3">
      <c r="N227" s="1" t="s">
        <v>27</v>
      </c>
      <c r="O227" s="3">
        <f>O217/O225</f>
        <v>0.23883423532992923</v>
      </c>
    </row>
    <row r="228" spans="14:21" x14ac:dyDescent="0.3">
      <c r="N228" s="2" t="s">
        <v>28</v>
      </c>
      <c r="O228" s="3">
        <f>O227/3</f>
        <v>7.9611411776643076E-2</v>
      </c>
      <c r="S228">
        <v>12</v>
      </c>
      <c r="T228">
        <v>8.3333333333333329E-2</v>
      </c>
    </row>
    <row r="229" spans="14:21" x14ac:dyDescent="0.3">
      <c r="R229" t="s">
        <v>21</v>
      </c>
      <c r="T229" t="s">
        <v>22</v>
      </c>
    </row>
  </sheetData>
  <sortState ref="N217:O270">
    <sortCondition ref="N2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7"/>
  <sheetViews>
    <sheetView tabSelected="1" topLeftCell="H1" zoomScale="70" zoomScaleNormal="70" workbookViewId="0">
      <selection activeCell="W2" sqref="W2"/>
    </sheetView>
  </sheetViews>
  <sheetFormatPr defaultRowHeight="14.4" x14ac:dyDescent="0.3"/>
  <cols>
    <col min="1" max="17" width="16.5546875" customWidth="1"/>
    <col min="20" max="20" width="12" bestFit="1" customWidth="1"/>
    <col min="22" max="22" width="12" bestFit="1" customWidth="1"/>
  </cols>
  <sheetData>
    <row r="1" spans="1:24" ht="45.6" customHeight="1" x14ac:dyDescent="0.3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44</v>
      </c>
      <c r="S1" s="1" t="s">
        <v>45</v>
      </c>
      <c r="T1" s="1" t="s">
        <v>32</v>
      </c>
      <c r="U1" s="1" t="s">
        <v>33</v>
      </c>
      <c r="V1" s="1" t="s">
        <v>36</v>
      </c>
      <c r="W1" s="1" t="s">
        <v>46</v>
      </c>
      <c r="X1" s="1" t="s">
        <v>47</v>
      </c>
    </row>
    <row r="2" spans="1:24" x14ac:dyDescent="0.3">
      <c r="A2">
        <v>2007</v>
      </c>
      <c r="B2">
        <v>53</v>
      </c>
      <c r="C2" t="str">
        <f>CONCATENATE(B2," ",A2)</f>
        <v>53 2007</v>
      </c>
      <c r="D2">
        <v>96</v>
      </c>
      <c r="E2">
        <v>0</v>
      </c>
      <c r="F2">
        <v>82</v>
      </c>
      <c r="G2">
        <v>944.64</v>
      </c>
      <c r="H2">
        <v>82</v>
      </c>
      <c r="I2">
        <v>1</v>
      </c>
      <c r="J2">
        <v>1</v>
      </c>
      <c r="K2">
        <v>80</v>
      </c>
      <c r="L2">
        <v>0</v>
      </c>
      <c r="M2">
        <v>0</v>
      </c>
      <c r="N2">
        <v>1</v>
      </c>
      <c r="O2">
        <v>0</v>
      </c>
      <c r="P2">
        <v>81</v>
      </c>
      <c r="Q2">
        <v>3</v>
      </c>
      <c r="R2">
        <f>5.9039*D2+5.8388*H2+5.8252*L2+3.0693*Q2-180.9078</f>
        <v>873.8561000000002</v>
      </c>
      <c r="S2">
        <f>G2-R2</f>
        <v>70.78389999999979</v>
      </c>
      <c r="T2">
        <f>S2^2</f>
        <v>5010.3604992099699</v>
      </c>
      <c r="U2">
        <f t="shared" ref="U2:U33" si="0">(G2-$G$214)^2</f>
        <v>892344.72959999996</v>
      </c>
      <c r="W2">
        <f>23.5825*B2+55.8382*I2+40.8539*Q2+2457.409</f>
        <v>3885.6813999999999</v>
      </c>
      <c r="X2">
        <f>W2-G2</f>
        <v>2941.0414000000001</v>
      </c>
    </row>
    <row r="3" spans="1:24" x14ac:dyDescent="0.3">
      <c r="A3">
        <v>2008</v>
      </c>
      <c r="B3">
        <v>1</v>
      </c>
      <c r="C3" t="str">
        <f t="shared" ref="C3:C66" si="1">CONCATENATE(B3," ",A3)</f>
        <v>1 2008</v>
      </c>
      <c r="D3">
        <v>188</v>
      </c>
      <c r="E3">
        <v>0</v>
      </c>
      <c r="F3">
        <v>171</v>
      </c>
      <c r="G3">
        <v>2017.04</v>
      </c>
      <c r="H3">
        <v>171</v>
      </c>
      <c r="I3">
        <v>3</v>
      </c>
      <c r="J3">
        <v>2</v>
      </c>
      <c r="K3">
        <v>166</v>
      </c>
      <c r="L3">
        <v>0</v>
      </c>
      <c r="M3">
        <v>0</v>
      </c>
      <c r="N3">
        <v>0</v>
      </c>
      <c r="O3">
        <v>0</v>
      </c>
      <c r="P3">
        <v>171</v>
      </c>
      <c r="Q3">
        <v>7</v>
      </c>
      <c r="R3">
        <f t="shared" ref="R3:R66" si="2">5.9039*D3+5.8388*H3+5.8252*L3+3.0693*Q3-180.9078</f>
        <v>1948.9452999999999</v>
      </c>
      <c r="S3">
        <f t="shared" ref="S3:S66" si="3">G3-R3</f>
        <v>68.094700000000103</v>
      </c>
      <c r="T3">
        <f t="shared" ref="T3:T66" si="4">S3^2</f>
        <v>4636.888168090014</v>
      </c>
      <c r="U3">
        <f t="shared" si="0"/>
        <v>4068450.3615999999</v>
      </c>
      <c r="W3">
        <f t="shared" ref="W3:W66" si="5">23.5825*B3+55.8382*I3+40.8539*Q3+2457.409</f>
        <v>2934.4834000000001</v>
      </c>
      <c r="X3">
        <f t="shared" ref="X3:X66" si="6">W3-G3</f>
        <v>917.44340000000011</v>
      </c>
    </row>
    <row r="4" spans="1:24" x14ac:dyDescent="0.3">
      <c r="A4">
        <v>2008</v>
      </c>
      <c r="B4">
        <v>2</v>
      </c>
      <c r="C4" t="str">
        <f t="shared" si="1"/>
        <v>2 2008</v>
      </c>
      <c r="D4">
        <v>306</v>
      </c>
      <c r="E4">
        <v>0</v>
      </c>
      <c r="F4">
        <v>276</v>
      </c>
      <c r="G4">
        <v>3462.62</v>
      </c>
      <c r="H4">
        <v>276</v>
      </c>
      <c r="I4">
        <v>7</v>
      </c>
      <c r="J4">
        <v>23</v>
      </c>
      <c r="K4">
        <v>246</v>
      </c>
      <c r="L4">
        <v>0</v>
      </c>
      <c r="M4">
        <v>0</v>
      </c>
      <c r="N4">
        <v>8</v>
      </c>
      <c r="O4">
        <v>0</v>
      </c>
      <c r="P4">
        <v>268</v>
      </c>
      <c r="Q4">
        <v>12</v>
      </c>
      <c r="R4">
        <f t="shared" si="2"/>
        <v>3274.0260000000003</v>
      </c>
      <c r="S4">
        <f t="shared" si="3"/>
        <v>188.5939999999996</v>
      </c>
      <c r="T4">
        <f t="shared" si="4"/>
        <v>35567.69683599985</v>
      </c>
      <c r="U4">
        <f t="shared" si="0"/>
        <v>11989737.2644</v>
      </c>
      <c r="W4">
        <f t="shared" si="5"/>
        <v>3385.6882000000001</v>
      </c>
      <c r="X4">
        <f t="shared" si="6"/>
        <v>-76.931799999999839</v>
      </c>
    </row>
    <row r="5" spans="1:24" x14ac:dyDescent="0.3">
      <c r="A5">
        <v>2008</v>
      </c>
      <c r="B5">
        <v>3</v>
      </c>
      <c r="C5" t="str">
        <f t="shared" si="1"/>
        <v>3 2008</v>
      </c>
      <c r="D5">
        <v>349</v>
      </c>
      <c r="E5">
        <v>4</v>
      </c>
      <c r="F5">
        <v>319</v>
      </c>
      <c r="G5">
        <v>3594.52</v>
      </c>
      <c r="H5">
        <v>319</v>
      </c>
      <c r="I5">
        <v>13</v>
      </c>
      <c r="J5">
        <v>18</v>
      </c>
      <c r="K5">
        <v>288</v>
      </c>
      <c r="L5">
        <v>0</v>
      </c>
      <c r="M5">
        <v>0</v>
      </c>
      <c r="N5">
        <v>2</v>
      </c>
      <c r="O5">
        <v>4</v>
      </c>
      <c r="P5">
        <v>313</v>
      </c>
      <c r="Q5">
        <v>12</v>
      </c>
      <c r="R5">
        <f t="shared" si="2"/>
        <v>3778.9621000000002</v>
      </c>
      <c r="S5">
        <f t="shared" si="3"/>
        <v>-184.44210000000021</v>
      </c>
      <c r="T5">
        <f t="shared" si="4"/>
        <v>34018.888252410077</v>
      </c>
      <c r="U5">
        <f t="shared" si="0"/>
        <v>12920574.030400001</v>
      </c>
      <c r="W5">
        <f t="shared" si="5"/>
        <v>3744.2999</v>
      </c>
      <c r="X5">
        <f t="shared" si="6"/>
        <v>149.7799</v>
      </c>
    </row>
    <row r="6" spans="1:24" x14ac:dyDescent="0.3">
      <c r="A6">
        <v>2008</v>
      </c>
      <c r="B6">
        <v>4</v>
      </c>
      <c r="C6" t="str">
        <f t="shared" si="1"/>
        <v>4 2008</v>
      </c>
      <c r="D6">
        <v>236</v>
      </c>
      <c r="E6">
        <v>4</v>
      </c>
      <c r="F6">
        <v>209</v>
      </c>
      <c r="G6">
        <v>2343.7600000000002</v>
      </c>
      <c r="H6">
        <v>209</v>
      </c>
      <c r="I6">
        <v>11</v>
      </c>
      <c r="J6">
        <v>9</v>
      </c>
      <c r="K6">
        <v>189</v>
      </c>
      <c r="L6">
        <v>0</v>
      </c>
      <c r="M6">
        <v>0</v>
      </c>
      <c r="N6">
        <v>5</v>
      </c>
      <c r="O6">
        <v>4</v>
      </c>
      <c r="P6">
        <v>200</v>
      </c>
      <c r="Q6">
        <v>13</v>
      </c>
      <c r="R6">
        <f t="shared" si="2"/>
        <v>2472.6227000000003</v>
      </c>
      <c r="S6">
        <f t="shared" si="3"/>
        <v>-128.86270000000013</v>
      </c>
      <c r="T6">
        <f t="shared" si="4"/>
        <v>16605.595451290035</v>
      </c>
      <c r="U6">
        <f t="shared" si="0"/>
        <v>5493210.9376000008</v>
      </c>
      <c r="W6">
        <f t="shared" si="5"/>
        <v>3697.0599000000002</v>
      </c>
      <c r="X6">
        <f t="shared" si="6"/>
        <v>1353.2999</v>
      </c>
    </row>
    <row r="7" spans="1:24" x14ac:dyDescent="0.3">
      <c r="A7">
        <v>2008</v>
      </c>
      <c r="B7">
        <v>5</v>
      </c>
      <c r="C7" t="str">
        <f t="shared" si="1"/>
        <v>5 2008</v>
      </c>
      <c r="D7">
        <v>342</v>
      </c>
      <c r="E7">
        <v>3</v>
      </c>
      <c r="F7">
        <v>315</v>
      </c>
      <c r="G7">
        <v>3700.44</v>
      </c>
      <c r="H7">
        <v>315</v>
      </c>
      <c r="I7">
        <v>8</v>
      </c>
      <c r="J7">
        <v>11</v>
      </c>
      <c r="K7">
        <v>296</v>
      </c>
      <c r="L7">
        <v>0</v>
      </c>
      <c r="M7">
        <v>0</v>
      </c>
      <c r="N7">
        <v>1</v>
      </c>
      <c r="O7">
        <v>3</v>
      </c>
      <c r="P7">
        <v>311</v>
      </c>
      <c r="Q7">
        <v>8</v>
      </c>
      <c r="R7">
        <f t="shared" si="2"/>
        <v>3702.0024000000003</v>
      </c>
      <c r="S7">
        <f t="shared" si="3"/>
        <v>-1.5624000000002525</v>
      </c>
      <c r="T7">
        <f t="shared" si="4"/>
        <v>2.4410937600007889</v>
      </c>
      <c r="U7">
        <f t="shared" si="0"/>
        <v>13693256.193600001</v>
      </c>
      <c r="W7">
        <f t="shared" si="5"/>
        <v>3348.8582999999999</v>
      </c>
      <c r="X7">
        <f t="shared" si="6"/>
        <v>-351.58170000000018</v>
      </c>
    </row>
    <row r="8" spans="1:24" x14ac:dyDescent="0.3">
      <c r="A8">
        <v>2008</v>
      </c>
      <c r="B8">
        <v>6</v>
      </c>
      <c r="C8" t="str">
        <f t="shared" si="1"/>
        <v>6 2008</v>
      </c>
      <c r="D8">
        <v>311</v>
      </c>
      <c r="E8">
        <v>0</v>
      </c>
      <c r="F8">
        <v>277</v>
      </c>
      <c r="G8">
        <v>3232.59</v>
      </c>
      <c r="H8">
        <v>277</v>
      </c>
      <c r="I8">
        <v>6</v>
      </c>
      <c r="J8">
        <v>12</v>
      </c>
      <c r="K8">
        <v>259</v>
      </c>
      <c r="L8">
        <v>0</v>
      </c>
      <c r="M8">
        <v>0</v>
      </c>
      <c r="N8">
        <v>6</v>
      </c>
      <c r="O8">
        <v>0</v>
      </c>
      <c r="P8">
        <v>271</v>
      </c>
      <c r="Q8">
        <v>12</v>
      </c>
      <c r="R8">
        <f t="shared" si="2"/>
        <v>3309.3843000000002</v>
      </c>
      <c r="S8">
        <f>G8-R8</f>
        <v>-76.794300000000021</v>
      </c>
      <c r="T8">
        <f t="shared" si="4"/>
        <v>5897.3645124900031</v>
      </c>
      <c r="U8">
        <f t="shared" si="0"/>
        <v>10449638.108100001</v>
      </c>
      <c r="W8">
        <f t="shared" si="5"/>
        <v>3424.1800000000003</v>
      </c>
      <c r="X8">
        <f t="shared" si="6"/>
        <v>191.59000000000015</v>
      </c>
    </row>
    <row r="9" spans="1:24" x14ac:dyDescent="0.3">
      <c r="A9">
        <v>2008</v>
      </c>
      <c r="B9">
        <v>7</v>
      </c>
      <c r="C9" t="str">
        <f t="shared" si="1"/>
        <v>7 2008</v>
      </c>
      <c r="D9">
        <v>281</v>
      </c>
      <c r="E9">
        <v>0</v>
      </c>
      <c r="F9">
        <v>261</v>
      </c>
      <c r="G9">
        <v>3044.32</v>
      </c>
      <c r="H9">
        <v>261</v>
      </c>
      <c r="I9">
        <v>7</v>
      </c>
      <c r="J9">
        <v>3</v>
      </c>
      <c r="K9">
        <v>251</v>
      </c>
      <c r="L9">
        <v>0</v>
      </c>
      <c r="M9">
        <v>0</v>
      </c>
      <c r="N9">
        <v>5</v>
      </c>
      <c r="O9">
        <v>0</v>
      </c>
      <c r="P9">
        <v>256</v>
      </c>
      <c r="Q9">
        <v>10</v>
      </c>
      <c r="R9">
        <f t="shared" si="2"/>
        <v>3032.7079000000003</v>
      </c>
      <c r="S9">
        <f t="shared" si="3"/>
        <v>11.612099999999828</v>
      </c>
      <c r="T9">
        <f t="shared" si="4"/>
        <v>134.84086640999598</v>
      </c>
      <c r="U9">
        <f t="shared" si="0"/>
        <v>9267884.2624000013</v>
      </c>
      <c r="W9">
        <f t="shared" si="5"/>
        <v>3421.8928999999998</v>
      </c>
      <c r="X9">
        <f t="shared" si="6"/>
        <v>377.57289999999966</v>
      </c>
    </row>
    <row r="10" spans="1:24" x14ac:dyDescent="0.3">
      <c r="A10">
        <v>2008</v>
      </c>
      <c r="B10">
        <v>8</v>
      </c>
      <c r="C10" t="str">
        <f t="shared" si="1"/>
        <v>8 2008</v>
      </c>
      <c r="D10">
        <v>283</v>
      </c>
      <c r="E10">
        <v>0</v>
      </c>
      <c r="F10">
        <v>250</v>
      </c>
      <c r="G10">
        <v>2826.28</v>
      </c>
      <c r="H10">
        <v>250</v>
      </c>
      <c r="I10">
        <v>8</v>
      </c>
      <c r="J10">
        <v>8</v>
      </c>
      <c r="K10">
        <v>234</v>
      </c>
      <c r="L10">
        <v>0</v>
      </c>
      <c r="M10">
        <v>0</v>
      </c>
      <c r="N10">
        <v>10</v>
      </c>
      <c r="O10">
        <v>0</v>
      </c>
      <c r="P10">
        <v>240</v>
      </c>
      <c r="Q10">
        <v>11</v>
      </c>
      <c r="R10">
        <f t="shared" si="2"/>
        <v>2983.3582000000001</v>
      </c>
      <c r="S10">
        <f t="shared" si="3"/>
        <v>-157.07819999999992</v>
      </c>
      <c r="T10">
        <f t="shared" si="4"/>
        <v>24673.560915239977</v>
      </c>
      <c r="U10">
        <f t="shared" si="0"/>
        <v>7987858.6384000015</v>
      </c>
      <c r="W10">
        <f t="shared" si="5"/>
        <v>3542.1675</v>
      </c>
      <c r="X10">
        <f t="shared" si="6"/>
        <v>715.88749999999982</v>
      </c>
    </row>
    <row r="11" spans="1:24" x14ac:dyDescent="0.3">
      <c r="A11">
        <v>2008</v>
      </c>
      <c r="B11">
        <v>9</v>
      </c>
      <c r="C11" t="str">
        <f t="shared" si="1"/>
        <v>9 2008</v>
      </c>
      <c r="D11">
        <v>298</v>
      </c>
      <c r="E11">
        <v>2</v>
      </c>
      <c r="F11">
        <v>268</v>
      </c>
      <c r="G11">
        <v>3121.62</v>
      </c>
      <c r="H11">
        <v>268</v>
      </c>
      <c r="I11">
        <v>3</v>
      </c>
      <c r="J11">
        <v>15</v>
      </c>
      <c r="K11">
        <v>250</v>
      </c>
      <c r="L11">
        <v>0</v>
      </c>
      <c r="M11">
        <v>0</v>
      </c>
      <c r="N11">
        <v>0</v>
      </c>
      <c r="O11">
        <v>2</v>
      </c>
      <c r="P11">
        <v>266</v>
      </c>
      <c r="Q11">
        <v>13</v>
      </c>
      <c r="R11">
        <f t="shared" si="2"/>
        <v>3183.1537000000003</v>
      </c>
      <c r="S11">
        <f t="shared" si="3"/>
        <v>-61.533700000000408</v>
      </c>
      <c r="T11">
        <f t="shared" si="4"/>
        <v>3786.3962356900502</v>
      </c>
      <c r="U11">
        <f t="shared" si="0"/>
        <v>9744511.4243999999</v>
      </c>
      <c r="W11">
        <f t="shared" si="5"/>
        <v>3368.2668000000003</v>
      </c>
      <c r="X11">
        <f t="shared" si="6"/>
        <v>246.64680000000044</v>
      </c>
    </row>
    <row r="12" spans="1:24" x14ac:dyDescent="0.3">
      <c r="A12">
        <v>2008</v>
      </c>
      <c r="B12">
        <v>10</v>
      </c>
      <c r="C12" t="str">
        <f t="shared" si="1"/>
        <v>10 2008</v>
      </c>
      <c r="D12">
        <v>328</v>
      </c>
      <c r="E12">
        <v>0</v>
      </c>
      <c r="F12">
        <v>300</v>
      </c>
      <c r="G12">
        <v>3496.12</v>
      </c>
      <c r="H12">
        <v>300</v>
      </c>
      <c r="I12">
        <v>4</v>
      </c>
      <c r="J12">
        <v>7</v>
      </c>
      <c r="K12">
        <v>289</v>
      </c>
      <c r="L12">
        <v>0</v>
      </c>
      <c r="M12">
        <v>0</v>
      </c>
      <c r="N12">
        <v>7</v>
      </c>
      <c r="O12">
        <v>0</v>
      </c>
      <c r="P12">
        <v>293</v>
      </c>
      <c r="Q12">
        <v>12</v>
      </c>
      <c r="R12">
        <f t="shared" si="2"/>
        <v>3544.0430000000001</v>
      </c>
      <c r="S12">
        <f t="shared" si="3"/>
        <v>-47.923000000000229</v>
      </c>
      <c r="T12">
        <f t="shared" si="4"/>
        <v>2296.6139290000219</v>
      </c>
      <c r="U12">
        <f t="shared" si="0"/>
        <v>12222855.054399999</v>
      </c>
      <c r="W12">
        <f t="shared" si="5"/>
        <v>3406.8335999999999</v>
      </c>
      <c r="X12">
        <f t="shared" si="6"/>
        <v>-89.286399999999958</v>
      </c>
    </row>
    <row r="13" spans="1:24" x14ac:dyDescent="0.3">
      <c r="A13">
        <v>2008</v>
      </c>
      <c r="B13">
        <v>11</v>
      </c>
      <c r="C13" t="str">
        <f t="shared" si="1"/>
        <v>11 2008</v>
      </c>
      <c r="D13">
        <v>345</v>
      </c>
      <c r="E13">
        <v>15</v>
      </c>
      <c r="F13">
        <v>306</v>
      </c>
      <c r="G13">
        <v>3978.25</v>
      </c>
      <c r="H13">
        <v>306</v>
      </c>
      <c r="I13">
        <v>18</v>
      </c>
      <c r="J13">
        <v>8</v>
      </c>
      <c r="K13">
        <v>280</v>
      </c>
      <c r="L13">
        <v>0</v>
      </c>
      <c r="M13">
        <v>0</v>
      </c>
      <c r="N13">
        <v>3</v>
      </c>
      <c r="O13">
        <v>15</v>
      </c>
      <c r="P13">
        <v>288</v>
      </c>
      <c r="Q13">
        <v>13</v>
      </c>
      <c r="R13">
        <f t="shared" si="2"/>
        <v>3682.5114000000003</v>
      </c>
      <c r="S13">
        <f t="shared" si="3"/>
        <v>295.73859999999968</v>
      </c>
      <c r="T13">
        <f t="shared" si="4"/>
        <v>87461.319529959816</v>
      </c>
      <c r="U13">
        <f t="shared" si="0"/>
        <v>15826473.0625</v>
      </c>
      <c r="W13">
        <f t="shared" si="5"/>
        <v>4253.0048000000006</v>
      </c>
      <c r="X13">
        <f t="shared" si="6"/>
        <v>274.75480000000061</v>
      </c>
    </row>
    <row r="14" spans="1:24" x14ac:dyDescent="0.3">
      <c r="A14">
        <v>2008</v>
      </c>
      <c r="B14">
        <v>12</v>
      </c>
      <c r="C14" t="str">
        <f t="shared" si="1"/>
        <v>12 2008</v>
      </c>
      <c r="D14">
        <v>417</v>
      </c>
      <c r="E14">
        <v>14</v>
      </c>
      <c r="F14">
        <v>368</v>
      </c>
      <c r="G14">
        <v>4552.3100000000004</v>
      </c>
      <c r="H14">
        <v>368</v>
      </c>
      <c r="I14">
        <v>21</v>
      </c>
      <c r="J14">
        <v>16</v>
      </c>
      <c r="K14">
        <v>331</v>
      </c>
      <c r="L14">
        <v>0</v>
      </c>
      <c r="M14">
        <v>0</v>
      </c>
      <c r="N14">
        <v>4</v>
      </c>
      <c r="O14">
        <v>14</v>
      </c>
      <c r="P14">
        <v>350</v>
      </c>
      <c r="Q14">
        <v>23</v>
      </c>
      <c r="R14">
        <f t="shared" si="2"/>
        <v>4500.2907999999998</v>
      </c>
      <c r="S14">
        <f t="shared" si="3"/>
        <v>52.019200000000637</v>
      </c>
      <c r="T14">
        <f t="shared" si="4"/>
        <v>2705.9971686400663</v>
      </c>
      <c r="U14">
        <f t="shared" si="0"/>
        <v>20723526.336100005</v>
      </c>
      <c r="W14">
        <f t="shared" si="5"/>
        <v>4852.6409000000003</v>
      </c>
      <c r="X14">
        <f t="shared" si="6"/>
        <v>300.33089999999993</v>
      </c>
    </row>
    <row r="15" spans="1:24" x14ac:dyDescent="0.3">
      <c r="A15">
        <v>2008</v>
      </c>
      <c r="B15">
        <v>13</v>
      </c>
      <c r="C15" t="str">
        <f t="shared" si="1"/>
        <v>13 2008</v>
      </c>
      <c r="D15">
        <v>290</v>
      </c>
      <c r="E15">
        <v>0</v>
      </c>
      <c r="F15">
        <v>256</v>
      </c>
      <c r="G15">
        <v>2978.71</v>
      </c>
      <c r="H15">
        <v>256</v>
      </c>
      <c r="I15">
        <v>10</v>
      </c>
      <c r="J15">
        <v>11</v>
      </c>
      <c r="K15">
        <v>235</v>
      </c>
      <c r="L15">
        <v>0</v>
      </c>
      <c r="M15">
        <v>0</v>
      </c>
      <c r="N15">
        <v>7</v>
      </c>
      <c r="O15">
        <v>0</v>
      </c>
      <c r="P15">
        <v>249</v>
      </c>
      <c r="Q15">
        <v>12</v>
      </c>
      <c r="R15">
        <f t="shared" si="2"/>
        <v>3062.7876000000001</v>
      </c>
      <c r="S15">
        <f t="shared" si="3"/>
        <v>-84.077600000000075</v>
      </c>
      <c r="T15">
        <f t="shared" si="4"/>
        <v>7069.0428217600129</v>
      </c>
      <c r="U15">
        <f t="shared" si="0"/>
        <v>8872713.2641000003</v>
      </c>
      <c r="W15">
        <f t="shared" si="5"/>
        <v>3812.6103000000003</v>
      </c>
      <c r="X15">
        <f t="shared" si="6"/>
        <v>833.90030000000024</v>
      </c>
    </row>
    <row r="16" spans="1:24" x14ac:dyDescent="0.3">
      <c r="A16">
        <v>2008</v>
      </c>
      <c r="B16">
        <v>14</v>
      </c>
      <c r="C16" t="str">
        <f t="shared" si="1"/>
        <v>14 2008</v>
      </c>
      <c r="D16">
        <v>315</v>
      </c>
      <c r="E16">
        <v>0</v>
      </c>
      <c r="F16">
        <v>276</v>
      </c>
      <c r="G16">
        <v>3221.83</v>
      </c>
      <c r="H16">
        <v>276</v>
      </c>
      <c r="I16">
        <v>7</v>
      </c>
      <c r="J16">
        <v>4</v>
      </c>
      <c r="K16">
        <v>265</v>
      </c>
      <c r="L16">
        <v>0</v>
      </c>
      <c r="M16">
        <v>0</v>
      </c>
      <c r="N16">
        <v>2</v>
      </c>
      <c r="O16">
        <v>0</v>
      </c>
      <c r="P16">
        <v>274</v>
      </c>
      <c r="Q16">
        <v>9</v>
      </c>
      <c r="R16">
        <f t="shared" si="2"/>
        <v>3317.9531999999999</v>
      </c>
      <c r="S16">
        <f t="shared" si="3"/>
        <v>-96.123199999999997</v>
      </c>
      <c r="T16">
        <f t="shared" si="4"/>
        <v>9239.6695782400002</v>
      </c>
      <c r="U16">
        <f t="shared" si="0"/>
        <v>10380188.548899999</v>
      </c>
      <c r="W16">
        <f t="shared" si="5"/>
        <v>3546.1165000000001</v>
      </c>
      <c r="X16">
        <f t="shared" si="6"/>
        <v>324.28650000000016</v>
      </c>
    </row>
    <row r="17" spans="1:24" x14ac:dyDescent="0.3">
      <c r="A17">
        <v>2008</v>
      </c>
      <c r="B17">
        <v>15</v>
      </c>
      <c r="C17" t="str">
        <f t="shared" si="1"/>
        <v>15 2008</v>
      </c>
      <c r="D17">
        <v>351</v>
      </c>
      <c r="E17">
        <v>2</v>
      </c>
      <c r="F17">
        <v>283</v>
      </c>
      <c r="G17">
        <v>3805.39</v>
      </c>
      <c r="H17">
        <v>283</v>
      </c>
      <c r="I17">
        <v>1</v>
      </c>
      <c r="J17">
        <v>2</v>
      </c>
      <c r="K17">
        <v>280</v>
      </c>
      <c r="L17">
        <v>0</v>
      </c>
      <c r="M17">
        <v>0</v>
      </c>
      <c r="N17">
        <v>0</v>
      </c>
      <c r="O17">
        <v>2</v>
      </c>
      <c r="P17">
        <v>281</v>
      </c>
      <c r="Q17">
        <v>3</v>
      </c>
      <c r="R17">
        <f t="shared" si="2"/>
        <v>3552.9494</v>
      </c>
      <c r="S17">
        <f t="shared" si="3"/>
        <v>252.4405999999999</v>
      </c>
      <c r="T17">
        <f t="shared" si="4"/>
        <v>63726.256528359954</v>
      </c>
      <c r="U17">
        <f t="shared" si="0"/>
        <v>14480993.052099999</v>
      </c>
      <c r="W17">
        <f t="shared" si="5"/>
        <v>2989.5464000000002</v>
      </c>
      <c r="X17">
        <f t="shared" si="6"/>
        <v>-815.8435999999997</v>
      </c>
    </row>
    <row r="18" spans="1:24" x14ac:dyDescent="0.3">
      <c r="A18">
        <v>2008</v>
      </c>
      <c r="B18">
        <v>16</v>
      </c>
      <c r="C18" t="str">
        <f t="shared" si="1"/>
        <v>16 2008</v>
      </c>
      <c r="D18">
        <v>285</v>
      </c>
      <c r="E18">
        <v>0</v>
      </c>
      <c r="F18">
        <v>248</v>
      </c>
      <c r="G18">
        <v>2870.76</v>
      </c>
      <c r="H18">
        <v>248</v>
      </c>
      <c r="I18">
        <v>3</v>
      </c>
      <c r="J18">
        <v>2</v>
      </c>
      <c r="K18">
        <v>243</v>
      </c>
      <c r="L18">
        <v>0</v>
      </c>
      <c r="M18">
        <v>0</v>
      </c>
      <c r="N18">
        <v>4</v>
      </c>
      <c r="O18">
        <v>0</v>
      </c>
      <c r="P18">
        <v>244</v>
      </c>
      <c r="Q18">
        <v>6</v>
      </c>
      <c r="R18">
        <f t="shared" si="2"/>
        <v>2968.1419000000001</v>
      </c>
      <c r="S18">
        <f t="shared" si="3"/>
        <v>-97.38189999999986</v>
      </c>
      <c r="T18">
        <f t="shared" si="4"/>
        <v>9483.2344476099734</v>
      </c>
      <c r="U18">
        <f t="shared" si="0"/>
        <v>8241262.9776000008</v>
      </c>
      <c r="W18">
        <f t="shared" si="5"/>
        <v>3247.3670000000002</v>
      </c>
      <c r="X18">
        <f t="shared" si="6"/>
        <v>376.60699999999997</v>
      </c>
    </row>
    <row r="19" spans="1:24" x14ac:dyDescent="0.3">
      <c r="A19">
        <v>2008</v>
      </c>
      <c r="B19">
        <v>17</v>
      </c>
      <c r="C19" t="str">
        <f t="shared" si="1"/>
        <v>17 2008</v>
      </c>
      <c r="D19">
        <v>316</v>
      </c>
      <c r="E19">
        <v>3</v>
      </c>
      <c r="F19">
        <v>282</v>
      </c>
      <c r="G19">
        <v>3353.81</v>
      </c>
      <c r="H19">
        <v>282</v>
      </c>
      <c r="I19">
        <v>1</v>
      </c>
      <c r="J19">
        <v>5</v>
      </c>
      <c r="K19">
        <v>276</v>
      </c>
      <c r="L19">
        <v>0</v>
      </c>
      <c r="M19">
        <v>0</v>
      </c>
      <c r="N19">
        <v>1</v>
      </c>
      <c r="O19">
        <v>3</v>
      </c>
      <c r="P19">
        <v>278</v>
      </c>
      <c r="Q19">
        <v>8</v>
      </c>
      <c r="R19">
        <f t="shared" si="2"/>
        <v>3355.8206</v>
      </c>
      <c r="S19">
        <f t="shared" si="3"/>
        <v>-2.0106000000000677</v>
      </c>
      <c r="T19">
        <f t="shared" si="4"/>
        <v>4.0425123600002717</v>
      </c>
      <c r="U19">
        <f t="shared" si="0"/>
        <v>11248041.516099999</v>
      </c>
      <c r="W19">
        <f t="shared" si="5"/>
        <v>3240.9809</v>
      </c>
      <c r="X19">
        <f t="shared" si="6"/>
        <v>-112.82909999999993</v>
      </c>
    </row>
    <row r="20" spans="1:24" x14ac:dyDescent="0.3">
      <c r="A20">
        <v>2008</v>
      </c>
      <c r="B20">
        <v>18</v>
      </c>
      <c r="C20" t="str">
        <f t="shared" si="1"/>
        <v>18 2008</v>
      </c>
      <c r="D20">
        <v>360</v>
      </c>
      <c r="E20">
        <v>0</v>
      </c>
      <c r="F20">
        <v>311</v>
      </c>
      <c r="G20">
        <v>3697.93</v>
      </c>
      <c r="H20">
        <v>311</v>
      </c>
      <c r="I20">
        <v>2</v>
      </c>
      <c r="J20">
        <v>7</v>
      </c>
      <c r="K20">
        <v>302</v>
      </c>
      <c r="L20">
        <v>0</v>
      </c>
      <c r="M20">
        <v>0</v>
      </c>
      <c r="N20">
        <v>0</v>
      </c>
      <c r="O20">
        <v>0</v>
      </c>
      <c r="P20">
        <v>311</v>
      </c>
      <c r="Q20">
        <v>8</v>
      </c>
      <c r="R20">
        <f t="shared" si="2"/>
        <v>3784.9174000000003</v>
      </c>
      <c r="S20">
        <f t="shared" si="3"/>
        <v>-86.987400000000434</v>
      </c>
      <c r="T20">
        <f t="shared" si="4"/>
        <v>7566.8077587600756</v>
      </c>
      <c r="U20">
        <f t="shared" si="0"/>
        <v>13674686.284899998</v>
      </c>
      <c r="W20">
        <f t="shared" si="5"/>
        <v>3320.4016000000001</v>
      </c>
      <c r="X20">
        <f t="shared" si="6"/>
        <v>-377.52839999999969</v>
      </c>
    </row>
    <row r="21" spans="1:24" x14ac:dyDescent="0.3">
      <c r="A21">
        <v>2008</v>
      </c>
      <c r="B21">
        <v>19</v>
      </c>
      <c r="C21" t="str">
        <f t="shared" si="1"/>
        <v>19 2008</v>
      </c>
      <c r="D21">
        <v>456.34999850000003</v>
      </c>
      <c r="E21">
        <v>1</v>
      </c>
      <c r="F21">
        <v>395</v>
      </c>
      <c r="G21">
        <v>4775.3320409999997</v>
      </c>
      <c r="H21">
        <v>395</v>
      </c>
      <c r="I21">
        <v>4</v>
      </c>
      <c r="J21">
        <v>9</v>
      </c>
      <c r="K21">
        <v>382</v>
      </c>
      <c r="L21">
        <v>0</v>
      </c>
      <c r="M21">
        <v>0</v>
      </c>
      <c r="N21">
        <v>4</v>
      </c>
      <c r="O21">
        <v>1</v>
      </c>
      <c r="P21">
        <v>390</v>
      </c>
      <c r="Q21">
        <v>16</v>
      </c>
      <c r="R21">
        <f t="shared" si="2"/>
        <v>4868.7717561441505</v>
      </c>
      <c r="S21">
        <f t="shared" si="3"/>
        <v>-93.439715144150796</v>
      </c>
      <c r="T21">
        <f t="shared" si="4"/>
        <v>8730.9803662200429</v>
      </c>
      <c r="U21">
        <f t="shared" si="0"/>
        <v>22803796.101801224</v>
      </c>
      <c r="W21">
        <f t="shared" si="5"/>
        <v>3782.4917</v>
      </c>
      <c r="X21">
        <f t="shared" si="6"/>
        <v>-992.84034099999963</v>
      </c>
    </row>
    <row r="22" spans="1:24" x14ac:dyDescent="0.3">
      <c r="A22">
        <v>2008</v>
      </c>
      <c r="B22">
        <v>20</v>
      </c>
      <c r="C22" t="str">
        <f t="shared" si="1"/>
        <v>20 2008</v>
      </c>
      <c r="D22">
        <v>396</v>
      </c>
      <c r="E22">
        <v>2</v>
      </c>
      <c r="F22">
        <v>355</v>
      </c>
      <c r="G22">
        <v>4396.4399999999996</v>
      </c>
      <c r="H22">
        <v>355</v>
      </c>
      <c r="I22">
        <v>12</v>
      </c>
      <c r="J22">
        <v>12</v>
      </c>
      <c r="K22">
        <v>331</v>
      </c>
      <c r="L22">
        <v>0</v>
      </c>
      <c r="M22">
        <v>0</v>
      </c>
      <c r="N22">
        <v>3</v>
      </c>
      <c r="O22">
        <v>2</v>
      </c>
      <c r="P22">
        <v>350</v>
      </c>
      <c r="Q22">
        <v>16</v>
      </c>
      <c r="R22">
        <f t="shared" si="2"/>
        <v>4278.9193999999998</v>
      </c>
      <c r="S22">
        <f t="shared" si="3"/>
        <v>117.52059999999983</v>
      </c>
      <c r="T22">
        <f t="shared" si="4"/>
        <v>13811.09142435996</v>
      </c>
      <c r="U22">
        <f t="shared" si="0"/>
        <v>19328684.673599996</v>
      </c>
      <c r="W22">
        <f t="shared" si="5"/>
        <v>4252.7798000000003</v>
      </c>
      <c r="X22">
        <f t="shared" si="6"/>
        <v>-143.66019999999935</v>
      </c>
    </row>
    <row r="23" spans="1:24" x14ac:dyDescent="0.3">
      <c r="A23">
        <v>2008</v>
      </c>
      <c r="B23">
        <v>21</v>
      </c>
      <c r="C23" t="str">
        <f t="shared" si="1"/>
        <v>21 2008</v>
      </c>
      <c r="D23">
        <v>444</v>
      </c>
      <c r="E23">
        <v>0</v>
      </c>
      <c r="F23">
        <v>390</v>
      </c>
      <c r="G23">
        <v>4776.04</v>
      </c>
      <c r="H23">
        <v>390</v>
      </c>
      <c r="I23">
        <v>4</v>
      </c>
      <c r="J23">
        <v>9</v>
      </c>
      <c r="K23">
        <v>377</v>
      </c>
      <c r="L23">
        <v>0</v>
      </c>
      <c r="M23">
        <v>0</v>
      </c>
      <c r="N23">
        <v>0</v>
      </c>
      <c r="O23">
        <v>0</v>
      </c>
      <c r="P23">
        <v>390</v>
      </c>
      <c r="Q23">
        <v>13</v>
      </c>
      <c r="R23">
        <f t="shared" si="2"/>
        <v>4757.4566999999997</v>
      </c>
      <c r="S23">
        <f t="shared" si="3"/>
        <v>18.583300000000236</v>
      </c>
      <c r="T23">
        <f t="shared" si="4"/>
        <v>345.33903889000874</v>
      </c>
      <c r="U23">
        <f t="shared" si="0"/>
        <v>22810558.081599999</v>
      </c>
      <c r="W23">
        <f t="shared" si="5"/>
        <v>3707.0950000000003</v>
      </c>
      <c r="X23">
        <f t="shared" si="6"/>
        <v>-1068.9449999999997</v>
      </c>
    </row>
    <row r="24" spans="1:24" x14ac:dyDescent="0.3">
      <c r="A24">
        <v>2008</v>
      </c>
      <c r="B24">
        <v>22</v>
      </c>
      <c r="C24" t="str">
        <f t="shared" si="1"/>
        <v>22 2008</v>
      </c>
      <c r="D24">
        <v>486</v>
      </c>
      <c r="E24">
        <v>0</v>
      </c>
      <c r="F24">
        <v>437</v>
      </c>
      <c r="G24">
        <v>5171.7299999999996</v>
      </c>
      <c r="H24">
        <v>437</v>
      </c>
      <c r="I24">
        <v>9</v>
      </c>
      <c r="J24">
        <v>9</v>
      </c>
      <c r="K24">
        <v>419</v>
      </c>
      <c r="L24">
        <v>0</v>
      </c>
      <c r="M24">
        <v>0</v>
      </c>
      <c r="N24">
        <v>0</v>
      </c>
      <c r="O24">
        <v>0</v>
      </c>
      <c r="P24">
        <v>437</v>
      </c>
      <c r="Q24">
        <v>22</v>
      </c>
      <c r="R24">
        <f t="shared" si="2"/>
        <v>5307.4678000000004</v>
      </c>
      <c r="S24">
        <f t="shared" si="3"/>
        <v>-135.73780000000079</v>
      </c>
      <c r="T24">
        <f t="shared" si="4"/>
        <v>18424.750348840214</v>
      </c>
      <c r="U24">
        <f t="shared" si="0"/>
        <v>26746791.192899995</v>
      </c>
      <c r="W24">
        <f t="shared" si="5"/>
        <v>4377.5536000000002</v>
      </c>
      <c r="X24">
        <f t="shared" si="6"/>
        <v>-794.17639999999938</v>
      </c>
    </row>
    <row r="25" spans="1:24" x14ac:dyDescent="0.3">
      <c r="A25">
        <v>2008</v>
      </c>
      <c r="B25">
        <v>23</v>
      </c>
      <c r="C25" t="str">
        <f t="shared" si="1"/>
        <v>23 2008</v>
      </c>
      <c r="D25">
        <v>388</v>
      </c>
      <c r="E25">
        <v>0</v>
      </c>
      <c r="F25">
        <v>341</v>
      </c>
      <c r="G25">
        <v>4038.41</v>
      </c>
      <c r="H25">
        <v>341</v>
      </c>
      <c r="I25">
        <v>4</v>
      </c>
      <c r="J25">
        <v>19</v>
      </c>
      <c r="K25">
        <v>318</v>
      </c>
      <c r="L25">
        <v>0</v>
      </c>
      <c r="M25">
        <v>0</v>
      </c>
      <c r="N25">
        <v>8</v>
      </c>
      <c r="O25">
        <v>0</v>
      </c>
      <c r="P25">
        <v>333</v>
      </c>
      <c r="Q25">
        <v>19</v>
      </c>
      <c r="R25">
        <f t="shared" si="2"/>
        <v>4159.152900000001</v>
      </c>
      <c r="S25">
        <f t="shared" si="3"/>
        <v>-120.7429000000011</v>
      </c>
      <c r="T25">
        <f t="shared" si="4"/>
        <v>14578.847900410266</v>
      </c>
      <c r="U25">
        <f t="shared" si="0"/>
        <v>16308755.3281</v>
      </c>
      <c r="W25">
        <f t="shared" si="5"/>
        <v>3999.3834000000002</v>
      </c>
      <c r="X25">
        <f t="shared" si="6"/>
        <v>-39.026599999999689</v>
      </c>
    </row>
    <row r="26" spans="1:24" x14ac:dyDescent="0.3">
      <c r="A26">
        <v>2008</v>
      </c>
      <c r="B26">
        <v>24</v>
      </c>
      <c r="C26" t="str">
        <f t="shared" si="1"/>
        <v>24 2008</v>
      </c>
      <c r="D26">
        <v>543</v>
      </c>
      <c r="E26">
        <v>0</v>
      </c>
      <c r="F26">
        <v>471</v>
      </c>
      <c r="G26">
        <v>6150.81</v>
      </c>
      <c r="H26">
        <v>471</v>
      </c>
      <c r="I26">
        <v>18</v>
      </c>
      <c r="J26">
        <v>15</v>
      </c>
      <c r="K26">
        <v>438</v>
      </c>
      <c r="L26">
        <v>0</v>
      </c>
      <c r="M26">
        <v>0</v>
      </c>
      <c r="N26">
        <v>0</v>
      </c>
      <c r="O26">
        <v>0</v>
      </c>
      <c r="P26">
        <v>471</v>
      </c>
      <c r="Q26">
        <v>24</v>
      </c>
      <c r="R26">
        <f t="shared" si="2"/>
        <v>5848.6478999999999</v>
      </c>
      <c r="S26">
        <f t="shared" si="3"/>
        <v>302.16210000000046</v>
      </c>
      <c r="T26">
        <f t="shared" si="4"/>
        <v>91301.934676410281</v>
      </c>
      <c r="U26">
        <f t="shared" si="0"/>
        <v>37832463.656100005</v>
      </c>
      <c r="W26">
        <f t="shared" si="5"/>
        <v>5008.9701999999997</v>
      </c>
      <c r="X26">
        <f t="shared" si="6"/>
        <v>-1141.8398000000007</v>
      </c>
    </row>
    <row r="27" spans="1:24" x14ac:dyDescent="0.3">
      <c r="A27">
        <v>2008</v>
      </c>
      <c r="B27">
        <v>25</v>
      </c>
      <c r="C27" t="str">
        <f t="shared" si="1"/>
        <v>25 2008</v>
      </c>
      <c r="D27">
        <v>493</v>
      </c>
      <c r="E27">
        <v>0</v>
      </c>
      <c r="F27">
        <v>432</v>
      </c>
      <c r="G27">
        <v>5289.63</v>
      </c>
      <c r="H27">
        <v>432</v>
      </c>
      <c r="I27">
        <v>11</v>
      </c>
      <c r="J27">
        <v>18</v>
      </c>
      <c r="K27">
        <v>403</v>
      </c>
      <c r="L27">
        <v>0</v>
      </c>
      <c r="M27">
        <v>0</v>
      </c>
      <c r="N27">
        <v>3</v>
      </c>
      <c r="O27">
        <v>0</v>
      </c>
      <c r="P27">
        <v>429</v>
      </c>
      <c r="Q27">
        <v>32</v>
      </c>
      <c r="R27">
        <f t="shared" si="2"/>
        <v>5350.2941000000001</v>
      </c>
      <c r="S27">
        <f t="shared" si="3"/>
        <v>-60.664099999999962</v>
      </c>
      <c r="T27">
        <f t="shared" si="4"/>
        <v>3680.1330288099953</v>
      </c>
      <c r="U27">
        <f t="shared" si="0"/>
        <v>27980185.536900003</v>
      </c>
      <c r="W27">
        <f t="shared" si="5"/>
        <v>4968.5164999999997</v>
      </c>
      <c r="X27">
        <f t="shared" si="6"/>
        <v>-321.11350000000039</v>
      </c>
    </row>
    <row r="28" spans="1:24" x14ac:dyDescent="0.3">
      <c r="A28">
        <v>2008</v>
      </c>
      <c r="B28">
        <v>26</v>
      </c>
      <c r="C28" t="str">
        <f t="shared" si="1"/>
        <v>26 2008</v>
      </c>
      <c r="D28">
        <v>501</v>
      </c>
      <c r="E28">
        <v>18</v>
      </c>
      <c r="F28">
        <v>448</v>
      </c>
      <c r="G28">
        <v>5524.94</v>
      </c>
      <c r="H28">
        <v>448</v>
      </c>
      <c r="I28">
        <v>23</v>
      </c>
      <c r="J28">
        <v>12</v>
      </c>
      <c r="K28">
        <v>413</v>
      </c>
      <c r="L28">
        <v>0</v>
      </c>
      <c r="M28">
        <v>0</v>
      </c>
      <c r="N28">
        <v>0</v>
      </c>
      <c r="O28">
        <v>18</v>
      </c>
      <c r="P28">
        <v>430</v>
      </c>
      <c r="Q28">
        <v>45</v>
      </c>
      <c r="R28">
        <f t="shared" si="2"/>
        <v>5530.8469999999998</v>
      </c>
      <c r="S28">
        <f t="shared" si="3"/>
        <v>-5.9070000000001528</v>
      </c>
      <c r="T28">
        <f t="shared" si="4"/>
        <v>34.892649000001803</v>
      </c>
      <c r="U28">
        <f t="shared" si="0"/>
        <v>30524962.003599994</v>
      </c>
      <c r="W28">
        <f t="shared" si="5"/>
        <v>6193.2581000000009</v>
      </c>
      <c r="X28">
        <f t="shared" si="6"/>
        <v>668.31810000000132</v>
      </c>
    </row>
    <row r="29" spans="1:24" x14ac:dyDescent="0.3">
      <c r="A29">
        <v>2008</v>
      </c>
      <c r="B29">
        <v>27</v>
      </c>
      <c r="C29" t="str">
        <f t="shared" si="1"/>
        <v>27 2008</v>
      </c>
      <c r="D29">
        <v>765</v>
      </c>
      <c r="E29">
        <v>1</v>
      </c>
      <c r="F29">
        <v>691</v>
      </c>
      <c r="G29">
        <v>8134.88</v>
      </c>
      <c r="H29">
        <v>691</v>
      </c>
      <c r="I29">
        <v>13</v>
      </c>
      <c r="J29">
        <v>27</v>
      </c>
      <c r="K29">
        <v>651</v>
      </c>
      <c r="L29">
        <v>0</v>
      </c>
      <c r="M29">
        <v>0</v>
      </c>
      <c r="N29">
        <v>10</v>
      </c>
      <c r="O29">
        <v>1</v>
      </c>
      <c r="P29">
        <v>680</v>
      </c>
      <c r="Q29">
        <v>37</v>
      </c>
      <c r="R29">
        <f t="shared" si="2"/>
        <v>8483.7505999999994</v>
      </c>
      <c r="S29">
        <f t="shared" si="3"/>
        <v>-348.87059999999929</v>
      </c>
      <c r="T29">
        <f t="shared" si="4"/>
        <v>121710.69554435951</v>
      </c>
      <c r="U29">
        <f t="shared" si="0"/>
        <v>66176272.614399999</v>
      </c>
      <c r="W29">
        <f t="shared" si="5"/>
        <v>5331.6274000000003</v>
      </c>
      <c r="X29">
        <f t="shared" si="6"/>
        <v>-2803.2525999999998</v>
      </c>
    </row>
    <row r="30" spans="1:24" x14ac:dyDescent="0.3">
      <c r="A30">
        <v>2008</v>
      </c>
      <c r="B30">
        <v>28</v>
      </c>
      <c r="C30" t="str">
        <f t="shared" si="1"/>
        <v>28 2008</v>
      </c>
      <c r="D30">
        <v>382</v>
      </c>
      <c r="E30">
        <v>6</v>
      </c>
      <c r="F30">
        <v>349</v>
      </c>
      <c r="G30">
        <v>3989.35</v>
      </c>
      <c r="H30">
        <v>349</v>
      </c>
      <c r="I30">
        <v>5</v>
      </c>
      <c r="J30">
        <v>19</v>
      </c>
      <c r="K30">
        <v>325</v>
      </c>
      <c r="L30">
        <v>0</v>
      </c>
      <c r="M30">
        <v>0</v>
      </c>
      <c r="N30">
        <v>1</v>
      </c>
      <c r="O30">
        <v>6</v>
      </c>
      <c r="P30">
        <v>342</v>
      </c>
      <c r="Q30">
        <v>17</v>
      </c>
      <c r="R30">
        <f t="shared" si="2"/>
        <v>4164.3013000000001</v>
      </c>
      <c r="S30">
        <f t="shared" si="3"/>
        <v>-174.95130000000017</v>
      </c>
      <c r="T30">
        <f t="shared" si="4"/>
        <v>30607.95737169006</v>
      </c>
      <c r="U30">
        <f t="shared" si="0"/>
        <v>15914913.422499999</v>
      </c>
      <c r="W30">
        <f t="shared" si="5"/>
        <v>4091.4263000000001</v>
      </c>
      <c r="X30">
        <f t="shared" si="6"/>
        <v>102.07630000000017</v>
      </c>
    </row>
    <row r="31" spans="1:24" x14ac:dyDescent="0.3">
      <c r="A31">
        <v>2008</v>
      </c>
      <c r="B31">
        <v>29</v>
      </c>
      <c r="C31" t="str">
        <f t="shared" si="1"/>
        <v>29 2008</v>
      </c>
      <c r="D31">
        <v>558</v>
      </c>
      <c r="E31">
        <v>0</v>
      </c>
      <c r="F31">
        <v>500</v>
      </c>
      <c r="G31">
        <v>5844.87</v>
      </c>
      <c r="H31">
        <v>500</v>
      </c>
      <c r="I31">
        <v>10</v>
      </c>
      <c r="J31">
        <v>17</v>
      </c>
      <c r="K31">
        <v>473</v>
      </c>
      <c r="L31">
        <v>0</v>
      </c>
      <c r="M31">
        <v>0</v>
      </c>
      <c r="N31">
        <v>0</v>
      </c>
      <c r="O31">
        <v>0</v>
      </c>
      <c r="P31">
        <v>500</v>
      </c>
      <c r="Q31">
        <v>34</v>
      </c>
      <c r="R31">
        <f t="shared" si="2"/>
        <v>6137.2246000000005</v>
      </c>
      <c r="S31">
        <f t="shared" si="3"/>
        <v>-292.35460000000057</v>
      </c>
      <c r="T31">
        <f t="shared" si="4"/>
        <v>85471.212141160329</v>
      </c>
      <c r="U31">
        <f t="shared" si="0"/>
        <v>34162505.3169</v>
      </c>
      <c r="W31">
        <f t="shared" si="5"/>
        <v>5088.7160999999996</v>
      </c>
      <c r="X31">
        <f t="shared" si="6"/>
        <v>-756.15390000000025</v>
      </c>
    </row>
    <row r="32" spans="1:24" x14ac:dyDescent="0.3">
      <c r="A32">
        <v>2008</v>
      </c>
      <c r="B32">
        <v>30</v>
      </c>
      <c r="C32" t="str">
        <f t="shared" si="1"/>
        <v>30 2008</v>
      </c>
      <c r="D32">
        <v>465</v>
      </c>
      <c r="E32">
        <v>10</v>
      </c>
      <c r="F32">
        <v>422</v>
      </c>
      <c r="G32">
        <v>4827.92</v>
      </c>
      <c r="H32">
        <v>422</v>
      </c>
      <c r="I32">
        <v>4</v>
      </c>
      <c r="J32">
        <v>12</v>
      </c>
      <c r="K32">
        <v>406</v>
      </c>
      <c r="L32">
        <v>0</v>
      </c>
      <c r="M32">
        <v>0</v>
      </c>
      <c r="N32">
        <v>0</v>
      </c>
      <c r="O32">
        <v>10</v>
      </c>
      <c r="P32">
        <v>412</v>
      </c>
      <c r="Q32">
        <v>28</v>
      </c>
      <c r="R32">
        <f t="shared" si="2"/>
        <v>5114.3197</v>
      </c>
      <c r="S32">
        <f t="shared" si="3"/>
        <v>-286.39969999999994</v>
      </c>
      <c r="T32">
        <f t="shared" si="4"/>
        <v>82024.788160089971</v>
      </c>
      <c r="U32">
        <f t="shared" si="0"/>
        <v>23308811.5264</v>
      </c>
      <c r="W32">
        <f t="shared" si="5"/>
        <v>4532.1460000000006</v>
      </c>
      <c r="X32">
        <f t="shared" si="6"/>
        <v>-295.77399999999943</v>
      </c>
    </row>
    <row r="33" spans="1:24" x14ac:dyDescent="0.3">
      <c r="A33">
        <v>2008</v>
      </c>
      <c r="B33">
        <v>31</v>
      </c>
      <c r="C33" t="str">
        <f t="shared" si="1"/>
        <v>31 2008</v>
      </c>
      <c r="D33">
        <v>530</v>
      </c>
      <c r="E33">
        <v>9</v>
      </c>
      <c r="F33">
        <v>485</v>
      </c>
      <c r="G33">
        <v>5575.14</v>
      </c>
      <c r="H33">
        <v>485</v>
      </c>
      <c r="I33">
        <v>14</v>
      </c>
      <c r="J33">
        <v>24</v>
      </c>
      <c r="K33">
        <v>447</v>
      </c>
      <c r="L33">
        <v>0</v>
      </c>
      <c r="M33">
        <v>0</v>
      </c>
      <c r="N33">
        <v>3</v>
      </c>
      <c r="O33">
        <v>9</v>
      </c>
      <c r="P33">
        <v>473</v>
      </c>
      <c r="Q33">
        <v>29</v>
      </c>
      <c r="R33">
        <f t="shared" si="2"/>
        <v>5868.9868999999999</v>
      </c>
      <c r="S33">
        <f t="shared" si="3"/>
        <v>-293.84689999999955</v>
      </c>
      <c r="T33">
        <f t="shared" si="4"/>
        <v>86346.000639609731</v>
      </c>
      <c r="U33">
        <f t="shared" si="0"/>
        <v>31082186.019600004</v>
      </c>
      <c r="W33">
        <f t="shared" si="5"/>
        <v>5154.9644000000008</v>
      </c>
      <c r="X33">
        <f t="shared" si="6"/>
        <v>-420.17559999999958</v>
      </c>
    </row>
    <row r="34" spans="1:24" x14ac:dyDescent="0.3">
      <c r="A34">
        <v>2008</v>
      </c>
      <c r="B34">
        <v>32</v>
      </c>
      <c r="C34" t="str">
        <f t="shared" si="1"/>
        <v>32 2008</v>
      </c>
      <c r="D34">
        <v>560.15999980000004</v>
      </c>
      <c r="E34">
        <v>0</v>
      </c>
      <c r="F34">
        <v>515</v>
      </c>
      <c r="G34">
        <v>6296.6510820000003</v>
      </c>
      <c r="H34">
        <v>515</v>
      </c>
      <c r="I34">
        <v>9</v>
      </c>
      <c r="J34">
        <v>15</v>
      </c>
      <c r="K34">
        <v>491</v>
      </c>
      <c r="L34">
        <v>0</v>
      </c>
      <c r="M34">
        <v>0</v>
      </c>
      <c r="N34">
        <v>0</v>
      </c>
      <c r="O34">
        <v>0</v>
      </c>
      <c r="P34">
        <v>515</v>
      </c>
      <c r="Q34">
        <v>20</v>
      </c>
      <c r="R34">
        <f t="shared" si="2"/>
        <v>6194.5888228192207</v>
      </c>
      <c r="S34">
        <f t="shared" si="3"/>
        <v>102.06225918077962</v>
      </c>
      <c r="T34">
        <f t="shared" si="4"/>
        <v>10416.704749084634</v>
      </c>
      <c r="U34">
        <f t="shared" ref="U34:U65" si="7">(G34-$G$214)^2</f>
        <v>39647814.848451778</v>
      </c>
      <c r="W34">
        <f t="shared" si="5"/>
        <v>4531.6707999999999</v>
      </c>
      <c r="X34">
        <f t="shared" si="6"/>
        <v>-1764.9802820000004</v>
      </c>
    </row>
    <row r="35" spans="1:24" x14ac:dyDescent="0.3">
      <c r="A35">
        <v>2008</v>
      </c>
      <c r="B35">
        <v>33</v>
      </c>
      <c r="C35" t="str">
        <f t="shared" si="1"/>
        <v>33 2008</v>
      </c>
      <c r="D35">
        <v>481</v>
      </c>
      <c r="E35">
        <v>10</v>
      </c>
      <c r="F35">
        <v>435</v>
      </c>
      <c r="G35">
        <v>5116.92</v>
      </c>
      <c r="H35">
        <v>435</v>
      </c>
      <c r="I35">
        <v>14</v>
      </c>
      <c r="J35">
        <v>17</v>
      </c>
      <c r="K35">
        <v>404</v>
      </c>
      <c r="L35">
        <v>0</v>
      </c>
      <c r="M35">
        <v>0</v>
      </c>
      <c r="N35">
        <v>0</v>
      </c>
      <c r="O35">
        <v>10</v>
      </c>
      <c r="P35">
        <v>425</v>
      </c>
      <c r="Q35">
        <v>28</v>
      </c>
      <c r="R35">
        <f t="shared" si="2"/>
        <v>5284.6865000000007</v>
      </c>
      <c r="S35">
        <f t="shared" si="3"/>
        <v>-167.76650000000063</v>
      </c>
      <c r="T35">
        <f t="shared" si="4"/>
        <v>28145.598522250213</v>
      </c>
      <c r="U35">
        <f t="shared" si="7"/>
        <v>26182870.286400001</v>
      </c>
      <c r="W35">
        <f t="shared" si="5"/>
        <v>5161.2754999999997</v>
      </c>
      <c r="X35">
        <f t="shared" si="6"/>
        <v>44.355499999999665</v>
      </c>
    </row>
    <row r="36" spans="1:24" x14ac:dyDescent="0.3">
      <c r="A36">
        <v>2008</v>
      </c>
      <c r="B36">
        <v>34</v>
      </c>
      <c r="C36" t="str">
        <f t="shared" si="1"/>
        <v>34 2008</v>
      </c>
      <c r="D36">
        <v>486</v>
      </c>
      <c r="E36">
        <v>11</v>
      </c>
      <c r="F36">
        <v>450</v>
      </c>
      <c r="G36">
        <v>5285.49</v>
      </c>
      <c r="H36">
        <v>450</v>
      </c>
      <c r="I36">
        <v>13</v>
      </c>
      <c r="J36">
        <v>30</v>
      </c>
      <c r="K36">
        <v>407</v>
      </c>
      <c r="L36">
        <v>0</v>
      </c>
      <c r="M36">
        <v>0</v>
      </c>
      <c r="N36">
        <v>0</v>
      </c>
      <c r="O36">
        <v>11</v>
      </c>
      <c r="P36">
        <v>439</v>
      </c>
      <c r="Q36">
        <v>45</v>
      </c>
      <c r="R36">
        <f t="shared" si="2"/>
        <v>5453.9660999999996</v>
      </c>
      <c r="S36">
        <f t="shared" si="3"/>
        <v>-168.47609999999986</v>
      </c>
      <c r="T36">
        <f t="shared" si="4"/>
        <v>28384.196271209952</v>
      </c>
      <c r="U36">
        <f t="shared" si="7"/>
        <v>27936404.540099997</v>
      </c>
      <c r="W36">
        <f t="shared" si="5"/>
        <v>5823.5360999999994</v>
      </c>
      <c r="X36">
        <f t="shared" si="6"/>
        <v>538.04609999999957</v>
      </c>
    </row>
    <row r="37" spans="1:24" x14ac:dyDescent="0.3">
      <c r="A37">
        <v>2008</v>
      </c>
      <c r="B37">
        <v>35</v>
      </c>
      <c r="C37" t="str">
        <f t="shared" si="1"/>
        <v>35 2008</v>
      </c>
      <c r="D37">
        <v>551.5</v>
      </c>
      <c r="E37">
        <v>24</v>
      </c>
      <c r="F37">
        <v>504</v>
      </c>
      <c r="G37">
        <v>6055.42</v>
      </c>
      <c r="H37">
        <v>504</v>
      </c>
      <c r="I37">
        <v>15</v>
      </c>
      <c r="J37">
        <v>23</v>
      </c>
      <c r="K37">
        <v>466</v>
      </c>
      <c r="L37">
        <v>0</v>
      </c>
      <c r="M37">
        <v>0</v>
      </c>
      <c r="N37">
        <v>0</v>
      </c>
      <c r="O37">
        <v>24</v>
      </c>
      <c r="P37">
        <v>480</v>
      </c>
      <c r="Q37">
        <v>38</v>
      </c>
      <c r="R37">
        <f t="shared" si="2"/>
        <v>6134.4816499999997</v>
      </c>
      <c r="S37">
        <f t="shared" si="3"/>
        <v>-79.061649999999645</v>
      </c>
      <c r="T37">
        <f t="shared" si="4"/>
        <v>6250.7445007224442</v>
      </c>
      <c r="U37">
        <f t="shared" si="7"/>
        <v>36668111.376400001</v>
      </c>
      <c r="W37">
        <f t="shared" si="5"/>
        <v>5672.8176999999996</v>
      </c>
      <c r="X37">
        <f t="shared" si="6"/>
        <v>-382.60230000000047</v>
      </c>
    </row>
    <row r="38" spans="1:24" x14ac:dyDescent="0.3">
      <c r="A38">
        <v>2008</v>
      </c>
      <c r="B38">
        <v>36</v>
      </c>
      <c r="C38" t="str">
        <f t="shared" si="1"/>
        <v>36 2008</v>
      </c>
      <c r="D38">
        <v>430</v>
      </c>
      <c r="E38">
        <v>3</v>
      </c>
      <c r="F38">
        <v>390</v>
      </c>
      <c r="G38">
        <v>4478.49</v>
      </c>
      <c r="H38">
        <v>390</v>
      </c>
      <c r="I38">
        <v>11</v>
      </c>
      <c r="J38">
        <v>19</v>
      </c>
      <c r="K38">
        <v>360</v>
      </c>
      <c r="L38">
        <v>0</v>
      </c>
      <c r="M38">
        <v>0</v>
      </c>
      <c r="N38">
        <v>0</v>
      </c>
      <c r="O38">
        <v>3</v>
      </c>
      <c r="P38">
        <v>387</v>
      </c>
      <c r="Q38">
        <v>22</v>
      </c>
      <c r="R38">
        <f t="shared" si="2"/>
        <v>4702.4258</v>
      </c>
      <c r="S38">
        <f t="shared" si="3"/>
        <v>-223.9358000000002</v>
      </c>
      <c r="T38">
        <f t="shared" si="4"/>
        <v>50147.242521640088</v>
      </c>
      <c r="U38">
        <f t="shared" si="7"/>
        <v>20056872.680099998</v>
      </c>
      <c r="W38">
        <f t="shared" si="5"/>
        <v>4819.3850000000002</v>
      </c>
      <c r="X38">
        <f t="shared" si="6"/>
        <v>340.89500000000044</v>
      </c>
    </row>
    <row r="39" spans="1:24" x14ac:dyDescent="0.3">
      <c r="A39">
        <v>2008</v>
      </c>
      <c r="B39">
        <v>37</v>
      </c>
      <c r="C39" t="str">
        <f t="shared" si="1"/>
        <v>37 2008</v>
      </c>
      <c r="D39">
        <v>408.17</v>
      </c>
      <c r="E39">
        <v>0</v>
      </c>
      <c r="F39">
        <v>357</v>
      </c>
      <c r="G39">
        <v>4022.3591999999999</v>
      </c>
      <c r="H39">
        <v>357</v>
      </c>
      <c r="I39">
        <v>6</v>
      </c>
      <c r="J39">
        <v>6</v>
      </c>
      <c r="K39">
        <v>345</v>
      </c>
      <c r="L39">
        <v>0</v>
      </c>
      <c r="M39">
        <v>0</v>
      </c>
      <c r="N39">
        <v>0</v>
      </c>
      <c r="O39">
        <v>0</v>
      </c>
      <c r="P39">
        <v>357</v>
      </c>
      <c r="Q39">
        <v>16</v>
      </c>
      <c r="R39">
        <f t="shared" si="2"/>
        <v>4362.4474629999995</v>
      </c>
      <c r="S39">
        <f t="shared" si="3"/>
        <v>-340.08826299999964</v>
      </c>
      <c r="T39">
        <f t="shared" si="4"/>
        <v>115660.02663035692</v>
      </c>
      <c r="U39">
        <f t="shared" si="7"/>
        <v>16179373.533824639</v>
      </c>
      <c r="W39">
        <f t="shared" si="5"/>
        <v>4318.6530999999995</v>
      </c>
      <c r="X39">
        <f t="shared" si="6"/>
        <v>296.29389999999967</v>
      </c>
    </row>
    <row r="40" spans="1:24" x14ac:dyDescent="0.3">
      <c r="A40">
        <v>2008</v>
      </c>
      <c r="B40">
        <v>38</v>
      </c>
      <c r="C40" t="str">
        <f t="shared" si="1"/>
        <v>38 2008</v>
      </c>
      <c r="D40">
        <v>352.17</v>
      </c>
      <c r="E40">
        <v>9</v>
      </c>
      <c r="F40">
        <v>314</v>
      </c>
      <c r="G40">
        <v>3721.0838990000002</v>
      </c>
      <c r="H40">
        <v>314</v>
      </c>
      <c r="I40">
        <v>8</v>
      </c>
      <c r="J40">
        <v>24</v>
      </c>
      <c r="K40">
        <v>282</v>
      </c>
      <c r="L40">
        <v>0</v>
      </c>
      <c r="M40">
        <v>0</v>
      </c>
      <c r="N40">
        <v>0</v>
      </c>
      <c r="O40">
        <v>9</v>
      </c>
      <c r="P40">
        <v>305</v>
      </c>
      <c r="Q40">
        <v>20</v>
      </c>
      <c r="R40">
        <f t="shared" si="2"/>
        <v>3793.037863</v>
      </c>
      <c r="S40">
        <f t="shared" si="3"/>
        <v>-71.953963999999814</v>
      </c>
      <c r="T40">
        <f t="shared" si="4"/>
        <v>5177.3729353132694</v>
      </c>
      <c r="U40">
        <f t="shared" si="7"/>
        <v>13846465.383397045</v>
      </c>
      <c r="W40">
        <f t="shared" si="5"/>
        <v>4617.3276000000005</v>
      </c>
      <c r="X40">
        <f t="shared" si="6"/>
        <v>896.24370100000033</v>
      </c>
    </row>
    <row r="41" spans="1:24" x14ac:dyDescent="0.3">
      <c r="A41">
        <v>2008</v>
      </c>
      <c r="B41">
        <v>39</v>
      </c>
      <c r="C41" t="str">
        <f t="shared" si="1"/>
        <v>39 2008</v>
      </c>
      <c r="D41">
        <v>401</v>
      </c>
      <c r="E41">
        <v>9</v>
      </c>
      <c r="F41">
        <v>365</v>
      </c>
      <c r="G41">
        <v>4079.3</v>
      </c>
      <c r="H41">
        <v>365</v>
      </c>
      <c r="I41">
        <v>7</v>
      </c>
      <c r="J41">
        <v>28</v>
      </c>
      <c r="K41">
        <v>330</v>
      </c>
      <c r="L41">
        <v>0</v>
      </c>
      <c r="M41">
        <v>0</v>
      </c>
      <c r="N41">
        <v>0</v>
      </c>
      <c r="O41">
        <v>9</v>
      </c>
      <c r="P41">
        <v>356</v>
      </c>
      <c r="Q41">
        <v>21</v>
      </c>
      <c r="R41">
        <f t="shared" si="2"/>
        <v>4382.1733999999997</v>
      </c>
      <c r="S41">
        <f t="shared" si="3"/>
        <v>-302.87339999999949</v>
      </c>
      <c r="T41">
        <f t="shared" si="4"/>
        <v>91732.29642755969</v>
      </c>
      <c r="U41">
        <f t="shared" si="7"/>
        <v>16640688.490000002</v>
      </c>
      <c r="W41">
        <f t="shared" si="5"/>
        <v>4625.9258</v>
      </c>
      <c r="X41">
        <f t="shared" si="6"/>
        <v>546.6257999999998</v>
      </c>
    </row>
    <row r="42" spans="1:24" x14ac:dyDescent="0.3">
      <c r="A42">
        <v>2008</v>
      </c>
      <c r="B42">
        <v>40</v>
      </c>
      <c r="C42" t="str">
        <f t="shared" si="1"/>
        <v>40 2008</v>
      </c>
      <c r="D42">
        <v>375.51</v>
      </c>
      <c r="E42">
        <v>3</v>
      </c>
      <c r="F42">
        <v>322</v>
      </c>
      <c r="G42">
        <v>3742.0698000000002</v>
      </c>
      <c r="H42">
        <v>322</v>
      </c>
      <c r="I42">
        <v>9</v>
      </c>
      <c r="J42">
        <v>22</v>
      </c>
      <c r="K42">
        <v>291</v>
      </c>
      <c r="L42">
        <v>0</v>
      </c>
      <c r="M42">
        <v>0</v>
      </c>
      <c r="N42">
        <v>0</v>
      </c>
      <c r="O42">
        <v>3</v>
      </c>
      <c r="P42">
        <v>319</v>
      </c>
      <c r="Q42">
        <v>24</v>
      </c>
      <c r="R42">
        <f t="shared" si="2"/>
        <v>3989.8224890000001</v>
      </c>
      <c r="S42">
        <f t="shared" si="3"/>
        <v>-247.75268899999992</v>
      </c>
      <c r="T42">
        <f t="shared" si="4"/>
        <v>61381.394906730682</v>
      </c>
      <c r="U42">
        <f t="shared" si="7"/>
        <v>14003086.388072042</v>
      </c>
      <c r="W42">
        <f t="shared" si="5"/>
        <v>4883.7464</v>
      </c>
      <c r="X42">
        <f t="shared" si="6"/>
        <v>1141.6765999999998</v>
      </c>
    </row>
    <row r="43" spans="1:24" x14ac:dyDescent="0.3">
      <c r="A43">
        <v>2008</v>
      </c>
      <c r="B43">
        <v>41</v>
      </c>
      <c r="C43" t="str">
        <f t="shared" si="1"/>
        <v>41 2008</v>
      </c>
      <c r="D43">
        <v>386</v>
      </c>
      <c r="E43">
        <v>3</v>
      </c>
      <c r="F43">
        <v>332</v>
      </c>
      <c r="G43">
        <v>4255.0200000000004</v>
      </c>
      <c r="H43">
        <v>332</v>
      </c>
      <c r="I43">
        <v>3</v>
      </c>
      <c r="J43">
        <v>23</v>
      </c>
      <c r="K43">
        <v>306</v>
      </c>
      <c r="L43">
        <v>0</v>
      </c>
      <c r="M43">
        <v>0</v>
      </c>
      <c r="N43">
        <v>0</v>
      </c>
      <c r="O43">
        <v>3</v>
      </c>
      <c r="P43">
        <v>329</v>
      </c>
      <c r="Q43">
        <v>14</v>
      </c>
      <c r="R43">
        <f t="shared" si="2"/>
        <v>4079.4494000000004</v>
      </c>
      <c r="S43">
        <f t="shared" si="3"/>
        <v>175.57060000000001</v>
      </c>
      <c r="T43">
        <f t="shared" si="4"/>
        <v>30825.035584360005</v>
      </c>
      <c r="U43">
        <f t="shared" si="7"/>
        <v>18105195.200400002</v>
      </c>
      <c r="W43">
        <f t="shared" si="5"/>
        <v>4163.7606999999998</v>
      </c>
      <c r="X43">
        <f t="shared" si="6"/>
        <v>-91.259300000000621</v>
      </c>
    </row>
    <row r="44" spans="1:24" x14ac:dyDescent="0.3">
      <c r="A44">
        <v>2008</v>
      </c>
      <c r="B44">
        <v>42</v>
      </c>
      <c r="C44" t="str">
        <f t="shared" si="1"/>
        <v>42 2008</v>
      </c>
      <c r="D44">
        <v>357</v>
      </c>
      <c r="E44">
        <v>0</v>
      </c>
      <c r="F44">
        <v>321</v>
      </c>
      <c r="G44">
        <v>3898.64</v>
      </c>
      <c r="H44">
        <v>321</v>
      </c>
      <c r="I44">
        <v>5</v>
      </c>
      <c r="J44">
        <v>18</v>
      </c>
      <c r="K44">
        <v>298</v>
      </c>
      <c r="L44">
        <v>0</v>
      </c>
      <c r="M44">
        <v>0</v>
      </c>
      <c r="N44">
        <v>9</v>
      </c>
      <c r="O44">
        <v>0</v>
      </c>
      <c r="P44">
        <v>312</v>
      </c>
      <c r="Q44">
        <v>16</v>
      </c>
      <c r="R44">
        <f t="shared" si="2"/>
        <v>3850.1481000000003</v>
      </c>
      <c r="S44">
        <f t="shared" si="3"/>
        <v>48.491899999999532</v>
      </c>
      <c r="T44">
        <f t="shared" si="4"/>
        <v>2351.4643656099547</v>
      </c>
      <c r="U44">
        <f t="shared" si="7"/>
        <v>15199393.849599998</v>
      </c>
      <c r="W44">
        <f t="shared" si="5"/>
        <v>4380.7273999999998</v>
      </c>
      <c r="X44">
        <f t="shared" si="6"/>
        <v>482.08739999999989</v>
      </c>
    </row>
    <row r="45" spans="1:24" x14ac:dyDescent="0.3">
      <c r="A45">
        <v>2008</v>
      </c>
      <c r="B45">
        <v>43</v>
      </c>
      <c r="C45" t="str">
        <f t="shared" si="1"/>
        <v>43 2008</v>
      </c>
      <c r="D45">
        <v>354</v>
      </c>
      <c r="E45">
        <v>0</v>
      </c>
      <c r="F45">
        <v>320</v>
      </c>
      <c r="G45">
        <v>3701.65</v>
      </c>
      <c r="H45">
        <v>320</v>
      </c>
      <c r="I45">
        <v>7</v>
      </c>
      <c r="J45">
        <v>17</v>
      </c>
      <c r="K45">
        <v>296</v>
      </c>
      <c r="L45">
        <v>0</v>
      </c>
      <c r="M45">
        <v>0</v>
      </c>
      <c r="N45">
        <v>1</v>
      </c>
      <c r="O45">
        <v>0</v>
      </c>
      <c r="P45">
        <v>319</v>
      </c>
      <c r="Q45">
        <v>11</v>
      </c>
      <c r="R45">
        <f t="shared" si="2"/>
        <v>3811.2511</v>
      </c>
      <c r="S45">
        <f t="shared" si="3"/>
        <v>-109.60109999999986</v>
      </c>
      <c r="T45">
        <f t="shared" si="4"/>
        <v>12012.401121209969</v>
      </c>
      <c r="U45">
        <f t="shared" si="7"/>
        <v>13702212.7225</v>
      </c>
      <c r="W45">
        <f t="shared" si="5"/>
        <v>4311.7168000000001</v>
      </c>
      <c r="X45">
        <f t="shared" si="6"/>
        <v>610.06680000000006</v>
      </c>
    </row>
    <row r="46" spans="1:24" x14ac:dyDescent="0.3">
      <c r="A46">
        <v>2008</v>
      </c>
      <c r="B46">
        <v>44</v>
      </c>
      <c r="C46" t="str">
        <f t="shared" si="1"/>
        <v>44 2008</v>
      </c>
      <c r="D46">
        <v>281</v>
      </c>
      <c r="E46">
        <v>0</v>
      </c>
      <c r="F46">
        <v>251</v>
      </c>
      <c r="G46">
        <v>2830.45</v>
      </c>
      <c r="H46">
        <v>251</v>
      </c>
      <c r="I46">
        <v>1</v>
      </c>
      <c r="J46">
        <v>19</v>
      </c>
      <c r="K46">
        <v>231</v>
      </c>
      <c r="L46">
        <v>0</v>
      </c>
      <c r="M46">
        <v>0</v>
      </c>
      <c r="N46">
        <v>2</v>
      </c>
      <c r="O46">
        <v>0</v>
      </c>
      <c r="P46">
        <v>249</v>
      </c>
      <c r="Q46">
        <v>8</v>
      </c>
      <c r="R46">
        <f t="shared" si="2"/>
        <v>2968.1813000000002</v>
      </c>
      <c r="S46">
        <f t="shared" si="3"/>
        <v>-137.73130000000037</v>
      </c>
      <c r="T46">
        <f t="shared" si="4"/>
        <v>18969.910999690102</v>
      </c>
      <c r="U46">
        <f t="shared" si="7"/>
        <v>8011447.2024999987</v>
      </c>
      <c r="W46">
        <f t="shared" si="5"/>
        <v>3877.7084</v>
      </c>
      <c r="X46">
        <f t="shared" si="6"/>
        <v>1047.2584000000002</v>
      </c>
    </row>
    <row r="47" spans="1:24" x14ac:dyDescent="0.3">
      <c r="A47">
        <v>2008</v>
      </c>
      <c r="B47">
        <v>45</v>
      </c>
      <c r="C47" t="str">
        <f t="shared" si="1"/>
        <v>45 2008</v>
      </c>
      <c r="D47">
        <v>388</v>
      </c>
      <c r="E47">
        <v>0</v>
      </c>
      <c r="F47">
        <v>347</v>
      </c>
      <c r="G47">
        <v>4149.17</v>
      </c>
      <c r="H47">
        <v>347</v>
      </c>
      <c r="I47">
        <v>0</v>
      </c>
      <c r="J47">
        <v>28</v>
      </c>
      <c r="K47">
        <v>319</v>
      </c>
      <c r="L47">
        <v>0</v>
      </c>
      <c r="M47">
        <v>0</v>
      </c>
      <c r="N47">
        <v>2</v>
      </c>
      <c r="O47">
        <v>0</v>
      </c>
      <c r="P47">
        <v>345</v>
      </c>
      <c r="Q47">
        <v>7</v>
      </c>
      <c r="R47">
        <f t="shared" si="2"/>
        <v>4157.3540999999996</v>
      </c>
      <c r="S47">
        <f t="shared" si="3"/>
        <v>-8.1840999999994892</v>
      </c>
      <c r="T47">
        <f t="shared" si="4"/>
        <v>66.97949280999164</v>
      </c>
      <c r="U47">
        <f t="shared" si="7"/>
        <v>17215611.688900001</v>
      </c>
      <c r="W47">
        <f t="shared" si="5"/>
        <v>3804.5988000000002</v>
      </c>
      <c r="X47">
        <f t="shared" si="6"/>
        <v>-344.57119999999986</v>
      </c>
    </row>
    <row r="48" spans="1:24" x14ac:dyDescent="0.3">
      <c r="A48">
        <v>2008</v>
      </c>
      <c r="B48">
        <v>46</v>
      </c>
      <c r="C48" t="str">
        <f t="shared" si="1"/>
        <v>46 2008</v>
      </c>
      <c r="D48">
        <v>384</v>
      </c>
      <c r="E48">
        <v>4</v>
      </c>
      <c r="F48">
        <v>334</v>
      </c>
      <c r="G48">
        <v>3977.56</v>
      </c>
      <c r="H48">
        <v>334</v>
      </c>
      <c r="I48">
        <v>1</v>
      </c>
      <c r="J48">
        <v>23</v>
      </c>
      <c r="K48">
        <v>310</v>
      </c>
      <c r="L48">
        <v>0</v>
      </c>
      <c r="M48">
        <v>0</v>
      </c>
      <c r="N48">
        <v>5</v>
      </c>
      <c r="O48">
        <v>4</v>
      </c>
      <c r="P48">
        <v>325</v>
      </c>
      <c r="Q48">
        <v>22</v>
      </c>
      <c r="R48">
        <f t="shared" si="2"/>
        <v>4103.8735999999999</v>
      </c>
      <c r="S48">
        <f t="shared" si="3"/>
        <v>-126.31359999999995</v>
      </c>
      <c r="T48">
        <f t="shared" si="4"/>
        <v>15955.125544959988</v>
      </c>
      <c r="U48">
        <f t="shared" si="7"/>
        <v>15820983.5536</v>
      </c>
      <c r="W48">
        <f t="shared" si="5"/>
        <v>4496.8280000000004</v>
      </c>
      <c r="X48">
        <f t="shared" si="6"/>
        <v>519.26800000000048</v>
      </c>
    </row>
    <row r="49" spans="1:24" x14ac:dyDescent="0.3">
      <c r="A49">
        <v>2008</v>
      </c>
      <c r="B49">
        <v>47</v>
      </c>
      <c r="C49" t="str">
        <f t="shared" si="1"/>
        <v>47 2008</v>
      </c>
      <c r="D49">
        <v>463</v>
      </c>
      <c r="E49">
        <v>0</v>
      </c>
      <c r="F49">
        <v>392</v>
      </c>
      <c r="G49">
        <v>4998.5</v>
      </c>
      <c r="H49">
        <v>392</v>
      </c>
      <c r="I49">
        <v>0</v>
      </c>
      <c r="J49">
        <v>26</v>
      </c>
      <c r="K49">
        <v>366</v>
      </c>
      <c r="L49">
        <v>0</v>
      </c>
      <c r="M49">
        <v>0</v>
      </c>
      <c r="N49">
        <v>2</v>
      </c>
      <c r="O49">
        <v>0</v>
      </c>
      <c r="P49">
        <v>390</v>
      </c>
      <c r="Q49">
        <v>16</v>
      </c>
      <c r="R49">
        <f t="shared" si="2"/>
        <v>4890.5163000000002</v>
      </c>
      <c r="S49">
        <f t="shared" si="3"/>
        <v>107.98369999999977</v>
      </c>
      <c r="T49">
        <f t="shared" si="4"/>
        <v>11660.47946568995</v>
      </c>
      <c r="U49">
        <f t="shared" si="7"/>
        <v>24985002.25</v>
      </c>
      <c r="W49">
        <f t="shared" si="5"/>
        <v>4219.4489000000003</v>
      </c>
      <c r="X49">
        <f t="shared" si="6"/>
        <v>-779.05109999999968</v>
      </c>
    </row>
    <row r="50" spans="1:24" x14ac:dyDescent="0.3">
      <c r="A50">
        <v>2008</v>
      </c>
      <c r="B50">
        <v>48</v>
      </c>
      <c r="C50" t="str">
        <f t="shared" si="1"/>
        <v>48 2008</v>
      </c>
      <c r="D50">
        <v>577</v>
      </c>
      <c r="E50">
        <v>3</v>
      </c>
      <c r="F50">
        <v>500</v>
      </c>
      <c r="G50">
        <v>5866.28</v>
      </c>
      <c r="H50">
        <v>500</v>
      </c>
      <c r="I50">
        <v>0</v>
      </c>
      <c r="J50">
        <v>17</v>
      </c>
      <c r="K50">
        <v>483</v>
      </c>
      <c r="L50">
        <v>0</v>
      </c>
      <c r="M50">
        <v>0</v>
      </c>
      <c r="N50">
        <v>9</v>
      </c>
      <c r="O50">
        <v>3</v>
      </c>
      <c r="P50">
        <v>488</v>
      </c>
      <c r="Q50">
        <v>12</v>
      </c>
      <c r="R50">
        <f t="shared" si="2"/>
        <v>6181.8741000000009</v>
      </c>
      <c r="S50">
        <f t="shared" si="3"/>
        <v>-315.59410000000116</v>
      </c>
      <c r="T50">
        <f t="shared" si="4"/>
        <v>99599.635954810728</v>
      </c>
      <c r="U50">
        <f t="shared" si="7"/>
        <v>34413241.038399994</v>
      </c>
      <c r="W50">
        <f t="shared" si="5"/>
        <v>4079.6158</v>
      </c>
      <c r="X50">
        <f t="shared" si="6"/>
        <v>-1786.6641999999997</v>
      </c>
    </row>
    <row r="51" spans="1:24" x14ac:dyDescent="0.3">
      <c r="A51">
        <v>2008</v>
      </c>
      <c r="B51">
        <v>49</v>
      </c>
      <c r="C51" t="str">
        <f t="shared" si="1"/>
        <v>49 2008</v>
      </c>
      <c r="D51">
        <v>391</v>
      </c>
      <c r="E51">
        <v>3</v>
      </c>
      <c r="F51">
        <v>327</v>
      </c>
      <c r="G51">
        <v>3712.17</v>
      </c>
      <c r="H51">
        <v>327</v>
      </c>
      <c r="I51">
        <v>3</v>
      </c>
      <c r="J51">
        <v>16</v>
      </c>
      <c r="K51">
        <v>308</v>
      </c>
      <c r="L51">
        <v>0</v>
      </c>
      <c r="M51">
        <v>0</v>
      </c>
      <c r="N51">
        <v>5</v>
      </c>
      <c r="O51">
        <v>3</v>
      </c>
      <c r="P51">
        <v>319</v>
      </c>
      <c r="Q51">
        <v>25</v>
      </c>
      <c r="R51">
        <f t="shared" si="2"/>
        <v>4113.5371999999998</v>
      </c>
      <c r="S51">
        <f t="shared" si="3"/>
        <v>-401.36719999999968</v>
      </c>
      <c r="T51">
        <f t="shared" si="4"/>
        <v>161095.62923583973</v>
      </c>
      <c r="U51">
        <f t="shared" si="7"/>
        <v>13780206.108900001</v>
      </c>
      <c r="W51">
        <f t="shared" si="5"/>
        <v>4801.8135999999995</v>
      </c>
      <c r="X51">
        <f t="shared" si="6"/>
        <v>1089.6435999999994</v>
      </c>
    </row>
    <row r="52" spans="1:24" x14ac:dyDescent="0.3">
      <c r="A52">
        <v>2008</v>
      </c>
      <c r="B52">
        <v>50</v>
      </c>
      <c r="C52" t="str">
        <f t="shared" si="1"/>
        <v>50 2008</v>
      </c>
      <c r="D52">
        <v>425</v>
      </c>
      <c r="E52">
        <v>6</v>
      </c>
      <c r="F52">
        <v>362</v>
      </c>
      <c r="G52">
        <v>4311.5200000000004</v>
      </c>
      <c r="H52">
        <v>362</v>
      </c>
      <c r="I52">
        <v>3</v>
      </c>
      <c r="J52">
        <v>22</v>
      </c>
      <c r="K52">
        <v>337</v>
      </c>
      <c r="L52">
        <v>0</v>
      </c>
      <c r="M52">
        <v>0</v>
      </c>
      <c r="N52">
        <v>11</v>
      </c>
      <c r="O52">
        <v>6</v>
      </c>
      <c r="P52">
        <v>345</v>
      </c>
      <c r="Q52">
        <v>16</v>
      </c>
      <c r="R52">
        <f t="shared" si="2"/>
        <v>4491.0041000000001</v>
      </c>
      <c r="S52">
        <f t="shared" si="3"/>
        <v>-179.48409999999967</v>
      </c>
      <c r="T52">
        <f t="shared" si="4"/>
        <v>32214.542152809881</v>
      </c>
      <c r="U52">
        <f t="shared" si="7"/>
        <v>18589204.710400004</v>
      </c>
      <c r="W52">
        <f t="shared" si="5"/>
        <v>4457.7110000000002</v>
      </c>
      <c r="X52">
        <f t="shared" si="6"/>
        <v>146.1909999999998</v>
      </c>
    </row>
    <row r="53" spans="1:24" x14ac:dyDescent="0.3">
      <c r="A53">
        <v>2008</v>
      </c>
      <c r="B53">
        <v>51</v>
      </c>
      <c r="C53" t="str">
        <f t="shared" si="1"/>
        <v>51 2008</v>
      </c>
      <c r="D53">
        <v>568.41999999999996</v>
      </c>
      <c r="E53">
        <v>45</v>
      </c>
      <c r="F53">
        <v>497</v>
      </c>
      <c r="G53">
        <v>6007.1508000000003</v>
      </c>
      <c r="H53">
        <v>497</v>
      </c>
      <c r="I53">
        <v>2</v>
      </c>
      <c r="J53">
        <v>45</v>
      </c>
      <c r="K53">
        <v>450</v>
      </c>
      <c r="L53">
        <v>0</v>
      </c>
      <c r="M53">
        <v>0</v>
      </c>
      <c r="N53">
        <v>2</v>
      </c>
      <c r="O53">
        <v>45</v>
      </c>
      <c r="P53">
        <v>450</v>
      </c>
      <c r="Q53">
        <v>27</v>
      </c>
      <c r="R53">
        <f t="shared" si="2"/>
        <v>6159.7417379999997</v>
      </c>
      <c r="S53">
        <f t="shared" si="3"/>
        <v>-152.59093799999937</v>
      </c>
      <c r="T53">
        <f t="shared" si="4"/>
        <v>23283.994359719651</v>
      </c>
      <c r="U53">
        <f t="shared" si="7"/>
        <v>36085860.733940646</v>
      </c>
      <c r="W53">
        <f t="shared" si="5"/>
        <v>4874.8482000000004</v>
      </c>
      <c r="X53">
        <f t="shared" si="6"/>
        <v>-1132.3026</v>
      </c>
    </row>
    <row r="54" spans="1:24" x14ac:dyDescent="0.3">
      <c r="A54">
        <v>2008</v>
      </c>
      <c r="B54">
        <v>52</v>
      </c>
      <c r="C54" t="str">
        <f t="shared" si="1"/>
        <v>52 2008</v>
      </c>
      <c r="D54">
        <v>638</v>
      </c>
      <c r="E54">
        <v>5</v>
      </c>
      <c r="F54">
        <v>572</v>
      </c>
      <c r="G54">
        <v>6819.02</v>
      </c>
      <c r="H54">
        <v>572</v>
      </c>
      <c r="I54">
        <v>5</v>
      </c>
      <c r="J54">
        <v>19</v>
      </c>
      <c r="K54">
        <v>548</v>
      </c>
      <c r="L54">
        <v>0</v>
      </c>
      <c r="M54">
        <v>0</v>
      </c>
      <c r="N54">
        <v>3</v>
      </c>
      <c r="O54">
        <v>5</v>
      </c>
      <c r="P54">
        <v>564</v>
      </c>
      <c r="Q54">
        <v>26</v>
      </c>
      <c r="R54">
        <f t="shared" si="2"/>
        <v>7005.3757999999998</v>
      </c>
      <c r="S54">
        <f t="shared" si="3"/>
        <v>-186.35579999999936</v>
      </c>
      <c r="T54">
        <f t="shared" si="4"/>
        <v>34728.484193639764</v>
      </c>
      <c r="U54">
        <f t="shared" si="7"/>
        <v>46499033.760400005</v>
      </c>
      <c r="W54">
        <f t="shared" si="5"/>
        <v>5025.0914000000002</v>
      </c>
      <c r="X54">
        <f t="shared" si="6"/>
        <v>-1793.9286000000002</v>
      </c>
    </row>
    <row r="55" spans="1:24" x14ac:dyDescent="0.3">
      <c r="A55">
        <v>2008</v>
      </c>
      <c r="B55">
        <v>53</v>
      </c>
      <c r="C55" t="str">
        <f t="shared" si="1"/>
        <v>53 2008</v>
      </c>
      <c r="D55">
        <v>327</v>
      </c>
      <c r="E55">
        <v>0</v>
      </c>
      <c r="F55">
        <v>288</v>
      </c>
      <c r="G55">
        <v>3516.34</v>
      </c>
      <c r="H55">
        <v>288</v>
      </c>
      <c r="I55">
        <v>1</v>
      </c>
      <c r="J55">
        <v>5</v>
      </c>
      <c r="K55">
        <v>282</v>
      </c>
      <c r="L55">
        <v>0</v>
      </c>
      <c r="M55">
        <v>0</v>
      </c>
      <c r="N55">
        <v>0</v>
      </c>
      <c r="O55">
        <v>0</v>
      </c>
      <c r="P55">
        <v>288</v>
      </c>
      <c r="Q55">
        <v>6</v>
      </c>
      <c r="R55">
        <f t="shared" si="2"/>
        <v>3449.6577000000002</v>
      </c>
      <c r="S55">
        <f t="shared" si="3"/>
        <v>66.682299999999941</v>
      </c>
      <c r="T55">
        <f t="shared" si="4"/>
        <v>4446.5291332899924</v>
      </c>
      <c r="U55">
        <f t="shared" si="7"/>
        <v>12364646.995600002</v>
      </c>
      <c r="W55">
        <f t="shared" si="5"/>
        <v>4008.2430999999997</v>
      </c>
      <c r="X55">
        <f t="shared" si="6"/>
        <v>491.90309999999954</v>
      </c>
    </row>
    <row r="56" spans="1:24" x14ac:dyDescent="0.3">
      <c r="A56">
        <v>2009</v>
      </c>
      <c r="B56">
        <v>1</v>
      </c>
      <c r="C56" t="str">
        <f t="shared" si="1"/>
        <v>1 2009</v>
      </c>
      <c r="D56">
        <v>131</v>
      </c>
      <c r="E56">
        <v>0</v>
      </c>
      <c r="F56">
        <v>116</v>
      </c>
      <c r="G56">
        <v>1319.39</v>
      </c>
      <c r="H56">
        <v>116</v>
      </c>
      <c r="I56">
        <v>0</v>
      </c>
      <c r="J56">
        <v>4</v>
      </c>
      <c r="K56">
        <v>112</v>
      </c>
      <c r="L56">
        <v>0</v>
      </c>
      <c r="M56">
        <v>0</v>
      </c>
      <c r="N56">
        <v>0</v>
      </c>
      <c r="O56">
        <v>0</v>
      </c>
      <c r="P56">
        <v>116</v>
      </c>
      <c r="Q56">
        <v>4</v>
      </c>
      <c r="R56">
        <f t="shared" si="2"/>
        <v>1282.0810999999999</v>
      </c>
      <c r="S56">
        <f t="shared" si="3"/>
        <v>37.308900000000222</v>
      </c>
      <c r="T56">
        <f t="shared" si="4"/>
        <v>1391.9540192100164</v>
      </c>
      <c r="U56">
        <f t="shared" si="7"/>
        <v>1740789.9721000004</v>
      </c>
      <c r="W56">
        <f t="shared" si="5"/>
        <v>2644.4071000000004</v>
      </c>
      <c r="X56">
        <f t="shared" si="6"/>
        <v>1325.0171000000003</v>
      </c>
    </row>
    <row r="57" spans="1:24" x14ac:dyDescent="0.3">
      <c r="A57">
        <v>2009</v>
      </c>
      <c r="B57">
        <v>2</v>
      </c>
      <c r="C57" t="str">
        <f t="shared" si="1"/>
        <v>2 2009</v>
      </c>
      <c r="D57">
        <v>303</v>
      </c>
      <c r="E57">
        <v>0</v>
      </c>
      <c r="F57">
        <v>270</v>
      </c>
      <c r="G57">
        <v>3222.18</v>
      </c>
      <c r="H57">
        <v>270</v>
      </c>
      <c r="I57">
        <v>7</v>
      </c>
      <c r="J57">
        <v>2</v>
      </c>
      <c r="K57">
        <v>261</v>
      </c>
      <c r="L57">
        <v>0</v>
      </c>
      <c r="M57">
        <v>0</v>
      </c>
      <c r="N57">
        <v>0</v>
      </c>
      <c r="O57">
        <v>0</v>
      </c>
      <c r="P57">
        <v>270</v>
      </c>
      <c r="Q57">
        <v>9</v>
      </c>
      <c r="R57">
        <f t="shared" si="2"/>
        <v>3212.0736000000002</v>
      </c>
      <c r="S57">
        <f t="shared" si="3"/>
        <v>10.106399999999667</v>
      </c>
      <c r="T57">
        <f t="shared" si="4"/>
        <v>102.13932095999327</v>
      </c>
      <c r="U57">
        <f t="shared" si="7"/>
        <v>10382443.952399999</v>
      </c>
      <c r="W57">
        <f t="shared" si="5"/>
        <v>3263.1265000000003</v>
      </c>
      <c r="X57">
        <f t="shared" si="6"/>
        <v>40.946500000000469</v>
      </c>
    </row>
    <row r="58" spans="1:24" x14ac:dyDescent="0.3">
      <c r="A58">
        <v>2009</v>
      </c>
      <c r="B58">
        <v>3</v>
      </c>
      <c r="C58" t="str">
        <f t="shared" si="1"/>
        <v>3 2009</v>
      </c>
      <c r="D58">
        <v>350</v>
      </c>
      <c r="E58">
        <v>0</v>
      </c>
      <c r="F58">
        <v>299</v>
      </c>
      <c r="G58">
        <v>3521.1</v>
      </c>
      <c r="H58">
        <v>299</v>
      </c>
      <c r="I58">
        <v>6</v>
      </c>
      <c r="J58">
        <v>11</v>
      </c>
      <c r="K58">
        <v>282</v>
      </c>
      <c r="L58">
        <v>0</v>
      </c>
      <c r="M58">
        <v>0</v>
      </c>
      <c r="N58">
        <v>3</v>
      </c>
      <c r="O58">
        <v>0</v>
      </c>
      <c r="P58">
        <v>296</v>
      </c>
      <c r="Q58">
        <v>8</v>
      </c>
      <c r="R58">
        <f t="shared" si="2"/>
        <v>3655.8128000000006</v>
      </c>
      <c r="S58">
        <f t="shared" si="3"/>
        <v>-134.7128000000007</v>
      </c>
      <c r="T58">
        <f t="shared" si="4"/>
        <v>18147.538483840188</v>
      </c>
      <c r="U58">
        <f t="shared" si="7"/>
        <v>12398145.209999999</v>
      </c>
      <c r="W58">
        <f t="shared" si="5"/>
        <v>3190.0169000000001</v>
      </c>
      <c r="X58">
        <f t="shared" si="6"/>
        <v>-331.08309999999983</v>
      </c>
    </row>
    <row r="59" spans="1:24" x14ac:dyDescent="0.3">
      <c r="A59">
        <v>2009</v>
      </c>
      <c r="B59">
        <v>4</v>
      </c>
      <c r="C59" t="str">
        <f t="shared" si="1"/>
        <v>4 2009</v>
      </c>
      <c r="D59">
        <v>361</v>
      </c>
      <c r="E59">
        <v>0</v>
      </c>
      <c r="F59">
        <v>300</v>
      </c>
      <c r="G59">
        <v>3424.73</v>
      </c>
      <c r="H59">
        <v>300</v>
      </c>
      <c r="I59">
        <v>7</v>
      </c>
      <c r="J59">
        <v>24</v>
      </c>
      <c r="K59">
        <v>269</v>
      </c>
      <c r="L59">
        <v>0</v>
      </c>
      <c r="M59">
        <v>0</v>
      </c>
      <c r="N59">
        <v>6</v>
      </c>
      <c r="O59">
        <v>0</v>
      </c>
      <c r="P59">
        <v>294</v>
      </c>
      <c r="Q59">
        <v>17</v>
      </c>
      <c r="R59">
        <f t="shared" si="2"/>
        <v>3754.2182000000003</v>
      </c>
      <c r="S59">
        <f t="shared" si="3"/>
        <v>-329.48820000000023</v>
      </c>
      <c r="T59">
        <f t="shared" si="4"/>
        <v>108562.47393924015</v>
      </c>
      <c r="U59">
        <f t="shared" si="7"/>
        <v>11728775.572900001</v>
      </c>
      <c r="W59">
        <f t="shared" si="5"/>
        <v>3637.1226999999999</v>
      </c>
      <c r="X59">
        <f t="shared" si="6"/>
        <v>212.39269999999988</v>
      </c>
    </row>
    <row r="60" spans="1:24" x14ac:dyDescent="0.3">
      <c r="A60">
        <v>2009</v>
      </c>
      <c r="B60">
        <v>5</v>
      </c>
      <c r="C60" t="str">
        <f t="shared" si="1"/>
        <v>5 2009</v>
      </c>
      <c r="D60">
        <v>410</v>
      </c>
      <c r="E60">
        <v>0</v>
      </c>
      <c r="F60">
        <v>353</v>
      </c>
      <c r="G60">
        <v>4398.43</v>
      </c>
      <c r="H60">
        <v>353</v>
      </c>
      <c r="I60">
        <v>16</v>
      </c>
      <c r="J60">
        <v>15</v>
      </c>
      <c r="K60">
        <v>322</v>
      </c>
      <c r="L60">
        <v>0</v>
      </c>
      <c r="M60">
        <v>0</v>
      </c>
      <c r="N60">
        <v>1</v>
      </c>
      <c r="O60">
        <v>0</v>
      </c>
      <c r="P60">
        <v>352</v>
      </c>
      <c r="Q60">
        <v>9</v>
      </c>
      <c r="R60">
        <f t="shared" si="2"/>
        <v>4328.4113000000007</v>
      </c>
      <c r="S60">
        <f t="shared" si="3"/>
        <v>70.018699999999626</v>
      </c>
      <c r="T60">
        <f t="shared" si="4"/>
        <v>4902.6183496899475</v>
      </c>
      <c r="U60">
        <f t="shared" si="7"/>
        <v>19346186.464900002</v>
      </c>
      <c r="W60">
        <f t="shared" si="5"/>
        <v>3836.4178000000002</v>
      </c>
      <c r="X60">
        <f t="shared" si="6"/>
        <v>-562.01220000000012</v>
      </c>
    </row>
    <row r="61" spans="1:24" x14ac:dyDescent="0.3">
      <c r="A61">
        <v>2009</v>
      </c>
      <c r="B61">
        <v>6</v>
      </c>
      <c r="C61" t="str">
        <f t="shared" si="1"/>
        <v>6 2009</v>
      </c>
      <c r="D61">
        <v>206</v>
      </c>
      <c r="E61">
        <v>2</v>
      </c>
      <c r="F61">
        <v>189</v>
      </c>
      <c r="G61">
        <v>2108.9</v>
      </c>
      <c r="H61">
        <v>189</v>
      </c>
      <c r="I61">
        <v>6</v>
      </c>
      <c r="J61">
        <v>14</v>
      </c>
      <c r="K61">
        <v>169</v>
      </c>
      <c r="L61">
        <v>0</v>
      </c>
      <c r="M61">
        <v>0</v>
      </c>
      <c r="N61">
        <v>2</v>
      </c>
      <c r="O61">
        <v>2</v>
      </c>
      <c r="P61">
        <v>185</v>
      </c>
      <c r="Q61">
        <v>7</v>
      </c>
      <c r="R61">
        <f t="shared" si="2"/>
        <v>2160.3139000000001</v>
      </c>
      <c r="S61">
        <f t="shared" si="3"/>
        <v>-51.413900000000012</v>
      </c>
      <c r="T61">
        <f t="shared" si="4"/>
        <v>2643.3891132100011</v>
      </c>
      <c r="U61">
        <f t="shared" si="7"/>
        <v>4447459.21</v>
      </c>
      <c r="W61">
        <f t="shared" si="5"/>
        <v>3219.9105</v>
      </c>
      <c r="X61">
        <f t="shared" si="6"/>
        <v>1111.0104999999999</v>
      </c>
    </row>
    <row r="62" spans="1:24" x14ac:dyDescent="0.3">
      <c r="A62">
        <v>2009</v>
      </c>
      <c r="B62">
        <v>7</v>
      </c>
      <c r="C62" t="str">
        <f t="shared" si="1"/>
        <v>7 2009</v>
      </c>
      <c r="D62">
        <v>391</v>
      </c>
      <c r="E62">
        <v>0</v>
      </c>
      <c r="F62">
        <v>317</v>
      </c>
      <c r="G62">
        <v>3811.72</v>
      </c>
      <c r="H62">
        <v>317</v>
      </c>
      <c r="I62">
        <v>5</v>
      </c>
      <c r="J62">
        <v>16</v>
      </c>
      <c r="K62">
        <v>296</v>
      </c>
      <c r="L62">
        <v>0</v>
      </c>
      <c r="M62">
        <v>0</v>
      </c>
      <c r="N62">
        <v>2</v>
      </c>
      <c r="O62">
        <v>0</v>
      </c>
      <c r="P62">
        <v>315</v>
      </c>
      <c r="Q62">
        <v>8</v>
      </c>
      <c r="R62">
        <f t="shared" si="2"/>
        <v>4002.9710999999998</v>
      </c>
      <c r="S62">
        <f t="shared" si="3"/>
        <v>-191.25109999999995</v>
      </c>
      <c r="T62">
        <f t="shared" si="4"/>
        <v>36576.983251209982</v>
      </c>
      <c r="U62">
        <f t="shared" si="7"/>
        <v>14529209.358399998</v>
      </c>
      <c r="W62">
        <f t="shared" si="5"/>
        <v>3228.5087000000003</v>
      </c>
      <c r="X62">
        <f t="shared" si="6"/>
        <v>-583.21129999999948</v>
      </c>
    </row>
    <row r="63" spans="1:24" x14ac:dyDescent="0.3">
      <c r="A63">
        <v>2009</v>
      </c>
      <c r="B63">
        <v>8</v>
      </c>
      <c r="C63" t="str">
        <f t="shared" si="1"/>
        <v>8 2009</v>
      </c>
      <c r="D63">
        <v>120</v>
      </c>
      <c r="E63">
        <v>0</v>
      </c>
      <c r="F63">
        <v>113</v>
      </c>
      <c r="G63">
        <v>1319.18</v>
      </c>
      <c r="H63">
        <v>113</v>
      </c>
      <c r="I63">
        <v>1</v>
      </c>
      <c r="J63">
        <v>7</v>
      </c>
      <c r="K63">
        <v>105</v>
      </c>
      <c r="L63">
        <v>0</v>
      </c>
      <c r="M63">
        <v>0</v>
      </c>
      <c r="N63">
        <v>0</v>
      </c>
      <c r="O63">
        <v>0</v>
      </c>
      <c r="P63">
        <v>113</v>
      </c>
      <c r="Q63">
        <v>5</v>
      </c>
      <c r="R63">
        <f t="shared" si="2"/>
        <v>1202.6911000000002</v>
      </c>
      <c r="S63">
        <f t="shared" si="3"/>
        <v>116.48889999999983</v>
      </c>
      <c r="T63">
        <f t="shared" si="4"/>
        <v>13569.663823209961</v>
      </c>
      <c r="U63">
        <f t="shared" si="7"/>
        <v>1740235.8724000002</v>
      </c>
      <c r="W63">
        <f t="shared" si="5"/>
        <v>2906.1767</v>
      </c>
      <c r="X63">
        <f t="shared" si="6"/>
        <v>1586.9966999999999</v>
      </c>
    </row>
    <row r="64" spans="1:24" x14ac:dyDescent="0.3">
      <c r="A64">
        <v>2009</v>
      </c>
      <c r="B64">
        <v>9</v>
      </c>
      <c r="C64" t="str">
        <f t="shared" si="1"/>
        <v>9 2009</v>
      </c>
      <c r="D64">
        <v>132</v>
      </c>
      <c r="E64">
        <v>0</v>
      </c>
      <c r="F64">
        <v>112</v>
      </c>
      <c r="G64">
        <v>1312.74</v>
      </c>
      <c r="H64">
        <v>112</v>
      </c>
      <c r="I64">
        <v>10</v>
      </c>
      <c r="J64">
        <v>6</v>
      </c>
      <c r="K64">
        <v>96</v>
      </c>
      <c r="L64">
        <v>1</v>
      </c>
      <c r="M64">
        <v>9</v>
      </c>
      <c r="N64">
        <v>2</v>
      </c>
      <c r="O64">
        <v>0</v>
      </c>
      <c r="P64">
        <v>100</v>
      </c>
      <c r="Q64">
        <v>11</v>
      </c>
      <c r="R64">
        <f t="shared" si="2"/>
        <v>1291.9401000000003</v>
      </c>
      <c r="S64">
        <f t="shared" si="3"/>
        <v>20.799899999999752</v>
      </c>
      <c r="T64">
        <f t="shared" si="4"/>
        <v>432.63584000998969</v>
      </c>
      <c r="U64">
        <f t="shared" si="7"/>
        <v>1723286.3075999999</v>
      </c>
      <c r="W64">
        <f t="shared" si="5"/>
        <v>3677.4264000000003</v>
      </c>
      <c r="X64">
        <f t="shared" si="6"/>
        <v>2364.6864000000005</v>
      </c>
    </row>
    <row r="65" spans="1:24" x14ac:dyDescent="0.3">
      <c r="A65">
        <v>2009</v>
      </c>
      <c r="B65">
        <v>10</v>
      </c>
      <c r="C65" t="str">
        <f t="shared" si="1"/>
        <v>10 2009</v>
      </c>
      <c r="D65">
        <v>144</v>
      </c>
      <c r="E65">
        <v>0</v>
      </c>
      <c r="F65">
        <v>128</v>
      </c>
      <c r="G65">
        <v>1344.94</v>
      </c>
      <c r="H65">
        <v>128</v>
      </c>
      <c r="I65">
        <v>4</v>
      </c>
      <c r="J65">
        <v>19</v>
      </c>
      <c r="K65">
        <v>105</v>
      </c>
      <c r="L65">
        <v>0</v>
      </c>
      <c r="M65">
        <v>0</v>
      </c>
      <c r="N65">
        <v>0</v>
      </c>
      <c r="O65">
        <v>0</v>
      </c>
      <c r="P65">
        <v>128</v>
      </c>
      <c r="Q65">
        <v>18</v>
      </c>
      <c r="R65">
        <f t="shared" si="2"/>
        <v>1471.8676</v>
      </c>
      <c r="S65">
        <f t="shared" si="3"/>
        <v>-126.92759999999998</v>
      </c>
      <c r="T65">
        <f t="shared" si="4"/>
        <v>16110.615641759996</v>
      </c>
      <c r="U65">
        <f t="shared" si="7"/>
        <v>1808863.6036</v>
      </c>
      <c r="W65">
        <f t="shared" si="5"/>
        <v>3651.9570000000003</v>
      </c>
      <c r="X65">
        <f t="shared" si="6"/>
        <v>2307.0170000000003</v>
      </c>
    </row>
    <row r="66" spans="1:24" x14ac:dyDescent="0.3">
      <c r="A66">
        <v>2009</v>
      </c>
      <c r="B66">
        <v>11</v>
      </c>
      <c r="C66" t="str">
        <f t="shared" si="1"/>
        <v>11 2009</v>
      </c>
      <c r="D66">
        <v>138</v>
      </c>
      <c r="E66">
        <v>0</v>
      </c>
      <c r="F66">
        <v>117</v>
      </c>
      <c r="G66">
        <v>1302.58</v>
      </c>
      <c r="H66">
        <v>117</v>
      </c>
      <c r="I66">
        <v>0</v>
      </c>
      <c r="J66">
        <v>24</v>
      </c>
      <c r="K66">
        <v>93</v>
      </c>
      <c r="L66">
        <v>0</v>
      </c>
      <c r="M66">
        <v>4</v>
      </c>
      <c r="N66">
        <v>7</v>
      </c>
      <c r="O66">
        <v>0</v>
      </c>
      <c r="P66">
        <v>106</v>
      </c>
      <c r="Q66">
        <v>25</v>
      </c>
      <c r="R66">
        <f t="shared" si="2"/>
        <v>1393.7025000000001</v>
      </c>
      <c r="S66">
        <f t="shared" si="3"/>
        <v>-91.122500000000173</v>
      </c>
      <c r="T66">
        <f t="shared" si="4"/>
        <v>8303.3100062500307</v>
      </c>
      <c r="U66">
        <f t="shared" ref="U66:U97" si="8">(G66-$G$214)^2</f>
        <v>1696714.6563999997</v>
      </c>
      <c r="W66">
        <f t="shared" si="5"/>
        <v>3738.1640000000002</v>
      </c>
      <c r="X66">
        <f t="shared" si="6"/>
        <v>2435.5840000000003</v>
      </c>
    </row>
    <row r="67" spans="1:24" x14ac:dyDescent="0.3">
      <c r="A67">
        <v>2009</v>
      </c>
      <c r="B67">
        <v>12</v>
      </c>
      <c r="C67" t="str">
        <f t="shared" ref="C67:C130" si="9">CONCATENATE(B67," ",A67)</f>
        <v>12 2009</v>
      </c>
      <c r="D67">
        <v>181</v>
      </c>
      <c r="E67">
        <v>0</v>
      </c>
      <c r="F67">
        <v>167</v>
      </c>
      <c r="G67">
        <v>1865.42</v>
      </c>
      <c r="H67">
        <v>167</v>
      </c>
      <c r="I67">
        <v>2</v>
      </c>
      <c r="J67">
        <v>29</v>
      </c>
      <c r="K67">
        <v>136</v>
      </c>
      <c r="L67">
        <v>0</v>
      </c>
      <c r="M67">
        <v>3</v>
      </c>
      <c r="N67">
        <v>4</v>
      </c>
      <c r="O67">
        <v>0</v>
      </c>
      <c r="P67">
        <v>160</v>
      </c>
      <c r="Q67">
        <v>26</v>
      </c>
      <c r="R67">
        <f t="shared" ref="R67:R130" si="10">5.9039*D67+5.8388*H67+5.8252*L67+3.0693*Q67-180.9078</f>
        <v>1942.5795000000003</v>
      </c>
      <c r="S67">
        <f t="shared" ref="S67:S130" si="11">G67-R67</f>
        <v>-77.159500000000207</v>
      </c>
      <c r="T67">
        <f t="shared" ref="T67:T130" si="12">S67^2</f>
        <v>5953.5884402500324</v>
      </c>
      <c r="U67">
        <f t="shared" si="8"/>
        <v>3479791.7764000003</v>
      </c>
      <c r="W67">
        <f t="shared" ref="W67:W130" si="13">23.5825*B67+55.8382*I67+40.8539*Q67+2457.409</f>
        <v>3914.2768000000005</v>
      </c>
      <c r="X67">
        <f t="shared" ref="X67:X130" si="14">W67-G67</f>
        <v>2048.8568000000005</v>
      </c>
    </row>
    <row r="68" spans="1:24" x14ac:dyDescent="0.3">
      <c r="A68">
        <v>2009</v>
      </c>
      <c r="B68">
        <v>13</v>
      </c>
      <c r="C68" t="str">
        <f t="shared" si="9"/>
        <v>13 2009</v>
      </c>
      <c r="D68">
        <v>239</v>
      </c>
      <c r="E68">
        <v>0</v>
      </c>
      <c r="F68">
        <v>208</v>
      </c>
      <c r="G68">
        <v>2512.6</v>
      </c>
      <c r="H68">
        <v>208</v>
      </c>
      <c r="I68">
        <v>3</v>
      </c>
      <c r="J68">
        <v>25</v>
      </c>
      <c r="K68">
        <v>180</v>
      </c>
      <c r="L68">
        <v>0</v>
      </c>
      <c r="M68">
        <v>0</v>
      </c>
      <c r="N68">
        <v>14</v>
      </c>
      <c r="O68">
        <v>0</v>
      </c>
      <c r="P68">
        <v>194</v>
      </c>
      <c r="Q68">
        <v>13</v>
      </c>
      <c r="R68">
        <f t="shared" si="10"/>
        <v>2484.4956000000002</v>
      </c>
      <c r="S68">
        <f t="shared" si="11"/>
        <v>28.104399999999714</v>
      </c>
      <c r="T68">
        <f t="shared" si="12"/>
        <v>789.85729935998393</v>
      </c>
      <c r="U68">
        <f t="shared" si="8"/>
        <v>6313158.7599999998</v>
      </c>
      <c r="W68">
        <f t="shared" si="13"/>
        <v>3462.5968000000003</v>
      </c>
      <c r="X68">
        <f t="shared" si="14"/>
        <v>949.99680000000035</v>
      </c>
    </row>
    <row r="69" spans="1:24" x14ac:dyDescent="0.3">
      <c r="A69">
        <v>2009</v>
      </c>
      <c r="B69">
        <v>14</v>
      </c>
      <c r="C69" t="str">
        <f t="shared" si="9"/>
        <v>14 2009</v>
      </c>
      <c r="D69">
        <v>252</v>
      </c>
      <c r="E69">
        <v>36</v>
      </c>
      <c r="F69">
        <v>233</v>
      </c>
      <c r="G69">
        <v>3065.66</v>
      </c>
      <c r="H69">
        <v>233</v>
      </c>
      <c r="I69">
        <v>1</v>
      </c>
      <c r="J69">
        <v>48</v>
      </c>
      <c r="K69">
        <v>184</v>
      </c>
      <c r="L69">
        <v>0</v>
      </c>
      <c r="M69">
        <v>0</v>
      </c>
      <c r="N69">
        <v>7</v>
      </c>
      <c r="O69">
        <v>36</v>
      </c>
      <c r="P69">
        <v>190</v>
      </c>
      <c r="Q69">
        <v>8</v>
      </c>
      <c r="R69">
        <f t="shared" si="10"/>
        <v>2691.8697999999999</v>
      </c>
      <c r="S69">
        <f t="shared" si="11"/>
        <v>373.79019999999991</v>
      </c>
      <c r="T69">
        <f t="shared" si="12"/>
        <v>139719.11361603995</v>
      </c>
      <c r="U69">
        <f t="shared" si="8"/>
        <v>9398271.2355999984</v>
      </c>
      <c r="W69">
        <f t="shared" si="13"/>
        <v>3170.2334000000001</v>
      </c>
      <c r="X69">
        <f t="shared" si="14"/>
        <v>104.57340000000022</v>
      </c>
    </row>
    <row r="70" spans="1:24" x14ac:dyDescent="0.3">
      <c r="A70">
        <v>2009</v>
      </c>
      <c r="B70">
        <v>15</v>
      </c>
      <c r="C70" t="str">
        <f t="shared" si="9"/>
        <v>15 2009</v>
      </c>
      <c r="D70">
        <v>295</v>
      </c>
      <c r="E70">
        <v>13</v>
      </c>
      <c r="F70">
        <v>274</v>
      </c>
      <c r="G70">
        <v>3339.83</v>
      </c>
      <c r="H70">
        <v>274</v>
      </c>
      <c r="I70">
        <v>3</v>
      </c>
      <c r="J70">
        <v>26</v>
      </c>
      <c r="K70">
        <v>245</v>
      </c>
      <c r="L70">
        <v>9</v>
      </c>
      <c r="M70">
        <v>0</v>
      </c>
      <c r="N70">
        <v>1</v>
      </c>
      <c r="O70">
        <v>13</v>
      </c>
      <c r="P70">
        <v>251</v>
      </c>
      <c r="Q70">
        <v>16</v>
      </c>
      <c r="R70">
        <f t="shared" si="10"/>
        <v>3262.1095000000005</v>
      </c>
      <c r="S70">
        <f t="shared" si="11"/>
        <v>77.720499999999447</v>
      </c>
      <c r="T70">
        <f t="shared" si="12"/>
        <v>6040.4761202499139</v>
      </c>
      <c r="U70">
        <f t="shared" si="8"/>
        <v>11154464.4289</v>
      </c>
      <c r="W70">
        <f t="shared" si="13"/>
        <v>3632.3235000000004</v>
      </c>
      <c r="X70">
        <f t="shared" si="14"/>
        <v>292.49350000000049</v>
      </c>
    </row>
    <row r="71" spans="1:24" x14ac:dyDescent="0.3">
      <c r="A71">
        <v>2009</v>
      </c>
      <c r="B71">
        <v>16</v>
      </c>
      <c r="C71" t="str">
        <f t="shared" si="9"/>
        <v>16 2009</v>
      </c>
      <c r="D71">
        <v>396.16</v>
      </c>
      <c r="E71">
        <v>0</v>
      </c>
      <c r="F71">
        <v>328</v>
      </c>
      <c r="G71">
        <v>4035.0583999999999</v>
      </c>
      <c r="H71">
        <v>328</v>
      </c>
      <c r="I71">
        <v>1</v>
      </c>
      <c r="J71">
        <v>13</v>
      </c>
      <c r="K71">
        <v>314</v>
      </c>
      <c r="L71">
        <v>0</v>
      </c>
      <c r="M71">
        <v>0</v>
      </c>
      <c r="N71">
        <v>4</v>
      </c>
      <c r="O71">
        <v>0</v>
      </c>
      <c r="P71">
        <v>324</v>
      </c>
      <c r="Q71">
        <v>16</v>
      </c>
      <c r="R71">
        <f t="shared" si="10"/>
        <v>4122.2164240000002</v>
      </c>
      <c r="S71">
        <f t="shared" si="11"/>
        <v>-87.158024000000296</v>
      </c>
      <c r="T71">
        <f t="shared" si="12"/>
        <v>7596.5211475846272</v>
      </c>
      <c r="U71">
        <f t="shared" si="8"/>
        <v>16281696.29141056</v>
      </c>
      <c r="W71">
        <f t="shared" si="13"/>
        <v>3544.2296000000001</v>
      </c>
      <c r="X71">
        <f t="shared" si="14"/>
        <v>-490.82879999999977</v>
      </c>
    </row>
    <row r="72" spans="1:24" x14ac:dyDescent="0.3">
      <c r="A72">
        <v>2009</v>
      </c>
      <c r="B72">
        <v>17</v>
      </c>
      <c r="C72" t="str">
        <f t="shared" si="9"/>
        <v>17 2009</v>
      </c>
      <c r="D72">
        <v>392</v>
      </c>
      <c r="E72">
        <v>0</v>
      </c>
      <c r="F72">
        <v>341</v>
      </c>
      <c r="G72">
        <v>4042.62</v>
      </c>
      <c r="H72">
        <v>341</v>
      </c>
      <c r="I72">
        <v>0</v>
      </c>
      <c r="J72">
        <v>13</v>
      </c>
      <c r="K72">
        <v>328</v>
      </c>
      <c r="L72">
        <v>0</v>
      </c>
      <c r="M72">
        <v>0</v>
      </c>
      <c r="N72">
        <v>1</v>
      </c>
      <c r="O72">
        <v>0</v>
      </c>
      <c r="P72">
        <v>340</v>
      </c>
      <c r="Q72">
        <v>15</v>
      </c>
      <c r="R72">
        <f t="shared" si="10"/>
        <v>4170.4912999999997</v>
      </c>
      <c r="S72">
        <f t="shared" si="11"/>
        <v>-127.87129999999979</v>
      </c>
      <c r="T72">
        <f t="shared" si="12"/>
        <v>16351.069363689947</v>
      </c>
      <c r="U72">
        <f t="shared" si="8"/>
        <v>16342776.464399999</v>
      </c>
      <c r="W72">
        <f t="shared" si="13"/>
        <v>3471.12</v>
      </c>
      <c r="X72">
        <f t="shared" si="14"/>
        <v>-571.5</v>
      </c>
    </row>
    <row r="73" spans="1:24" x14ac:dyDescent="0.3">
      <c r="A73">
        <v>2009</v>
      </c>
      <c r="B73">
        <v>18</v>
      </c>
      <c r="C73" t="str">
        <f t="shared" si="9"/>
        <v>18 2009</v>
      </c>
      <c r="D73">
        <v>435</v>
      </c>
      <c r="E73">
        <v>3</v>
      </c>
      <c r="F73">
        <v>371</v>
      </c>
      <c r="G73">
        <v>4505.88</v>
      </c>
      <c r="H73">
        <v>371</v>
      </c>
      <c r="I73">
        <v>0</v>
      </c>
      <c r="J73">
        <v>27</v>
      </c>
      <c r="K73">
        <v>344</v>
      </c>
      <c r="L73">
        <v>0</v>
      </c>
      <c r="M73">
        <v>0</v>
      </c>
      <c r="N73">
        <v>1</v>
      </c>
      <c r="O73">
        <v>3</v>
      </c>
      <c r="P73">
        <v>367</v>
      </c>
      <c r="Q73">
        <v>15</v>
      </c>
      <c r="R73">
        <f t="shared" si="10"/>
        <v>4599.5230000000001</v>
      </c>
      <c r="S73">
        <f t="shared" si="11"/>
        <v>-93.643000000000029</v>
      </c>
      <c r="T73">
        <f t="shared" si="12"/>
        <v>8769.0114490000051</v>
      </c>
      <c r="U73">
        <f t="shared" si="8"/>
        <v>20302954.5744</v>
      </c>
      <c r="W73">
        <f t="shared" si="13"/>
        <v>3494.7025000000003</v>
      </c>
      <c r="X73">
        <f t="shared" si="14"/>
        <v>-1011.1774999999998</v>
      </c>
    </row>
    <row r="74" spans="1:24" x14ac:dyDescent="0.3">
      <c r="A74">
        <v>2009</v>
      </c>
      <c r="B74">
        <v>19</v>
      </c>
      <c r="C74" t="str">
        <f t="shared" si="9"/>
        <v>19 2009</v>
      </c>
      <c r="D74">
        <v>506.32999899999999</v>
      </c>
      <c r="E74">
        <v>15</v>
      </c>
      <c r="F74">
        <v>414</v>
      </c>
      <c r="G74">
        <v>5059.9325879999997</v>
      </c>
      <c r="H74">
        <v>414</v>
      </c>
      <c r="I74">
        <v>6</v>
      </c>
      <c r="J74">
        <v>26</v>
      </c>
      <c r="K74">
        <v>382</v>
      </c>
      <c r="L74">
        <v>0</v>
      </c>
      <c r="M74">
        <v>20</v>
      </c>
      <c r="N74">
        <v>6</v>
      </c>
      <c r="O74">
        <v>15</v>
      </c>
      <c r="P74">
        <v>373</v>
      </c>
      <c r="Q74">
        <v>49</v>
      </c>
      <c r="R74">
        <f t="shared" si="10"/>
        <v>5376.0727810960998</v>
      </c>
      <c r="S74">
        <f t="shared" si="11"/>
        <v>-316.14019309610012</v>
      </c>
      <c r="T74">
        <f t="shared" si="12"/>
        <v>99944.621690839471</v>
      </c>
      <c r="U74">
        <f t="shared" si="8"/>
        <v>25602917.795104373</v>
      </c>
      <c r="W74">
        <f t="shared" si="13"/>
        <v>5242.3468000000003</v>
      </c>
      <c r="X74">
        <f t="shared" si="14"/>
        <v>182.41421200000059</v>
      </c>
    </row>
    <row r="75" spans="1:24" x14ac:dyDescent="0.3">
      <c r="A75">
        <v>2009</v>
      </c>
      <c r="B75">
        <v>20</v>
      </c>
      <c r="C75" t="str">
        <f t="shared" si="9"/>
        <v>20 2009</v>
      </c>
      <c r="D75">
        <v>193</v>
      </c>
      <c r="E75">
        <v>0</v>
      </c>
      <c r="F75">
        <v>157</v>
      </c>
      <c r="G75">
        <v>1821.17</v>
      </c>
      <c r="H75">
        <v>157</v>
      </c>
      <c r="I75">
        <v>1</v>
      </c>
      <c r="J75">
        <v>23</v>
      </c>
      <c r="K75">
        <v>133</v>
      </c>
      <c r="L75">
        <v>0</v>
      </c>
      <c r="M75">
        <v>3</v>
      </c>
      <c r="N75">
        <v>4</v>
      </c>
      <c r="O75">
        <v>0</v>
      </c>
      <c r="P75">
        <v>150</v>
      </c>
      <c r="Q75">
        <v>29</v>
      </c>
      <c r="R75">
        <f t="shared" si="10"/>
        <v>1964.2462</v>
      </c>
      <c r="S75">
        <f t="shared" si="11"/>
        <v>-143.07619999999997</v>
      </c>
      <c r="T75">
        <f t="shared" si="12"/>
        <v>20470.799006439993</v>
      </c>
      <c r="U75">
        <f t="shared" si="8"/>
        <v>3316660.1689000004</v>
      </c>
      <c r="W75">
        <f t="shared" si="13"/>
        <v>4169.6603000000005</v>
      </c>
      <c r="X75">
        <f t="shared" si="14"/>
        <v>2348.4903000000004</v>
      </c>
    </row>
    <row r="76" spans="1:24" x14ac:dyDescent="0.3">
      <c r="A76">
        <v>2009</v>
      </c>
      <c r="B76">
        <v>21</v>
      </c>
      <c r="C76" t="str">
        <f t="shared" si="9"/>
        <v>21 2009</v>
      </c>
      <c r="D76">
        <v>338</v>
      </c>
      <c r="E76">
        <v>44</v>
      </c>
      <c r="F76">
        <v>237</v>
      </c>
      <c r="G76">
        <v>3062.96</v>
      </c>
      <c r="H76">
        <v>237</v>
      </c>
      <c r="I76">
        <v>0</v>
      </c>
      <c r="J76">
        <v>78</v>
      </c>
      <c r="K76">
        <v>159</v>
      </c>
      <c r="L76">
        <v>5</v>
      </c>
      <c r="M76">
        <v>3</v>
      </c>
      <c r="N76">
        <v>0</v>
      </c>
      <c r="O76">
        <v>44</v>
      </c>
      <c r="P76">
        <v>185</v>
      </c>
      <c r="Q76">
        <v>86</v>
      </c>
      <c r="R76">
        <f t="shared" si="10"/>
        <v>3491.4918000000002</v>
      </c>
      <c r="S76">
        <f t="shared" si="11"/>
        <v>-428.5318000000002</v>
      </c>
      <c r="T76">
        <f t="shared" si="12"/>
        <v>183639.50361124019</v>
      </c>
      <c r="U76">
        <f t="shared" si="8"/>
        <v>9381723.9616</v>
      </c>
      <c r="W76">
        <f t="shared" si="13"/>
        <v>6466.0769</v>
      </c>
      <c r="X76">
        <f t="shared" si="14"/>
        <v>3403.1169</v>
      </c>
    </row>
    <row r="77" spans="1:24" x14ac:dyDescent="0.3">
      <c r="A77">
        <v>2009</v>
      </c>
      <c r="B77">
        <v>22</v>
      </c>
      <c r="C77" t="str">
        <f t="shared" si="9"/>
        <v>22 2009</v>
      </c>
      <c r="D77">
        <v>136</v>
      </c>
      <c r="E77">
        <v>6</v>
      </c>
      <c r="F77">
        <v>119</v>
      </c>
      <c r="G77">
        <v>1360.52</v>
      </c>
      <c r="H77">
        <v>119</v>
      </c>
      <c r="I77">
        <v>0</v>
      </c>
      <c r="J77">
        <v>24</v>
      </c>
      <c r="K77">
        <v>95</v>
      </c>
      <c r="L77">
        <v>1</v>
      </c>
      <c r="M77">
        <v>0</v>
      </c>
      <c r="N77">
        <v>0</v>
      </c>
      <c r="O77">
        <v>6</v>
      </c>
      <c r="P77">
        <v>112</v>
      </c>
      <c r="Q77">
        <v>28</v>
      </c>
      <c r="R77">
        <f t="shared" si="10"/>
        <v>1408.6053999999999</v>
      </c>
      <c r="S77">
        <f t="shared" si="11"/>
        <v>-48.085399999999936</v>
      </c>
      <c r="T77">
        <f t="shared" si="12"/>
        <v>2312.2056931599936</v>
      </c>
      <c r="U77">
        <f t="shared" si="8"/>
        <v>1851014.6703999999</v>
      </c>
      <c r="W77">
        <f t="shared" si="13"/>
        <v>4120.1332000000002</v>
      </c>
      <c r="X77">
        <f t="shared" si="14"/>
        <v>2759.6132000000002</v>
      </c>
    </row>
    <row r="78" spans="1:24" x14ac:dyDescent="0.3">
      <c r="A78">
        <v>2009</v>
      </c>
      <c r="B78">
        <v>23</v>
      </c>
      <c r="C78" t="str">
        <f t="shared" si="9"/>
        <v>23 2009</v>
      </c>
      <c r="D78">
        <v>148</v>
      </c>
      <c r="E78">
        <v>1</v>
      </c>
      <c r="F78">
        <v>137</v>
      </c>
      <c r="G78">
        <v>1582.34</v>
      </c>
      <c r="H78">
        <v>137</v>
      </c>
      <c r="I78">
        <v>0</v>
      </c>
      <c r="J78">
        <v>23</v>
      </c>
      <c r="K78">
        <v>114</v>
      </c>
      <c r="L78">
        <v>0</v>
      </c>
      <c r="M78">
        <v>0</v>
      </c>
      <c r="N78">
        <v>4</v>
      </c>
      <c r="O78">
        <v>1</v>
      </c>
      <c r="P78">
        <v>132</v>
      </c>
      <c r="Q78">
        <v>27</v>
      </c>
      <c r="R78">
        <f t="shared" si="10"/>
        <v>1575.6561000000002</v>
      </c>
      <c r="S78">
        <f t="shared" si="11"/>
        <v>6.6838999999997668</v>
      </c>
      <c r="T78">
        <f t="shared" si="12"/>
        <v>44.67451920999688</v>
      </c>
      <c r="U78">
        <f t="shared" si="8"/>
        <v>2503799.8755999999</v>
      </c>
      <c r="W78">
        <f t="shared" si="13"/>
        <v>4102.8618000000006</v>
      </c>
      <c r="X78">
        <f t="shared" si="14"/>
        <v>2520.5218000000004</v>
      </c>
    </row>
    <row r="79" spans="1:24" x14ac:dyDescent="0.3">
      <c r="A79">
        <v>2009</v>
      </c>
      <c r="B79">
        <v>24</v>
      </c>
      <c r="C79" t="str">
        <f t="shared" si="9"/>
        <v>24 2009</v>
      </c>
      <c r="D79">
        <v>221.23999989999999</v>
      </c>
      <c r="E79">
        <v>0</v>
      </c>
      <c r="F79">
        <v>164</v>
      </c>
      <c r="G79">
        <v>2265.12</v>
      </c>
      <c r="H79">
        <v>164</v>
      </c>
      <c r="I79">
        <v>1</v>
      </c>
      <c r="J79">
        <v>43</v>
      </c>
      <c r="K79">
        <v>120</v>
      </c>
      <c r="L79">
        <v>0</v>
      </c>
      <c r="M79">
        <v>0</v>
      </c>
      <c r="N79">
        <v>1</v>
      </c>
      <c r="O79">
        <v>0</v>
      </c>
      <c r="P79">
        <v>163</v>
      </c>
      <c r="Q79">
        <v>17</v>
      </c>
      <c r="R79">
        <f t="shared" si="10"/>
        <v>2135.0123354096104</v>
      </c>
      <c r="S79">
        <f t="shared" si="11"/>
        <v>130.1076645903895</v>
      </c>
      <c r="T79">
        <f t="shared" si="12"/>
        <v>16928.004385165295</v>
      </c>
      <c r="U79">
        <f t="shared" si="8"/>
        <v>5130768.6143999994</v>
      </c>
      <c r="W79">
        <f t="shared" si="13"/>
        <v>3773.7435</v>
      </c>
      <c r="X79">
        <f t="shared" si="14"/>
        <v>1508.6235000000001</v>
      </c>
    </row>
    <row r="80" spans="1:24" x14ac:dyDescent="0.3">
      <c r="A80">
        <v>2009</v>
      </c>
      <c r="B80">
        <v>25</v>
      </c>
      <c r="C80" t="str">
        <f t="shared" si="9"/>
        <v>25 2009</v>
      </c>
      <c r="D80">
        <v>172</v>
      </c>
      <c r="E80">
        <v>9</v>
      </c>
      <c r="F80">
        <v>147</v>
      </c>
      <c r="G80">
        <v>1705.9</v>
      </c>
      <c r="H80">
        <v>147</v>
      </c>
      <c r="I80">
        <v>1</v>
      </c>
      <c r="J80">
        <v>32</v>
      </c>
      <c r="K80">
        <v>114</v>
      </c>
      <c r="L80">
        <v>0</v>
      </c>
      <c r="M80">
        <v>0</v>
      </c>
      <c r="N80">
        <v>0</v>
      </c>
      <c r="O80">
        <v>9</v>
      </c>
      <c r="P80">
        <v>138</v>
      </c>
      <c r="Q80">
        <v>15</v>
      </c>
      <c r="R80">
        <f t="shared" si="10"/>
        <v>1738.9061000000002</v>
      </c>
      <c r="S80">
        <f t="shared" si="11"/>
        <v>-33.00610000000006</v>
      </c>
      <c r="T80">
        <f t="shared" si="12"/>
        <v>1089.4026372100041</v>
      </c>
      <c r="U80">
        <f t="shared" si="8"/>
        <v>2910094.8100000005</v>
      </c>
      <c r="W80">
        <f t="shared" si="13"/>
        <v>3715.6182000000003</v>
      </c>
      <c r="X80">
        <f t="shared" si="14"/>
        <v>2009.7182000000003</v>
      </c>
    </row>
    <row r="81" spans="1:24" x14ac:dyDescent="0.3">
      <c r="A81">
        <v>2009</v>
      </c>
      <c r="B81">
        <v>26</v>
      </c>
      <c r="C81" t="str">
        <f t="shared" si="9"/>
        <v>26 2009</v>
      </c>
      <c r="D81">
        <v>229</v>
      </c>
      <c r="E81">
        <v>0</v>
      </c>
      <c r="F81">
        <v>180</v>
      </c>
      <c r="G81">
        <v>2230.0300000000002</v>
      </c>
      <c r="H81">
        <v>180</v>
      </c>
      <c r="I81">
        <v>0</v>
      </c>
      <c r="J81">
        <v>25</v>
      </c>
      <c r="K81">
        <v>155</v>
      </c>
      <c r="L81">
        <v>0</v>
      </c>
      <c r="M81">
        <v>20</v>
      </c>
      <c r="N81">
        <v>0</v>
      </c>
      <c r="O81">
        <v>0</v>
      </c>
      <c r="P81">
        <v>160</v>
      </c>
      <c r="Q81">
        <v>9</v>
      </c>
      <c r="R81">
        <f t="shared" si="10"/>
        <v>2249.6930000000002</v>
      </c>
      <c r="S81">
        <f t="shared" si="11"/>
        <v>-19.663000000000011</v>
      </c>
      <c r="T81">
        <f t="shared" si="12"/>
        <v>386.63356900000042</v>
      </c>
      <c r="U81">
        <f t="shared" si="8"/>
        <v>4973033.8009000011</v>
      </c>
      <c r="W81">
        <f t="shared" si="13"/>
        <v>3438.2391000000002</v>
      </c>
      <c r="X81">
        <f t="shared" si="14"/>
        <v>1208.2091</v>
      </c>
    </row>
    <row r="82" spans="1:24" x14ac:dyDescent="0.3">
      <c r="A82">
        <v>2009</v>
      </c>
      <c r="B82">
        <v>27</v>
      </c>
      <c r="C82" t="str">
        <f t="shared" si="9"/>
        <v>27 2009</v>
      </c>
      <c r="D82">
        <v>256</v>
      </c>
      <c r="E82">
        <v>19</v>
      </c>
      <c r="F82">
        <v>195</v>
      </c>
      <c r="G82">
        <v>2523.5100000000002</v>
      </c>
      <c r="H82">
        <v>195</v>
      </c>
      <c r="I82">
        <v>0</v>
      </c>
      <c r="J82">
        <v>46</v>
      </c>
      <c r="K82">
        <v>149</v>
      </c>
      <c r="L82">
        <v>0</v>
      </c>
      <c r="M82">
        <v>3</v>
      </c>
      <c r="N82">
        <v>0</v>
      </c>
      <c r="O82">
        <v>19</v>
      </c>
      <c r="P82">
        <v>173</v>
      </c>
      <c r="Q82">
        <v>16</v>
      </c>
      <c r="R82">
        <f t="shared" si="10"/>
        <v>2518.1653999999999</v>
      </c>
      <c r="S82">
        <f t="shared" si="11"/>
        <v>5.3446000000003551</v>
      </c>
      <c r="T82">
        <f t="shared" si="12"/>
        <v>28.564749160003796</v>
      </c>
      <c r="U82">
        <f t="shared" si="8"/>
        <v>6368102.7201000014</v>
      </c>
      <c r="W82">
        <f t="shared" si="13"/>
        <v>3747.7989000000002</v>
      </c>
      <c r="X82">
        <f t="shared" si="14"/>
        <v>1224.2889</v>
      </c>
    </row>
    <row r="83" spans="1:24" x14ac:dyDescent="0.3">
      <c r="A83">
        <v>2009</v>
      </c>
      <c r="B83">
        <v>28</v>
      </c>
      <c r="C83" t="str">
        <f t="shared" si="9"/>
        <v>28 2009</v>
      </c>
      <c r="D83">
        <v>198</v>
      </c>
      <c r="E83">
        <v>5</v>
      </c>
      <c r="F83">
        <v>152</v>
      </c>
      <c r="G83">
        <v>1572.73</v>
      </c>
      <c r="H83">
        <v>152</v>
      </c>
      <c r="I83">
        <v>0</v>
      </c>
      <c r="J83">
        <v>13</v>
      </c>
      <c r="K83">
        <v>139</v>
      </c>
      <c r="L83">
        <v>0</v>
      </c>
      <c r="M83">
        <v>0</v>
      </c>
      <c r="N83">
        <v>0</v>
      </c>
      <c r="O83">
        <v>5</v>
      </c>
      <c r="P83">
        <v>147</v>
      </c>
      <c r="Q83">
        <v>15</v>
      </c>
      <c r="R83">
        <f t="shared" si="10"/>
        <v>1921.6014999999998</v>
      </c>
      <c r="S83">
        <f t="shared" si="11"/>
        <v>-348.87149999999974</v>
      </c>
      <c r="T83">
        <f t="shared" si="12"/>
        <v>121711.32351224982</v>
      </c>
      <c r="U83">
        <f t="shared" si="8"/>
        <v>2473479.6529000001</v>
      </c>
      <c r="W83">
        <f t="shared" si="13"/>
        <v>3730.5275000000001</v>
      </c>
      <c r="X83">
        <f t="shared" si="14"/>
        <v>2157.7975000000001</v>
      </c>
    </row>
    <row r="84" spans="1:24" x14ac:dyDescent="0.3">
      <c r="A84">
        <v>2009</v>
      </c>
      <c r="B84">
        <v>29</v>
      </c>
      <c r="C84" t="str">
        <f t="shared" si="9"/>
        <v>29 2009</v>
      </c>
      <c r="D84">
        <v>194</v>
      </c>
      <c r="E84">
        <v>6</v>
      </c>
      <c r="F84">
        <v>155</v>
      </c>
      <c r="G84">
        <v>1678.47</v>
      </c>
      <c r="H84">
        <v>155</v>
      </c>
      <c r="I84">
        <v>0</v>
      </c>
      <c r="J84">
        <v>13</v>
      </c>
      <c r="K84">
        <v>142</v>
      </c>
      <c r="L84">
        <v>0</v>
      </c>
      <c r="M84">
        <v>0</v>
      </c>
      <c r="N84">
        <v>0</v>
      </c>
      <c r="O84">
        <v>6</v>
      </c>
      <c r="P84">
        <v>149</v>
      </c>
      <c r="Q84">
        <v>14</v>
      </c>
      <c r="R84">
        <f t="shared" si="10"/>
        <v>1912.4330000000004</v>
      </c>
      <c r="S84">
        <f t="shared" si="11"/>
        <v>-233.96300000000042</v>
      </c>
      <c r="T84">
        <f t="shared" si="12"/>
        <v>54738.685369000195</v>
      </c>
      <c r="U84">
        <f t="shared" si="8"/>
        <v>2817261.5408999999</v>
      </c>
      <c r="W84">
        <f t="shared" si="13"/>
        <v>3713.2561000000001</v>
      </c>
      <c r="X84">
        <f t="shared" si="14"/>
        <v>2034.7861</v>
      </c>
    </row>
    <row r="85" spans="1:24" x14ac:dyDescent="0.3">
      <c r="A85">
        <v>2009</v>
      </c>
      <c r="B85">
        <v>30</v>
      </c>
      <c r="C85" t="str">
        <f t="shared" si="9"/>
        <v>30 2009</v>
      </c>
      <c r="D85">
        <v>201</v>
      </c>
      <c r="E85">
        <v>3</v>
      </c>
      <c r="F85">
        <v>162</v>
      </c>
      <c r="G85">
        <v>1971.14</v>
      </c>
      <c r="H85">
        <v>162</v>
      </c>
      <c r="I85">
        <v>0</v>
      </c>
      <c r="J85">
        <v>27</v>
      </c>
      <c r="K85">
        <v>135</v>
      </c>
      <c r="L85">
        <v>0</v>
      </c>
      <c r="M85">
        <v>0</v>
      </c>
      <c r="N85">
        <v>13</v>
      </c>
      <c r="O85">
        <v>3</v>
      </c>
      <c r="P85">
        <v>146</v>
      </c>
      <c r="Q85">
        <v>16</v>
      </c>
      <c r="R85">
        <f t="shared" si="10"/>
        <v>2000.7705000000001</v>
      </c>
      <c r="S85">
        <f t="shared" si="11"/>
        <v>-29.630499999999984</v>
      </c>
      <c r="T85">
        <f t="shared" si="12"/>
        <v>877.96653024999898</v>
      </c>
      <c r="U85">
        <f t="shared" si="8"/>
        <v>3885392.8996000006</v>
      </c>
      <c r="W85">
        <f t="shared" si="13"/>
        <v>3818.5464000000002</v>
      </c>
      <c r="X85">
        <f t="shared" si="14"/>
        <v>1847.4064000000001</v>
      </c>
    </row>
    <row r="86" spans="1:24" x14ac:dyDescent="0.3">
      <c r="A86">
        <v>2009</v>
      </c>
      <c r="B86">
        <v>31</v>
      </c>
      <c r="C86" t="str">
        <f t="shared" si="9"/>
        <v>31 2009</v>
      </c>
      <c r="D86">
        <v>169</v>
      </c>
      <c r="E86">
        <v>4</v>
      </c>
      <c r="F86">
        <v>154</v>
      </c>
      <c r="G86">
        <v>1662.97</v>
      </c>
      <c r="H86">
        <v>154</v>
      </c>
      <c r="I86">
        <v>1</v>
      </c>
      <c r="J86">
        <v>23</v>
      </c>
      <c r="K86">
        <v>130</v>
      </c>
      <c r="L86">
        <v>0</v>
      </c>
      <c r="M86">
        <v>0</v>
      </c>
      <c r="N86">
        <v>4</v>
      </c>
      <c r="O86">
        <v>4</v>
      </c>
      <c r="P86">
        <v>146</v>
      </c>
      <c r="Q86">
        <v>16</v>
      </c>
      <c r="R86">
        <f t="shared" si="10"/>
        <v>1765.1352999999999</v>
      </c>
      <c r="S86">
        <f t="shared" si="11"/>
        <v>-102.16529999999989</v>
      </c>
      <c r="T86">
        <f t="shared" si="12"/>
        <v>10437.748524089977</v>
      </c>
      <c r="U86">
        <f t="shared" si="8"/>
        <v>2765469.2209000001</v>
      </c>
      <c r="W86">
        <f t="shared" si="13"/>
        <v>3897.9671000000003</v>
      </c>
      <c r="X86">
        <f t="shared" si="14"/>
        <v>2234.9971000000005</v>
      </c>
    </row>
    <row r="87" spans="1:24" x14ac:dyDescent="0.3">
      <c r="A87">
        <v>2009</v>
      </c>
      <c r="B87">
        <v>32</v>
      </c>
      <c r="C87" t="str">
        <f t="shared" si="9"/>
        <v>32 2009</v>
      </c>
      <c r="D87">
        <v>247</v>
      </c>
      <c r="E87">
        <v>0</v>
      </c>
      <c r="F87">
        <v>235</v>
      </c>
      <c r="G87">
        <v>2683.24</v>
      </c>
      <c r="H87">
        <v>235</v>
      </c>
      <c r="I87">
        <v>0</v>
      </c>
      <c r="J87">
        <v>8</v>
      </c>
      <c r="K87">
        <v>227</v>
      </c>
      <c r="L87">
        <v>0</v>
      </c>
      <c r="M87">
        <v>0</v>
      </c>
      <c r="N87">
        <v>1</v>
      </c>
      <c r="O87">
        <v>0</v>
      </c>
      <c r="P87">
        <v>234</v>
      </c>
      <c r="Q87">
        <v>7</v>
      </c>
      <c r="R87">
        <f t="shared" si="10"/>
        <v>2670.9585999999999</v>
      </c>
      <c r="S87">
        <f t="shared" si="11"/>
        <v>12.281399999999849</v>
      </c>
      <c r="T87">
        <f t="shared" si="12"/>
        <v>150.83278595999627</v>
      </c>
      <c r="U87">
        <f t="shared" si="8"/>
        <v>7199776.8975999989</v>
      </c>
      <c r="W87">
        <f t="shared" si="13"/>
        <v>3498.0263</v>
      </c>
      <c r="X87">
        <f t="shared" si="14"/>
        <v>814.78630000000021</v>
      </c>
    </row>
    <row r="88" spans="1:24" x14ac:dyDescent="0.3">
      <c r="A88">
        <v>2009</v>
      </c>
      <c r="B88">
        <v>33</v>
      </c>
      <c r="C88" t="str">
        <f t="shared" si="9"/>
        <v>33 2009</v>
      </c>
      <c r="D88">
        <v>262</v>
      </c>
      <c r="E88">
        <v>0</v>
      </c>
      <c r="F88">
        <v>236</v>
      </c>
      <c r="G88">
        <v>2830.8</v>
      </c>
      <c r="H88">
        <v>236</v>
      </c>
      <c r="I88">
        <v>0</v>
      </c>
      <c r="J88">
        <v>21</v>
      </c>
      <c r="K88">
        <v>215</v>
      </c>
      <c r="L88">
        <v>0</v>
      </c>
      <c r="M88">
        <v>0</v>
      </c>
      <c r="N88">
        <v>0</v>
      </c>
      <c r="O88">
        <v>0</v>
      </c>
      <c r="P88">
        <v>236</v>
      </c>
      <c r="Q88">
        <v>18</v>
      </c>
      <c r="R88">
        <f t="shared" si="10"/>
        <v>2799.1181999999999</v>
      </c>
      <c r="S88">
        <f t="shared" si="11"/>
        <v>31.681800000000294</v>
      </c>
      <c r="T88">
        <f t="shared" si="12"/>
        <v>1003.7364512400186</v>
      </c>
      <c r="U88">
        <f t="shared" si="8"/>
        <v>8013428.6400000006</v>
      </c>
      <c r="W88">
        <f t="shared" si="13"/>
        <v>3971.0017000000003</v>
      </c>
      <c r="X88">
        <f t="shared" si="14"/>
        <v>1140.2017000000001</v>
      </c>
    </row>
    <row r="89" spans="1:24" x14ac:dyDescent="0.3">
      <c r="A89">
        <v>2009</v>
      </c>
      <c r="B89">
        <v>34</v>
      </c>
      <c r="C89" t="str">
        <f t="shared" si="9"/>
        <v>34 2009</v>
      </c>
      <c r="D89">
        <v>246</v>
      </c>
      <c r="E89">
        <v>0</v>
      </c>
      <c r="F89">
        <v>230</v>
      </c>
      <c r="G89">
        <v>2625.73</v>
      </c>
      <c r="H89">
        <v>230</v>
      </c>
      <c r="I89">
        <v>0</v>
      </c>
      <c r="J89">
        <v>34</v>
      </c>
      <c r="K89">
        <v>196</v>
      </c>
      <c r="L89">
        <v>0</v>
      </c>
      <c r="M89">
        <v>0</v>
      </c>
      <c r="N89">
        <v>7</v>
      </c>
      <c r="O89">
        <v>0</v>
      </c>
      <c r="P89">
        <v>223</v>
      </c>
      <c r="Q89">
        <v>15</v>
      </c>
      <c r="R89">
        <f t="shared" si="10"/>
        <v>2660.4151000000002</v>
      </c>
      <c r="S89">
        <f t="shared" si="11"/>
        <v>-34.685100000000148</v>
      </c>
      <c r="T89">
        <f t="shared" si="12"/>
        <v>1203.0561620100102</v>
      </c>
      <c r="U89">
        <f t="shared" si="8"/>
        <v>6894458.0329</v>
      </c>
      <c r="W89">
        <f t="shared" si="13"/>
        <v>3872.0225</v>
      </c>
      <c r="X89">
        <f t="shared" si="14"/>
        <v>1246.2925</v>
      </c>
    </row>
    <row r="90" spans="1:24" x14ac:dyDescent="0.3">
      <c r="A90">
        <v>2009</v>
      </c>
      <c r="B90">
        <v>35</v>
      </c>
      <c r="C90" t="str">
        <f t="shared" si="9"/>
        <v>35 2009</v>
      </c>
      <c r="D90">
        <v>271</v>
      </c>
      <c r="E90">
        <v>0</v>
      </c>
      <c r="F90">
        <v>242</v>
      </c>
      <c r="G90">
        <v>2870.38</v>
      </c>
      <c r="H90">
        <v>242</v>
      </c>
      <c r="I90">
        <v>1</v>
      </c>
      <c r="J90">
        <v>34</v>
      </c>
      <c r="K90">
        <v>207</v>
      </c>
      <c r="L90">
        <v>0</v>
      </c>
      <c r="M90">
        <v>0</v>
      </c>
      <c r="N90">
        <v>1</v>
      </c>
      <c r="O90">
        <v>0</v>
      </c>
      <c r="P90">
        <v>241</v>
      </c>
      <c r="Q90">
        <v>19</v>
      </c>
      <c r="R90">
        <f t="shared" si="10"/>
        <v>2890.3553999999999</v>
      </c>
      <c r="S90">
        <f t="shared" si="11"/>
        <v>-19.975399999999809</v>
      </c>
      <c r="T90">
        <f t="shared" si="12"/>
        <v>399.01660515999237</v>
      </c>
      <c r="U90">
        <f t="shared" si="8"/>
        <v>8239081.3444000008</v>
      </c>
      <c r="W90">
        <f t="shared" si="13"/>
        <v>4114.8588</v>
      </c>
      <c r="X90">
        <f t="shared" si="14"/>
        <v>1244.4787999999999</v>
      </c>
    </row>
    <row r="91" spans="1:24" x14ac:dyDescent="0.3">
      <c r="A91">
        <v>2009</v>
      </c>
      <c r="B91">
        <v>36</v>
      </c>
      <c r="C91" t="str">
        <f t="shared" si="9"/>
        <v>36 2009</v>
      </c>
      <c r="D91">
        <v>542.47999949999996</v>
      </c>
      <c r="E91">
        <v>23</v>
      </c>
      <c r="F91">
        <v>471</v>
      </c>
      <c r="G91">
        <v>5961.4879879999999</v>
      </c>
      <c r="H91">
        <v>471</v>
      </c>
      <c r="I91">
        <v>0</v>
      </c>
      <c r="J91">
        <v>74</v>
      </c>
      <c r="K91">
        <v>397</v>
      </c>
      <c r="L91">
        <v>0</v>
      </c>
      <c r="M91">
        <v>0</v>
      </c>
      <c r="N91">
        <v>8</v>
      </c>
      <c r="O91">
        <v>23</v>
      </c>
      <c r="P91">
        <v>440</v>
      </c>
      <c r="Q91">
        <v>34</v>
      </c>
      <c r="R91">
        <f t="shared" si="10"/>
        <v>5876.2708690480495</v>
      </c>
      <c r="S91">
        <f t="shared" si="11"/>
        <v>85.217118951950397</v>
      </c>
      <c r="T91">
        <f t="shared" si="12"/>
        <v>7261.9573624708637</v>
      </c>
      <c r="U91">
        <f t="shared" si="8"/>
        <v>35539339.031068288</v>
      </c>
      <c r="W91">
        <f t="shared" si="13"/>
        <v>4695.4115999999995</v>
      </c>
      <c r="X91">
        <f t="shared" si="14"/>
        <v>-1266.0763880000004</v>
      </c>
    </row>
    <row r="92" spans="1:24" x14ac:dyDescent="0.3">
      <c r="A92">
        <v>2009</v>
      </c>
      <c r="B92">
        <v>37</v>
      </c>
      <c r="C92" t="str">
        <f t="shared" si="9"/>
        <v>37 2009</v>
      </c>
      <c r="D92">
        <v>451</v>
      </c>
      <c r="E92">
        <v>1</v>
      </c>
      <c r="F92">
        <v>389</v>
      </c>
      <c r="G92">
        <v>4637.17</v>
      </c>
      <c r="H92">
        <v>389</v>
      </c>
      <c r="I92">
        <v>0</v>
      </c>
      <c r="J92">
        <v>21</v>
      </c>
      <c r="K92">
        <v>368</v>
      </c>
      <c r="L92">
        <v>0</v>
      </c>
      <c r="M92">
        <v>0</v>
      </c>
      <c r="N92">
        <v>0</v>
      </c>
      <c r="O92">
        <v>1</v>
      </c>
      <c r="P92">
        <v>388</v>
      </c>
      <c r="Q92">
        <v>12</v>
      </c>
      <c r="R92">
        <f t="shared" si="10"/>
        <v>4789.8759000000009</v>
      </c>
      <c r="S92">
        <f t="shared" si="11"/>
        <v>-152.70590000000084</v>
      </c>
      <c r="T92">
        <f t="shared" si="12"/>
        <v>23319.091894810255</v>
      </c>
      <c r="U92">
        <f t="shared" si="8"/>
        <v>21503345.608899999</v>
      </c>
      <c r="W92">
        <f t="shared" si="13"/>
        <v>3820.2083000000002</v>
      </c>
      <c r="X92">
        <f t="shared" si="14"/>
        <v>-816.96169999999984</v>
      </c>
    </row>
    <row r="93" spans="1:24" x14ac:dyDescent="0.3">
      <c r="A93">
        <v>2009</v>
      </c>
      <c r="B93">
        <v>38</v>
      </c>
      <c r="C93" t="str">
        <f t="shared" si="9"/>
        <v>38 2009</v>
      </c>
      <c r="D93">
        <v>428</v>
      </c>
      <c r="E93">
        <v>0</v>
      </c>
      <c r="F93">
        <v>380</v>
      </c>
      <c r="G93">
        <v>4525.09</v>
      </c>
      <c r="H93">
        <v>380</v>
      </c>
      <c r="I93">
        <v>0</v>
      </c>
      <c r="J93">
        <v>21</v>
      </c>
      <c r="K93">
        <v>359</v>
      </c>
      <c r="L93">
        <v>0</v>
      </c>
      <c r="M93">
        <v>0</v>
      </c>
      <c r="N93">
        <v>0</v>
      </c>
      <c r="O93">
        <v>0</v>
      </c>
      <c r="P93">
        <v>380</v>
      </c>
      <c r="Q93">
        <v>19</v>
      </c>
      <c r="R93">
        <f t="shared" si="10"/>
        <v>4623.0221000000001</v>
      </c>
      <c r="S93">
        <f t="shared" si="11"/>
        <v>-97.932099999999991</v>
      </c>
      <c r="T93">
        <f t="shared" si="12"/>
        <v>9590.6962104099985</v>
      </c>
      <c r="U93">
        <f t="shared" si="8"/>
        <v>20476439.508100003</v>
      </c>
      <c r="W93">
        <f t="shared" si="13"/>
        <v>4129.7681000000002</v>
      </c>
      <c r="X93">
        <f t="shared" si="14"/>
        <v>-395.32189999999991</v>
      </c>
    </row>
    <row r="94" spans="1:24" x14ac:dyDescent="0.3">
      <c r="A94">
        <v>2009</v>
      </c>
      <c r="B94">
        <v>39</v>
      </c>
      <c r="C94" t="str">
        <f t="shared" si="9"/>
        <v>39 2009</v>
      </c>
      <c r="D94">
        <v>378</v>
      </c>
      <c r="E94">
        <v>0</v>
      </c>
      <c r="F94">
        <v>335</v>
      </c>
      <c r="G94">
        <v>4009.23</v>
      </c>
      <c r="H94">
        <v>335</v>
      </c>
      <c r="I94">
        <v>0</v>
      </c>
      <c r="J94">
        <v>23</v>
      </c>
      <c r="K94">
        <v>312</v>
      </c>
      <c r="L94">
        <v>0</v>
      </c>
      <c r="M94">
        <v>0</v>
      </c>
      <c r="N94">
        <v>4</v>
      </c>
      <c r="O94">
        <v>0</v>
      </c>
      <c r="P94">
        <v>331</v>
      </c>
      <c r="Q94">
        <v>22</v>
      </c>
      <c r="R94">
        <f t="shared" si="10"/>
        <v>4074.2889999999998</v>
      </c>
      <c r="S94">
        <f t="shared" si="11"/>
        <v>-65.058999999999742</v>
      </c>
      <c r="T94">
        <f t="shared" si="12"/>
        <v>4232.6734809999662</v>
      </c>
      <c r="U94">
        <f t="shared" si="8"/>
        <v>16073925.1929</v>
      </c>
      <c r="W94">
        <f t="shared" si="13"/>
        <v>4275.9123</v>
      </c>
      <c r="X94">
        <f t="shared" si="14"/>
        <v>266.68229999999994</v>
      </c>
    </row>
    <row r="95" spans="1:24" x14ac:dyDescent="0.3">
      <c r="A95">
        <v>2009</v>
      </c>
      <c r="B95">
        <v>40</v>
      </c>
      <c r="C95" t="str">
        <f t="shared" si="9"/>
        <v>40 2009</v>
      </c>
      <c r="D95">
        <v>361</v>
      </c>
      <c r="E95">
        <v>0</v>
      </c>
      <c r="F95">
        <v>288</v>
      </c>
      <c r="G95">
        <v>3214.5</v>
      </c>
      <c r="H95">
        <v>288</v>
      </c>
      <c r="I95">
        <v>0</v>
      </c>
      <c r="J95">
        <v>42</v>
      </c>
      <c r="K95">
        <v>246</v>
      </c>
      <c r="L95">
        <v>0</v>
      </c>
      <c r="M95">
        <v>0</v>
      </c>
      <c r="N95">
        <v>3</v>
      </c>
      <c r="O95">
        <v>0</v>
      </c>
      <c r="P95">
        <v>285</v>
      </c>
      <c r="Q95">
        <v>28</v>
      </c>
      <c r="R95">
        <f t="shared" si="10"/>
        <v>3717.9149000000002</v>
      </c>
      <c r="S95">
        <f t="shared" si="11"/>
        <v>-503.41490000000022</v>
      </c>
      <c r="T95">
        <f t="shared" si="12"/>
        <v>253426.56154201023</v>
      </c>
      <c r="U95">
        <f t="shared" si="8"/>
        <v>10333010.25</v>
      </c>
      <c r="W95">
        <f t="shared" si="13"/>
        <v>4544.6182000000008</v>
      </c>
      <c r="X95">
        <f t="shared" si="14"/>
        <v>1330.1182000000008</v>
      </c>
    </row>
    <row r="96" spans="1:24" x14ac:dyDescent="0.3">
      <c r="A96">
        <v>2009</v>
      </c>
      <c r="B96">
        <v>41</v>
      </c>
      <c r="C96" t="str">
        <f t="shared" si="9"/>
        <v>41 2009</v>
      </c>
      <c r="D96">
        <v>275.16999909999998</v>
      </c>
      <c r="E96">
        <v>0</v>
      </c>
      <c r="F96">
        <v>230</v>
      </c>
      <c r="G96">
        <v>2690.5233910000002</v>
      </c>
      <c r="H96">
        <v>230</v>
      </c>
      <c r="I96">
        <v>0</v>
      </c>
      <c r="J96">
        <v>16</v>
      </c>
      <c r="K96">
        <v>214</v>
      </c>
      <c r="L96">
        <v>0</v>
      </c>
      <c r="M96">
        <v>0</v>
      </c>
      <c r="N96">
        <v>0</v>
      </c>
      <c r="O96">
        <v>0</v>
      </c>
      <c r="P96">
        <v>230</v>
      </c>
      <c r="Q96">
        <v>15</v>
      </c>
      <c r="R96">
        <f t="shared" si="10"/>
        <v>2832.6318576864896</v>
      </c>
      <c r="S96">
        <f t="shared" si="11"/>
        <v>-142.10846668648946</v>
      </c>
      <c r="T96">
        <f t="shared" si="12"/>
        <v>20194.816303985084</v>
      </c>
      <c r="U96">
        <f t="shared" si="8"/>
        <v>7238916.11751814</v>
      </c>
      <c r="W96">
        <f t="shared" si="13"/>
        <v>4037.1000000000004</v>
      </c>
      <c r="X96">
        <f t="shared" si="14"/>
        <v>1346.5766090000002</v>
      </c>
    </row>
    <row r="97" spans="1:24" x14ac:dyDescent="0.3">
      <c r="A97">
        <v>2009</v>
      </c>
      <c r="B97">
        <v>42</v>
      </c>
      <c r="C97" t="str">
        <f t="shared" si="9"/>
        <v>42 2009</v>
      </c>
      <c r="D97">
        <v>217</v>
      </c>
      <c r="E97">
        <v>0</v>
      </c>
      <c r="F97">
        <v>181</v>
      </c>
      <c r="G97">
        <v>2084.5700000000002</v>
      </c>
      <c r="H97">
        <v>181</v>
      </c>
      <c r="I97">
        <v>0</v>
      </c>
      <c r="J97">
        <v>14</v>
      </c>
      <c r="K97">
        <v>167</v>
      </c>
      <c r="L97">
        <v>0</v>
      </c>
      <c r="M97">
        <v>0</v>
      </c>
      <c r="N97">
        <v>7</v>
      </c>
      <c r="O97">
        <v>0</v>
      </c>
      <c r="P97">
        <v>174</v>
      </c>
      <c r="Q97">
        <v>8</v>
      </c>
      <c r="R97">
        <f t="shared" si="10"/>
        <v>2181.6157000000003</v>
      </c>
      <c r="S97">
        <f t="shared" si="11"/>
        <v>-97.045700000000124</v>
      </c>
      <c r="T97">
        <f t="shared" si="12"/>
        <v>9417.8678884900237</v>
      </c>
      <c r="U97">
        <f t="shared" si="8"/>
        <v>4345432.0849000011</v>
      </c>
      <c r="W97">
        <f t="shared" si="13"/>
        <v>3774.7052000000003</v>
      </c>
      <c r="X97">
        <f t="shared" si="14"/>
        <v>1690.1352000000002</v>
      </c>
    </row>
    <row r="98" spans="1:24" x14ac:dyDescent="0.3">
      <c r="A98">
        <v>2009</v>
      </c>
      <c r="B98">
        <v>43</v>
      </c>
      <c r="C98" t="str">
        <f t="shared" si="9"/>
        <v>43 2009</v>
      </c>
      <c r="D98">
        <v>248</v>
      </c>
      <c r="E98">
        <v>0</v>
      </c>
      <c r="F98">
        <v>206</v>
      </c>
      <c r="G98">
        <v>2325.52</v>
      </c>
      <c r="H98">
        <v>206</v>
      </c>
      <c r="I98">
        <v>0</v>
      </c>
      <c r="J98">
        <v>10</v>
      </c>
      <c r="K98">
        <v>196</v>
      </c>
      <c r="L98">
        <v>0</v>
      </c>
      <c r="M98">
        <v>0</v>
      </c>
      <c r="N98">
        <v>4</v>
      </c>
      <c r="O98">
        <v>0</v>
      </c>
      <c r="P98">
        <v>202</v>
      </c>
      <c r="Q98">
        <v>8</v>
      </c>
      <c r="R98">
        <f t="shared" si="10"/>
        <v>2510.6066000000001</v>
      </c>
      <c r="S98">
        <f t="shared" si="11"/>
        <v>-185.08660000000009</v>
      </c>
      <c r="T98">
        <f t="shared" si="12"/>
        <v>34257.049499560031</v>
      </c>
      <c r="U98">
        <f t="shared" ref="U98:U129" si="15">(G98-$G$214)^2</f>
        <v>5408043.2703999998</v>
      </c>
      <c r="W98">
        <f t="shared" si="13"/>
        <v>3798.2876999999999</v>
      </c>
      <c r="X98">
        <f t="shared" si="14"/>
        <v>1472.7676999999999</v>
      </c>
    </row>
    <row r="99" spans="1:24" x14ac:dyDescent="0.3">
      <c r="A99">
        <v>2009</v>
      </c>
      <c r="B99">
        <v>44</v>
      </c>
      <c r="C99" t="str">
        <f t="shared" si="9"/>
        <v>44 2009</v>
      </c>
      <c r="D99">
        <v>196</v>
      </c>
      <c r="E99">
        <v>1</v>
      </c>
      <c r="F99">
        <v>171</v>
      </c>
      <c r="G99">
        <v>1962.59</v>
      </c>
      <c r="H99">
        <v>171</v>
      </c>
      <c r="I99">
        <v>1</v>
      </c>
      <c r="J99">
        <v>11</v>
      </c>
      <c r="K99">
        <v>159</v>
      </c>
      <c r="L99">
        <v>0</v>
      </c>
      <c r="M99">
        <v>0</v>
      </c>
      <c r="N99">
        <v>0</v>
      </c>
      <c r="O99">
        <v>1</v>
      </c>
      <c r="P99">
        <v>170</v>
      </c>
      <c r="Q99">
        <v>11</v>
      </c>
      <c r="R99">
        <f t="shared" si="10"/>
        <v>2008.4537</v>
      </c>
      <c r="S99">
        <f t="shared" si="11"/>
        <v>-45.863700000000108</v>
      </c>
      <c r="T99">
        <f t="shared" si="12"/>
        <v>2103.4789776900097</v>
      </c>
      <c r="U99">
        <f t="shared" si="15"/>
        <v>3851759.5080999997</v>
      </c>
      <c r="W99">
        <f t="shared" si="13"/>
        <v>4000.2700999999997</v>
      </c>
      <c r="X99">
        <f t="shared" si="14"/>
        <v>2037.6800999999998</v>
      </c>
    </row>
    <row r="100" spans="1:24" x14ac:dyDescent="0.3">
      <c r="A100">
        <v>2009</v>
      </c>
      <c r="B100">
        <v>45</v>
      </c>
      <c r="C100" t="str">
        <f t="shared" si="9"/>
        <v>45 2009</v>
      </c>
      <c r="D100">
        <v>206.04</v>
      </c>
      <c r="E100">
        <v>1</v>
      </c>
      <c r="F100">
        <v>178</v>
      </c>
      <c r="G100">
        <v>2109.1412</v>
      </c>
      <c r="H100">
        <v>178</v>
      </c>
      <c r="I100">
        <v>0</v>
      </c>
      <c r="J100">
        <v>16</v>
      </c>
      <c r="K100">
        <v>162</v>
      </c>
      <c r="L100">
        <v>0</v>
      </c>
      <c r="M100">
        <v>0</v>
      </c>
      <c r="N100">
        <v>0</v>
      </c>
      <c r="O100">
        <v>1</v>
      </c>
      <c r="P100">
        <v>177</v>
      </c>
      <c r="Q100">
        <v>7</v>
      </c>
      <c r="R100">
        <f t="shared" si="10"/>
        <v>2096.3232559999997</v>
      </c>
      <c r="S100">
        <f t="shared" si="11"/>
        <v>12.817944000000352</v>
      </c>
      <c r="T100">
        <f t="shared" si="12"/>
        <v>164.29968838714504</v>
      </c>
      <c r="U100">
        <f t="shared" si="15"/>
        <v>4448476.60153744</v>
      </c>
      <c r="W100">
        <f t="shared" si="13"/>
        <v>3804.5988000000002</v>
      </c>
      <c r="X100">
        <f t="shared" si="14"/>
        <v>1695.4576000000002</v>
      </c>
    </row>
    <row r="101" spans="1:24" x14ac:dyDescent="0.3">
      <c r="A101">
        <v>2009</v>
      </c>
      <c r="B101">
        <v>46</v>
      </c>
      <c r="C101" t="str">
        <f t="shared" si="9"/>
        <v>46 2009</v>
      </c>
      <c r="D101">
        <v>220</v>
      </c>
      <c r="E101">
        <v>0</v>
      </c>
      <c r="F101">
        <v>194</v>
      </c>
      <c r="G101">
        <v>2242.98</v>
      </c>
      <c r="H101">
        <v>194</v>
      </c>
      <c r="I101">
        <v>2</v>
      </c>
      <c r="J101">
        <v>29</v>
      </c>
      <c r="K101">
        <v>163</v>
      </c>
      <c r="L101">
        <v>0</v>
      </c>
      <c r="M101">
        <v>0</v>
      </c>
      <c r="N101">
        <v>2</v>
      </c>
      <c r="O101">
        <v>0</v>
      </c>
      <c r="P101">
        <v>192</v>
      </c>
      <c r="Q101">
        <v>8</v>
      </c>
      <c r="R101">
        <f t="shared" si="10"/>
        <v>2275.2318</v>
      </c>
      <c r="S101">
        <f t="shared" si="11"/>
        <v>-32.251800000000003</v>
      </c>
      <c r="T101">
        <f t="shared" si="12"/>
        <v>1040.1786032400003</v>
      </c>
      <c r="U101">
        <f t="shared" si="15"/>
        <v>5030959.2804000005</v>
      </c>
      <c r="W101">
        <f t="shared" si="13"/>
        <v>3980.7116000000005</v>
      </c>
      <c r="X101">
        <f t="shared" si="14"/>
        <v>1737.7316000000005</v>
      </c>
    </row>
    <row r="102" spans="1:24" x14ac:dyDescent="0.3">
      <c r="A102">
        <v>2009</v>
      </c>
      <c r="B102">
        <v>47</v>
      </c>
      <c r="C102" t="str">
        <f t="shared" si="9"/>
        <v>47 2009</v>
      </c>
      <c r="D102">
        <v>212.04</v>
      </c>
      <c r="E102">
        <v>6</v>
      </c>
      <c r="F102">
        <v>216</v>
      </c>
      <c r="G102">
        <v>2365.1799959999998</v>
      </c>
      <c r="H102">
        <v>216</v>
      </c>
      <c r="I102">
        <v>1</v>
      </c>
      <c r="J102">
        <v>38</v>
      </c>
      <c r="K102">
        <v>177</v>
      </c>
      <c r="L102">
        <v>0</v>
      </c>
      <c r="M102">
        <v>0</v>
      </c>
      <c r="N102">
        <v>6</v>
      </c>
      <c r="O102">
        <v>6</v>
      </c>
      <c r="P102">
        <v>204</v>
      </c>
      <c r="Q102">
        <v>15</v>
      </c>
      <c r="R102">
        <f t="shared" si="10"/>
        <v>2378.1754559999999</v>
      </c>
      <c r="S102">
        <f t="shared" si="11"/>
        <v>-12.995460000000094</v>
      </c>
      <c r="T102">
        <f t="shared" si="12"/>
        <v>168.88198061160244</v>
      </c>
      <c r="U102">
        <f t="shared" si="15"/>
        <v>5594076.4134785589</v>
      </c>
      <c r="W102">
        <f t="shared" si="13"/>
        <v>4234.4332000000004</v>
      </c>
      <c r="X102">
        <f t="shared" si="14"/>
        <v>1869.2532040000006</v>
      </c>
    </row>
    <row r="103" spans="1:24" x14ac:dyDescent="0.3">
      <c r="A103">
        <v>2009</v>
      </c>
      <c r="B103">
        <v>48</v>
      </c>
      <c r="C103" t="str">
        <f t="shared" si="9"/>
        <v>48 2009</v>
      </c>
      <c r="D103">
        <v>479</v>
      </c>
      <c r="E103">
        <v>5</v>
      </c>
      <c r="F103">
        <v>433</v>
      </c>
      <c r="G103">
        <v>4996.5</v>
      </c>
      <c r="H103">
        <v>433</v>
      </c>
      <c r="I103">
        <v>0</v>
      </c>
      <c r="J103">
        <v>26</v>
      </c>
      <c r="K103">
        <v>407</v>
      </c>
      <c r="L103">
        <v>0</v>
      </c>
      <c r="M103">
        <v>0</v>
      </c>
      <c r="N103">
        <v>5</v>
      </c>
      <c r="O103">
        <v>5</v>
      </c>
      <c r="P103">
        <v>423</v>
      </c>
      <c r="Q103">
        <v>11</v>
      </c>
      <c r="R103">
        <f t="shared" si="10"/>
        <v>5209.0230000000001</v>
      </c>
      <c r="S103">
        <f t="shared" si="11"/>
        <v>-212.52300000000014</v>
      </c>
      <c r="T103">
        <f t="shared" si="12"/>
        <v>45166.025529000057</v>
      </c>
      <c r="U103">
        <f t="shared" si="15"/>
        <v>24965012.25</v>
      </c>
      <c r="W103">
        <f t="shared" si="13"/>
        <v>4038.7619000000004</v>
      </c>
      <c r="X103">
        <f t="shared" si="14"/>
        <v>-957.73809999999958</v>
      </c>
    </row>
    <row r="104" spans="1:24" x14ac:dyDescent="0.3">
      <c r="A104">
        <v>2009</v>
      </c>
      <c r="B104">
        <v>49</v>
      </c>
      <c r="C104" t="str">
        <f t="shared" si="9"/>
        <v>49 2009</v>
      </c>
      <c r="D104">
        <v>359</v>
      </c>
      <c r="E104">
        <v>1</v>
      </c>
      <c r="F104">
        <v>315</v>
      </c>
      <c r="G104">
        <v>3581.8</v>
      </c>
      <c r="H104">
        <v>315</v>
      </c>
      <c r="I104">
        <v>0</v>
      </c>
      <c r="J104">
        <v>25</v>
      </c>
      <c r="K104">
        <v>290</v>
      </c>
      <c r="L104">
        <v>0</v>
      </c>
      <c r="M104">
        <v>0</v>
      </c>
      <c r="N104">
        <v>1</v>
      </c>
      <c r="O104">
        <v>1</v>
      </c>
      <c r="P104">
        <v>313</v>
      </c>
      <c r="Q104">
        <v>18</v>
      </c>
      <c r="R104">
        <f t="shared" si="10"/>
        <v>3833.0617000000002</v>
      </c>
      <c r="S104">
        <f t="shared" si="11"/>
        <v>-251.26170000000002</v>
      </c>
      <c r="T104">
        <f t="shared" si="12"/>
        <v>63132.44188689001</v>
      </c>
      <c r="U104">
        <f t="shared" si="15"/>
        <v>12829291.240000002</v>
      </c>
      <c r="W104">
        <f t="shared" si="13"/>
        <v>4348.3217000000004</v>
      </c>
      <c r="X104">
        <f t="shared" si="14"/>
        <v>766.52170000000024</v>
      </c>
    </row>
    <row r="105" spans="1:24" x14ac:dyDescent="0.3">
      <c r="A105">
        <v>2009</v>
      </c>
      <c r="B105">
        <v>50</v>
      </c>
      <c r="C105" t="str">
        <f t="shared" si="9"/>
        <v>50 2009</v>
      </c>
      <c r="D105">
        <v>389</v>
      </c>
      <c r="E105">
        <v>0</v>
      </c>
      <c r="F105">
        <v>335</v>
      </c>
      <c r="G105">
        <v>3974.95</v>
      </c>
      <c r="H105">
        <v>335</v>
      </c>
      <c r="I105">
        <v>3</v>
      </c>
      <c r="J105">
        <v>8</v>
      </c>
      <c r="K105">
        <v>324</v>
      </c>
      <c r="L105">
        <v>0</v>
      </c>
      <c r="M105">
        <v>0</v>
      </c>
      <c r="N105">
        <v>0</v>
      </c>
      <c r="O105">
        <v>0</v>
      </c>
      <c r="P105">
        <v>335</v>
      </c>
      <c r="Q105">
        <v>13</v>
      </c>
      <c r="R105">
        <f t="shared" si="10"/>
        <v>4111.6081999999997</v>
      </c>
      <c r="S105">
        <f t="shared" si="11"/>
        <v>-136.65819999999985</v>
      </c>
      <c r="T105">
        <f t="shared" si="12"/>
        <v>18675.463627239958</v>
      </c>
      <c r="U105">
        <f t="shared" si="15"/>
        <v>15800227.502499999</v>
      </c>
      <c r="W105">
        <f t="shared" si="13"/>
        <v>4335.1493</v>
      </c>
      <c r="X105">
        <f t="shared" si="14"/>
        <v>360.19930000000022</v>
      </c>
    </row>
    <row r="106" spans="1:24" x14ac:dyDescent="0.3">
      <c r="A106">
        <v>2009</v>
      </c>
      <c r="B106">
        <v>51</v>
      </c>
      <c r="C106" t="str">
        <f t="shared" si="9"/>
        <v>51 2009</v>
      </c>
      <c r="D106">
        <v>511</v>
      </c>
      <c r="E106">
        <v>19</v>
      </c>
      <c r="F106">
        <v>456</v>
      </c>
      <c r="G106">
        <v>5826.93</v>
      </c>
      <c r="H106">
        <v>456</v>
      </c>
      <c r="I106">
        <v>0</v>
      </c>
      <c r="J106">
        <v>30</v>
      </c>
      <c r="K106">
        <v>426</v>
      </c>
      <c r="L106">
        <v>0</v>
      </c>
      <c r="M106">
        <v>0</v>
      </c>
      <c r="N106">
        <v>0</v>
      </c>
      <c r="O106">
        <v>19</v>
      </c>
      <c r="P106">
        <v>437</v>
      </c>
      <c r="Q106">
        <v>15</v>
      </c>
      <c r="R106">
        <f t="shared" si="10"/>
        <v>5544.5174000000006</v>
      </c>
      <c r="S106">
        <f t="shared" si="11"/>
        <v>282.41259999999966</v>
      </c>
      <c r="T106">
        <f t="shared" si="12"/>
        <v>79756.876638759801</v>
      </c>
      <c r="U106">
        <f t="shared" si="15"/>
        <v>33953113.2249</v>
      </c>
      <c r="W106">
        <f t="shared" si="13"/>
        <v>4272.9250000000002</v>
      </c>
      <c r="X106">
        <f t="shared" si="14"/>
        <v>-1554.0050000000001</v>
      </c>
    </row>
    <row r="107" spans="1:24" x14ac:dyDescent="0.3">
      <c r="A107">
        <v>2009</v>
      </c>
      <c r="B107">
        <v>52</v>
      </c>
      <c r="C107" t="str">
        <f t="shared" si="9"/>
        <v>52 2009</v>
      </c>
      <c r="D107">
        <v>593</v>
      </c>
      <c r="E107">
        <v>20</v>
      </c>
      <c r="F107">
        <v>533</v>
      </c>
      <c r="G107">
        <v>6481.51</v>
      </c>
      <c r="H107">
        <v>533</v>
      </c>
      <c r="I107">
        <v>8</v>
      </c>
      <c r="J107">
        <v>27</v>
      </c>
      <c r="K107">
        <v>498</v>
      </c>
      <c r="L107">
        <v>0</v>
      </c>
      <c r="M107">
        <v>0</v>
      </c>
      <c r="N107">
        <v>0</v>
      </c>
      <c r="O107">
        <v>20</v>
      </c>
      <c r="P107">
        <v>513</v>
      </c>
      <c r="Q107">
        <v>11</v>
      </c>
      <c r="R107">
        <f t="shared" si="10"/>
        <v>6465.9476000000004</v>
      </c>
      <c r="S107">
        <f t="shared" si="11"/>
        <v>15.562399999999798</v>
      </c>
      <c r="T107">
        <f t="shared" si="12"/>
        <v>242.18829375999371</v>
      </c>
      <c r="U107">
        <f t="shared" si="15"/>
        <v>42009971.880100004</v>
      </c>
      <c r="W107">
        <f t="shared" si="13"/>
        <v>4579.7975000000006</v>
      </c>
      <c r="X107">
        <f t="shared" si="14"/>
        <v>-1901.7124999999996</v>
      </c>
    </row>
    <row r="108" spans="1:24" x14ac:dyDescent="0.3">
      <c r="A108">
        <v>2009</v>
      </c>
      <c r="B108">
        <v>53</v>
      </c>
      <c r="C108" t="str">
        <f t="shared" si="9"/>
        <v>53 2009</v>
      </c>
      <c r="D108">
        <v>324</v>
      </c>
      <c r="E108">
        <v>1</v>
      </c>
      <c r="F108">
        <v>278</v>
      </c>
      <c r="G108">
        <v>3426.12</v>
      </c>
      <c r="H108">
        <v>278</v>
      </c>
      <c r="I108">
        <v>0</v>
      </c>
      <c r="J108">
        <v>7</v>
      </c>
      <c r="K108">
        <v>271</v>
      </c>
      <c r="L108">
        <v>0</v>
      </c>
      <c r="M108">
        <v>0</v>
      </c>
      <c r="N108">
        <v>0</v>
      </c>
      <c r="O108">
        <v>1</v>
      </c>
      <c r="P108">
        <v>277</v>
      </c>
      <c r="Q108">
        <v>7</v>
      </c>
      <c r="R108">
        <f t="shared" si="10"/>
        <v>3376.6273000000001</v>
      </c>
      <c r="S108">
        <f t="shared" si="11"/>
        <v>49.492699999999786</v>
      </c>
      <c r="T108">
        <f t="shared" si="12"/>
        <v>2449.5273532899787</v>
      </c>
      <c r="U108">
        <f t="shared" si="15"/>
        <v>11738298.2544</v>
      </c>
      <c r="W108">
        <f t="shared" si="13"/>
        <v>3993.2588000000001</v>
      </c>
      <c r="X108">
        <f t="shared" si="14"/>
        <v>567.13880000000017</v>
      </c>
    </row>
    <row r="109" spans="1:24" x14ac:dyDescent="0.3">
      <c r="A109">
        <v>2010</v>
      </c>
      <c r="B109">
        <v>1</v>
      </c>
      <c r="C109" t="str">
        <f t="shared" si="9"/>
        <v>1 2010</v>
      </c>
      <c r="D109">
        <v>95</v>
      </c>
      <c r="E109">
        <v>0</v>
      </c>
      <c r="F109">
        <v>83</v>
      </c>
      <c r="G109">
        <v>876.76</v>
      </c>
      <c r="H109">
        <v>83</v>
      </c>
      <c r="I109">
        <v>0</v>
      </c>
      <c r="J109">
        <v>3</v>
      </c>
      <c r="K109">
        <v>80</v>
      </c>
      <c r="L109">
        <v>0</v>
      </c>
      <c r="M109">
        <v>0</v>
      </c>
      <c r="N109">
        <v>0</v>
      </c>
      <c r="O109">
        <v>0</v>
      </c>
      <c r="P109">
        <v>83</v>
      </c>
      <c r="Q109">
        <v>5</v>
      </c>
      <c r="R109">
        <f t="shared" si="10"/>
        <v>879.92960000000016</v>
      </c>
      <c r="S109">
        <f t="shared" si="11"/>
        <v>-3.1696000000001732</v>
      </c>
      <c r="T109">
        <f t="shared" si="12"/>
        <v>10.046364160001097</v>
      </c>
      <c r="U109">
        <f t="shared" si="15"/>
        <v>768708.09759999998</v>
      </c>
      <c r="W109">
        <f t="shared" si="13"/>
        <v>2685.261</v>
      </c>
      <c r="X109">
        <f t="shared" si="14"/>
        <v>1808.501</v>
      </c>
    </row>
    <row r="110" spans="1:24" x14ac:dyDescent="0.3">
      <c r="A110">
        <v>2010</v>
      </c>
      <c r="B110">
        <v>2</v>
      </c>
      <c r="C110" t="str">
        <f t="shared" si="9"/>
        <v>2 2010</v>
      </c>
      <c r="D110">
        <v>335.3999996</v>
      </c>
      <c r="E110">
        <v>4</v>
      </c>
      <c r="F110">
        <v>292</v>
      </c>
      <c r="G110">
        <v>3325.8571900000002</v>
      </c>
      <c r="H110">
        <v>292</v>
      </c>
      <c r="I110">
        <v>0</v>
      </c>
      <c r="J110">
        <v>17</v>
      </c>
      <c r="K110">
        <v>275</v>
      </c>
      <c r="L110">
        <v>0</v>
      </c>
      <c r="M110">
        <v>0</v>
      </c>
      <c r="N110">
        <v>3</v>
      </c>
      <c r="O110">
        <v>4</v>
      </c>
      <c r="P110">
        <v>285</v>
      </c>
      <c r="Q110">
        <v>13</v>
      </c>
      <c r="R110">
        <f t="shared" si="10"/>
        <v>3544.0907576384402</v>
      </c>
      <c r="S110">
        <f t="shared" si="11"/>
        <v>-218.23356763844004</v>
      </c>
      <c r="T110">
        <f t="shared" si="12"/>
        <v>47625.89004420158</v>
      </c>
      <c r="U110">
        <f t="shared" si="15"/>
        <v>11061326.048274698</v>
      </c>
      <c r="W110">
        <f t="shared" si="13"/>
        <v>3035.6747</v>
      </c>
      <c r="X110">
        <f t="shared" si="14"/>
        <v>-290.18249000000014</v>
      </c>
    </row>
    <row r="111" spans="1:24" x14ac:dyDescent="0.3">
      <c r="A111">
        <v>2010</v>
      </c>
      <c r="B111">
        <v>3</v>
      </c>
      <c r="C111" t="str">
        <f t="shared" si="9"/>
        <v>3 2010</v>
      </c>
      <c r="D111">
        <v>334</v>
      </c>
      <c r="E111">
        <v>0</v>
      </c>
      <c r="F111">
        <v>283</v>
      </c>
      <c r="G111">
        <v>3259.9</v>
      </c>
      <c r="H111">
        <v>283</v>
      </c>
      <c r="I111">
        <v>0</v>
      </c>
      <c r="J111">
        <v>19</v>
      </c>
      <c r="K111">
        <v>264</v>
      </c>
      <c r="L111">
        <v>0</v>
      </c>
      <c r="M111">
        <v>0</v>
      </c>
      <c r="N111">
        <v>5</v>
      </c>
      <c r="O111">
        <v>0</v>
      </c>
      <c r="P111">
        <v>278</v>
      </c>
      <c r="Q111">
        <v>8</v>
      </c>
      <c r="R111">
        <f t="shared" si="10"/>
        <v>3467.9296000000004</v>
      </c>
      <c r="S111">
        <f t="shared" si="11"/>
        <v>-208.0296000000003</v>
      </c>
      <c r="T111">
        <f t="shared" si="12"/>
        <v>43276.314476160122</v>
      </c>
      <c r="U111">
        <f t="shared" si="15"/>
        <v>10626948.01</v>
      </c>
      <c r="W111">
        <f t="shared" si="13"/>
        <v>2854.9877000000001</v>
      </c>
      <c r="X111">
        <f t="shared" si="14"/>
        <v>-404.91229999999996</v>
      </c>
    </row>
    <row r="112" spans="1:24" x14ac:dyDescent="0.3">
      <c r="A112">
        <v>2010</v>
      </c>
      <c r="B112">
        <v>4</v>
      </c>
      <c r="C112" t="str">
        <f t="shared" si="9"/>
        <v>4 2010</v>
      </c>
      <c r="D112">
        <v>319.64</v>
      </c>
      <c r="E112">
        <v>3</v>
      </c>
      <c r="F112">
        <v>303</v>
      </c>
      <c r="G112">
        <v>3323.1699979999999</v>
      </c>
      <c r="H112">
        <v>303</v>
      </c>
      <c r="I112">
        <v>0</v>
      </c>
      <c r="J112">
        <v>24</v>
      </c>
      <c r="K112">
        <v>279</v>
      </c>
      <c r="L112">
        <v>0</v>
      </c>
      <c r="M112">
        <v>0</v>
      </c>
      <c r="N112">
        <v>0</v>
      </c>
      <c r="O112">
        <v>3</v>
      </c>
      <c r="P112">
        <v>300</v>
      </c>
      <c r="Q112">
        <v>6</v>
      </c>
      <c r="R112">
        <f t="shared" si="10"/>
        <v>3493.7869960000003</v>
      </c>
      <c r="S112">
        <f t="shared" si="11"/>
        <v>-170.61699800000042</v>
      </c>
      <c r="T112">
        <f t="shared" si="12"/>
        <v>29110.160006532147</v>
      </c>
      <c r="U112">
        <f t="shared" si="15"/>
        <v>11043458.835607318</v>
      </c>
      <c r="W112">
        <f t="shared" si="13"/>
        <v>2796.8624</v>
      </c>
      <c r="X112">
        <f t="shared" si="14"/>
        <v>-526.30759799999987</v>
      </c>
    </row>
    <row r="113" spans="1:24" x14ac:dyDescent="0.3">
      <c r="A113">
        <v>2010</v>
      </c>
      <c r="B113">
        <v>5</v>
      </c>
      <c r="C113" t="str">
        <f t="shared" si="9"/>
        <v>5 2010</v>
      </c>
      <c r="D113">
        <v>320.67999989999998</v>
      </c>
      <c r="E113">
        <v>2</v>
      </c>
      <c r="F113">
        <v>345</v>
      </c>
      <c r="G113">
        <v>3239.73999</v>
      </c>
      <c r="H113">
        <v>345</v>
      </c>
      <c r="I113">
        <v>5</v>
      </c>
      <c r="J113">
        <v>12</v>
      </c>
      <c r="K113">
        <v>328</v>
      </c>
      <c r="L113">
        <v>0</v>
      </c>
      <c r="M113">
        <v>0</v>
      </c>
      <c r="N113">
        <v>1</v>
      </c>
      <c r="O113">
        <v>2</v>
      </c>
      <c r="P113">
        <v>342</v>
      </c>
      <c r="Q113">
        <v>3</v>
      </c>
      <c r="R113">
        <f t="shared" si="10"/>
        <v>3735.9487514096099</v>
      </c>
      <c r="S113">
        <f t="shared" si="11"/>
        <v>-496.20876140960991</v>
      </c>
      <c r="T113">
        <f t="shared" si="12"/>
        <v>246223.13489965917</v>
      </c>
      <c r="U113">
        <f t="shared" si="15"/>
        <v>10495915.202805201</v>
      </c>
      <c r="W113">
        <f t="shared" si="13"/>
        <v>2977.0742</v>
      </c>
      <c r="X113">
        <f t="shared" si="14"/>
        <v>-262.66579000000002</v>
      </c>
    </row>
    <row r="114" spans="1:24" x14ac:dyDescent="0.3">
      <c r="A114">
        <v>2010</v>
      </c>
      <c r="B114">
        <v>6</v>
      </c>
      <c r="C114" t="str">
        <f t="shared" si="9"/>
        <v>6 2010</v>
      </c>
      <c r="D114">
        <v>264</v>
      </c>
      <c r="E114">
        <v>5</v>
      </c>
      <c r="F114">
        <v>233</v>
      </c>
      <c r="G114">
        <v>2818.24</v>
      </c>
      <c r="H114">
        <v>233</v>
      </c>
      <c r="I114">
        <v>11</v>
      </c>
      <c r="J114">
        <v>19</v>
      </c>
      <c r="K114">
        <v>203</v>
      </c>
      <c r="L114">
        <v>0</v>
      </c>
      <c r="M114">
        <v>0</v>
      </c>
      <c r="N114">
        <v>0</v>
      </c>
      <c r="O114">
        <v>5</v>
      </c>
      <c r="P114">
        <v>228</v>
      </c>
      <c r="Q114">
        <v>7</v>
      </c>
      <c r="R114">
        <f t="shared" si="10"/>
        <v>2759.6472999999996</v>
      </c>
      <c r="S114">
        <f t="shared" si="11"/>
        <v>58.59270000000015</v>
      </c>
      <c r="T114">
        <f t="shared" si="12"/>
        <v>3433.1044932900177</v>
      </c>
      <c r="U114">
        <f t="shared" si="15"/>
        <v>7942476.6975999987</v>
      </c>
      <c r="W114">
        <f t="shared" si="13"/>
        <v>3499.1015000000002</v>
      </c>
      <c r="X114">
        <f t="shared" si="14"/>
        <v>680.86150000000043</v>
      </c>
    </row>
    <row r="115" spans="1:24" x14ac:dyDescent="0.3">
      <c r="A115">
        <v>2010</v>
      </c>
      <c r="B115">
        <v>7</v>
      </c>
      <c r="C115" t="str">
        <f t="shared" si="9"/>
        <v>7 2010</v>
      </c>
      <c r="D115">
        <v>336</v>
      </c>
      <c r="E115">
        <v>2</v>
      </c>
      <c r="F115">
        <v>299</v>
      </c>
      <c r="G115">
        <v>3277.24</v>
      </c>
      <c r="H115">
        <v>299</v>
      </c>
      <c r="I115">
        <v>6</v>
      </c>
      <c r="J115">
        <v>13</v>
      </c>
      <c r="K115">
        <v>280</v>
      </c>
      <c r="L115">
        <v>0</v>
      </c>
      <c r="M115">
        <v>0</v>
      </c>
      <c r="N115">
        <v>0</v>
      </c>
      <c r="O115">
        <v>2</v>
      </c>
      <c r="P115">
        <v>297</v>
      </c>
      <c r="Q115">
        <v>7</v>
      </c>
      <c r="R115">
        <f t="shared" si="10"/>
        <v>3570.0888999999997</v>
      </c>
      <c r="S115">
        <f t="shared" si="11"/>
        <v>-292.84889999999996</v>
      </c>
      <c r="T115">
        <f t="shared" si="12"/>
        <v>85760.478231209971</v>
      </c>
      <c r="U115">
        <f t="shared" si="15"/>
        <v>10740302.017599998</v>
      </c>
      <c r="W115">
        <f t="shared" si="13"/>
        <v>3243.4930000000004</v>
      </c>
      <c r="X115">
        <f t="shared" si="14"/>
        <v>-33.746999999999389</v>
      </c>
    </row>
    <row r="116" spans="1:24" x14ac:dyDescent="0.3">
      <c r="A116">
        <v>2010</v>
      </c>
      <c r="B116">
        <v>8</v>
      </c>
      <c r="C116" t="str">
        <f t="shared" si="9"/>
        <v>8 2010</v>
      </c>
      <c r="D116">
        <v>331</v>
      </c>
      <c r="E116">
        <v>0</v>
      </c>
      <c r="F116">
        <v>293</v>
      </c>
      <c r="G116">
        <v>3381.83</v>
      </c>
      <c r="H116">
        <v>293</v>
      </c>
      <c r="I116">
        <v>1</v>
      </c>
      <c r="J116">
        <v>17</v>
      </c>
      <c r="K116">
        <v>275</v>
      </c>
      <c r="L116">
        <v>0</v>
      </c>
      <c r="M116">
        <v>0</v>
      </c>
      <c r="N116">
        <v>0</v>
      </c>
      <c r="O116">
        <v>0</v>
      </c>
      <c r="P116">
        <v>293</v>
      </c>
      <c r="Q116">
        <v>10</v>
      </c>
      <c r="R116">
        <f t="shared" si="10"/>
        <v>3514.7445000000002</v>
      </c>
      <c r="S116">
        <f t="shared" si="11"/>
        <v>-132.91450000000032</v>
      </c>
      <c r="T116">
        <f t="shared" si="12"/>
        <v>17666.264310250084</v>
      </c>
      <c r="U116">
        <f t="shared" si="15"/>
        <v>11436774.1489</v>
      </c>
      <c r="W116">
        <f t="shared" si="13"/>
        <v>3110.4462000000003</v>
      </c>
      <c r="X116">
        <f t="shared" si="14"/>
        <v>-271.38379999999961</v>
      </c>
    </row>
    <row r="117" spans="1:24" x14ac:dyDescent="0.3">
      <c r="A117">
        <v>2010</v>
      </c>
      <c r="B117">
        <v>9</v>
      </c>
      <c r="C117" t="str">
        <f t="shared" si="9"/>
        <v>9 2010</v>
      </c>
      <c r="D117">
        <v>298</v>
      </c>
      <c r="E117">
        <v>1</v>
      </c>
      <c r="F117">
        <v>257</v>
      </c>
      <c r="G117">
        <v>2958.5</v>
      </c>
      <c r="H117">
        <v>257</v>
      </c>
      <c r="I117">
        <v>0</v>
      </c>
      <c r="J117">
        <v>13</v>
      </c>
      <c r="K117">
        <v>244</v>
      </c>
      <c r="L117">
        <v>0</v>
      </c>
      <c r="M117">
        <v>0</v>
      </c>
      <c r="N117">
        <v>1</v>
      </c>
      <c r="O117">
        <v>1</v>
      </c>
      <c r="P117">
        <v>255</v>
      </c>
      <c r="Q117">
        <v>8</v>
      </c>
      <c r="R117">
        <f t="shared" si="10"/>
        <v>3103.5803999999998</v>
      </c>
      <c r="S117">
        <f t="shared" si="11"/>
        <v>-145.08039999999983</v>
      </c>
      <c r="T117">
        <f t="shared" si="12"/>
        <v>21048.322464159948</v>
      </c>
      <c r="U117">
        <f t="shared" si="15"/>
        <v>8752722.25</v>
      </c>
      <c r="W117">
        <f t="shared" si="13"/>
        <v>2996.4827</v>
      </c>
      <c r="X117">
        <f t="shared" si="14"/>
        <v>37.982700000000023</v>
      </c>
    </row>
    <row r="118" spans="1:24" x14ac:dyDescent="0.3">
      <c r="A118">
        <v>2010</v>
      </c>
      <c r="B118">
        <v>10</v>
      </c>
      <c r="C118" t="str">
        <f t="shared" si="9"/>
        <v>10 2010</v>
      </c>
      <c r="D118">
        <v>359</v>
      </c>
      <c r="E118">
        <v>1</v>
      </c>
      <c r="F118">
        <v>304</v>
      </c>
      <c r="G118">
        <v>3434.97</v>
      </c>
      <c r="H118">
        <v>304</v>
      </c>
      <c r="I118">
        <v>0</v>
      </c>
      <c r="J118">
        <v>18</v>
      </c>
      <c r="K118">
        <v>286</v>
      </c>
      <c r="L118">
        <v>0</v>
      </c>
      <c r="M118">
        <v>0</v>
      </c>
      <c r="N118">
        <v>0</v>
      </c>
      <c r="O118">
        <v>1</v>
      </c>
      <c r="P118">
        <v>303</v>
      </c>
      <c r="Q118">
        <v>16</v>
      </c>
      <c r="R118">
        <f t="shared" si="10"/>
        <v>3762.6963000000005</v>
      </c>
      <c r="S118">
        <f t="shared" si="11"/>
        <v>-327.72630000000072</v>
      </c>
      <c r="T118">
        <f t="shared" si="12"/>
        <v>107404.52771169048</v>
      </c>
      <c r="U118">
        <f t="shared" si="15"/>
        <v>11799018.900899999</v>
      </c>
      <c r="W118">
        <f t="shared" si="13"/>
        <v>3346.8964000000001</v>
      </c>
      <c r="X118">
        <f t="shared" si="14"/>
        <v>-88.073599999999715</v>
      </c>
    </row>
    <row r="119" spans="1:24" x14ac:dyDescent="0.3">
      <c r="A119">
        <v>2010</v>
      </c>
      <c r="B119">
        <v>11</v>
      </c>
      <c r="C119" t="str">
        <f t="shared" si="9"/>
        <v>11 2010</v>
      </c>
      <c r="D119">
        <v>379</v>
      </c>
      <c r="E119">
        <v>0</v>
      </c>
      <c r="F119">
        <v>329</v>
      </c>
      <c r="G119">
        <v>3916.94</v>
      </c>
      <c r="H119">
        <v>329</v>
      </c>
      <c r="I119">
        <v>0</v>
      </c>
      <c r="J119">
        <v>28</v>
      </c>
      <c r="K119">
        <v>301</v>
      </c>
      <c r="L119">
        <v>0</v>
      </c>
      <c r="M119">
        <v>0</v>
      </c>
      <c r="N119">
        <v>0</v>
      </c>
      <c r="O119">
        <v>0</v>
      </c>
      <c r="P119">
        <v>329</v>
      </c>
      <c r="Q119">
        <v>25</v>
      </c>
      <c r="R119">
        <f t="shared" si="10"/>
        <v>4054.3680000000004</v>
      </c>
      <c r="S119">
        <f t="shared" si="11"/>
        <v>-137.42800000000034</v>
      </c>
      <c r="T119">
        <f t="shared" si="12"/>
        <v>18886.455184000093</v>
      </c>
      <c r="U119">
        <f t="shared" si="15"/>
        <v>15342418.9636</v>
      </c>
      <c r="W119">
        <f t="shared" si="13"/>
        <v>3738.1640000000002</v>
      </c>
      <c r="X119">
        <f t="shared" si="14"/>
        <v>-178.77599999999984</v>
      </c>
    </row>
    <row r="120" spans="1:24" x14ac:dyDescent="0.3">
      <c r="A120">
        <v>2010</v>
      </c>
      <c r="B120">
        <v>12</v>
      </c>
      <c r="C120" t="str">
        <f t="shared" si="9"/>
        <v>12 2010</v>
      </c>
      <c r="D120">
        <v>373</v>
      </c>
      <c r="E120">
        <v>6</v>
      </c>
      <c r="F120">
        <v>333</v>
      </c>
      <c r="G120">
        <v>3848.16</v>
      </c>
      <c r="H120">
        <v>333</v>
      </c>
      <c r="I120">
        <v>0</v>
      </c>
      <c r="J120">
        <v>12</v>
      </c>
      <c r="K120">
        <v>321</v>
      </c>
      <c r="L120">
        <v>0</v>
      </c>
      <c r="M120">
        <v>0</v>
      </c>
      <c r="N120">
        <v>0</v>
      </c>
      <c r="O120">
        <v>6</v>
      </c>
      <c r="P120">
        <v>327</v>
      </c>
      <c r="Q120">
        <v>12</v>
      </c>
      <c r="R120">
        <f t="shared" si="10"/>
        <v>4002.3989000000001</v>
      </c>
      <c r="S120">
        <f t="shared" si="11"/>
        <v>-154.23890000000029</v>
      </c>
      <c r="T120">
        <f t="shared" si="12"/>
        <v>23789.638273210086</v>
      </c>
      <c r="U120">
        <f t="shared" si="15"/>
        <v>14808335.385599999</v>
      </c>
      <c r="W120">
        <f t="shared" si="13"/>
        <v>3230.6458000000002</v>
      </c>
      <c r="X120">
        <f t="shared" si="14"/>
        <v>-617.51419999999962</v>
      </c>
    </row>
    <row r="121" spans="1:24" x14ac:dyDescent="0.3">
      <c r="A121">
        <v>2010</v>
      </c>
      <c r="B121">
        <v>13</v>
      </c>
      <c r="C121" t="str">
        <f t="shared" si="9"/>
        <v>13 2010</v>
      </c>
      <c r="D121">
        <v>331</v>
      </c>
      <c r="E121">
        <v>1</v>
      </c>
      <c r="F121">
        <v>302</v>
      </c>
      <c r="G121">
        <v>3422.18</v>
      </c>
      <c r="H121">
        <v>302</v>
      </c>
      <c r="I121">
        <v>0</v>
      </c>
      <c r="J121">
        <v>22</v>
      </c>
      <c r="K121">
        <v>280</v>
      </c>
      <c r="L121">
        <v>0</v>
      </c>
      <c r="M121">
        <v>0</v>
      </c>
      <c r="N121">
        <v>5</v>
      </c>
      <c r="O121">
        <v>1</v>
      </c>
      <c r="P121">
        <v>296</v>
      </c>
      <c r="Q121">
        <v>14</v>
      </c>
      <c r="R121">
        <f t="shared" si="10"/>
        <v>3579.5709000000002</v>
      </c>
      <c r="S121">
        <f t="shared" si="11"/>
        <v>-157.39090000000033</v>
      </c>
      <c r="T121">
        <f t="shared" si="12"/>
        <v>24771.895402810103</v>
      </c>
      <c r="U121">
        <f t="shared" si="15"/>
        <v>11711315.952399999</v>
      </c>
      <c r="W121">
        <f t="shared" si="13"/>
        <v>3335.9360999999999</v>
      </c>
      <c r="X121">
        <f t="shared" si="14"/>
        <v>-86.24389999999994</v>
      </c>
    </row>
    <row r="122" spans="1:24" x14ac:dyDescent="0.3">
      <c r="A122">
        <v>2010</v>
      </c>
      <c r="B122">
        <v>14</v>
      </c>
      <c r="C122" t="str">
        <f t="shared" si="9"/>
        <v>14 2010</v>
      </c>
      <c r="D122">
        <v>518.16999999999996</v>
      </c>
      <c r="E122">
        <v>2</v>
      </c>
      <c r="F122">
        <v>463</v>
      </c>
      <c r="G122">
        <v>5493.1468999999997</v>
      </c>
      <c r="H122">
        <v>463</v>
      </c>
      <c r="I122">
        <v>0</v>
      </c>
      <c r="J122">
        <v>16</v>
      </c>
      <c r="K122">
        <v>447</v>
      </c>
      <c r="L122">
        <v>7</v>
      </c>
      <c r="M122">
        <v>0</v>
      </c>
      <c r="N122">
        <v>0</v>
      </c>
      <c r="O122">
        <v>2</v>
      </c>
      <c r="P122">
        <v>454</v>
      </c>
      <c r="Q122">
        <v>14</v>
      </c>
      <c r="R122">
        <f t="shared" si="10"/>
        <v>5665.4270629999992</v>
      </c>
      <c r="S122">
        <f t="shared" si="11"/>
        <v>-172.28016299999945</v>
      </c>
      <c r="T122">
        <f t="shared" si="12"/>
        <v>29680.454563306379</v>
      </c>
      <c r="U122">
        <f t="shared" si="15"/>
        <v>30174662.864979606</v>
      </c>
      <c r="W122">
        <f t="shared" si="13"/>
        <v>3359.5186000000003</v>
      </c>
      <c r="X122">
        <f t="shared" si="14"/>
        <v>-2133.6282999999994</v>
      </c>
    </row>
    <row r="123" spans="1:24" x14ac:dyDescent="0.3">
      <c r="A123">
        <v>2010</v>
      </c>
      <c r="B123">
        <v>15</v>
      </c>
      <c r="C123" t="str">
        <f t="shared" si="9"/>
        <v>15 2010</v>
      </c>
      <c r="D123">
        <v>333.07999990000002</v>
      </c>
      <c r="E123">
        <v>0</v>
      </c>
      <c r="F123">
        <v>288</v>
      </c>
      <c r="G123">
        <v>3365.8151979999998</v>
      </c>
      <c r="H123">
        <v>288</v>
      </c>
      <c r="I123">
        <v>0</v>
      </c>
      <c r="J123">
        <v>19</v>
      </c>
      <c r="K123">
        <v>269</v>
      </c>
      <c r="L123">
        <v>0</v>
      </c>
      <c r="M123">
        <v>0</v>
      </c>
      <c r="N123">
        <v>2</v>
      </c>
      <c r="O123">
        <v>0</v>
      </c>
      <c r="P123">
        <v>286</v>
      </c>
      <c r="Q123">
        <v>8</v>
      </c>
      <c r="R123">
        <f t="shared" si="10"/>
        <v>3491.6920114096101</v>
      </c>
      <c r="S123">
        <f t="shared" si="11"/>
        <v>-125.87681340961035</v>
      </c>
      <c r="T123">
        <f t="shared" si="12"/>
        <v>15844.97215415786</v>
      </c>
      <c r="U123">
        <f t="shared" si="15"/>
        <v>11328711.947087778</v>
      </c>
      <c r="W123">
        <f t="shared" si="13"/>
        <v>3137.9777000000004</v>
      </c>
      <c r="X123">
        <f t="shared" si="14"/>
        <v>-227.83749799999941</v>
      </c>
    </row>
    <row r="124" spans="1:24" x14ac:dyDescent="0.3">
      <c r="A124">
        <v>2010</v>
      </c>
      <c r="B124">
        <v>16</v>
      </c>
      <c r="C124" t="str">
        <f t="shared" si="9"/>
        <v>16 2010</v>
      </c>
      <c r="D124">
        <v>412</v>
      </c>
      <c r="E124">
        <v>11</v>
      </c>
      <c r="F124">
        <v>364</v>
      </c>
      <c r="G124">
        <v>4371.3500000000004</v>
      </c>
      <c r="H124">
        <v>364</v>
      </c>
      <c r="I124">
        <v>0</v>
      </c>
      <c r="J124">
        <v>20</v>
      </c>
      <c r="K124">
        <v>344</v>
      </c>
      <c r="L124">
        <v>0</v>
      </c>
      <c r="M124">
        <v>0</v>
      </c>
      <c r="N124">
        <v>1</v>
      </c>
      <c r="O124">
        <v>11</v>
      </c>
      <c r="P124">
        <v>352</v>
      </c>
      <c r="Q124">
        <v>9</v>
      </c>
      <c r="R124">
        <f t="shared" si="10"/>
        <v>4404.4458999999997</v>
      </c>
      <c r="S124">
        <f t="shared" si="11"/>
        <v>-33.095899999999347</v>
      </c>
      <c r="T124">
        <f t="shared" si="12"/>
        <v>1095.3385968099567</v>
      </c>
      <c r="U124">
        <f t="shared" si="15"/>
        <v>19108700.822500002</v>
      </c>
      <c r="W124">
        <f t="shared" si="13"/>
        <v>3202.4141</v>
      </c>
      <c r="X124">
        <f t="shared" si="14"/>
        <v>-1168.9359000000004</v>
      </c>
    </row>
    <row r="125" spans="1:24" x14ac:dyDescent="0.3">
      <c r="A125">
        <v>2010</v>
      </c>
      <c r="B125">
        <v>17</v>
      </c>
      <c r="C125" t="str">
        <f t="shared" si="9"/>
        <v>17 2010</v>
      </c>
      <c r="D125">
        <v>379</v>
      </c>
      <c r="E125">
        <v>1</v>
      </c>
      <c r="F125">
        <v>325</v>
      </c>
      <c r="G125">
        <v>4063.45</v>
      </c>
      <c r="H125">
        <v>325</v>
      </c>
      <c r="I125">
        <v>0</v>
      </c>
      <c r="J125">
        <v>26</v>
      </c>
      <c r="K125">
        <v>299</v>
      </c>
      <c r="L125">
        <v>0</v>
      </c>
      <c r="M125">
        <v>0</v>
      </c>
      <c r="N125">
        <v>0</v>
      </c>
      <c r="O125">
        <v>1</v>
      </c>
      <c r="P125">
        <v>324</v>
      </c>
      <c r="Q125">
        <v>22</v>
      </c>
      <c r="R125">
        <f t="shared" si="10"/>
        <v>4021.8049000000001</v>
      </c>
      <c r="S125">
        <f t="shared" si="11"/>
        <v>41.645099999999729</v>
      </c>
      <c r="T125">
        <f t="shared" si="12"/>
        <v>1734.3143540099775</v>
      </c>
      <c r="U125">
        <f t="shared" si="15"/>
        <v>16511625.902499998</v>
      </c>
      <c r="W125">
        <f t="shared" si="13"/>
        <v>3757.0973000000004</v>
      </c>
      <c r="X125">
        <f t="shared" si="14"/>
        <v>-306.35269999999946</v>
      </c>
    </row>
    <row r="126" spans="1:24" x14ac:dyDescent="0.3">
      <c r="A126">
        <v>2010</v>
      </c>
      <c r="B126">
        <v>18</v>
      </c>
      <c r="C126" t="str">
        <f t="shared" si="9"/>
        <v>18 2010</v>
      </c>
      <c r="D126">
        <v>506</v>
      </c>
      <c r="E126">
        <v>3</v>
      </c>
      <c r="F126">
        <v>407</v>
      </c>
      <c r="G126">
        <v>5089.7700000000004</v>
      </c>
      <c r="H126">
        <v>407</v>
      </c>
      <c r="I126">
        <v>0</v>
      </c>
      <c r="J126">
        <v>21</v>
      </c>
      <c r="K126">
        <v>386</v>
      </c>
      <c r="L126">
        <v>0</v>
      </c>
      <c r="M126">
        <v>0</v>
      </c>
      <c r="N126">
        <v>2</v>
      </c>
      <c r="O126">
        <v>3</v>
      </c>
      <c r="P126">
        <v>402</v>
      </c>
      <c r="Q126">
        <v>21</v>
      </c>
      <c r="R126">
        <f t="shared" si="10"/>
        <v>5247.3124999999991</v>
      </c>
      <c r="S126">
        <f t="shared" si="11"/>
        <v>-157.54249999999865</v>
      </c>
      <c r="T126">
        <f t="shared" si="12"/>
        <v>24819.639306249577</v>
      </c>
      <c r="U126">
        <f t="shared" si="15"/>
        <v>25905758.652900003</v>
      </c>
      <c r="W126">
        <f t="shared" si="13"/>
        <v>3739.8259000000003</v>
      </c>
      <c r="X126">
        <f t="shared" si="14"/>
        <v>-1349.9441000000002</v>
      </c>
    </row>
    <row r="127" spans="1:24" x14ac:dyDescent="0.3">
      <c r="A127">
        <v>2010</v>
      </c>
      <c r="B127">
        <v>19</v>
      </c>
      <c r="C127" t="str">
        <f t="shared" si="9"/>
        <v>19 2010</v>
      </c>
      <c r="D127">
        <v>346</v>
      </c>
      <c r="E127">
        <v>8</v>
      </c>
      <c r="F127">
        <v>307</v>
      </c>
      <c r="G127">
        <v>3697.23</v>
      </c>
      <c r="H127">
        <v>307</v>
      </c>
      <c r="I127">
        <v>0</v>
      </c>
      <c r="J127">
        <v>22</v>
      </c>
      <c r="K127">
        <v>285</v>
      </c>
      <c r="L127">
        <v>0</v>
      </c>
      <c r="M127">
        <v>0</v>
      </c>
      <c r="N127">
        <v>4</v>
      </c>
      <c r="O127">
        <v>8</v>
      </c>
      <c r="P127">
        <v>295</v>
      </c>
      <c r="Q127">
        <v>16</v>
      </c>
      <c r="R127">
        <f t="shared" si="10"/>
        <v>3703.4620000000004</v>
      </c>
      <c r="S127">
        <f t="shared" si="11"/>
        <v>-6.2320000000004256</v>
      </c>
      <c r="T127">
        <f t="shared" si="12"/>
        <v>38.837824000005305</v>
      </c>
      <c r="U127">
        <f t="shared" si="15"/>
        <v>13669509.672900001</v>
      </c>
      <c r="W127">
        <f t="shared" si="13"/>
        <v>3559.1388999999999</v>
      </c>
      <c r="X127">
        <f t="shared" si="14"/>
        <v>-138.0911000000001</v>
      </c>
    </row>
    <row r="128" spans="1:24" x14ac:dyDescent="0.3">
      <c r="A128">
        <v>2010</v>
      </c>
      <c r="B128">
        <v>20</v>
      </c>
      <c r="C128" t="str">
        <f t="shared" si="9"/>
        <v>20 2010</v>
      </c>
      <c r="D128">
        <v>393</v>
      </c>
      <c r="E128">
        <v>0</v>
      </c>
      <c r="F128">
        <v>346</v>
      </c>
      <c r="G128">
        <v>4030.15</v>
      </c>
      <c r="H128">
        <v>346</v>
      </c>
      <c r="I128">
        <v>0</v>
      </c>
      <c r="J128">
        <v>16</v>
      </c>
      <c r="K128">
        <v>330</v>
      </c>
      <c r="L128">
        <v>0</v>
      </c>
      <c r="M128">
        <v>0</v>
      </c>
      <c r="N128">
        <v>2</v>
      </c>
      <c r="O128">
        <v>0</v>
      </c>
      <c r="P128">
        <v>344</v>
      </c>
      <c r="Q128">
        <v>12</v>
      </c>
      <c r="R128">
        <f t="shared" si="10"/>
        <v>4196.3813000000009</v>
      </c>
      <c r="S128">
        <f t="shared" si="11"/>
        <v>-166.23130000000083</v>
      </c>
      <c r="T128">
        <f t="shared" si="12"/>
        <v>27632.845099690276</v>
      </c>
      <c r="U128">
        <f t="shared" si="15"/>
        <v>16242109.022500001</v>
      </c>
      <c r="W128">
        <f t="shared" si="13"/>
        <v>3419.3058000000001</v>
      </c>
      <c r="X128">
        <f t="shared" si="14"/>
        <v>-610.8442</v>
      </c>
    </row>
    <row r="129" spans="1:24" x14ac:dyDescent="0.3">
      <c r="A129">
        <v>2010</v>
      </c>
      <c r="B129">
        <v>21</v>
      </c>
      <c r="C129" t="str">
        <f t="shared" si="9"/>
        <v>21 2010</v>
      </c>
      <c r="D129">
        <v>459</v>
      </c>
      <c r="E129">
        <v>0</v>
      </c>
      <c r="F129">
        <v>397</v>
      </c>
      <c r="G129">
        <v>4768.8100000000004</v>
      </c>
      <c r="H129">
        <v>397</v>
      </c>
      <c r="I129">
        <v>0</v>
      </c>
      <c r="J129">
        <v>34</v>
      </c>
      <c r="K129">
        <v>363</v>
      </c>
      <c r="L129">
        <v>0</v>
      </c>
      <c r="M129">
        <v>0</v>
      </c>
      <c r="N129">
        <v>0</v>
      </c>
      <c r="O129">
        <v>0</v>
      </c>
      <c r="P129">
        <v>397</v>
      </c>
      <c r="Q129">
        <v>16</v>
      </c>
      <c r="R129">
        <f t="shared" si="10"/>
        <v>4896.0947000000006</v>
      </c>
      <c r="S129">
        <f t="shared" si="11"/>
        <v>-127.28470000000016</v>
      </c>
      <c r="T129">
        <f t="shared" si="12"/>
        <v>16201.39485409004</v>
      </c>
      <c r="U129">
        <f t="shared" si="15"/>
        <v>22741548.816100005</v>
      </c>
      <c r="W129">
        <f t="shared" si="13"/>
        <v>3606.3038999999999</v>
      </c>
      <c r="X129">
        <f t="shared" si="14"/>
        <v>-1162.5061000000005</v>
      </c>
    </row>
    <row r="130" spans="1:24" x14ac:dyDescent="0.3">
      <c r="A130">
        <v>2010</v>
      </c>
      <c r="B130">
        <v>22</v>
      </c>
      <c r="C130" t="str">
        <f t="shared" si="9"/>
        <v>22 2010</v>
      </c>
      <c r="D130">
        <v>624</v>
      </c>
      <c r="E130">
        <v>0</v>
      </c>
      <c r="F130">
        <v>551</v>
      </c>
      <c r="G130">
        <v>6757.75</v>
      </c>
      <c r="H130">
        <v>551</v>
      </c>
      <c r="I130">
        <v>0</v>
      </c>
      <c r="J130">
        <v>24</v>
      </c>
      <c r="K130">
        <v>527</v>
      </c>
      <c r="L130">
        <v>0</v>
      </c>
      <c r="M130">
        <v>0</v>
      </c>
      <c r="N130">
        <v>0</v>
      </c>
      <c r="O130">
        <v>0</v>
      </c>
      <c r="P130">
        <v>551</v>
      </c>
      <c r="Q130">
        <v>19</v>
      </c>
      <c r="R130">
        <f t="shared" si="10"/>
        <v>6778.6213000000007</v>
      </c>
      <c r="S130">
        <f t="shared" si="11"/>
        <v>-20.871300000000701</v>
      </c>
      <c r="T130">
        <f t="shared" si="12"/>
        <v>435.61116369002929</v>
      </c>
      <c r="U130">
        <f t="shared" ref="U130:U161" si="16">(G130-$G$214)^2</f>
        <v>45667185.0625</v>
      </c>
      <c r="W130">
        <f t="shared" si="13"/>
        <v>3752.4481000000001</v>
      </c>
      <c r="X130">
        <f t="shared" si="14"/>
        <v>-3005.3018999999999</v>
      </c>
    </row>
    <row r="131" spans="1:24" x14ac:dyDescent="0.3">
      <c r="A131">
        <v>2010</v>
      </c>
      <c r="B131">
        <v>23</v>
      </c>
      <c r="C131" t="str">
        <f t="shared" ref="C131:C194" si="17">CONCATENATE(B131," ",A131)</f>
        <v>23 2010</v>
      </c>
      <c r="D131">
        <v>408</v>
      </c>
      <c r="E131">
        <v>0</v>
      </c>
      <c r="F131">
        <v>374</v>
      </c>
      <c r="G131">
        <v>4338.21</v>
      </c>
      <c r="H131">
        <v>374</v>
      </c>
      <c r="I131">
        <v>0</v>
      </c>
      <c r="J131">
        <v>22</v>
      </c>
      <c r="K131">
        <v>352</v>
      </c>
      <c r="L131">
        <v>0</v>
      </c>
      <c r="M131">
        <v>0</v>
      </c>
      <c r="N131">
        <v>0</v>
      </c>
      <c r="O131">
        <v>0</v>
      </c>
      <c r="P131">
        <v>374</v>
      </c>
      <c r="Q131">
        <v>11</v>
      </c>
      <c r="R131">
        <f t="shared" ref="R131:R194" si="18">5.9039*D131+5.8388*H131+5.8252*L131+3.0693*Q131-180.9078</f>
        <v>4445.3569000000007</v>
      </c>
      <c r="S131">
        <f t="shared" ref="S131:S194" si="19">G131-R131</f>
        <v>-107.14690000000064</v>
      </c>
      <c r="T131">
        <f t="shared" ref="T131:T194" si="20">S131^2</f>
        <v>11480.458179610137</v>
      </c>
      <c r="U131">
        <f t="shared" si="16"/>
        <v>18820066.004099999</v>
      </c>
      <c r="W131">
        <f t="shared" ref="W131:W194" si="21">23.5825*B131+55.8382*I131+40.8539*Q131+2457.409</f>
        <v>3449.1994000000004</v>
      </c>
      <c r="X131">
        <f t="shared" ref="X131:X194" si="22">W131-G131</f>
        <v>-889.01059999999961</v>
      </c>
    </row>
    <row r="132" spans="1:24" x14ac:dyDescent="0.3">
      <c r="A132">
        <v>2010</v>
      </c>
      <c r="B132">
        <v>24</v>
      </c>
      <c r="C132" t="str">
        <f t="shared" si="17"/>
        <v>24 2010</v>
      </c>
      <c r="D132">
        <v>493.88998509999999</v>
      </c>
      <c r="E132">
        <v>0</v>
      </c>
      <c r="F132">
        <v>413</v>
      </c>
      <c r="G132">
        <v>5161.1120730000002</v>
      </c>
      <c r="H132">
        <v>413</v>
      </c>
      <c r="I132">
        <v>0</v>
      </c>
      <c r="J132">
        <v>31</v>
      </c>
      <c r="K132">
        <v>382</v>
      </c>
      <c r="L132">
        <v>0</v>
      </c>
      <c r="M132">
        <v>0</v>
      </c>
      <c r="N132">
        <v>0</v>
      </c>
      <c r="O132">
        <v>0</v>
      </c>
      <c r="P132">
        <v>413</v>
      </c>
      <c r="Q132">
        <v>17</v>
      </c>
      <c r="R132">
        <f t="shared" si="18"/>
        <v>5198.5717830318899</v>
      </c>
      <c r="S132">
        <f t="shared" si="19"/>
        <v>-37.459710031889699</v>
      </c>
      <c r="T132">
        <f t="shared" si="20"/>
        <v>1403.2298756732578</v>
      </c>
      <c r="U132">
        <f t="shared" si="16"/>
        <v>26637077.830066361</v>
      </c>
      <c r="W132">
        <f t="shared" si="21"/>
        <v>3717.9053000000004</v>
      </c>
      <c r="X132">
        <f t="shared" si="22"/>
        <v>-1443.2067729999999</v>
      </c>
    </row>
    <row r="133" spans="1:24" x14ac:dyDescent="0.3">
      <c r="A133">
        <v>2010</v>
      </c>
      <c r="B133">
        <v>25</v>
      </c>
      <c r="C133" t="str">
        <f t="shared" si="17"/>
        <v>25 2010</v>
      </c>
      <c r="D133">
        <v>471.17</v>
      </c>
      <c r="E133">
        <v>0</v>
      </c>
      <c r="F133">
        <v>427</v>
      </c>
      <c r="G133">
        <v>4698.3797990000003</v>
      </c>
      <c r="H133">
        <v>427</v>
      </c>
      <c r="I133">
        <v>0</v>
      </c>
      <c r="J133">
        <v>23</v>
      </c>
      <c r="K133">
        <v>404</v>
      </c>
      <c r="L133">
        <v>0</v>
      </c>
      <c r="M133">
        <v>0</v>
      </c>
      <c r="N133">
        <v>0</v>
      </c>
      <c r="O133">
        <v>0</v>
      </c>
      <c r="P133">
        <v>427</v>
      </c>
      <c r="Q133">
        <v>21</v>
      </c>
      <c r="R133">
        <f t="shared" si="18"/>
        <v>5158.4556629999997</v>
      </c>
      <c r="S133">
        <f t="shared" si="19"/>
        <v>-460.07586399999946</v>
      </c>
      <c r="T133">
        <f t="shared" si="20"/>
        <v>211669.80063534601</v>
      </c>
      <c r="U133">
        <f t="shared" si="16"/>
        <v>22074772.735651284</v>
      </c>
      <c r="W133">
        <f t="shared" si="21"/>
        <v>3904.9034000000001</v>
      </c>
      <c r="X133">
        <f t="shared" si="22"/>
        <v>-793.47639900000013</v>
      </c>
    </row>
    <row r="134" spans="1:24" x14ac:dyDescent="0.3">
      <c r="A134">
        <v>2010</v>
      </c>
      <c r="B134">
        <v>26</v>
      </c>
      <c r="C134" t="str">
        <f t="shared" si="17"/>
        <v>26 2010</v>
      </c>
      <c r="D134">
        <v>510</v>
      </c>
      <c r="E134">
        <v>0</v>
      </c>
      <c r="F134">
        <v>437</v>
      </c>
      <c r="G134">
        <v>5714.27</v>
      </c>
      <c r="H134">
        <v>437</v>
      </c>
      <c r="I134">
        <v>0</v>
      </c>
      <c r="J134">
        <v>5</v>
      </c>
      <c r="K134">
        <v>432</v>
      </c>
      <c r="L134">
        <v>0</v>
      </c>
      <c r="M134">
        <v>0</v>
      </c>
      <c r="N134">
        <v>0</v>
      </c>
      <c r="O134">
        <v>0</v>
      </c>
      <c r="P134">
        <v>437</v>
      </c>
      <c r="Q134">
        <v>17</v>
      </c>
      <c r="R134">
        <f t="shared" si="18"/>
        <v>5433.8149000000003</v>
      </c>
      <c r="S134">
        <f t="shared" si="19"/>
        <v>280.45510000000013</v>
      </c>
      <c r="T134">
        <f t="shared" si="20"/>
        <v>78655.063116010075</v>
      </c>
      <c r="U134">
        <f t="shared" si="16"/>
        <v>32652881.632900003</v>
      </c>
      <c r="W134">
        <f t="shared" si="21"/>
        <v>3765.0703000000003</v>
      </c>
      <c r="X134">
        <f t="shared" si="22"/>
        <v>-1949.1997000000001</v>
      </c>
    </row>
    <row r="135" spans="1:24" x14ac:dyDescent="0.3">
      <c r="A135">
        <v>2010</v>
      </c>
      <c r="B135">
        <v>27</v>
      </c>
      <c r="C135" t="str">
        <f t="shared" si="17"/>
        <v>27 2010</v>
      </c>
      <c r="D135">
        <v>732.5</v>
      </c>
      <c r="E135">
        <v>0</v>
      </c>
      <c r="F135">
        <v>645</v>
      </c>
      <c r="G135">
        <v>8465.4150000000009</v>
      </c>
      <c r="H135">
        <v>645</v>
      </c>
      <c r="I135">
        <v>0</v>
      </c>
      <c r="J135">
        <v>29</v>
      </c>
      <c r="K135">
        <v>616</v>
      </c>
      <c r="L135">
        <v>0</v>
      </c>
      <c r="M135">
        <v>0</v>
      </c>
      <c r="N135">
        <v>0</v>
      </c>
      <c r="O135">
        <v>0</v>
      </c>
      <c r="P135">
        <v>645</v>
      </c>
      <c r="Q135">
        <v>19</v>
      </c>
      <c r="R135">
        <f t="shared" si="18"/>
        <v>7968.0416500000001</v>
      </c>
      <c r="S135">
        <f t="shared" si="19"/>
        <v>497.37335000000076</v>
      </c>
      <c r="T135">
        <f t="shared" si="20"/>
        <v>247380.24929022326</v>
      </c>
      <c r="U135">
        <f t="shared" si="16"/>
        <v>71663251.122225016</v>
      </c>
      <c r="W135">
        <f t="shared" si="21"/>
        <v>3870.3606</v>
      </c>
      <c r="X135">
        <f t="shared" si="22"/>
        <v>-4595.0544000000009</v>
      </c>
    </row>
    <row r="136" spans="1:24" x14ac:dyDescent="0.3">
      <c r="A136">
        <v>2010</v>
      </c>
      <c r="B136">
        <v>28</v>
      </c>
      <c r="C136" t="str">
        <f t="shared" si="17"/>
        <v>28 2010</v>
      </c>
      <c r="D136">
        <v>450.499999</v>
      </c>
      <c r="E136">
        <v>0</v>
      </c>
      <c r="F136">
        <v>400</v>
      </c>
      <c r="G136">
        <v>4599.505991</v>
      </c>
      <c r="H136">
        <v>400</v>
      </c>
      <c r="I136">
        <v>0</v>
      </c>
      <c r="J136">
        <v>3</v>
      </c>
      <c r="K136">
        <v>397</v>
      </c>
      <c r="L136">
        <v>0</v>
      </c>
      <c r="M136">
        <v>0</v>
      </c>
      <c r="N136">
        <v>0</v>
      </c>
      <c r="O136">
        <v>0</v>
      </c>
      <c r="P136">
        <v>400</v>
      </c>
      <c r="Q136">
        <v>6</v>
      </c>
      <c r="R136">
        <f t="shared" si="18"/>
        <v>4832.7349440960998</v>
      </c>
      <c r="S136">
        <f t="shared" si="19"/>
        <v>-233.22895309609976</v>
      </c>
      <c r="T136">
        <f t="shared" si="20"/>
        <v>54395.744562302702</v>
      </c>
      <c r="U136">
        <f t="shared" si="16"/>
        <v>21155455.361244891</v>
      </c>
      <c r="W136">
        <f t="shared" si="21"/>
        <v>3362.8424</v>
      </c>
      <c r="X136">
        <f t="shared" si="22"/>
        <v>-1236.663591</v>
      </c>
    </row>
    <row r="137" spans="1:24" x14ac:dyDescent="0.3">
      <c r="A137">
        <v>2010</v>
      </c>
      <c r="B137">
        <v>29</v>
      </c>
      <c r="C137" t="str">
        <f t="shared" si="17"/>
        <v>29 2010</v>
      </c>
      <c r="D137">
        <v>444</v>
      </c>
      <c r="E137">
        <v>0</v>
      </c>
      <c r="F137">
        <v>398</v>
      </c>
      <c r="G137">
        <v>4701.09</v>
      </c>
      <c r="H137">
        <v>398</v>
      </c>
      <c r="I137">
        <v>0</v>
      </c>
      <c r="J137">
        <v>20</v>
      </c>
      <c r="K137">
        <v>378</v>
      </c>
      <c r="L137">
        <v>0</v>
      </c>
      <c r="M137">
        <v>0</v>
      </c>
      <c r="N137">
        <v>0</v>
      </c>
      <c r="O137">
        <v>0</v>
      </c>
      <c r="P137">
        <v>398</v>
      </c>
      <c r="Q137">
        <v>9</v>
      </c>
      <c r="R137">
        <f t="shared" si="18"/>
        <v>4791.8899000000001</v>
      </c>
      <c r="S137">
        <f t="shared" si="19"/>
        <v>-90.79989999999998</v>
      </c>
      <c r="T137">
        <f t="shared" si="20"/>
        <v>8244.621840009997</v>
      </c>
      <c r="U137">
        <f t="shared" si="16"/>
        <v>22100247.188100003</v>
      </c>
      <c r="W137">
        <f t="shared" si="21"/>
        <v>3508.9866000000002</v>
      </c>
      <c r="X137">
        <f t="shared" si="22"/>
        <v>-1192.1034</v>
      </c>
    </row>
    <row r="138" spans="1:24" x14ac:dyDescent="0.3">
      <c r="A138">
        <v>2010</v>
      </c>
      <c r="B138">
        <v>30</v>
      </c>
      <c r="C138" t="str">
        <f t="shared" si="17"/>
        <v>30 2010</v>
      </c>
      <c r="D138">
        <v>391</v>
      </c>
      <c r="E138">
        <v>0</v>
      </c>
      <c r="F138">
        <v>355</v>
      </c>
      <c r="G138">
        <v>4040.37</v>
      </c>
      <c r="H138">
        <v>355</v>
      </c>
      <c r="I138">
        <v>0</v>
      </c>
      <c r="J138">
        <v>17</v>
      </c>
      <c r="K138">
        <v>338</v>
      </c>
      <c r="L138">
        <v>0</v>
      </c>
      <c r="M138">
        <v>0</v>
      </c>
      <c r="N138">
        <v>0</v>
      </c>
      <c r="O138">
        <v>0</v>
      </c>
      <c r="P138">
        <v>355</v>
      </c>
      <c r="Q138">
        <v>6</v>
      </c>
      <c r="R138">
        <f t="shared" si="18"/>
        <v>4218.7068999999992</v>
      </c>
      <c r="S138">
        <f t="shared" si="19"/>
        <v>-178.33689999999933</v>
      </c>
      <c r="T138">
        <f t="shared" si="20"/>
        <v>31804.04990160976</v>
      </c>
      <c r="U138">
        <f t="shared" si="16"/>
        <v>16324589.7369</v>
      </c>
      <c r="W138">
        <f t="shared" si="21"/>
        <v>3410.0074000000004</v>
      </c>
      <c r="X138">
        <f t="shared" si="22"/>
        <v>-630.36259999999947</v>
      </c>
    </row>
    <row r="139" spans="1:24" x14ac:dyDescent="0.3">
      <c r="A139">
        <v>2010</v>
      </c>
      <c r="B139">
        <v>31</v>
      </c>
      <c r="C139" t="str">
        <f t="shared" si="17"/>
        <v>31 2010</v>
      </c>
      <c r="D139">
        <v>459</v>
      </c>
      <c r="E139">
        <v>0</v>
      </c>
      <c r="F139">
        <v>406</v>
      </c>
      <c r="G139">
        <v>4759.9399999999996</v>
      </c>
      <c r="H139">
        <v>406</v>
      </c>
      <c r="I139">
        <v>0</v>
      </c>
      <c r="J139">
        <v>26</v>
      </c>
      <c r="K139">
        <v>380</v>
      </c>
      <c r="L139">
        <v>0</v>
      </c>
      <c r="M139">
        <v>0</v>
      </c>
      <c r="N139">
        <v>0</v>
      </c>
      <c r="O139">
        <v>0</v>
      </c>
      <c r="P139">
        <v>406</v>
      </c>
      <c r="Q139">
        <v>14</v>
      </c>
      <c r="R139">
        <f t="shared" si="18"/>
        <v>4942.5052999999998</v>
      </c>
      <c r="S139">
        <f t="shared" si="19"/>
        <v>-182.56530000000021</v>
      </c>
      <c r="T139">
        <f t="shared" si="20"/>
        <v>33330.088764090076</v>
      </c>
      <c r="U139">
        <f t="shared" si="16"/>
        <v>22657028.803599995</v>
      </c>
      <c r="W139">
        <f t="shared" si="21"/>
        <v>3760.4211</v>
      </c>
      <c r="X139">
        <f t="shared" si="22"/>
        <v>-999.51889999999958</v>
      </c>
    </row>
    <row r="140" spans="1:24" x14ac:dyDescent="0.3">
      <c r="A140">
        <v>2010</v>
      </c>
      <c r="B140">
        <v>32</v>
      </c>
      <c r="C140" t="str">
        <f t="shared" si="17"/>
        <v>32 2010</v>
      </c>
      <c r="D140">
        <v>487</v>
      </c>
      <c r="E140">
        <v>0</v>
      </c>
      <c r="F140">
        <v>400</v>
      </c>
      <c r="G140">
        <v>4714.68</v>
      </c>
      <c r="H140">
        <v>400</v>
      </c>
      <c r="I140">
        <v>0</v>
      </c>
      <c r="J140">
        <v>30</v>
      </c>
      <c r="K140">
        <v>370</v>
      </c>
      <c r="L140">
        <v>0</v>
      </c>
      <c r="M140">
        <v>0</v>
      </c>
      <c r="N140">
        <v>0</v>
      </c>
      <c r="O140">
        <v>0</v>
      </c>
      <c r="P140">
        <v>400</v>
      </c>
      <c r="Q140">
        <v>11</v>
      </c>
      <c r="R140">
        <f t="shared" si="18"/>
        <v>5063.573800000001</v>
      </c>
      <c r="S140">
        <f t="shared" si="19"/>
        <v>-348.89380000000074</v>
      </c>
      <c r="T140">
        <f t="shared" si="20"/>
        <v>121726.88367844051</v>
      </c>
      <c r="U140">
        <f t="shared" si="16"/>
        <v>22228207.502400003</v>
      </c>
      <c r="W140">
        <f t="shared" si="21"/>
        <v>3661.4419000000003</v>
      </c>
      <c r="X140">
        <f t="shared" si="22"/>
        <v>-1053.2381</v>
      </c>
    </row>
    <row r="141" spans="1:24" x14ac:dyDescent="0.3">
      <c r="A141">
        <v>2010</v>
      </c>
      <c r="B141">
        <v>33</v>
      </c>
      <c r="C141" t="str">
        <f t="shared" si="17"/>
        <v>33 2010</v>
      </c>
      <c r="D141">
        <v>462</v>
      </c>
      <c r="E141">
        <v>0</v>
      </c>
      <c r="F141">
        <v>393</v>
      </c>
      <c r="G141">
        <v>4684.6899999999996</v>
      </c>
      <c r="H141">
        <v>393</v>
      </c>
      <c r="I141">
        <v>0</v>
      </c>
      <c r="J141">
        <v>23</v>
      </c>
      <c r="K141">
        <v>370</v>
      </c>
      <c r="L141">
        <v>0</v>
      </c>
      <c r="M141">
        <v>0</v>
      </c>
      <c r="N141">
        <v>0</v>
      </c>
      <c r="O141">
        <v>0</v>
      </c>
      <c r="P141">
        <v>393</v>
      </c>
      <c r="Q141">
        <v>10</v>
      </c>
      <c r="R141">
        <f t="shared" si="18"/>
        <v>4872.0354000000007</v>
      </c>
      <c r="S141">
        <f t="shared" si="19"/>
        <v>-187.34540000000106</v>
      </c>
      <c r="T141">
        <f t="shared" si="20"/>
        <v>35098.2989011604</v>
      </c>
      <c r="U141">
        <f t="shared" si="16"/>
        <v>21946320.396099996</v>
      </c>
      <c r="W141">
        <f t="shared" si="21"/>
        <v>3644.1705000000002</v>
      </c>
      <c r="X141">
        <f t="shared" si="22"/>
        <v>-1040.5194999999994</v>
      </c>
    </row>
    <row r="142" spans="1:24" x14ac:dyDescent="0.3">
      <c r="A142">
        <v>2010</v>
      </c>
      <c r="B142">
        <v>34</v>
      </c>
      <c r="C142" t="str">
        <f t="shared" si="17"/>
        <v>34 2010</v>
      </c>
      <c r="D142">
        <v>416</v>
      </c>
      <c r="E142">
        <v>4</v>
      </c>
      <c r="F142">
        <v>373</v>
      </c>
      <c r="G142">
        <v>4274.84</v>
      </c>
      <c r="H142">
        <v>373</v>
      </c>
      <c r="I142">
        <v>0</v>
      </c>
      <c r="J142">
        <v>21</v>
      </c>
      <c r="K142">
        <v>352</v>
      </c>
      <c r="L142">
        <v>0</v>
      </c>
      <c r="M142">
        <v>0</v>
      </c>
      <c r="N142">
        <v>0</v>
      </c>
      <c r="O142">
        <v>4</v>
      </c>
      <c r="P142">
        <v>369</v>
      </c>
      <c r="Q142">
        <v>15</v>
      </c>
      <c r="R142">
        <f t="shared" si="18"/>
        <v>4499.0264999999999</v>
      </c>
      <c r="S142">
        <f t="shared" si="19"/>
        <v>-224.1864999999998</v>
      </c>
      <c r="T142">
        <f t="shared" si="20"/>
        <v>50259.586782249906</v>
      </c>
      <c r="U142">
        <f t="shared" si="16"/>
        <v>18274257.025600001</v>
      </c>
      <c r="W142">
        <f t="shared" si="21"/>
        <v>3872.0225</v>
      </c>
      <c r="X142">
        <f t="shared" si="22"/>
        <v>-402.81750000000011</v>
      </c>
    </row>
    <row r="143" spans="1:24" x14ac:dyDescent="0.3">
      <c r="A143">
        <v>2010</v>
      </c>
      <c r="B143">
        <v>35</v>
      </c>
      <c r="C143" t="str">
        <f t="shared" si="17"/>
        <v>35 2010</v>
      </c>
      <c r="D143">
        <v>521</v>
      </c>
      <c r="E143">
        <v>18</v>
      </c>
      <c r="F143">
        <v>441</v>
      </c>
      <c r="G143">
        <v>5484.72</v>
      </c>
      <c r="H143">
        <v>441</v>
      </c>
      <c r="I143">
        <v>0</v>
      </c>
      <c r="J143">
        <v>36</v>
      </c>
      <c r="K143">
        <v>405</v>
      </c>
      <c r="L143">
        <v>0</v>
      </c>
      <c r="M143">
        <v>0</v>
      </c>
      <c r="N143">
        <v>0</v>
      </c>
      <c r="O143">
        <v>18</v>
      </c>
      <c r="P143">
        <v>423</v>
      </c>
      <c r="Q143">
        <v>19</v>
      </c>
      <c r="R143">
        <f t="shared" si="18"/>
        <v>5528.2516000000005</v>
      </c>
      <c r="S143">
        <f t="shared" si="19"/>
        <v>-43.531600000000253</v>
      </c>
      <c r="T143">
        <f t="shared" si="20"/>
        <v>1895.000198560022</v>
      </c>
      <c r="U143">
        <f t="shared" si="16"/>
        <v>30082153.478400003</v>
      </c>
      <c r="W143">
        <f t="shared" si="21"/>
        <v>4059.0205999999998</v>
      </c>
      <c r="X143">
        <f t="shared" si="22"/>
        <v>-1425.6994000000004</v>
      </c>
    </row>
    <row r="144" spans="1:24" x14ac:dyDescent="0.3">
      <c r="A144">
        <v>2010</v>
      </c>
      <c r="B144">
        <v>36</v>
      </c>
      <c r="C144" t="str">
        <f t="shared" si="17"/>
        <v>36 2010</v>
      </c>
      <c r="D144">
        <v>497.13999940000002</v>
      </c>
      <c r="E144">
        <v>0</v>
      </c>
      <c r="F144">
        <v>429</v>
      </c>
      <c r="G144">
        <v>5515.073789</v>
      </c>
      <c r="H144">
        <v>429</v>
      </c>
      <c r="I144">
        <v>0</v>
      </c>
      <c r="J144">
        <v>28</v>
      </c>
      <c r="K144">
        <v>401</v>
      </c>
      <c r="L144">
        <v>0</v>
      </c>
      <c r="M144">
        <v>0</v>
      </c>
      <c r="N144">
        <v>0</v>
      </c>
      <c r="O144">
        <v>0</v>
      </c>
      <c r="P144">
        <v>429</v>
      </c>
      <c r="Q144">
        <v>20</v>
      </c>
      <c r="R144">
        <f t="shared" si="18"/>
        <v>5320.3882424576614</v>
      </c>
      <c r="S144">
        <f t="shared" si="19"/>
        <v>194.68554654233867</v>
      </c>
      <c r="T144">
        <f t="shared" si="20"/>
        <v>37902.462032489115</v>
      </c>
      <c r="U144">
        <f t="shared" si="16"/>
        <v>30416038.898114815</v>
      </c>
      <c r="W144">
        <f t="shared" si="21"/>
        <v>4123.4570000000003</v>
      </c>
      <c r="X144">
        <f t="shared" si="22"/>
        <v>-1391.6167889999997</v>
      </c>
    </row>
    <row r="145" spans="1:24" x14ac:dyDescent="0.3">
      <c r="A145">
        <v>2010</v>
      </c>
      <c r="B145">
        <v>37</v>
      </c>
      <c r="C145" t="str">
        <f t="shared" si="17"/>
        <v>37 2010</v>
      </c>
      <c r="D145">
        <v>376</v>
      </c>
      <c r="E145">
        <v>0</v>
      </c>
      <c r="F145">
        <v>326</v>
      </c>
      <c r="G145">
        <v>4087.91</v>
      </c>
      <c r="H145">
        <v>326</v>
      </c>
      <c r="I145">
        <v>0</v>
      </c>
      <c r="J145">
        <v>21</v>
      </c>
      <c r="K145">
        <v>305</v>
      </c>
      <c r="L145">
        <v>0</v>
      </c>
      <c r="M145">
        <v>0</v>
      </c>
      <c r="N145">
        <v>0</v>
      </c>
      <c r="O145">
        <v>0</v>
      </c>
      <c r="P145">
        <v>326</v>
      </c>
      <c r="Q145">
        <v>9</v>
      </c>
      <c r="R145">
        <f t="shared" si="18"/>
        <v>3970.0311000000002</v>
      </c>
      <c r="S145">
        <f t="shared" si="19"/>
        <v>117.8788999999997</v>
      </c>
      <c r="T145">
        <f t="shared" si="20"/>
        <v>13895.435065209929</v>
      </c>
      <c r="U145">
        <f t="shared" si="16"/>
        <v>16711008.168099999</v>
      </c>
      <c r="W145">
        <f t="shared" si="21"/>
        <v>3697.6466</v>
      </c>
      <c r="X145">
        <f t="shared" si="22"/>
        <v>-390.26339999999982</v>
      </c>
    </row>
    <row r="146" spans="1:24" x14ac:dyDescent="0.3">
      <c r="A146">
        <v>2010</v>
      </c>
      <c r="B146">
        <v>38</v>
      </c>
      <c r="C146" t="str">
        <f t="shared" si="17"/>
        <v>38 2010</v>
      </c>
      <c r="D146">
        <v>366</v>
      </c>
      <c r="E146">
        <v>0</v>
      </c>
      <c r="F146">
        <v>314</v>
      </c>
      <c r="G146">
        <v>3728.47</v>
      </c>
      <c r="H146">
        <v>314</v>
      </c>
      <c r="I146">
        <v>0</v>
      </c>
      <c r="J146">
        <v>22</v>
      </c>
      <c r="K146">
        <v>292</v>
      </c>
      <c r="L146">
        <v>0</v>
      </c>
      <c r="M146">
        <v>0</v>
      </c>
      <c r="N146">
        <v>2</v>
      </c>
      <c r="O146">
        <v>0</v>
      </c>
      <c r="P146">
        <v>312</v>
      </c>
      <c r="Q146">
        <v>10</v>
      </c>
      <c r="R146">
        <f t="shared" si="18"/>
        <v>3843.9958000000006</v>
      </c>
      <c r="S146">
        <f t="shared" si="19"/>
        <v>-115.5258000000008</v>
      </c>
      <c r="T146">
        <f t="shared" si="20"/>
        <v>13346.210465640184</v>
      </c>
      <c r="U146">
        <f t="shared" si="16"/>
        <v>13901488.540899999</v>
      </c>
      <c r="W146">
        <f t="shared" si="21"/>
        <v>3762.0830000000001</v>
      </c>
      <c r="X146">
        <f t="shared" si="22"/>
        <v>33.613000000000284</v>
      </c>
    </row>
    <row r="147" spans="1:24" x14ac:dyDescent="0.3">
      <c r="A147">
        <v>2010</v>
      </c>
      <c r="B147">
        <v>39</v>
      </c>
      <c r="C147" t="str">
        <f t="shared" si="17"/>
        <v>39 2010</v>
      </c>
      <c r="D147">
        <v>319</v>
      </c>
      <c r="E147">
        <v>0</v>
      </c>
      <c r="F147">
        <v>278</v>
      </c>
      <c r="G147">
        <v>3353.75</v>
      </c>
      <c r="H147">
        <v>278</v>
      </c>
      <c r="I147">
        <v>0</v>
      </c>
      <c r="J147">
        <v>9</v>
      </c>
      <c r="K147">
        <v>269</v>
      </c>
      <c r="L147">
        <v>0</v>
      </c>
      <c r="M147">
        <v>0</v>
      </c>
      <c r="N147">
        <v>0</v>
      </c>
      <c r="O147">
        <v>0</v>
      </c>
      <c r="P147">
        <v>278</v>
      </c>
      <c r="Q147">
        <v>8</v>
      </c>
      <c r="R147">
        <f t="shared" si="18"/>
        <v>3350.1770999999999</v>
      </c>
      <c r="S147">
        <f t="shared" si="19"/>
        <v>3.5729000000001179</v>
      </c>
      <c r="T147">
        <f t="shared" si="20"/>
        <v>12.765614410000842</v>
      </c>
      <c r="U147">
        <f t="shared" si="16"/>
        <v>11247639.0625</v>
      </c>
      <c r="W147">
        <f t="shared" si="21"/>
        <v>3703.9576999999999</v>
      </c>
      <c r="X147">
        <f t="shared" si="22"/>
        <v>350.20769999999993</v>
      </c>
    </row>
    <row r="148" spans="1:24" x14ac:dyDescent="0.3">
      <c r="A148">
        <v>2010</v>
      </c>
      <c r="B148">
        <v>40</v>
      </c>
      <c r="C148" t="str">
        <f t="shared" si="17"/>
        <v>40 2010</v>
      </c>
      <c r="D148">
        <v>384</v>
      </c>
      <c r="E148">
        <v>0</v>
      </c>
      <c r="F148">
        <v>339</v>
      </c>
      <c r="G148">
        <v>3852.68</v>
      </c>
      <c r="H148">
        <v>339</v>
      </c>
      <c r="I148">
        <v>0</v>
      </c>
      <c r="J148">
        <v>12</v>
      </c>
      <c r="K148">
        <v>327</v>
      </c>
      <c r="L148">
        <v>0</v>
      </c>
      <c r="M148">
        <v>0</v>
      </c>
      <c r="N148">
        <v>1</v>
      </c>
      <c r="O148">
        <v>0</v>
      </c>
      <c r="P148">
        <v>338</v>
      </c>
      <c r="Q148">
        <v>18</v>
      </c>
      <c r="R148">
        <f t="shared" si="18"/>
        <v>4120.7904000000008</v>
      </c>
      <c r="S148">
        <f t="shared" si="19"/>
        <v>-268.11040000000094</v>
      </c>
      <c r="T148">
        <f t="shared" si="20"/>
        <v>71883.186588160504</v>
      </c>
      <c r="U148">
        <f t="shared" si="16"/>
        <v>14843143.182399999</v>
      </c>
      <c r="W148">
        <f t="shared" si="21"/>
        <v>4136.0792000000001</v>
      </c>
      <c r="X148">
        <f t="shared" si="22"/>
        <v>283.39920000000029</v>
      </c>
    </row>
    <row r="149" spans="1:24" x14ac:dyDescent="0.3">
      <c r="A149">
        <v>2010</v>
      </c>
      <c r="B149">
        <v>41</v>
      </c>
      <c r="C149" t="str">
        <f t="shared" si="17"/>
        <v>41 2010</v>
      </c>
      <c r="D149">
        <v>339.47999950000002</v>
      </c>
      <c r="E149">
        <v>0</v>
      </c>
      <c r="F149">
        <v>304</v>
      </c>
      <c r="G149">
        <v>3538.3203910000002</v>
      </c>
      <c r="H149">
        <v>304</v>
      </c>
      <c r="I149">
        <v>0</v>
      </c>
      <c r="J149">
        <v>9</v>
      </c>
      <c r="K149">
        <v>295</v>
      </c>
      <c r="L149">
        <v>0</v>
      </c>
      <c r="M149">
        <v>0</v>
      </c>
      <c r="N149">
        <v>0</v>
      </c>
      <c r="O149">
        <v>0</v>
      </c>
      <c r="P149">
        <v>304</v>
      </c>
      <c r="Q149">
        <v>13</v>
      </c>
      <c r="R149">
        <f t="shared" si="18"/>
        <v>3638.2442690480507</v>
      </c>
      <c r="S149">
        <f t="shared" si="19"/>
        <v>-99.923878048050483</v>
      </c>
      <c r="T149">
        <f t="shared" si="20"/>
        <v>9984.7814041616657</v>
      </c>
      <c r="U149">
        <f t="shared" si="16"/>
        <v>12519711.189366395</v>
      </c>
      <c r="W149">
        <f t="shared" si="21"/>
        <v>3955.3922000000002</v>
      </c>
      <c r="X149">
        <f t="shared" si="22"/>
        <v>417.07180900000003</v>
      </c>
    </row>
    <row r="150" spans="1:24" x14ac:dyDescent="0.3">
      <c r="A150">
        <v>2010</v>
      </c>
      <c r="B150">
        <v>42</v>
      </c>
      <c r="C150" t="str">
        <f t="shared" si="17"/>
        <v>42 2010</v>
      </c>
      <c r="D150">
        <v>352</v>
      </c>
      <c r="E150">
        <v>0</v>
      </c>
      <c r="F150">
        <v>319</v>
      </c>
      <c r="G150">
        <v>3849.14</v>
      </c>
      <c r="H150">
        <v>319</v>
      </c>
      <c r="I150">
        <v>0</v>
      </c>
      <c r="J150">
        <v>0</v>
      </c>
      <c r="K150">
        <v>319</v>
      </c>
      <c r="L150">
        <v>0</v>
      </c>
      <c r="M150">
        <v>0</v>
      </c>
      <c r="N150">
        <v>0</v>
      </c>
      <c r="O150">
        <v>0</v>
      </c>
      <c r="P150">
        <v>319</v>
      </c>
      <c r="Q150">
        <v>7</v>
      </c>
      <c r="R150">
        <f t="shared" si="18"/>
        <v>3781.3272999999999</v>
      </c>
      <c r="S150">
        <f t="shared" si="19"/>
        <v>67.81269999999995</v>
      </c>
      <c r="T150">
        <f t="shared" si="20"/>
        <v>4598.5622812899928</v>
      </c>
      <c r="U150">
        <f t="shared" si="16"/>
        <v>14815878.739599999</v>
      </c>
      <c r="W150">
        <f t="shared" si="21"/>
        <v>3733.8513000000003</v>
      </c>
      <c r="X150">
        <f t="shared" si="22"/>
        <v>-115.28869999999961</v>
      </c>
    </row>
    <row r="151" spans="1:24" x14ac:dyDescent="0.3">
      <c r="A151">
        <v>2010</v>
      </c>
      <c r="B151">
        <v>43</v>
      </c>
      <c r="C151" t="str">
        <f t="shared" si="17"/>
        <v>43 2010</v>
      </c>
      <c r="D151">
        <v>342</v>
      </c>
      <c r="E151">
        <v>0</v>
      </c>
      <c r="F151">
        <v>306</v>
      </c>
      <c r="G151">
        <v>3810.5</v>
      </c>
      <c r="H151">
        <v>306</v>
      </c>
      <c r="I151">
        <v>0</v>
      </c>
      <c r="J151">
        <v>17</v>
      </c>
      <c r="K151">
        <v>289</v>
      </c>
      <c r="L151">
        <v>0</v>
      </c>
      <c r="M151">
        <v>0</v>
      </c>
      <c r="N151">
        <v>4</v>
      </c>
      <c r="O151">
        <v>0</v>
      </c>
      <c r="P151">
        <v>302</v>
      </c>
      <c r="Q151">
        <v>10</v>
      </c>
      <c r="R151">
        <f t="shared" si="18"/>
        <v>3655.5918000000001</v>
      </c>
      <c r="S151">
        <f t="shared" si="19"/>
        <v>154.90819999999985</v>
      </c>
      <c r="T151">
        <f t="shared" si="20"/>
        <v>23996.550427239956</v>
      </c>
      <c r="U151">
        <f t="shared" si="16"/>
        <v>14519910.25</v>
      </c>
      <c r="W151">
        <f t="shared" si="21"/>
        <v>3879.9955</v>
      </c>
      <c r="X151">
        <f t="shared" si="22"/>
        <v>69.495499999999993</v>
      </c>
    </row>
    <row r="152" spans="1:24" x14ac:dyDescent="0.3">
      <c r="A152">
        <v>2010</v>
      </c>
      <c r="B152">
        <v>44</v>
      </c>
      <c r="C152" t="str">
        <f t="shared" si="17"/>
        <v>44 2010</v>
      </c>
      <c r="D152">
        <v>307</v>
      </c>
      <c r="E152">
        <v>2</v>
      </c>
      <c r="F152">
        <v>269</v>
      </c>
      <c r="G152">
        <v>3350.92</v>
      </c>
      <c r="H152">
        <v>269</v>
      </c>
      <c r="I152">
        <v>0</v>
      </c>
      <c r="J152">
        <v>9</v>
      </c>
      <c r="K152">
        <v>260</v>
      </c>
      <c r="L152">
        <v>0</v>
      </c>
      <c r="M152">
        <v>0</v>
      </c>
      <c r="N152">
        <v>5</v>
      </c>
      <c r="O152">
        <v>2</v>
      </c>
      <c r="P152">
        <v>262</v>
      </c>
      <c r="Q152">
        <v>10</v>
      </c>
      <c r="R152">
        <f t="shared" si="18"/>
        <v>3232.9197000000004</v>
      </c>
      <c r="S152">
        <f t="shared" si="19"/>
        <v>118.0002999999997</v>
      </c>
      <c r="T152">
        <f t="shared" si="20"/>
        <v>13924.070800089929</v>
      </c>
      <c r="U152">
        <f t="shared" si="16"/>
        <v>11228664.8464</v>
      </c>
      <c r="W152">
        <f t="shared" si="21"/>
        <v>3903.578</v>
      </c>
      <c r="X152">
        <f t="shared" si="22"/>
        <v>552.6579999999999</v>
      </c>
    </row>
    <row r="153" spans="1:24" x14ac:dyDescent="0.3">
      <c r="A153">
        <v>2010</v>
      </c>
      <c r="B153">
        <v>45</v>
      </c>
      <c r="C153" t="str">
        <f t="shared" si="17"/>
        <v>45 2010</v>
      </c>
      <c r="D153">
        <v>301</v>
      </c>
      <c r="E153">
        <v>8</v>
      </c>
      <c r="F153">
        <v>263</v>
      </c>
      <c r="G153">
        <v>3235.88</v>
      </c>
      <c r="H153">
        <v>263</v>
      </c>
      <c r="I153">
        <v>0</v>
      </c>
      <c r="J153">
        <v>19</v>
      </c>
      <c r="K153">
        <v>244</v>
      </c>
      <c r="L153">
        <v>0</v>
      </c>
      <c r="M153">
        <v>0</v>
      </c>
      <c r="N153">
        <v>0</v>
      </c>
      <c r="O153">
        <v>8</v>
      </c>
      <c r="P153">
        <v>255</v>
      </c>
      <c r="Q153">
        <v>16</v>
      </c>
      <c r="R153">
        <f t="shared" si="18"/>
        <v>3180.8793000000001</v>
      </c>
      <c r="S153">
        <f t="shared" si="19"/>
        <v>55.000700000000052</v>
      </c>
      <c r="T153">
        <f t="shared" si="20"/>
        <v>3025.0770004900055</v>
      </c>
      <c r="U153">
        <f t="shared" si="16"/>
        <v>10470919.374400001</v>
      </c>
      <c r="W153">
        <f t="shared" si="21"/>
        <v>4172.2839000000004</v>
      </c>
      <c r="X153">
        <f t="shared" si="22"/>
        <v>936.40390000000025</v>
      </c>
    </row>
    <row r="154" spans="1:24" x14ac:dyDescent="0.3">
      <c r="A154">
        <v>2010</v>
      </c>
      <c r="B154">
        <v>46</v>
      </c>
      <c r="C154" t="str">
        <f t="shared" si="17"/>
        <v>46 2010</v>
      </c>
      <c r="D154">
        <v>344</v>
      </c>
      <c r="E154">
        <v>8</v>
      </c>
      <c r="F154">
        <v>304</v>
      </c>
      <c r="G154">
        <v>3781.53</v>
      </c>
      <c r="H154">
        <v>304</v>
      </c>
      <c r="I154">
        <v>0</v>
      </c>
      <c r="J154">
        <v>24</v>
      </c>
      <c r="K154">
        <v>280</v>
      </c>
      <c r="L154">
        <v>0</v>
      </c>
      <c r="M154">
        <v>0</v>
      </c>
      <c r="N154">
        <v>0</v>
      </c>
      <c r="O154">
        <v>8</v>
      </c>
      <c r="P154">
        <v>296</v>
      </c>
      <c r="Q154">
        <v>9</v>
      </c>
      <c r="R154">
        <f t="shared" si="18"/>
        <v>3652.6527000000006</v>
      </c>
      <c r="S154">
        <f t="shared" si="19"/>
        <v>128.87729999999965</v>
      </c>
      <c r="T154">
        <f t="shared" si="20"/>
        <v>16609.358455289908</v>
      </c>
      <c r="U154">
        <f t="shared" si="16"/>
        <v>14299969.140900001</v>
      </c>
      <c r="W154">
        <f t="shared" si="21"/>
        <v>3909.8891000000003</v>
      </c>
      <c r="X154">
        <f t="shared" si="22"/>
        <v>128.35910000000013</v>
      </c>
    </row>
    <row r="155" spans="1:24" x14ac:dyDescent="0.3">
      <c r="A155">
        <v>2010</v>
      </c>
      <c r="B155">
        <v>47</v>
      </c>
      <c r="C155" t="str">
        <f t="shared" si="17"/>
        <v>47 2010</v>
      </c>
      <c r="D155">
        <v>442.71999929999998</v>
      </c>
      <c r="E155">
        <v>15</v>
      </c>
      <c r="F155">
        <v>391</v>
      </c>
      <c r="G155">
        <v>5016.2255859999996</v>
      </c>
      <c r="H155">
        <v>391</v>
      </c>
      <c r="I155">
        <v>0</v>
      </c>
      <c r="J155">
        <v>23</v>
      </c>
      <c r="K155">
        <v>368</v>
      </c>
      <c r="L155">
        <v>0</v>
      </c>
      <c r="M155">
        <v>0</v>
      </c>
      <c r="N155">
        <v>0</v>
      </c>
      <c r="O155">
        <v>15</v>
      </c>
      <c r="P155">
        <v>376</v>
      </c>
      <c r="Q155">
        <v>16</v>
      </c>
      <c r="R155">
        <f t="shared" si="18"/>
        <v>4764.9464038672695</v>
      </c>
      <c r="S155">
        <f t="shared" si="19"/>
        <v>251.27918213273006</v>
      </c>
      <c r="T155">
        <f t="shared" si="20"/>
        <v>63141.227373293725</v>
      </c>
      <c r="U155">
        <f t="shared" si="16"/>
        <v>25162519.129641037</v>
      </c>
      <c r="W155">
        <f t="shared" si="21"/>
        <v>4219.4489000000003</v>
      </c>
      <c r="X155">
        <f t="shared" si="22"/>
        <v>-796.77668599999924</v>
      </c>
    </row>
    <row r="156" spans="1:24" x14ac:dyDescent="0.3">
      <c r="A156">
        <v>2010</v>
      </c>
      <c r="B156">
        <v>48</v>
      </c>
      <c r="C156" t="str">
        <f t="shared" si="17"/>
        <v>48 2010</v>
      </c>
      <c r="D156">
        <v>460</v>
      </c>
      <c r="E156">
        <v>10</v>
      </c>
      <c r="F156">
        <v>417</v>
      </c>
      <c r="G156">
        <v>5078.6099999999997</v>
      </c>
      <c r="H156">
        <v>417</v>
      </c>
      <c r="I156">
        <v>0</v>
      </c>
      <c r="J156">
        <v>10</v>
      </c>
      <c r="K156">
        <v>407</v>
      </c>
      <c r="L156">
        <v>0</v>
      </c>
      <c r="M156">
        <v>0</v>
      </c>
      <c r="N156">
        <v>0</v>
      </c>
      <c r="O156">
        <v>10</v>
      </c>
      <c r="P156">
        <v>407</v>
      </c>
      <c r="Q156">
        <v>17</v>
      </c>
      <c r="R156">
        <f t="shared" si="18"/>
        <v>5021.8438999999998</v>
      </c>
      <c r="S156">
        <f t="shared" si="19"/>
        <v>56.766099999999824</v>
      </c>
      <c r="T156">
        <f t="shared" si="20"/>
        <v>3222.39010920998</v>
      </c>
      <c r="U156">
        <f t="shared" si="16"/>
        <v>25792279.532099996</v>
      </c>
      <c r="W156">
        <f t="shared" si="21"/>
        <v>4283.8852999999999</v>
      </c>
      <c r="X156">
        <f t="shared" si="22"/>
        <v>-794.72469999999976</v>
      </c>
    </row>
    <row r="157" spans="1:24" x14ac:dyDescent="0.3">
      <c r="A157">
        <v>2010</v>
      </c>
      <c r="B157">
        <v>49</v>
      </c>
      <c r="C157" t="str">
        <f t="shared" si="17"/>
        <v>49 2010</v>
      </c>
      <c r="D157">
        <v>284</v>
      </c>
      <c r="E157">
        <v>1</v>
      </c>
      <c r="F157">
        <v>250</v>
      </c>
      <c r="G157">
        <v>2867.64</v>
      </c>
      <c r="H157">
        <v>250</v>
      </c>
      <c r="I157">
        <v>0</v>
      </c>
      <c r="J157">
        <v>5</v>
      </c>
      <c r="K157">
        <v>245</v>
      </c>
      <c r="L157">
        <v>0</v>
      </c>
      <c r="M157">
        <v>0</v>
      </c>
      <c r="N157">
        <v>1</v>
      </c>
      <c r="O157">
        <v>1</v>
      </c>
      <c r="P157">
        <v>248</v>
      </c>
      <c r="Q157">
        <v>3</v>
      </c>
      <c r="R157">
        <f t="shared" si="18"/>
        <v>2964.7076999999999</v>
      </c>
      <c r="S157">
        <f t="shared" si="19"/>
        <v>-97.067700000000059</v>
      </c>
      <c r="T157">
        <f t="shared" si="20"/>
        <v>9422.1383832900119</v>
      </c>
      <c r="U157">
        <f t="shared" si="16"/>
        <v>8223359.1695999997</v>
      </c>
      <c r="W157">
        <f t="shared" si="21"/>
        <v>3735.5132000000003</v>
      </c>
      <c r="X157">
        <f t="shared" si="22"/>
        <v>867.87320000000045</v>
      </c>
    </row>
    <row r="158" spans="1:24" x14ac:dyDescent="0.3">
      <c r="A158">
        <v>2010</v>
      </c>
      <c r="B158">
        <v>50</v>
      </c>
      <c r="C158" t="str">
        <f t="shared" si="17"/>
        <v>50 2010</v>
      </c>
      <c r="D158">
        <v>324</v>
      </c>
      <c r="E158">
        <v>0</v>
      </c>
      <c r="F158">
        <v>291</v>
      </c>
      <c r="G158">
        <v>3299.88</v>
      </c>
      <c r="H158">
        <v>291</v>
      </c>
      <c r="I158">
        <v>0</v>
      </c>
      <c r="J158">
        <v>0</v>
      </c>
      <c r="K158">
        <v>291</v>
      </c>
      <c r="L158">
        <v>0</v>
      </c>
      <c r="M158">
        <v>0</v>
      </c>
      <c r="N158">
        <v>4</v>
      </c>
      <c r="O158">
        <v>0</v>
      </c>
      <c r="P158">
        <v>287</v>
      </c>
      <c r="Q158">
        <v>6</v>
      </c>
      <c r="R158">
        <f t="shared" si="18"/>
        <v>3449.4624000000003</v>
      </c>
      <c r="S158">
        <f t="shared" si="19"/>
        <v>-149.58240000000023</v>
      </c>
      <c r="T158">
        <f t="shared" si="20"/>
        <v>22374.894389760069</v>
      </c>
      <c r="U158">
        <f t="shared" si="16"/>
        <v>10889208.014400002</v>
      </c>
      <c r="W158">
        <f t="shared" si="21"/>
        <v>3881.6574000000001</v>
      </c>
      <c r="X158">
        <f t="shared" si="22"/>
        <v>581.77739999999994</v>
      </c>
    </row>
    <row r="159" spans="1:24" x14ac:dyDescent="0.3">
      <c r="A159">
        <v>2010</v>
      </c>
      <c r="B159">
        <v>51</v>
      </c>
      <c r="C159" t="str">
        <f t="shared" si="17"/>
        <v>51 2010</v>
      </c>
      <c r="D159">
        <v>386</v>
      </c>
      <c r="E159">
        <v>0</v>
      </c>
      <c r="F159">
        <v>344</v>
      </c>
      <c r="G159">
        <v>4030.12</v>
      </c>
      <c r="H159">
        <v>344</v>
      </c>
      <c r="I159">
        <v>0</v>
      </c>
      <c r="J159">
        <v>24</v>
      </c>
      <c r="K159">
        <v>320</v>
      </c>
      <c r="L159">
        <v>0</v>
      </c>
      <c r="M159">
        <v>0</v>
      </c>
      <c r="N159">
        <v>0</v>
      </c>
      <c r="O159">
        <v>0</v>
      </c>
      <c r="P159">
        <v>344</v>
      </c>
      <c r="Q159">
        <v>15</v>
      </c>
      <c r="R159">
        <f t="shared" si="18"/>
        <v>4152.5843000000004</v>
      </c>
      <c r="S159">
        <f t="shared" si="19"/>
        <v>-122.46430000000055</v>
      </c>
      <c r="T159">
        <f t="shared" si="20"/>
        <v>14997.504774490135</v>
      </c>
      <c r="U159">
        <f t="shared" si="16"/>
        <v>16241867.214399999</v>
      </c>
      <c r="W159">
        <f t="shared" si="21"/>
        <v>4272.9250000000002</v>
      </c>
      <c r="X159">
        <f t="shared" si="22"/>
        <v>242.80500000000029</v>
      </c>
    </row>
    <row r="160" spans="1:24" x14ac:dyDescent="0.3">
      <c r="A160">
        <v>2010</v>
      </c>
      <c r="B160">
        <v>52</v>
      </c>
      <c r="C160" t="str">
        <f t="shared" si="17"/>
        <v>52 2010</v>
      </c>
      <c r="D160">
        <v>618</v>
      </c>
      <c r="E160">
        <v>0</v>
      </c>
      <c r="F160">
        <v>554</v>
      </c>
      <c r="G160">
        <v>6746.4</v>
      </c>
      <c r="H160">
        <v>554</v>
      </c>
      <c r="I160">
        <v>0</v>
      </c>
      <c r="J160">
        <v>1</v>
      </c>
      <c r="K160">
        <v>553</v>
      </c>
      <c r="L160">
        <v>0</v>
      </c>
      <c r="M160">
        <v>0</v>
      </c>
      <c r="N160">
        <v>0</v>
      </c>
      <c r="O160">
        <v>0</v>
      </c>
      <c r="P160">
        <v>554</v>
      </c>
      <c r="Q160">
        <v>24</v>
      </c>
      <c r="R160">
        <f t="shared" si="18"/>
        <v>6776.0608000000002</v>
      </c>
      <c r="S160">
        <f t="shared" si="19"/>
        <v>-29.660800000000563</v>
      </c>
      <c r="T160">
        <f t="shared" si="20"/>
        <v>879.76305664003337</v>
      </c>
      <c r="U160">
        <f t="shared" si="16"/>
        <v>45513912.959999993</v>
      </c>
      <c r="W160">
        <f t="shared" si="21"/>
        <v>4664.1926000000003</v>
      </c>
      <c r="X160">
        <f t="shared" si="22"/>
        <v>-2082.2073999999993</v>
      </c>
    </row>
    <row r="161" spans="1:24" x14ac:dyDescent="0.3">
      <c r="A161">
        <v>2010</v>
      </c>
      <c r="B161">
        <v>53</v>
      </c>
      <c r="C161" t="str">
        <f t="shared" si="17"/>
        <v>53 2010</v>
      </c>
      <c r="D161">
        <v>377</v>
      </c>
      <c r="E161">
        <v>0</v>
      </c>
      <c r="F161">
        <v>336</v>
      </c>
      <c r="G161">
        <v>3861.23</v>
      </c>
      <c r="H161">
        <v>336</v>
      </c>
      <c r="I161">
        <v>0</v>
      </c>
      <c r="J161">
        <v>14</v>
      </c>
      <c r="K161">
        <v>322</v>
      </c>
      <c r="L161">
        <v>0</v>
      </c>
      <c r="M161">
        <v>0</v>
      </c>
      <c r="N161">
        <v>0</v>
      </c>
      <c r="O161">
        <v>0</v>
      </c>
      <c r="P161">
        <v>336</v>
      </c>
      <c r="Q161">
        <v>18</v>
      </c>
      <c r="R161">
        <f t="shared" si="18"/>
        <v>4061.9467000000004</v>
      </c>
      <c r="S161">
        <f t="shared" si="19"/>
        <v>-200.7167000000004</v>
      </c>
      <c r="T161">
        <f t="shared" si="20"/>
        <v>40287.193658890159</v>
      </c>
      <c r="U161">
        <f t="shared" si="16"/>
        <v>14909097.1129</v>
      </c>
      <c r="W161">
        <f t="shared" si="21"/>
        <v>4442.6517000000003</v>
      </c>
      <c r="X161">
        <f t="shared" si="22"/>
        <v>581.42170000000033</v>
      </c>
    </row>
    <row r="162" spans="1:24" x14ac:dyDescent="0.3">
      <c r="A162">
        <v>2011</v>
      </c>
      <c r="B162">
        <v>1</v>
      </c>
      <c r="C162" t="str">
        <f t="shared" si="17"/>
        <v>1 2011</v>
      </c>
      <c r="D162">
        <v>32</v>
      </c>
      <c r="E162">
        <v>0</v>
      </c>
      <c r="F162">
        <v>30</v>
      </c>
      <c r="G162">
        <v>318.43</v>
      </c>
      <c r="H162">
        <v>30</v>
      </c>
      <c r="I162">
        <v>0</v>
      </c>
      <c r="J162">
        <v>2</v>
      </c>
      <c r="K162">
        <v>28</v>
      </c>
      <c r="L162">
        <v>0</v>
      </c>
      <c r="M162">
        <v>0</v>
      </c>
      <c r="N162">
        <v>0</v>
      </c>
      <c r="O162">
        <v>0</v>
      </c>
      <c r="P162">
        <v>30</v>
      </c>
      <c r="Q162">
        <v>1</v>
      </c>
      <c r="R162">
        <f t="shared" si="18"/>
        <v>186.25029999999998</v>
      </c>
      <c r="S162">
        <f t="shared" si="19"/>
        <v>132.17970000000003</v>
      </c>
      <c r="T162">
        <f t="shared" si="20"/>
        <v>17471.473092090007</v>
      </c>
      <c r="U162">
        <f t="shared" ref="U162:U194" si="23">(G162-$G$214)^2</f>
        <v>101397.6649</v>
      </c>
      <c r="V162">
        <f t="shared" ref="V162:V193" si="24">(H162-$H$214)^2</f>
        <v>900</v>
      </c>
      <c r="W162">
        <f t="shared" si="21"/>
        <v>2521.8454000000002</v>
      </c>
      <c r="X162">
        <f t="shared" si="22"/>
        <v>2203.4154000000003</v>
      </c>
    </row>
    <row r="163" spans="1:24" x14ac:dyDescent="0.3">
      <c r="A163">
        <v>2011</v>
      </c>
      <c r="B163">
        <v>2</v>
      </c>
      <c r="C163" t="str">
        <f t="shared" si="17"/>
        <v>2 2011</v>
      </c>
      <c r="D163">
        <v>271</v>
      </c>
      <c r="E163">
        <v>0</v>
      </c>
      <c r="F163">
        <v>237</v>
      </c>
      <c r="G163">
        <v>2657.47</v>
      </c>
      <c r="H163">
        <v>237</v>
      </c>
      <c r="I163">
        <v>0</v>
      </c>
      <c r="J163">
        <v>8</v>
      </c>
      <c r="K163">
        <v>229</v>
      </c>
      <c r="L163">
        <v>0</v>
      </c>
      <c r="M163">
        <v>0</v>
      </c>
      <c r="N163">
        <v>1</v>
      </c>
      <c r="O163">
        <v>0</v>
      </c>
      <c r="P163">
        <v>236</v>
      </c>
      <c r="Q163">
        <v>4</v>
      </c>
      <c r="R163">
        <f t="shared" si="18"/>
        <v>2815.1219000000001</v>
      </c>
      <c r="S163">
        <f t="shared" si="19"/>
        <v>-157.6519000000003</v>
      </c>
      <c r="T163">
        <f t="shared" si="20"/>
        <v>24854.121573610093</v>
      </c>
      <c r="U163">
        <f t="shared" si="23"/>
        <v>7062146.8008999992</v>
      </c>
      <c r="V163">
        <f t="shared" si="24"/>
        <v>56169</v>
      </c>
      <c r="W163">
        <f t="shared" si="21"/>
        <v>2667.9895999999999</v>
      </c>
      <c r="X163">
        <f t="shared" si="22"/>
        <v>10.519600000000082</v>
      </c>
    </row>
    <row r="164" spans="1:24" x14ac:dyDescent="0.3">
      <c r="A164">
        <v>2011</v>
      </c>
      <c r="B164">
        <v>3</v>
      </c>
      <c r="C164" t="str">
        <f t="shared" si="17"/>
        <v>3 2011</v>
      </c>
      <c r="D164">
        <v>386</v>
      </c>
      <c r="E164">
        <v>4</v>
      </c>
      <c r="F164">
        <v>319</v>
      </c>
      <c r="G164">
        <v>3752.54</v>
      </c>
      <c r="H164">
        <v>319</v>
      </c>
      <c r="I164">
        <v>0</v>
      </c>
      <c r="J164">
        <v>14</v>
      </c>
      <c r="K164">
        <v>305</v>
      </c>
      <c r="L164">
        <v>0</v>
      </c>
      <c r="M164">
        <v>0</v>
      </c>
      <c r="N164">
        <v>0</v>
      </c>
      <c r="O164">
        <v>4</v>
      </c>
      <c r="P164">
        <v>315</v>
      </c>
      <c r="Q164">
        <v>5</v>
      </c>
      <c r="R164">
        <f t="shared" si="18"/>
        <v>3975.9213</v>
      </c>
      <c r="S164">
        <f t="shared" si="19"/>
        <v>-223.38130000000001</v>
      </c>
      <c r="T164">
        <f t="shared" si="20"/>
        <v>49899.205189690001</v>
      </c>
      <c r="U164">
        <f t="shared" si="23"/>
        <v>14081556.4516</v>
      </c>
      <c r="V164">
        <f t="shared" si="24"/>
        <v>101761</v>
      </c>
      <c r="W164">
        <f t="shared" si="21"/>
        <v>2732.4260000000004</v>
      </c>
      <c r="X164">
        <f t="shared" si="22"/>
        <v>-1020.1139999999996</v>
      </c>
    </row>
    <row r="165" spans="1:24" x14ac:dyDescent="0.3">
      <c r="A165">
        <v>2011</v>
      </c>
      <c r="B165">
        <v>4</v>
      </c>
      <c r="C165" t="str">
        <f t="shared" si="17"/>
        <v>4 2011</v>
      </c>
      <c r="D165">
        <v>339</v>
      </c>
      <c r="E165">
        <v>1</v>
      </c>
      <c r="F165">
        <v>283</v>
      </c>
      <c r="G165">
        <v>3250.63</v>
      </c>
      <c r="H165">
        <v>283</v>
      </c>
      <c r="I165">
        <v>0</v>
      </c>
      <c r="J165">
        <v>8</v>
      </c>
      <c r="K165">
        <v>275</v>
      </c>
      <c r="L165">
        <v>0</v>
      </c>
      <c r="M165">
        <v>0</v>
      </c>
      <c r="N165">
        <v>1</v>
      </c>
      <c r="O165">
        <v>1</v>
      </c>
      <c r="P165">
        <v>281</v>
      </c>
      <c r="Q165">
        <v>5</v>
      </c>
      <c r="R165">
        <f t="shared" si="18"/>
        <v>3488.2411999999999</v>
      </c>
      <c r="S165">
        <f t="shared" si="19"/>
        <v>-237.61119999999983</v>
      </c>
      <c r="T165">
        <f t="shared" si="20"/>
        <v>56459.082365439921</v>
      </c>
      <c r="U165">
        <f t="shared" si="23"/>
        <v>10566595.3969</v>
      </c>
      <c r="V165">
        <f t="shared" si="24"/>
        <v>80089</v>
      </c>
      <c r="W165">
        <f t="shared" si="21"/>
        <v>2756.0084999999999</v>
      </c>
      <c r="X165">
        <f t="shared" si="22"/>
        <v>-494.6215000000002</v>
      </c>
    </row>
    <row r="166" spans="1:24" x14ac:dyDescent="0.3">
      <c r="A166">
        <v>2011</v>
      </c>
      <c r="B166">
        <v>5</v>
      </c>
      <c r="C166" t="str">
        <f t="shared" si="17"/>
        <v>5 2011</v>
      </c>
      <c r="D166">
        <v>300</v>
      </c>
      <c r="E166">
        <v>0</v>
      </c>
      <c r="F166">
        <v>256</v>
      </c>
      <c r="G166">
        <v>2877.85</v>
      </c>
      <c r="H166">
        <v>256</v>
      </c>
      <c r="I166">
        <v>0</v>
      </c>
      <c r="J166">
        <v>11</v>
      </c>
      <c r="K166">
        <v>245</v>
      </c>
      <c r="L166">
        <v>0</v>
      </c>
      <c r="M166">
        <v>0</v>
      </c>
      <c r="N166">
        <v>1</v>
      </c>
      <c r="O166">
        <v>0</v>
      </c>
      <c r="P166">
        <v>255</v>
      </c>
      <c r="Q166">
        <v>2</v>
      </c>
      <c r="R166">
        <f t="shared" si="18"/>
        <v>3091.1336000000001</v>
      </c>
      <c r="S166">
        <f t="shared" si="19"/>
        <v>-213.28360000000021</v>
      </c>
      <c r="T166">
        <f t="shared" si="20"/>
        <v>45489.894028960087</v>
      </c>
      <c r="U166">
        <f t="shared" si="23"/>
        <v>8282020.6224999996</v>
      </c>
      <c r="V166">
        <f t="shared" si="24"/>
        <v>65536</v>
      </c>
      <c r="W166">
        <f t="shared" si="21"/>
        <v>2657.0293000000001</v>
      </c>
      <c r="X166">
        <f t="shared" si="22"/>
        <v>-220.82069999999976</v>
      </c>
    </row>
    <row r="167" spans="1:24" x14ac:dyDescent="0.3">
      <c r="A167">
        <v>2011</v>
      </c>
      <c r="B167">
        <v>6</v>
      </c>
      <c r="C167" t="str">
        <f t="shared" si="17"/>
        <v>6 2011</v>
      </c>
      <c r="D167">
        <v>442</v>
      </c>
      <c r="E167">
        <v>9</v>
      </c>
      <c r="F167">
        <v>395</v>
      </c>
      <c r="G167">
        <v>4761.97</v>
      </c>
      <c r="H167">
        <v>395</v>
      </c>
      <c r="I167">
        <v>0</v>
      </c>
      <c r="J167">
        <v>22</v>
      </c>
      <c r="K167">
        <v>373</v>
      </c>
      <c r="L167">
        <v>0</v>
      </c>
      <c r="M167">
        <v>0</v>
      </c>
      <c r="N167">
        <v>1</v>
      </c>
      <c r="O167">
        <v>9</v>
      </c>
      <c r="P167">
        <v>385</v>
      </c>
      <c r="Q167">
        <v>14</v>
      </c>
      <c r="R167">
        <f t="shared" si="18"/>
        <v>4777.9121999999998</v>
      </c>
      <c r="S167">
        <f t="shared" si="19"/>
        <v>-15.942199999999502</v>
      </c>
      <c r="T167">
        <f t="shared" si="20"/>
        <v>254.15374083998412</v>
      </c>
      <c r="U167">
        <f t="shared" si="23"/>
        <v>22676358.280900002</v>
      </c>
      <c r="V167">
        <f t="shared" si="24"/>
        <v>156025</v>
      </c>
      <c r="W167">
        <f t="shared" si="21"/>
        <v>3170.8586</v>
      </c>
      <c r="X167">
        <f t="shared" si="22"/>
        <v>-1591.1114000000002</v>
      </c>
    </row>
    <row r="168" spans="1:24" x14ac:dyDescent="0.3">
      <c r="A168">
        <v>2011</v>
      </c>
      <c r="B168">
        <v>7</v>
      </c>
      <c r="C168" t="str">
        <f t="shared" si="17"/>
        <v>7 2011</v>
      </c>
      <c r="D168">
        <v>277.5</v>
      </c>
      <c r="E168">
        <v>7</v>
      </c>
      <c r="F168">
        <v>255</v>
      </c>
      <c r="G168">
        <v>2862.05</v>
      </c>
      <c r="H168">
        <v>255</v>
      </c>
      <c r="I168">
        <v>0</v>
      </c>
      <c r="J168">
        <v>21</v>
      </c>
      <c r="K168">
        <v>234</v>
      </c>
      <c r="L168">
        <v>0</v>
      </c>
      <c r="M168">
        <v>0</v>
      </c>
      <c r="N168">
        <v>1</v>
      </c>
      <c r="O168">
        <v>7</v>
      </c>
      <c r="P168">
        <v>247</v>
      </c>
      <c r="Q168">
        <v>14</v>
      </c>
      <c r="R168">
        <f t="shared" si="18"/>
        <v>2989.28865</v>
      </c>
      <c r="S168">
        <f t="shared" si="19"/>
        <v>-127.23864999999978</v>
      </c>
      <c r="T168">
        <f t="shared" si="20"/>
        <v>16189.674053822444</v>
      </c>
      <c r="U168">
        <f t="shared" si="23"/>
        <v>8191330.2025000006</v>
      </c>
      <c r="V168">
        <f t="shared" si="24"/>
        <v>65025</v>
      </c>
      <c r="W168">
        <f t="shared" si="21"/>
        <v>3194.4411</v>
      </c>
      <c r="X168">
        <f t="shared" si="22"/>
        <v>332.39109999999982</v>
      </c>
    </row>
    <row r="169" spans="1:24" x14ac:dyDescent="0.3">
      <c r="A169">
        <v>2011</v>
      </c>
      <c r="B169">
        <v>8</v>
      </c>
      <c r="C169" t="str">
        <f t="shared" si="17"/>
        <v>8 2011</v>
      </c>
      <c r="D169">
        <v>321.56999969999998</v>
      </c>
      <c r="E169">
        <v>8</v>
      </c>
      <c r="F169">
        <v>274</v>
      </c>
      <c r="G169">
        <v>3213.8448880000001</v>
      </c>
      <c r="H169">
        <v>274</v>
      </c>
      <c r="I169">
        <v>0</v>
      </c>
      <c r="J169">
        <v>16</v>
      </c>
      <c r="K169">
        <v>258</v>
      </c>
      <c r="L169">
        <v>0</v>
      </c>
      <c r="M169">
        <v>0</v>
      </c>
      <c r="N169">
        <v>1</v>
      </c>
      <c r="O169">
        <v>8</v>
      </c>
      <c r="P169">
        <v>265</v>
      </c>
      <c r="Q169">
        <v>14</v>
      </c>
      <c r="R169">
        <f t="shared" si="18"/>
        <v>3360.4107212288304</v>
      </c>
      <c r="S169">
        <f t="shared" si="19"/>
        <v>-146.56583322883034</v>
      </c>
      <c r="T169">
        <f t="shared" si="20"/>
        <v>21481.543470061308</v>
      </c>
      <c r="U169">
        <f t="shared" si="23"/>
        <v>10328798.964123733</v>
      </c>
      <c r="V169">
        <f t="shared" si="24"/>
        <v>75076</v>
      </c>
      <c r="W169">
        <f t="shared" si="21"/>
        <v>3218.0236</v>
      </c>
      <c r="X169">
        <f t="shared" si="22"/>
        <v>4.1787119999999049</v>
      </c>
    </row>
    <row r="170" spans="1:24" x14ac:dyDescent="0.3">
      <c r="A170">
        <v>2011</v>
      </c>
      <c r="B170">
        <v>9</v>
      </c>
      <c r="C170" t="str">
        <f t="shared" si="17"/>
        <v>9 2011</v>
      </c>
      <c r="D170">
        <v>293.1499996</v>
      </c>
      <c r="E170">
        <v>0</v>
      </c>
      <c r="F170">
        <v>265</v>
      </c>
      <c r="G170">
        <v>3113.2960859999998</v>
      </c>
      <c r="H170">
        <v>265</v>
      </c>
      <c r="I170">
        <v>0</v>
      </c>
      <c r="J170">
        <v>17</v>
      </c>
      <c r="K170">
        <v>248</v>
      </c>
      <c r="L170">
        <v>0</v>
      </c>
      <c r="M170">
        <v>0</v>
      </c>
      <c r="N170">
        <v>1</v>
      </c>
      <c r="O170">
        <v>0</v>
      </c>
      <c r="P170">
        <v>264</v>
      </c>
      <c r="Q170">
        <v>7</v>
      </c>
      <c r="R170">
        <f t="shared" si="18"/>
        <v>3118.5875826384399</v>
      </c>
      <c r="S170">
        <f t="shared" si="19"/>
        <v>-5.2914966384400941</v>
      </c>
      <c r="T170">
        <f t="shared" si="20"/>
        <v>27.999936674622816</v>
      </c>
      <c r="U170">
        <f t="shared" si="23"/>
        <v>9692612.519102918</v>
      </c>
      <c r="V170">
        <f t="shared" si="24"/>
        <v>70225</v>
      </c>
      <c r="W170">
        <f t="shared" si="21"/>
        <v>2955.6288</v>
      </c>
      <c r="X170">
        <f t="shared" si="22"/>
        <v>-157.66728599999988</v>
      </c>
    </row>
    <row r="171" spans="1:24" x14ac:dyDescent="0.3">
      <c r="A171">
        <v>2011</v>
      </c>
      <c r="B171">
        <v>10</v>
      </c>
      <c r="C171" t="str">
        <f t="shared" si="17"/>
        <v>10 2011</v>
      </c>
      <c r="D171">
        <v>353.31999990000003</v>
      </c>
      <c r="E171">
        <v>9</v>
      </c>
      <c r="F171">
        <v>299</v>
      </c>
      <c r="G171">
        <v>3508.0516940000002</v>
      </c>
      <c r="H171">
        <v>299</v>
      </c>
      <c r="I171">
        <v>0</v>
      </c>
      <c r="J171">
        <v>23</v>
      </c>
      <c r="K171">
        <v>276</v>
      </c>
      <c r="L171">
        <v>0</v>
      </c>
      <c r="M171">
        <v>0</v>
      </c>
      <c r="N171">
        <v>2</v>
      </c>
      <c r="O171">
        <v>9</v>
      </c>
      <c r="P171">
        <v>288</v>
      </c>
      <c r="Q171">
        <v>16</v>
      </c>
      <c r="R171">
        <f t="shared" si="18"/>
        <v>3699.9681474096105</v>
      </c>
      <c r="S171">
        <f t="shared" si="19"/>
        <v>-191.91645340961031</v>
      </c>
      <c r="T171">
        <f t="shared" si="20"/>
        <v>36831.925089323129</v>
      </c>
      <c r="U171">
        <f t="shared" si="23"/>
        <v>12306426.687776271</v>
      </c>
      <c r="V171">
        <f t="shared" si="24"/>
        <v>89401</v>
      </c>
      <c r="W171">
        <f t="shared" si="21"/>
        <v>3346.8964000000001</v>
      </c>
      <c r="X171">
        <f t="shared" si="22"/>
        <v>-161.15529400000014</v>
      </c>
    </row>
    <row r="172" spans="1:24" x14ac:dyDescent="0.3">
      <c r="A172">
        <v>2011</v>
      </c>
      <c r="B172">
        <v>11</v>
      </c>
      <c r="C172" t="str">
        <f t="shared" si="17"/>
        <v>11 2011</v>
      </c>
      <c r="D172">
        <v>325</v>
      </c>
      <c r="E172">
        <v>2</v>
      </c>
      <c r="F172">
        <v>286</v>
      </c>
      <c r="G172">
        <v>3256.87</v>
      </c>
      <c r="H172">
        <v>286</v>
      </c>
      <c r="I172">
        <v>0</v>
      </c>
      <c r="J172">
        <v>12</v>
      </c>
      <c r="K172">
        <v>274</v>
      </c>
      <c r="L172">
        <v>0</v>
      </c>
      <c r="M172">
        <v>0</v>
      </c>
      <c r="N172">
        <v>1</v>
      </c>
      <c r="O172">
        <v>2</v>
      </c>
      <c r="P172">
        <v>283</v>
      </c>
      <c r="Q172">
        <v>9</v>
      </c>
      <c r="R172">
        <f t="shared" si="18"/>
        <v>3435.3802000000005</v>
      </c>
      <c r="S172">
        <f t="shared" si="19"/>
        <v>-178.51020000000062</v>
      </c>
      <c r="T172">
        <f t="shared" si="20"/>
        <v>31865.891504040221</v>
      </c>
      <c r="U172">
        <f t="shared" si="23"/>
        <v>10607202.196899999</v>
      </c>
      <c r="V172">
        <f t="shared" si="24"/>
        <v>81796</v>
      </c>
      <c r="W172">
        <f t="shared" si="21"/>
        <v>3084.5016000000001</v>
      </c>
      <c r="X172">
        <f t="shared" si="22"/>
        <v>-172.36839999999984</v>
      </c>
    </row>
    <row r="173" spans="1:24" x14ac:dyDescent="0.3">
      <c r="A173">
        <v>2011</v>
      </c>
      <c r="B173">
        <v>12</v>
      </c>
      <c r="C173" t="str">
        <f t="shared" si="17"/>
        <v>12 2011</v>
      </c>
      <c r="D173">
        <v>334</v>
      </c>
      <c r="E173">
        <v>0</v>
      </c>
      <c r="F173">
        <v>304</v>
      </c>
      <c r="G173">
        <v>3496.37</v>
      </c>
      <c r="H173">
        <v>304</v>
      </c>
      <c r="I173">
        <v>0</v>
      </c>
      <c r="J173">
        <v>11</v>
      </c>
      <c r="K173">
        <v>293</v>
      </c>
      <c r="L173">
        <v>0</v>
      </c>
      <c r="M173">
        <v>0</v>
      </c>
      <c r="N173">
        <v>4</v>
      </c>
      <c r="O173">
        <v>0</v>
      </c>
      <c r="P173">
        <v>300</v>
      </c>
      <c r="Q173">
        <v>12</v>
      </c>
      <c r="R173">
        <f t="shared" si="18"/>
        <v>3602.8216000000002</v>
      </c>
      <c r="S173">
        <f t="shared" si="19"/>
        <v>-106.45160000000033</v>
      </c>
      <c r="T173">
        <f t="shared" si="20"/>
        <v>11331.943142560069</v>
      </c>
      <c r="U173">
        <f t="shared" si="23"/>
        <v>12224603.176899999</v>
      </c>
      <c r="V173">
        <f t="shared" si="24"/>
        <v>92416</v>
      </c>
      <c r="W173">
        <f t="shared" si="21"/>
        <v>3230.6458000000002</v>
      </c>
      <c r="X173">
        <f t="shared" si="22"/>
        <v>-265.72419999999966</v>
      </c>
    </row>
    <row r="174" spans="1:24" x14ac:dyDescent="0.3">
      <c r="A174">
        <v>2011</v>
      </c>
      <c r="B174">
        <v>13</v>
      </c>
      <c r="C174" t="str">
        <f t="shared" si="17"/>
        <v>13 2011</v>
      </c>
      <c r="D174">
        <v>248</v>
      </c>
      <c r="E174">
        <v>0</v>
      </c>
      <c r="F174">
        <v>217</v>
      </c>
      <c r="G174">
        <v>2523.19</v>
      </c>
      <c r="H174">
        <v>217</v>
      </c>
      <c r="I174">
        <v>0</v>
      </c>
      <c r="J174">
        <v>5</v>
      </c>
      <c r="K174">
        <v>212</v>
      </c>
      <c r="L174">
        <v>0</v>
      </c>
      <c r="M174">
        <v>0</v>
      </c>
      <c r="N174">
        <v>1</v>
      </c>
      <c r="O174">
        <v>0</v>
      </c>
      <c r="P174">
        <v>216</v>
      </c>
      <c r="Q174">
        <v>11</v>
      </c>
      <c r="R174">
        <f t="shared" si="18"/>
        <v>2584.0413000000003</v>
      </c>
      <c r="S174">
        <f t="shared" si="19"/>
        <v>-60.851300000000265</v>
      </c>
      <c r="T174">
        <f t="shared" si="20"/>
        <v>3702.8807116900321</v>
      </c>
      <c r="U174">
        <f t="shared" si="23"/>
        <v>6366487.7761000004</v>
      </c>
      <c r="V174">
        <f t="shared" si="24"/>
        <v>47089</v>
      </c>
      <c r="W174">
        <f t="shared" si="21"/>
        <v>3213.3744000000002</v>
      </c>
      <c r="X174">
        <f t="shared" si="22"/>
        <v>690.1844000000001</v>
      </c>
    </row>
    <row r="175" spans="1:24" x14ac:dyDescent="0.3">
      <c r="A175">
        <v>2011</v>
      </c>
      <c r="B175">
        <v>14</v>
      </c>
      <c r="C175" t="str">
        <f t="shared" si="17"/>
        <v>14 2011</v>
      </c>
      <c r="D175">
        <v>313</v>
      </c>
      <c r="E175">
        <v>1</v>
      </c>
      <c r="F175">
        <v>289</v>
      </c>
      <c r="G175">
        <v>3443.25</v>
      </c>
      <c r="H175">
        <v>289</v>
      </c>
      <c r="I175">
        <v>0</v>
      </c>
      <c r="J175">
        <v>15</v>
      </c>
      <c r="K175">
        <v>274</v>
      </c>
      <c r="L175">
        <v>0</v>
      </c>
      <c r="M175">
        <v>0</v>
      </c>
      <c r="N175">
        <v>1</v>
      </c>
      <c r="O175">
        <v>1</v>
      </c>
      <c r="P175">
        <v>287</v>
      </c>
      <c r="Q175">
        <v>7</v>
      </c>
      <c r="R175">
        <f t="shared" si="18"/>
        <v>3375.9112</v>
      </c>
      <c r="S175">
        <f t="shared" si="19"/>
        <v>67.338799999999992</v>
      </c>
      <c r="T175">
        <f t="shared" si="20"/>
        <v>4534.5139854399986</v>
      </c>
      <c r="U175">
        <f t="shared" si="23"/>
        <v>11855970.5625</v>
      </c>
      <c r="V175">
        <f t="shared" si="24"/>
        <v>83521</v>
      </c>
      <c r="W175">
        <f t="shared" si="21"/>
        <v>3073.5412999999999</v>
      </c>
      <c r="X175">
        <f t="shared" si="22"/>
        <v>-369.70870000000014</v>
      </c>
    </row>
    <row r="176" spans="1:24" x14ac:dyDescent="0.3">
      <c r="A176">
        <v>2011</v>
      </c>
      <c r="B176">
        <v>15</v>
      </c>
      <c r="C176" t="str">
        <f t="shared" si="17"/>
        <v>15 2011</v>
      </c>
      <c r="D176">
        <v>299</v>
      </c>
      <c r="E176">
        <v>3</v>
      </c>
      <c r="F176">
        <v>272</v>
      </c>
      <c r="G176">
        <v>3191.12</v>
      </c>
      <c r="H176">
        <v>272</v>
      </c>
      <c r="I176">
        <v>0</v>
      </c>
      <c r="J176">
        <v>15</v>
      </c>
      <c r="K176">
        <v>257</v>
      </c>
      <c r="L176">
        <v>0</v>
      </c>
      <c r="M176">
        <v>0</v>
      </c>
      <c r="N176">
        <v>3</v>
      </c>
      <c r="O176">
        <v>3</v>
      </c>
      <c r="P176">
        <v>266</v>
      </c>
      <c r="Q176">
        <v>6</v>
      </c>
      <c r="R176">
        <f t="shared" si="18"/>
        <v>3190.9277000000006</v>
      </c>
      <c r="S176">
        <f t="shared" si="19"/>
        <v>0.19229999999924985</v>
      </c>
      <c r="T176">
        <f t="shared" si="20"/>
        <v>3.6979289999711493E-2</v>
      </c>
      <c r="U176">
        <f t="shared" si="23"/>
        <v>10183246.8544</v>
      </c>
      <c r="V176">
        <f t="shared" si="24"/>
        <v>73984</v>
      </c>
      <c r="W176">
        <f t="shared" si="21"/>
        <v>3056.2699000000002</v>
      </c>
      <c r="X176">
        <f t="shared" si="22"/>
        <v>-134.85009999999966</v>
      </c>
    </row>
    <row r="177" spans="1:24" x14ac:dyDescent="0.3">
      <c r="A177">
        <v>2011</v>
      </c>
      <c r="B177">
        <v>16</v>
      </c>
      <c r="C177" t="str">
        <f t="shared" si="17"/>
        <v>16 2011</v>
      </c>
      <c r="D177">
        <v>317</v>
      </c>
      <c r="E177">
        <v>7</v>
      </c>
      <c r="F177">
        <v>295</v>
      </c>
      <c r="G177">
        <v>3554.35</v>
      </c>
      <c r="H177">
        <v>295</v>
      </c>
      <c r="I177">
        <v>0</v>
      </c>
      <c r="J177">
        <v>6</v>
      </c>
      <c r="K177">
        <v>289</v>
      </c>
      <c r="L177">
        <v>0</v>
      </c>
      <c r="M177">
        <v>0</v>
      </c>
      <c r="N177">
        <v>1</v>
      </c>
      <c r="O177">
        <v>7</v>
      </c>
      <c r="P177">
        <v>287</v>
      </c>
      <c r="Q177">
        <v>12</v>
      </c>
      <c r="R177">
        <f t="shared" si="18"/>
        <v>3449.9060999999997</v>
      </c>
      <c r="S177">
        <f t="shared" si="19"/>
        <v>104.44390000000021</v>
      </c>
      <c r="T177">
        <f t="shared" si="20"/>
        <v>10908.528247210044</v>
      </c>
      <c r="U177">
        <f t="shared" si="23"/>
        <v>12633403.922499999</v>
      </c>
      <c r="V177">
        <f t="shared" si="24"/>
        <v>87025</v>
      </c>
      <c r="W177">
        <f t="shared" si="21"/>
        <v>3324.9758000000002</v>
      </c>
      <c r="X177">
        <f t="shared" si="22"/>
        <v>-229.37419999999975</v>
      </c>
    </row>
    <row r="178" spans="1:24" x14ac:dyDescent="0.3">
      <c r="A178">
        <v>2011</v>
      </c>
      <c r="B178">
        <v>17</v>
      </c>
      <c r="C178" t="str">
        <f t="shared" si="17"/>
        <v>17 2011</v>
      </c>
      <c r="D178">
        <v>472</v>
      </c>
      <c r="E178">
        <v>8</v>
      </c>
      <c r="F178">
        <v>426</v>
      </c>
      <c r="G178">
        <v>5097.21</v>
      </c>
      <c r="H178">
        <v>426</v>
      </c>
      <c r="I178">
        <v>0</v>
      </c>
      <c r="J178">
        <v>1</v>
      </c>
      <c r="K178">
        <v>425</v>
      </c>
      <c r="L178">
        <v>0</v>
      </c>
      <c r="M178">
        <v>0</v>
      </c>
      <c r="N178">
        <v>14</v>
      </c>
      <c r="O178">
        <v>8</v>
      </c>
      <c r="P178">
        <v>404</v>
      </c>
      <c r="Q178">
        <v>20</v>
      </c>
      <c r="R178">
        <f t="shared" si="18"/>
        <v>5154.4478000000008</v>
      </c>
      <c r="S178">
        <f t="shared" si="19"/>
        <v>-57.237800000000789</v>
      </c>
      <c r="T178">
        <f t="shared" si="20"/>
        <v>3276.1657488400901</v>
      </c>
      <c r="U178">
        <f t="shared" si="23"/>
        <v>25981549.7841</v>
      </c>
      <c r="V178">
        <f t="shared" si="24"/>
        <v>181476</v>
      </c>
      <c r="W178">
        <f t="shared" si="21"/>
        <v>3675.3895000000002</v>
      </c>
      <c r="X178">
        <f t="shared" si="22"/>
        <v>-1421.8204999999998</v>
      </c>
    </row>
    <row r="179" spans="1:24" x14ac:dyDescent="0.3">
      <c r="A179">
        <v>2011</v>
      </c>
      <c r="B179">
        <v>18</v>
      </c>
      <c r="C179" t="str">
        <f t="shared" si="17"/>
        <v>18 2011</v>
      </c>
      <c r="D179">
        <v>300</v>
      </c>
      <c r="E179">
        <v>3</v>
      </c>
      <c r="F179">
        <v>265</v>
      </c>
      <c r="G179">
        <v>3078.65</v>
      </c>
      <c r="H179">
        <v>265</v>
      </c>
      <c r="I179">
        <v>0</v>
      </c>
      <c r="J179">
        <v>1</v>
      </c>
      <c r="K179">
        <v>264</v>
      </c>
      <c r="L179">
        <v>0</v>
      </c>
      <c r="M179">
        <v>0</v>
      </c>
      <c r="N179">
        <v>3</v>
      </c>
      <c r="O179">
        <v>3</v>
      </c>
      <c r="P179">
        <v>259</v>
      </c>
      <c r="Q179">
        <v>6</v>
      </c>
      <c r="R179">
        <f t="shared" si="18"/>
        <v>3155.9600000000005</v>
      </c>
      <c r="S179">
        <f t="shared" si="19"/>
        <v>-77.3100000000004</v>
      </c>
      <c r="T179">
        <f t="shared" si="20"/>
        <v>5976.8361000000623</v>
      </c>
      <c r="U179">
        <f t="shared" si="23"/>
        <v>9478085.8224999998</v>
      </c>
      <c r="V179">
        <f t="shared" si="24"/>
        <v>70225</v>
      </c>
      <c r="W179">
        <f t="shared" si="21"/>
        <v>3127.0174000000002</v>
      </c>
      <c r="X179">
        <f t="shared" si="22"/>
        <v>48.367400000000089</v>
      </c>
    </row>
    <row r="180" spans="1:24" x14ac:dyDescent="0.3">
      <c r="A180">
        <v>2011</v>
      </c>
      <c r="B180">
        <v>19</v>
      </c>
      <c r="C180" t="str">
        <f t="shared" si="17"/>
        <v>19 2011</v>
      </c>
      <c r="D180">
        <v>359</v>
      </c>
      <c r="E180">
        <v>1</v>
      </c>
      <c r="F180">
        <v>316</v>
      </c>
      <c r="G180">
        <v>3926.85</v>
      </c>
      <c r="H180">
        <v>316</v>
      </c>
      <c r="I180">
        <v>0</v>
      </c>
      <c r="J180">
        <v>2</v>
      </c>
      <c r="K180">
        <v>314</v>
      </c>
      <c r="L180">
        <v>0</v>
      </c>
      <c r="M180">
        <v>0</v>
      </c>
      <c r="N180">
        <v>1</v>
      </c>
      <c r="O180">
        <v>1</v>
      </c>
      <c r="P180">
        <v>314</v>
      </c>
      <c r="Q180">
        <v>12</v>
      </c>
      <c r="R180">
        <f t="shared" si="18"/>
        <v>3820.4847000000004</v>
      </c>
      <c r="S180">
        <f t="shared" si="19"/>
        <v>106.36529999999948</v>
      </c>
      <c r="T180">
        <f t="shared" si="20"/>
        <v>11313.577044089889</v>
      </c>
      <c r="U180">
        <f t="shared" si="23"/>
        <v>15420150.922499999</v>
      </c>
      <c r="V180">
        <f t="shared" si="24"/>
        <v>99856</v>
      </c>
      <c r="W180">
        <f t="shared" si="21"/>
        <v>3395.7233000000001</v>
      </c>
      <c r="X180">
        <f t="shared" si="22"/>
        <v>-531.1266999999998</v>
      </c>
    </row>
    <row r="181" spans="1:24" x14ac:dyDescent="0.3">
      <c r="A181">
        <v>2011</v>
      </c>
      <c r="B181">
        <v>20</v>
      </c>
      <c r="C181" t="str">
        <f t="shared" si="17"/>
        <v>20 2011</v>
      </c>
      <c r="D181">
        <v>376</v>
      </c>
      <c r="E181">
        <v>1</v>
      </c>
      <c r="F181">
        <v>318</v>
      </c>
      <c r="G181">
        <v>4066.9</v>
      </c>
      <c r="H181">
        <v>318</v>
      </c>
      <c r="I181">
        <v>0</v>
      </c>
      <c r="J181">
        <v>12</v>
      </c>
      <c r="K181">
        <v>306</v>
      </c>
      <c r="L181">
        <v>0</v>
      </c>
      <c r="M181">
        <v>0</v>
      </c>
      <c r="N181">
        <v>1</v>
      </c>
      <c r="O181">
        <v>1</v>
      </c>
      <c r="P181">
        <v>316</v>
      </c>
      <c r="Q181">
        <v>14</v>
      </c>
      <c r="R181">
        <f t="shared" si="18"/>
        <v>3938.6671999999999</v>
      </c>
      <c r="S181">
        <f t="shared" si="19"/>
        <v>128.23280000000022</v>
      </c>
      <c r="T181">
        <f t="shared" si="20"/>
        <v>16443.650995840057</v>
      </c>
      <c r="U181">
        <f t="shared" si="23"/>
        <v>16539675.610000001</v>
      </c>
      <c r="V181">
        <f t="shared" si="24"/>
        <v>101124</v>
      </c>
      <c r="W181">
        <f t="shared" si="21"/>
        <v>3501.0136000000002</v>
      </c>
      <c r="X181">
        <f t="shared" si="22"/>
        <v>-565.88639999999987</v>
      </c>
    </row>
    <row r="182" spans="1:24" x14ac:dyDescent="0.3">
      <c r="A182">
        <v>2011</v>
      </c>
      <c r="B182">
        <v>21</v>
      </c>
      <c r="C182" t="str">
        <f t="shared" si="17"/>
        <v>21 2011</v>
      </c>
      <c r="D182">
        <v>358</v>
      </c>
      <c r="E182">
        <v>0</v>
      </c>
      <c r="F182">
        <v>322</v>
      </c>
      <c r="G182">
        <v>4067.67</v>
      </c>
      <c r="H182">
        <v>322</v>
      </c>
      <c r="I182">
        <v>0</v>
      </c>
      <c r="J182">
        <v>9</v>
      </c>
      <c r="K182">
        <v>313</v>
      </c>
      <c r="L182">
        <v>0</v>
      </c>
      <c r="M182">
        <v>0</v>
      </c>
      <c r="N182">
        <v>0</v>
      </c>
      <c r="O182">
        <v>0</v>
      </c>
      <c r="P182">
        <v>322</v>
      </c>
      <c r="Q182">
        <v>17</v>
      </c>
      <c r="R182">
        <f t="shared" si="18"/>
        <v>3864.9601000000002</v>
      </c>
      <c r="S182">
        <f t="shared" si="19"/>
        <v>202.70989999999983</v>
      </c>
      <c r="T182">
        <f t="shared" si="20"/>
        <v>41091.303558009931</v>
      </c>
      <c r="U182">
        <f t="shared" si="23"/>
        <v>16545939.2289</v>
      </c>
      <c r="V182">
        <f t="shared" si="24"/>
        <v>103684</v>
      </c>
      <c r="W182">
        <f t="shared" si="21"/>
        <v>3647.1578</v>
      </c>
      <c r="X182">
        <f t="shared" si="22"/>
        <v>-420.51220000000012</v>
      </c>
    </row>
    <row r="183" spans="1:24" x14ac:dyDescent="0.3">
      <c r="A183">
        <v>2011</v>
      </c>
      <c r="B183">
        <v>22</v>
      </c>
      <c r="C183" t="str">
        <f t="shared" si="17"/>
        <v>22 2011</v>
      </c>
      <c r="D183">
        <v>553</v>
      </c>
      <c r="E183">
        <v>0</v>
      </c>
      <c r="F183">
        <v>485</v>
      </c>
      <c r="G183">
        <v>6836.6</v>
      </c>
      <c r="H183">
        <v>485</v>
      </c>
      <c r="I183">
        <v>0</v>
      </c>
      <c r="J183">
        <v>4</v>
      </c>
      <c r="K183">
        <v>481</v>
      </c>
      <c r="L183">
        <v>0</v>
      </c>
      <c r="M183">
        <v>0</v>
      </c>
      <c r="N183">
        <v>1</v>
      </c>
      <c r="O183">
        <v>0</v>
      </c>
      <c r="P183">
        <v>484</v>
      </c>
      <c r="Q183">
        <v>28</v>
      </c>
      <c r="R183">
        <f t="shared" si="18"/>
        <v>6001.7073000000009</v>
      </c>
      <c r="S183">
        <f t="shared" si="19"/>
        <v>834.89269999999942</v>
      </c>
      <c r="T183">
        <f t="shared" si="20"/>
        <v>697045.82051328907</v>
      </c>
      <c r="U183">
        <f t="shared" si="23"/>
        <v>46739099.560000002</v>
      </c>
      <c r="V183">
        <f t="shared" si="24"/>
        <v>235225</v>
      </c>
      <c r="W183">
        <f t="shared" si="21"/>
        <v>4120.1332000000002</v>
      </c>
      <c r="X183">
        <f t="shared" si="22"/>
        <v>-2716.4668000000001</v>
      </c>
    </row>
    <row r="184" spans="1:24" x14ac:dyDescent="0.3">
      <c r="A184">
        <v>2011</v>
      </c>
      <c r="B184">
        <v>23</v>
      </c>
      <c r="C184" t="str">
        <f t="shared" si="17"/>
        <v>23 2011</v>
      </c>
      <c r="D184">
        <v>472</v>
      </c>
      <c r="E184">
        <v>0</v>
      </c>
      <c r="F184">
        <v>407</v>
      </c>
      <c r="G184">
        <v>5123.34</v>
      </c>
      <c r="H184">
        <v>407</v>
      </c>
      <c r="I184">
        <v>0</v>
      </c>
      <c r="J184">
        <v>14</v>
      </c>
      <c r="K184">
        <v>393</v>
      </c>
      <c r="L184">
        <v>0</v>
      </c>
      <c r="M184">
        <v>8</v>
      </c>
      <c r="N184">
        <v>0</v>
      </c>
      <c r="O184">
        <v>0</v>
      </c>
      <c r="P184">
        <v>399</v>
      </c>
      <c r="Q184">
        <v>15</v>
      </c>
      <c r="R184">
        <f t="shared" si="18"/>
        <v>5028.1641</v>
      </c>
      <c r="S184">
        <f t="shared" si="19"/>
        <v>95.175900000000183</v>
      </c>
      <c r="T184">
        <f t="shared" si="20"/>
        <v>9058.451940810035</v>
      </c>
      <c r="U184">
        <f t="shared" si="23"/>
        <v>26248612.755600002</v>
      </c>
      <c r="V184">
        <f t="shared" si="24"/>
        <v>165649</v>
      </c>
      <c r="W184">
        <f t="shared" si="21"/>
        <v>3612.6150000000002</v>
      </c>
      <c r="X184">
        <f t="shared" si="22"/>
        <v>-1510.7249999999999</v>
      </c>
    </row>
    <row r="185" spans="1:24" x14ac:dyDescent="0.3">
      <c r="A185">
        <v>2011</v>
      </c>
      <c r="B185">
        <v>24</v>
      </c>
      <c r="C185" t="str">
        <f t="shared" si="17"/>
        <v>24 2011</v>
      </c>
      <c r="D185">
        <v>492</v>
      </c>
      <c r="E185">
        <v>0</v>
      </c>
      <c r="F185">
        <v>398</v>
      </c>
      <c r="G185">
        <v>5523.17</v>
      </c>
      <c r="H185">
        <v>398</v>
      </c>
      <c r="I185">
        <v>12</v>
      </c>
      <c r="J185">
        <v>13</v>
      </c>
      <c r="K185">
        <v>373</v>
      </c>
      <c r="L185">
        <v>0</v>
      </c>
      <c r="M185">
        <v>0</v>
      </c>
      <c r="N185">
        <v>0</v>
      </c>
      <c r="O185">
        <v>0</v>
      </c>
      <c r="P185">
        <v>398</v>
      </c>
      <c r="Q185">
        <v>10</v>
      </c>
      <c r="R185">
        <f t="shared" si="18"/>
        <v>5078.3464000000004</v>
      </c>
      <c r="S185">
        <f t="shared" si="19"/>
        <v>444.82359999999971</v>
      </c>
      <c r="T185">
        <f t="shared" si="20"/>
        <v>197868.03511695974</v>
      </c>
      <c r="U185">
        <f t="shared" si="23"/>
        <v>30505406.848900001</v>
      </c>
      <c r="V185">
        <f t="shared" si="24"/>
        <v>158404</v>
      </c>
      <c r="W185">
        <f t="shared" si="21"/>
        <v>4101.9863999999998</v>
      </c>
      <c r="X185">
        <f t="shared" si="22"/>
        <v>-1421.1836000000003</v>
      </c>
    </row>
    <row r="186" spans="1:24" x14ac:dyDescent="0.3">
      <c r="A186">
        <v>2011</v>
      </c>
      <c r="B186">
        <v>25</v>
      </c>
      <c r="C186" t="str">
        <f t="shared" si="17"/>
        <v>25 2011</v>
      </c>
      <c r="D186">
        <v>483</v>
      </c>
      <c r="E186">
        <v>0</v>
      </c>
      <c r="F186">
        <v>415</v>
      </c>
      <c r="G186">
        <v>5346.11</v>
      </c>
      <c r="H186">
        <v>415</v>
      </c>
      <c r="I186">
        <v>2</v>
      </c>
      <c r="J186">
        <v>5</v>
      </c>
      <c r="K186">
        <v>408</v>
      </c>
      <c r="L186">
        <v>0</v>
      </c>
      <c r="M186">
        <v>0</v>
      </c>
      <c r="N186">
        <v>1</v>
      </c>
      <c r="O186">
        <v>0</v>
      </c>
      <c r="P186">
        <v>414</v>
      </c>
      <c r="Q186">
        <v>12</v>
      </c>
      <c r="R186">
        <f t="shared" si="18"/>
        <v>5130.6095000000005</v>
      </c>
      <c r="S186">
        <f t="shared" si="19"/>
        <v>215.50049999999919</v>
      </c>
      <c r="T186">
        <f t="shared" si="20"/>
        <v>46440.465500249651</v>
      </c>
      <c r="U186">
        <f t="shared" si="23"/>
        <v>28580892.132099997</v>
      </c>
      <c r="V186">
        <f t="shared" si="24"/>
        <v>172225</v>
      </c>
      <c r="W186">
        <f t="shared" si="21"/>
        <v>3648.8947000000003</v>
      </c>
      <c r="X186">
        <f t="shared" si="22"/>
        <v>-1697.2152999999994</v>
      </c>
    </row>
    <row r="187" spans="1:24" x14ac:dyDescent="0.3">
      <c r="A187">
        <v>2011</v>
      </c>
      <c r="B187">
        <v>26</v>
      </c>
      <c r="C187" t="str">
        <f t="shared" si="17"/>
        <v>26 2011</v>
      </c>
      <c r="D187">
        <v>439</v>
      </c>
      <c r="E187">
        <v>12</v>
      </c>
      <c r="F187">
        <v>390</v>
      </c>
      <c r="G187">
        <v>4679.5200000000004</v>
      </c>
      <c r="H187">
        <v>390</v>
      </c>
      <c r="I187">
        <v>6</v>
      </c>
      <c r="J187">
        <v>44</v>
      </c>
      <c r="K187">
        <v>340</v>
      </c>
      <c r="L187">
        <v>0</v>
      </c>
      <c r="M187">
        <v>5</v>
      </c>
      <c r="N187">
        <v>9</v>
      </c>
      <c r="O187">
        <v>12</v>
      </c>
      <c r="P187">
        <v>364</v>
      </c>
      <c r="Q187">
        <v>22</v>
      </c>
      <c r="R187">
        <f t="shared" si="18"/>
        <v>4755.5609000000004</v>
      </c>
      <c r="S187">
        <f t="shared" si="19"/>
        <v>-76.040899999999965</v>
      </c>
      <c r="T187">
        <f t="shared" si="20"/>
        <v>5782.2184728099946</v>
      </c>
      <c r="U187">
        <f t="shared" si="23"/>
        <v>21897907.430400003</v>
      </c>
      <c r="V187">
        <f t="shared" si="24"/>
        <v>152100</v>
      </c>
      <c r="W187">
        <f t="shared" si="21"/>
        <v>4304.3690000000006</v>
      </c>
      <c r="X187">
        <f t="shared" si="22"/>
        <v>-375.15099999999984</v>
      </c>
    </row>
    <row r="188" spans="1:24" x14ac:dyDescent="0.3">
      <c r="A188">
        <v>2011</v>
      </c>
      <c r="B188">
        <v>27</v>
      </c>
      <c r="C188" t="str">
        <f t="shared" si="17"/>
        <v>27 2011</v>
      </c>
      <c r="D188">
        <v>630.07999989999996</v>
      </c>
      <c r="E188">
        <v>23</v>
      </c>
      <c r="F188">
        <v>595</v>
      </c>
      <c r="G188">
        <v>7511.7695970000004</v>
      </c>
      <c r="H188">
        <v>595</v>
      </c>
      <c r="I188">
        <v>3</v>
      </c>
      <c r="J188">
        <v>64</v>
      </c>
      <c r="K188">
        <v>528</v>
      </c>
      <c r="L188">
        <v>0</v>
      </c>
      <c r="M188">
        <v>15</v>
      </c>
      <c r="N188">
        <v>11</v>
      </c>
      <c r="O188">
        <v>23</v>
      </c>
      <c r="P188">
        <v>546</v>
      </c>
      <c r="Q188">
        <v>32</v>
      </c>
      <c r="R188">
        <f t="shared" si="18"/>
        <v>7111.3251114096101</v>
      </c>
      <c r="S188">
        <f t="shared" si="19"/>
        <v>400.44448559039029</v>
      </c>
      <c r="T188">
        <f t="shared" si="20"/>
        <v>160355.7860397523</v>
      </c>
      <c r="U188">
        <f t="shared" si="23"/>
        <v>56426682.478413552</v>
      </c>
      <c r="V188">
        <f t="shared" si="24"/>
        <v>354025</v>
      </c>
      <c r="W188">
        <f t="shared" si="21"/>
        <v>4568.9758999999995</v>
      </c>
      <c r="X188">
        <f t="shared" si="22"/>
        <v>-2942.793697000001</v>
      </c>
    </row>
    <row r="189" spans="1:24" x14ac:dyDescent="0.3">
      <c r="A189">
        <v>2011</v>
      </c>
      <c r="B189">
        <v>28</v>
      </c>
      <c r="C189" t="str">
        <f t="shared" si="17"/>
        <v>28 2011</v>
      </c>
      <c r="D189">
        <v>477.23999980000002</v>
      </c>
      <c r="E189">
        <v>13</v>
      </c>
      <c r="F189">
        <v>436</v>
      </c>
      <c r="G189">
        <v>5560.6251949999996</v>
      </c>
      <c r="H189">
        <v>436</v>
      </c>
      <c r="I189">
        <v>0</v>
      </c>
      <c r="J189">
        <v>46</v>
      </c>
      <c r="K189">
        <v>390</v>
      </c>
      <c r="L189">
        <v>0</v>
      </c>
      <c r="M189">
        <v>3</v>
      </c>
      <c r="N189">
        <v>2</v>
      </c>
      <c r="O189">
        <v>13</v>
      </c>
      <c r="P189">
        <v>418</v>
      </c>
      <c r="Q189">
        <v>20</v>
      </c>
      <c r="R189">
        <f t="shared" si="18"/>
        <v>5243.772234819221</v>
      </c>
      <c r="S189">
        <f t="shared" si="19"/>
        <v>316.85296018077861</v>
      </c>
      <c r="T189">
        <f t="shared" si="20"/>
        <v>100395.79837532208</v>
      </c>
      <c r="U189">
        <f t="shared" si="23"/>
        <v>30920552.559268784</v>
      </c>
      <c r="V189">
        <f t="shared" si="24"/>
        <v>190096</v>
      </c>
      <c r="W189">
        <f t="shared" si="21"/>
        <v>3934.797</v>
      </c>
      <c r="X189">
        <f t="shared" si="22"/>
        <v>-1625.8281949999996</v>
      </c>
    </row>
    <row r="190" spans="1:24" x14ac:dyDescent="0.3">
      <c r="A190">
        <v>2011</v>
      </c>
      <c r="B190">
        <v>29</v>
      </c>
      <c r="C190" t="str">
        <f t="shared" si="17"/>
        <v>29 2011</v>
      </c>
      <c r="D190">
        <v>386</v>
      </c>
      <c r="E190">
        <v>6</v>
      </c>
      <c r="F190">
        <v>346</v>
      </c>
      <c r="G190">
        <v>4486.1499999999996</v>
      </c>
      <c r="H190">
        <v>346</v>
      </c>
      <c r="I190">
        <v>0</v>
      </c>
      <c r="J190">
        <v>27</v>
      </c>
      <c r="K190">
        <v>319</v>
      </c>
      <c r="L190">
        <v>0</v>
      </c>
      <c r="M190">
        <v>7</v>
      </c>
      <c r="N190">
        <v>2</v>
      </c>
      <c r="O190">
        <v>6</v>
      </c>
      <c r="P190">
        <v>331</v>
      </c>
      <c r="Q190">
        <v>13</v>
      </c>
      <c r="R190">
        <f t="shared" si="18"/>
        <v>4158.1232999999993</v>
      </c>
      <c r="S190">
        <f t="shared" si="19"/>
        <v>328.02670000000035</v>
      </c>
      <c r="T190">
        <f t="shared" si="20"/>
        <v>107601.51591289023</v>
      </c>
      <c r="U190">
        <f t="shared" si="23"/>
        <v>20125541.822499998</v>
      </c>
      <c r="V190">
        <f t="shared" si="24"/>
        <v>119716</v>
      </c>
      <c r="W190">
        <f t="shared" si="21"/>
        <v>3672.4022000000004</v>
      </c>
      <c r="X190">
        <f t="shared" si="22"/>
        <v>-813.74779999999919</v>
      </c>
    </row>
    <row r="191" spans="1:24" x14ac:dyDescent="0.3">
      <c r="A191">
        <v>2011</v>
      </c>
      <c r="B191">
        <v>30</v>
      </c>
      <c r="C191" t="str">
        <f t="shared" si="17"/>
        <v>30 2011</v>
      </c>
      <c r="D191">
        <v>370</v>
      </c>
      <c r="E191">
        <v>4</v>
      </c>
      <c r="F191">
        <v>337</v>
      </c>
      <c r="G191">
        <v>4121.34</v>
      </c>
      <c r="H191">
        <v>337</v>
      </c>
      <c r="I191">
        <v>0</v>
      </c>
      <c r="J191">
        <v>38</v>
      </c>
      <c r="K191">
        <v>299</v>
      </c>
      <c r="L191">
        <v>0</v>
      </c>
      <c r="M191">
        <v>1</v>
      </c>
      <c r="N191">
        <v>5</v>
      </c>
      <c r="O191">
        <v>4</v>
      </c>
      <c r="P191">
        <v>327</v>
      </c>
      <c r="Q191">
        <v>17</v>
      </c>
      <c r="R191">
        <f t="shared" si="18"/>
        <v>4023.3888999999999</v>
      </c>
      <c r="S191">
        <f t="shared" si="19"/>
        <v>97.951100000000224</v>
      </c>
      <c r="T191">
        <f t="shared" si="20"/>
        <v>9594.4179912100444</v>
      </c>
      <c r="U191">
        <f t="shared" si="23"/>
        <v>16985443.395600002</v>
      </c>
      <c r="V191">
        <f t="shared" si="24"/>
        <v>113569</v>
      </c>
      <c r="W191">
        <f t="shared" si="21"/>
        <v>3859.4003000000002</v>
      </c>
      <c r="X191">
        <f t="shared" si="22"/>
        <v>-261.9396999999999</v>
      </c>
    </row>
    <row r="192" spans="1:24" x14ac:dyDescent="0.3">
      <c r="A192">
        <v>2011</v>
      </c>
      <c r="B192">
        <v>31</v>
      </c>
      <c r="C192" t="str">
        <f t="shared" si="17"/>
        <v>31 2011</v>
      </c>
      <c r="D192">
        <v>352</v>
      </c>
      <c r="E192">
        <v>5</v>
      </c>
      <c r="F192">
        <v>325</v>
      </c>
      <c r="G192">
        <v>3921.19</v>
      </c>
      <c r="H192">
        <v>325</v>
      </c>
      <c r="I192">
        <v>0</v>
      </c>
      <c r="J192">
        <v>12</v>
      </c>
      <c r="K192">
        <v>313</v>
      </c>
      <c r="L192">
        <v>0</v>
      </c>
      <c r="M192">
        <v>3</v>
      </c>
      <c r="N192">
        <v>0</v>
      </c>
      <c r="O192">
        <v>5</v>
      </c>
      <c r="P192">
        <v>317</v>
      </c>
      <c r="Q192">
        <v>9</v>
      </c>
      <c r="R192">
        <f t="shared" si="18"/>
        <v>3822.4987000000001</v>
      </c>
      <c r="S192">
        <f t="shared" si="19"/>
        <v>98.691299999999956</v>
      </c>
      <c r="T192">
        <f t="shared" si="20"/>
        <v>9739.9726956899904</v>
      </c>
      <c r="U192">
        <f t="shared" si="23"/>
        <v>15375731.016100001</v>
      </c>
      <c r="V192">
        <f t="shared" si="24"/>
        <v>105625</v>
      </c>
      <c r="W192">
        <f t="shared" si="21"/>
        <v>3556.1516000000001</v>
      </c>
      <c r="X192">
        <f t="shared" si="22"/>
        <v>-365.03839999999991</v>
      </c>
    </row>
    <row r="193" spans="1:24" x14ac:dyDescent="0.3">
      <c r="A193">
        <v>2011</v>
      </c>
      <c r="B193">
        <v>32</v>
      </c>
      <c r="C193" t="str">
        <f t="shared" si="17"/>
        <v>32 2011</v>
      </c>
      <c r="D193">
        <v>369.47999950000002</v>
      </c>
      <c r="E193">
        <v>3</v>
      </c>
      <c r="F193">
        <v>327</v>
      </c>
      <c r="G193">
        <v>4140.5715890000001</v>
      </c>
      <c r="H193">
        <v>327</v>
      </c>
      <c r="I193">
        <v>1</v>
      </c>
      <c r="J193">
        <v>20</v>
      </c>
      <c r="K193">
        <v>306</v>
      </c>
      <c r="L193">
        <v>0</v>
      </c>
      <c r="M193">
        <v>0</v>
      </c>
      <c r="N193">
        <v>1</v>
      </c>
      <c r="O193">
        <v>3</v>
      </c>
      <c r="P193">
        <v>323</v>
      </c>
      <c r="Q193">
        <v>12</v>
      </c>
      <c r="R193">
        <f t="shared" si="18"/>
        <v>3946.5843690480506</v>
      </c>
      <c r="S193">
        <f t="shared" si="19"/>
        <v>193.98721995194956</v>
      </c>
      <c r="T193">
        <f t="shared" si="20"/>
        <v>37631.041504686058</v>
      </c>
      <c r="U193">
        <f t="shared" si="23"/>
        <v>17144333.083633985</v>
      </c>
      <c r="V193">
        <f t="shared" si="24"/>
        <v>106929</v>
      </c>
      <c r="W193">
        <f t="shared" si="21"/>
        <v>3758.134</v>
      </c>
      <c r="X193">
        <f t="shared" si="22"/>
        <v>-382.43758900000012</v>
      </c>
    </row>
    <row r="194" spans="1:24" x14ac:dyDescent="0.3">
      <c r="A194">
        <v>2011</v>
      </c>
      <c r="B194">
        <v>33</v>
      </c>
      <c r="C194" t="str">
        <f t="shared" si="17"/>
        <v>33 2011</v>
      </c>
      <c r="D194">
        <v>392</v>
      </c>
      <c r="E194">
        <v>12</v>
      </c>
      <c r="F194">
        <v>357</v>
      </c>
      <c r="G194">
        <v>4455.54</v>
      </c>
      <c r="H194">
        <v>357</v>
      </c>
      <c r="I194">
        <v>1</v>
      </c>
      <c r="J194">
        <v>45</v>
      </c>
      <c r="K194">
        <v>311</v>
      </c>
      <c r="L194">
        <v>0</v>
      </c>
      <c r="M194">
        <v>1</v>
      </c>
      <c r="N194">
        <v>4</v>
      </c>
      <c r="O194">
        <v>12</v>
      </c>
      <c r="P194">
        <v>340</v>
      </c>
      <c r="Q194">
        <v>19</v>
      </c>
      <c r="R194">
        <f t="shared" si="18"/>
        <v>4276.1893</v>
      </c>
      <c r="S194">
        <f t="shared" si="19"/>
        <v>179.35069999999996</v>
      </c>
      <c r="T194">
        <f t="shared" si="20"/>
        <v>32166.673590489987</v>
      </c>
      <c r="U194">
        <f t="shared" si="23"/>
        <v>19851836.691599999</v>
      </c>
      <c r="V194">
        <f t="shared" ref="V194:V213" si="25">(H194-$H$214)^2</f>
        <v>127449</v>
      </c>
      <c r="W194">
        <f t="shared" si="21"/>
        <v>4067.6938</v>
      </c>
      <c r="X194">
        <f t="shared" si="22"/>
        <v>-387.84619999999995</v>
      </c>
    </row>
    <row r="195" spans="1:24" x14ac:dyDescent="0.3">
      <c r="A195">
        <v>2011</v>
      </c>
      <c r="B195">
        <v>34</v>
      </c>
      <c r="C195" t="str">
        <f t="shared" ref="C195:C213" si="26">CONCATENATE(B195," ",A195)</f>
        <v>34 2011</v>
      </c>
      <c r="D195">
        <v>415</v>
      </c>
      <c r="E195">
        <v>6</v>
      </c>
      <c r="F195">
        <v>391</v>
      </c>
      <c r="G195">
        <v>4621.74</v>
      </c>
      <c r="H195">
        <v>391</v>
      </c>
      <c r="I195">
        <v>0</v>
      </c>
      <c r="J195">
        <v>27</v>
      </c>
      <c r="K195">
        <v>364</v>
      </c>
      <c r="L195">
        <v>0</v>
      </c>
      <c r="M195">
        <v>1</v>
      </c>
      <c r="N195">
        <v>0</v>
      </c>
      <c r="O195">
        <v>6</v>
      </c>
      <c r="P195">
        <v>384</v>
      </c>
      <c r="Q195">
        <v>12</v>
      </c>
      <c r="R195">
        <f t="shared" ref="R195:R213" si="27">5.9039*D195+5.8388*H195+5.8252*L195+3.0693*Q195-180.9078</f>
        <v>4589.0131000000001</v>
      </c>
      <c r="S195">
        <f t="shared" ref="S195:S213" si="28">G195-R195</f>
        <v>32.726899999999659</v>
      </c>
      <c r="T195">
        <f t="shared" ref="T195:T213" si="29">S195^2</f>
        <v>1071.0499836099777</v>
      </c>
      <c r="U195">
        <f t="shared" ref="U195:U213" si="30">(G195-$G$214)^2</f>
        <v>21360480.627599999</v>
      </c>
      <c r="V195">
        <f t="shared" si="25"/>
        <v>152881</v>
      </c>
      <c r="W195">
        <f t="shared" ref="W195:W213" si="31">23.5825*B195+55.8382*I195+40.8539*Q195+2457.409</f>
        <v>3749.4607999999998</v>
      </c>
      <c r="X195">
        <f t="shared" ref="X195:X213" si="32">W195-G195</f>
        <v>-872.27919999999995</v>
      </c>
    </row>
    <row r="196" spans="1:24" x14ac:dyDescent="0.3">
      <c r="A196">
        <v>2011</v>
      </c>
      <c r="B196">
        <v>35</v>
      </c>
      <c r="C196" t="str">
        <f t="shared" si="26"/>
        <v>35 2011</v>
      </c>
      <c r="D196">
        <v>384</v>
      </c>
      <c r="E196">
        <v>15</v>
      </c>
      <c r="F196">
        <v>352</v>
      </c>
      <c r="G196">
        <v>4369.53</v>
      </c>
      <c r="H196">
        <v>352</v>
      </c>
      <c r="I196">
        <v>2</v>
      </c>
      <c r="J196">
        <v>35</v>
      </c>
      <c r="K196">
        <v>315</v>
      </c>
      <c r="L196">
        <v>0</v>
      </c>
      <c r="M196">
        <v>0</v>
      </c>
      <c r="N196">
        <v>1</v>
      </c>
      <c r="O196">
        <v>15</v>
      </c>
      <c r="P196">
        <v>336</v>
      </c>
      <c r="Q196">
        <v>13</v>
      </c>
      <c r="R196">
        <f t="shared" si="27"/>
        <v>4181.3482999999997</v>
      </c>
      <c r="S196">
        <f t="shared" si="28"/>
        <v>188.18170000000009</v>
      </c>
      <c r="T196">
        <f t="shared" si="29"/>
        <v>35412.352214890037</v>
      </c>
      <c r="U196">
        <f t="shared" si="30"/>
        <v>19092792.420899998</v>
      </c>
      <c r="V196">
        <f t="shared" si="25"/>
        <v>123904</v>
      </c>
      <c r="W196">
        <f t="shared" si="31"/>
        <v>3925.5736000000002</v>
      </c>
      <c r="X196">
        <f t="shared" si="32"/>
        <v>-443.95639999999958</v>
      </c>
    </row>
    <row r="197" spans="1:24" x14ac:dyDescent="0.3">
      <c r="A197">
        <v>2011</v>
      </c>
      <c r="B197">
        <v>36</v>
      </c>
      <c r="C197" t="str">
        <f t="shared" si="26"/>
        <v>36 2011</v>
      </c>
      <c r="D197">
        <v>552</v>
      </c>
      <c r="E197">
        <v>18</v>
      </c>
      <c r="F197">
        <v>516</v>
      </c>
      <c r="G197">
        <v>7099.19</v>
      </c>
      <c r="H197">
        <v>516</v>
      </c>
      <c r="I197">
        <v>0</v>
      </c>
      <c r="J197">
        <v>42</v>
      </c>
      <c r="K197">
        <v>474</v>
      </c>
      <c r="L197">
        <v>0</v>
      </c>
      <c r="M197">
        <v>0</v>
      </c>
      <c r="N197">
        <v>23</v>
      </c>
      <c r="O197">
        <v>18</v>
      </c>
      <c r="P197">
        <v>475</v>
      </c>
      <c r="Q197">
        <v>22</v>
      </c>
      <c r="R197">
        <f t="shared" si="27"/>
        <v>6158.3904000000002</v>
      </c>
      <c r="S197">
        <f t="shared" si="28"/>
        <v>940.79959999999937</v>
      </c>
      <c r="T197">
        <f t="shared" si="29"/>
        <v>885103.88736015884</v>
      </c>
      <c r="U197">
        <f t="shared" si="30"/>
        <v>50398498.656099997</v>
      </c>
      <c r="V197">
        <f t="shared" si="25"/>
        <v>266256</v>
      </c>
      <c r="W197">
        <f t="shared" si="31"/>
        <v>4205.1648000000005</v>
      </c>
      <c r="X197">
        <f t="shared" si="32"/>
        <v>-2894.0251999999991</v>
      </c>
    </row>
    <row r="198" spans="1:24" x14ac:dyDescent="0.3">
      <c r="A198">
        <v>2011</v>
      </c>
      <c r="B198">
        <v>37</v>
      </c>
      <c r="C198" t="str">
        <f t="shared" si="26"/>
        <v>37 2011</v>
      </c>
      <c r="D198">
        <v>387</v>
      </c>
      <c r="E198">
        <v>18</v>
      </c>
      <c r="F198">
        <v>337</v>
      </c>
      <c r="G198">
        <v>4217.2</v>
      </c>
      <c r="H198">
        <v>337</v>
      </c>
      <c r="I198">
        <v>1</v>
      </c>
      <c r="J198">
        <v>28</v>
      </c>
      <c r="K198">
        <v>308</v>
      </c>
      <c r="L198">
        <v>0</v>
      </c>
      <c r="M198">
        <v>0</v>
      </c>
      <c r="N198">
        <v>3</v>
      </c>
      <c r="O198">
        <v>18</v>
      </c>
      <c r="P198">
        <v>316</v>
      </c>
      <c r="Q198">
        <v>15</v>
      </c>
      <c r="R198">
        <f t="shared" si="27"/>
        <v>4117.6165999999994</v>
      </c>
      <c r="S198">
        <f t="shared" si="28"/>
        <v>99.583400000000438</v>
      </c>
      <c r="T198">
        <f t="shared" si="29"/>
        <v>9916.8535555600865</v>
      </c>
      <c r="U198">
        <f t="shared" si="30"/>
        <v>17784775.84</v>
      </c>
      <c r="V198">
        <f t="shared" si="25"/>
        <v>113569</v>
      </c>
      <c r="W198">
        <f t="shared" si="31"/>
        <v>3998.6082000000001</v>
      </c>
      <c r="X198">
        <f t="shared" si="32"/>
        <v>-218.59179999999969</v>
      </c>
    </row>
    <row r="199" spans="1:24" x14ac:dyDescent="0.3">
      <c r="A199">
        <v>2011</v>
      </c>
      <c r="B199">
        <v>38</v>
      </c>
      <c r="C199" t="str">
        <f t="shared" si="26"/>
        <v>38 2011</v>
      </c>
      <c r="D199">
        <v>286.07999990000002</v>
      </c>
      <c r="E199">
        <v>10</v>
      </c>
      <c r="F199">
        <v>258</v>
      </c>
      <c r="G199">
        <v>3229.5015969999999</v>
      </c>
      <c r="H199">
        <v>258</v>
      </c>
      <c r="I199">
        <v>0</v>
      </c>
      <c r="J199">
        <v>18</v>
      </c>
      <c r="K199">
        <v>240</v>
      </c>
      <c r="L199">
        <v>0</v>
      </c>
      <c r="M199">
        <v>0</v>
      </c>
      <c r="N199">
        <v>0</v>
      </c>
      <c r="O199">
        <v>10</v>
      </c>
      <c r="P199">
        <v>248</v>
      </c>
      <c r="Q199">
        <v>10</v>
      </c>
      <c r="R199">
        <f t="shared" si="27"/>
        <v>3045.1833114096107</v>
      </c>
      <c r="S199">
        <f t="shared" si="28"/>
        <v>184.31828559038922</v>
      </c>
      <c r="T199">
        <f t="shared" si="29"/>
        <v>33973.230402980284</v>
      </c>
      <c r="U199">
        <f t="shared" si="30"/>
        <v>10429680.565025549</v>
      </c>
      <c r="V199">
        <f t="shared" si="25"/>
        <v>66564</v>
      </c>
      <c r="W199">
        <f t="shared" si="31"/>
        <v>3762.0830000000001</v>
      </c>
      <c r="X199">
        <f t="shared" si="32"/>
        <v>532.58140300000014</v>
      </c>
    </row>
    <row r="200" spans="1:24" x14ac:dyDescent="0.3">
      <c r="A200">
        <v>2011</v>
      </c>
      <c r="B200">
        <v>39</v>
      </c>
      <c r="C200" t="str">
        <f t="shared" si="26"/>
        <v>39 2011</v>
      </c>
      <c r="D200">
        <v>300</v>
      </c>
      <c r="E200">
        <v>22</v>
      </c>
      <c r="F200">
        <v>275</v>
      </c>
      <c r="G200">
        <v>3408.84</v>
      </c>
      <c r="H200">
        <v>275</v>
      </c>
      <c r="I200">
        <v>0</v>
      </c>
      <c r="J200">
        <v>23</v>
      </c>
      <c r="K200">
        <v>252</v>
      </c>
      <c r="L200">
        <v>0</v>
      </c>
      <c r="M200">
        <v>0</v>
      </c>
      <c r="N200">
        <v>0</v>
      </c>
      <c r="O200">
        <v>22</v>
      </c>
      <c r="P200">
        <v>253</v>
      </c>
      <c r="Q200">
        <v>16</v>
      </c>
      <c r="R200">
        <f t="shared" si="27"/>
        <v>3245.0410000000002</v>
      </c>
      <c r="S200">
        <f t="shared" si="28"/>
        <v>163.79899999999998</v>
      </c>
      <c r="T200">
        <f t="shared" si="29"/>
        <v>26830.112400999991</v>
      </c>
      <c r="U200">
        <f t="shared" si="30"/>
        <v>11620190.1456</v>
      </c>
      <c r="V200">
        <f t="shared" si="25"/>
        <v>75625</v>
      </c>
      <c r="W200">
        <f t="shared" si="31"/>
        <v>4030.7889</v>
      </c>
      <c r="X200">
        <f t="shared" si="32"/>
        <v>621.94889999999987</v>
      </c>
    </row>
    <row r="201" spans="1:24" x14ac:dyDescent="0.3">
      <c r="A201">
        <v>2011</v>
      </c>
      <c r="B201">
        <v>40</v>
      </c>
      <c r="C201" t="str">
        <f t="shared" si="26"/>
        <v>40 2011</v>
      </c>
      <c r="D201">
        <v>312</v>
      </c>
      <c r="E201">
        <v>8</v>
      </c>
      <c r="F201">
        <v>289</v>
      </c>
      <c r="G201">
        <v>3550.62</v>
      </c>
      <c r="H201">
        <v>289</v>
      </c>
      <c r="I201">
        <v>0</v>
      </c>
      <c r="J201">
        <v>28</v>
      </c>
      <c r="K201">
        <v>261</v>
      </c>
      <c r="L201">
        <v>0</v>
      </c>
      <c r="M201">
        <v>0</v>
      </c>
      <c r="N201">
        <v>0</v>
      </c>
      <c r="O201">
        <v>8</v>
      </c>
      <c r="P201">
        <v>281</v>
      </c>
      <c r="Q201">
        <v>11</v>
      </c>
      <c r="R201">
        <f t="shared" si="27"/>
        <v>3382.2845000000002</v>
      </c>
      <c r="S201">
        <f t="shared" si="28"/>
        <v>168.33549999999968</v>
      </c>
      <c r="T201">
        <f t="shared" si="29"/>
        <v>28336.840560249893</v>
      </c>
      <c r="U201">
        <f t="shared" si="30"/>
        <v>12606902.384399999</v>
      </c>
      <c r="V201">
        <f t="shared" si="25"/>
        <v>83521</v>
      </c>
      <c r="W201">
        <f t="shared" si="31"/>
        <v>3850.1019000000001</v>
      </c>
      <c r="X201">
        <f t="shared" si="32"/>
        <v>299.48190000000022</v>
      </c>
    </row>
    <row r="202" spans="1:24" x14ac:dyDescent="0.3">
      <c r="A202">
        <v>2011</v>
      </c>
      <c r="B202">
        <v>41</v>
      </c>
      <c r="C202" t="str">
        <f t="shared" si="26"/>
        <v>41 2011</v>
      </c>
      <c r="D202">
        <v>356</v>
      </c>
      <c r="E202">
        <v>1</v>
      </c>
      <c r="F202">
        <v>317</v>
      </c>
      <c r="G202">
        <v>4097.51</v>
      </c>
      <c r="H202">
        <v>317</v>
      </c>
      <c r="I202">
        <v>0</v>
      </c>
      <c r="J202">
        <v>20</v>
      </c>
      <c r="K202">
        <v>297</v>
      </c>
      <c r="L202">
        <v>0</v>
      </c>
      <c r="M202">
        <v>0</v>
      </c>
      <c r="N202">
        <v>1</v>
      </c>
      <c r="O202">
        <v>1</v>
      </c>
      <c r="P202">
        <v>315</v>
      </c>
      <c r="Q202">
        <v>7</v>
      </c>
      <c r="R202">
        <f t="shared" si="27"/>
        <v>3793.2653</v>
      </c>
      <c r="S202">
        <f t="shared" si="28"/>
        <v>304.24470000000019</v>
      </c>
      <c r="T202">
        <f t="shared" si="29"/>
        <v>92564.837478090121</v>
      </c>
      <c r="U202">
        <f t="shared" si="30"/>
        <v>16789588.200100001</v>
      </c>
      <c r="V202">
        <f t="shared" si="25"/>
        <v>100489</v>
      </c>
      <c r="W202">
        <f t="shared" si="31"/>
        <v>3710.2687999999998</v>
      </c>
      <c r="X202">
        <f t="shared" si="32"/>
        <v>-387.24120000000039</v>
      </c>
    </row>
    <row r="203" spans="1:24" x14ac:dyDescent="0.3">
      <c r="A203">
        <v>2011</v>
      </c>
      <c r="B203">
        <v>42</v>
      </c>
      <c r="C203" t="str">
        <f t="shared" si="26"/>
        <v>42 2011</v>
      </c>
      <c r="D203">
        <v>317</v>
      </c>
      <c r="E203">
        <v>12</v>
      </c>
      <c r="F203">
        <v>294</v>
      </c>
      <c r="G203">
        <v>3624</v>
      </c>
      <c r="H203">
        <v>294</v>
      </c>
      <c r="I203">
        <v>0</v>
      </c>
      <c r="J203">
        <v>29</v>
      </c>
      <c r="K203">
        <v>265</v>
      </c>
      <c r="L203">
        <v>0</v>
      </c>
      <c r="M203">
        <v>0</v>
      </c>
      <c r="N203">
        <v>4</v>
      </c>
      <c r="O203">
        <v>12</v>
      </c>
      <c r="P203">
        <v>278</v>
      </c>
      <c r="Q203">
        <v>20</v>
      </c>
      <c r="R203">
        <f t="shared" si="27"/>
        <v>3468.6217000000001</v>
      </c>
      <c r="S203">
        <f t="shared" si="28"/>
        <v>155.37829999999985</v>
      </c>
      <c r="T203">
        <f t="shared" si="29"/>
        <v>24142.416110889953</v>
      </c>
      <c r="U203">
        <f t="shared" si="30"/>
        <v>13133376</v>
      </c>
      <c r="V203">
        <f t="shared" si="25"/>
        <v>86436</v>
      </c>
      <c r="W203">
        <f t="shared" si="31"/>
        <v>4264.9520000000002</v>
      </c>
      <c r="X203">
        <f t="shared" si="32"/>
        <v>640.95200000000023</v>
      </c>
    </row>
    <row r="204" spans="1:24" x14ac:dyDescent="0.3">
      <c r="A204">
        <v>2011</v>
      </c>
      <c r="B204">
        <v>43</v>
      </c>
      <c r="C204" t="str">
        <f t="shared" si="26"/>
        <v>43 2011</v>
      </c>
      <c r="D204">
        <v>299</v>
      </c>
      <c r="E204">
        <v>9</v>
      </c>
      <c r="F204">
        <v>264</v>
      </c>
      <c r="G204">
        <v>3460.55</v>
      </c>
      <c r="H204">
        <v>264</v>
      </c>
      <c r="I204">
        <v>0</v>
      </c>
      <c r="J204">
        <v>24</v>
      </c>
      <c r="K204">
        <v>240</v>
      </c>
      <c r="L204">
        <v>0</v>
      </c>
      <c r="M204">
        <v>0</v>
      </c>
      <c r="N204">
        <v>3</v>
      </c>
      <c r="O204">
        <v>9</v>
      </c>
      <c r="P204">
        <v>252</v>
      </c>
      <c r="Q204">
        <v>19</v>
      </c>
      <c r="R204">
        <f t="shared" si="27"/>
        <v>3184.1181999999999</v>
      </c>
      <c r="S204">
        <f t="shared" si="28"/>
        <v>276.43180000000029</v>
      </c>
      <c r="T204">
        <f t="shared" si="29"/>
        <v>76414.540051240168</v>
      </c>
      <c r="U204">
        <f t="shared" si="30"/>
        <v>11975406.302500002</v>
      </c>
      <c r="V204">
        <f t="shared" si="25"/>
        <v>69696</v>
      </c>
      <c r="W204">
        <f t="shared" si="31"/>
        <v>4247.6805999999997</v>
      </c>
      <c r="X204">
        <f t="shared" si="32"/>
        <v>787.1305999999995</v>
      </c>
    </row>
    <row r="205" spans="1:24" x14ac:dyDescent="0.3">
      <c r="A205">
        <v>2011</v>
      </c>
      <c r="B205">
        <v>44</v>
      </c>
      <c r="C205" t="str">
        <f t="shared" si="26"/>
        <v>44 2011</v>
      </c>
      <c r="D205">
        <v>348</v>
      </c>
      <c r="E205">
        <v>20</v>
      </c>
      <c r="F205">
        <v>317</v>
      </c>
      <c r="G205">
        <v>4002.69</v>
      </c>
      <c r="H205">
        <v>317</v>
      </c>
      <c r="I205">
        <v>0</v>
      </c>
      <c r="J205">
        <v>27</v>
      </c>
      <c r="K205">
        <v>290</v>
      </c>
      <c r="L205">
        <v>0</v>
      </c>
      <c r="M205">
        <v>0</v>
      </c>
      <c r="N205">
        <v>0</v>
      </c>
      <c r="O205">
        <v>20</v>
      </c>
      <c r="P205">
        <v>297</v>
      </c>
      <c r="Q205">
        <v>23</v>
      </c>
      <c r="R205">
        <f t="shared" si="27"/>
        <v>3795.1428999999998</v>
      </c>
      <c r="S205">
        <f t="shared" si="28"/>
        <v>207.54710000000023</v>
      </c>
      <c r="T205">
        <f t="shared" si="29"/>
        <v>43075.798718410093</v>
      </c>
      <c r="U205">
        <f t="shared" si="30"/>
        <v>16021527.236100001</v>
      </c>
      <c r="V205">
        <f t="shared" si="25"/>
        <v>100489</v>
      </c>
      <c r="W205">
        <f t="shared" si="31"/>
        <v>4434.6787000000004</v>
      </c>
      <c r="X205">
        <f t="shared" si="32"/>
        <v>431.98870000000034</v>
      </c>
    </row>
    <row r="206" spans="1:24" x14ac:dyDescent="0.3">
      <c r="A206">
        <v>2011</v>
      </c>
      <c r="B206">
        <v>45</v>
      </c>
      <c r="C206" t="str">
        <f t="shared" si="26"/>
        <v>45 2011</v>
      </c>
      <c r="D206">
        <v>256</v>
      </c>
      <c r="E206">
        <v>2</v>
      </c>
      <c r="F206">
        <v>227</v>
      </c>
      <c r="G206">
        <v>2713.13</v>
      </c>
      <c r="H206">
        <v>227</v>
      </c>
      <c r="I206">
        <v>0</v>
      </c>
      <c r="J206">
        <v>18</v>
      </c>
      <c r="K206">
        <v>209</v>
      </c>
      <c r="L206">
        <v>0</v>
      </c>
      <c r="M206">
        <v>0</v>
      </c>
      <c r="N206">
        <v>1</v>
      </c>
      <c r="O206">
        <v>2</v>
      </c>
      <c r="P206">
        <v>224</v>
      </c>
      <c r="Q206">
        <v>10</v>
      </c>
      <c r="R206">
        <f t="shared" si="27"/>
        <v>2686.5912000000003</v>
      </c>
      <c r="S206">
        <f t="shared" si="28"/>
        <v>26.53879999999981</v>
      </c>
      <c r="T206">
        <f t="shared" si="29"/>
        <v>704.3079054399899</v>
      </c>
      <c r="U206">
        <f t="shared" si="30"/>
        <v>7361074.396900001</v>
      </c>
      <c r="V206">
        <f t="shared" si="25"/>
        <v>51529</v>
      </c>
      <c r="W206">
        <f t="shared" si="31"/>
        <v>3927.1605</v>
      </c>
      <c r="X206">
        <f t="shared" si="32"/>
        <v>1214.0304999999998</v>
      </c>
    </row>
    <row r="207" spans="1:24" x14ac:dyDescent="0.3">
      <c r="A207">
        <v>2011</v>
      </c>
      <c r="B207">
        <v>46</v>
      </c>
      <c r="C207" t="str">
        <f t="shared" si="26"/>
        <v>46 2011</v>
      </c>
      <c r="D207">
        <v>280</v>
      </c>
      <c r="E207">
        <v>3</v>
      </c>
      <c r="F207">
        <v>259</v>
      </c>
      <c r="G207">
        <v>3329.54</v>
      </c>
      <c r="H207">
        <v>259</v>
      </c>
      <c r="I207">
        <v>0</v>
      </c>
      <c r="J207">
        <v>15</v>
      </c>
      <c r="K207">
        <v>244</v>
      </c>
      <c r="L207">
        <v>0</v>
      </c>
      <c r="M207">
        <v>0</v>
      </c>
      <c r="N207">
        <v>3</v>
      </c>
      <c r="O207">
        <v>3</v>
      </c>
      <c r="P207">
        <v>253</v>
      </c>
      <c r="Q207">
        <v>14</v>
      </c>
      <c r="R207">
        <f t="shared" si="27"/>
        <v>3027.4036000000001</v>
      </c>
      <c r="S207">
        <f t="shared" si="28"/>
        <v>302.13639999999987</v>
      </c>
      <c r="T207">
        <f t="shared" si="29"/>
        <v>91286.404204959923</v>
      </c>
      <c r="U207">
        <f t="shared" si="30"/>
        <v>11085836.6116</v>
      </c>
      <c r="V207">
        <f t="shared" si="25"/>
        <v>67081</v>
      </c>
      <c r="W207">
        <f t="shared" si="31"/>
        <v>4114.1586000000007</v>
      </c>
      <c r="X207">
        <f t="shared" si="32"/>
        <v>784.6186000000007</v>
      </c>
    </row>
    <row r="208" spans="1:24" x14ac:dyDescent="0.3">
      <c r="A208">
        <v>2011</v>
      </c>
      <c r="B208">
        <v>47</v>
      </c>
      <c r="C208" t="str">
        <f t="shared" si="26"/>
        <v>47 2011</v>
      </c>
      <c r="D208">
        <v>382</v>
      </c>
      <c r="E208">
        <v>15</v>
      </c>
      <c r="F208">
        <v>338</v>
      </c>
      <c r="G208">
        <v>4716.66</v>
      </c>
      <c r="H208">
        <v>338</v>
      </c>
      <c r="I208">
        <v>0</v>
      </c>
      <c r="J208">
        <v>12</v>
      </c>
      <c r="K208">
        <v>326</v>
      </c>
      <c r="L208">
        <v>0</v>
      </c>
      <c r="M208">
        <v>0</v>
      </c>
      <c r="N208">
        <v>18</v>
      </c>
      <c r="O208">
        <v>15</v>
      </c>
      <c r="P208">
        <v>305</v>
      </c>
      <c r="Q208">
        <v>19</v>
      </c>
      <c r="R208">
        <f t="shared" si="27"/>
        <v>4106.2131000000008</v>
      </c>
      <c r="S208">
        <f t="shared" si="28"/>
        <v>610.446899999999</v>
      </c>
      <c r="T208">
        <f t="shared" si="29"/>
        <v>372645.41771960881</v>
      </c>
      <c r="U208">
        <f t="shared" si="30"/>
        <v>22246881.555599999</v>
      </c>
      <c r="V208">
        <f t="shared" si="25"/>
        <v>114244</v>
      </c>
      <c r="W208">
        <f t="shared" si="31"/>
        <v>4342.0105999999996</v>
      </c>
      <c r="X208">
        <f t="shared" si="32"/>
        <v>-374.64940000000024</v>
      </c>
    </row>
    <row r="209" spans="1:24" x14ac:dyDescent="0.3">
      <c r="A209">
        <v>2011</v>
      </c>
      <c r="B209">
        <v>48</v>
      </c>
      <c r="C209" t="str">
        <f t="shared" si="26"/>
        <v>48 2011</v>
      </c>
      <c r="D209">
        <v>420</v>
      </c>
      <c r="E209">
        <v>0</v>
      </c>
      <c r="F209">
        <v>384</v>
      </c>
      <c r="G209">
        <v>4870.82</v>
      </c>
      <c r="H209">
        <v>384</v>
      </c>
      <c r="I209">
        <v>0</v>
      </c>
      <c r="J209">
        <v>6</v>
      </c>
      <c r="K209">
        <v>378</v>
      </c>
      <c r="L209">
        <v>0</v>
      </c>
      <c r="M209">
        <v>0</v>
      </c>
      <c r="N209">
        <v>0</v>
      </c>
      <c r="O209">
        <v>0</v>
      </c>
      <c r="P209">
        <v>384</v>
      </c>
      <c r="Q209">
        <v>7</v>
      </c>
      <c r="R209">
        <f t="shared" si="27"/>
        <v>4562.3144999999995</v>
      </c>
      <c r="S209">
        <f t="shared" si="28"/>
        <v>308.50550000000021</v>
      </c>
      <c r="T209">
        <f t="shared" si="29"/>
        <v>95175.643530250134</v>
      </c>
      <c r="U209">
        <f t="shared" si="30"/>
        <v>23724887.472399998</v>
      </c>
      <c r="V209">
        <f t="shared" si="25"/>
        <v>147456</v>
      </c>
      <c r="W209">
        <f t="shared" si="31"/>
        <v>3875.3463000000002</v>
      </c>
      <c r="X209">
        <f t="shared" si="32"/>
        <v>-995.47369999999955</v>
      </c>
    </row>
    <row r="210" spans="1:24" x14ac:dyDescent="0.3">
      <c r="A210">
        <v>2011</v>
      </c>
      <c r="B210">
        <v>49</v>
      </c>
      <c r="C210" t="str">
        <f t="shared" si="26"/>
        <v>49 2011</v>
      </c>
      <c r="D210">
        <v>252</v>
      </c>
      <c r="E210">
        <v>0</v>
      </c>
      <c r="F210">
        <v>229</v>
      </c>
      <c r="G210">
        <v>2804.45</v>
      </c>
      <c r="H210">
        <v>229</v>
      </c>
      <c r="I210">
        <v>0</v>
      </c>
      <c r="J210">
        <v>1</v>
      </c>
      <c r="K210">
        <v>228</v>
      </c>
      <c r="L210">
        <v>0</v>
      </c>
      <c r="M210">
        <v>0</v>
      </c>
      <c r="N210">
        <v>0</v>
      </c>
      <c r="O210">
        <v>0</v>
      </c>
      <c r="P210">
        <v>229</v>
      </c>
      <c r="Q210">
        <v>7</v>
      </c>
      <c r="R210">
        <f t="shared" si="27"/>
        <v>2665.4452999999999</v>
      </c>
      <c r="S210">
        <f t="shared" si="28"/>
        <v>139.00469999999996</v>
      </c>
      <c r="T210">
        <f t="shared" si="29"/>
        <v>19322.306622089989</v>
      </c>
      <c r="U210">
        <f t="shared" si="30"/>
        <v>7864939.8024999993</v>
      </c>
      <c r="V210">
        <f t="shared" si="25"/>
        <v>52441</v>
      </c>
      <c r="W210">
        <f t="shared" si="31"/>
        <v>3898.9288000000001</v>
      </c>
      <c r="X210">
        <f t="shared" si="32"/>
        <v>1094.4788000000003</v>
      </c>
    </row>
    <row r="211" spans="1:24" x14ac:dyDescent="0.3">
      <c r="A211">
        <v>2011</v>
      </c>
      <c r="B211">
        <v>50</v>
      </c>
      <c r="C211" t="str">
        <f t="shared" si="26"/>
        <v>50 2011</v>
      </c>
      <c r="D211">
        <v>263</v>
      </c>
      <c r="E211">
        <v>6</v>
      </c>
      <c r="F211">
        <v>245</v>
      </c>
      <c r="G211">
        <v>3202.05</v>
      </c>
      <c r="H211">
        <v>245</v>
      </c>
      <c r="I211">
        <v>0</v>
      </c>
      <c r="J211">
        <v>20</v>
      </c>
      <c r="K211">
        <v>225</v>
      </c>
      <c r="L211">
        <v>6</v>
      </c>
      <c r="M211">
        <v>0</v>
      </c>
      <c r="N211">
        <v>4</v>
      </c>
      <c r="O211">
        <v>6</v>
      </c>
      <c r="P211">
        <v>229</v>
      </c>
      <c r="Q211">
        <v>13</v>
      </c>
      <c r="R211">
        <f t="shared" si="27"/>
        <v>2877.1760000000004</v>
      </c>
      <c r="S211">
        <f t="shared" si="28"/>
        <v>324.8739999999998</v>
      </c>
      <c r="T211">
        <f t="shared" si="29"/>
        <v>105543.11587599987</v>
      </c>
      <c r="U211">
        <f t="shared" si="30"/>
        <v>10253124.202500001</v>
      </c>
      <c r="V211">
        <f t="shared" si="25"/>
        <v>60025</v>
      </c>
      <c r="W211">
        <f t="shared" si="31"/>
        <v>4167.6347000000005</v>
      </c>
      <c r="X211">
        <f t="shared" si="32"/>
        <v>965.58470000000034</v>
      </c>
    </row>
    <row r="212" spans="1:24" x14ac:dyDescent="0.3">
      <c r="A212">
        <v>2011</v>
      </c>
      <c r="B212">
        <v>51</v>
      </c>
      <c r="C212" t="str">
        <f t="shared" si="26"/>
        <v>51 2011</v>
      </c>
      <c r="D212">
        <v>331</v>
      </c>
      <c r="E212">
        <v>22</v>
      </c>
      <c r="F212">
        <v>304</v>
      </c>
      <c r="G212">
        <v>3855.9</v>
      </c>
      <c r="H212">
        <v>304</v>
      </c>
      <c r="I212">
        <v>0</v>
      </c>
      <c r="J212">
        <v>29</v>
      </c>
      <c r="K212">
        <v>275</v>
      </c>
      <c r="L212">
        <v>2</v>
      </c>
      <c r="M212">
        <v>0</v>
      </c>
      <c r="N212">
        <v>6</v>
      </c>
      <c r="O212">
        <v>22</v>
      </c>
      <c r="P212">
        <v>274</v>
      </c>
      <c r="Q212">
        <v>15</v>
      </c>
      <c r="R212">
        <f t="shared" si="27"/>
        <v>3605.9681999999998</v>
      </c>
      <c r="S212">
        <f t="shared" si="28"/>
        <v>249.93180000000029</v>
      </c>
      <c r="T212">
        <f t="shared" si="29"/>
        <v>62465.904651240147</v>
      </c>
      <c r="U212">
        <f t="shared" si="30"/>
        <v>14867964.810000001</v>
      </c>
      <c r="V212">
        <f t="shared" si="25"/>
        <v>92416</v>
      </c>
      <c r="W212">
        <f t="shared" si="31"/>
        <v>4272.9250000000002</v>
      </c>
      <c r="X212">
        <f t="shared" si="32"/>
        <v>417.02500000000009</v>
      </c>
    </row>
    <row r="213" spans="1:24" x14ac:dyDescent="0.3">
      <c r="A213">
        <v>2011</v>
      </c>
      <c r="B213">
        <v>52</v>
      </c>
      <c r="C213" t="str">
        <f t="shared" si="26"/>
        <v>52 2011</v>
      </c>
      <c r="D213">
        <v>599</v>
      </c>
      <c r="E213">
        <v>19</v>
      </c>
      <c r="F213">
        <v>544</v>
      </c>
      <c r="G213">
        <v>7070.83</v>
      </c>
      <c r="H213">
        <v>544</v>
      </c>
      <c r="I213">
        <v>0</v>
      </c>
      <c r="J213">
        <v>4</v>
      </c>
      <c r="K213">
        <v>540</v>
      </c>
      <c r="L213">
        <v>0</v>
      </c>
      <c r="M213">
        <v>0</v>
      </c>
      <c r="N213">
        <v>0</v>
      </c>
      <c r="O213">
        <v>19</v>
      </c>
      <c r="P213">
        <v>525</v>
      </c>
      <c r="Q213">
        <v>15</v>
      </c>
      <c r="R213">
        <f t="shared" si="27"/>
        <v>6577.875</v>
      </c>
      <c r="S213">
        <f t="shared" si="28"/>
        <v>492.95499999999993</v>
      </c>
      <c r="T213">
        <f t="shared" si="29"/>
        <v>243004.63202499994</v>
      </c>
      <c r="U213">
        <f t="shared" si="30"/>
        <v>49996636.888899997</v>
      </c>
      <c r="V213">
        <f t="shared" si="25"/>
        <v>295936</v>
      </c>
      <c r="W213">
        <f t="shared" si="31"/>
        <v>4296.5074999999997</v>
      </c>
      <c r="X213">
        <f t="shared" si="32"/>
        <v>-2774.3225000000002</v>
      </c>
    </row>
    <row r="216" spans="1:24" x14ac:dyDescent="0.3">
      <c r="O216" s="3"/>
    </row>
    <row r="217" spans="1:24" x14ac:dyDescent="0.3">
      <c r="O217" s="3"/>
    </row>
    <row r="218" spans="1:24" x14ac:dyDescent="0.3">
      <c r="O218" s="3"/>
    </row>
    <row r="219" spans="1:24" x14ac:dyDescent="0.3">
      <c r="O219" s="3"/>
    </row>
    <row r="220" spans="1:24" x14ac:dyDescent="0.3">
      <c r="O220" s="3"/>
    </row>
    <row r="221" spans="1:24" x14ac:dyDescent="0.3">
      <c r="O221" s="3"/>
    </row>
    <row r="222" spans="1:24" x14ac:dyDescent="0.3">
      <c r="O222" s="3"/>
    </row>
    <row r="223" spans="1:24" x14ac:dyDescent="0.3">
      <c r="O223" s="3"/>
    </row>
    <row r="224" spans="1:24" x14ac:dyDescent="0.3">
      <c r="O224" s="3"/>
    </row>
    <row r="225" spans="14:15" x14ac:dyDescent="0.3">
      <c r="O225" s="3"/>
    </row>
    <row r="226" spans="14:15" x14ac:dyDescent="0.3">
      <c r="N226" s="1"/>
      <c r="O226" s="3"/>
    </row>
    <row r="227" spans="14:15" x14ac:dyDescent="0.3">
      <c r="N227" s="2"/>
      <c r="O22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topLeftCell="A2" workbookViewId="0">
      <selection sqref="A1:B6"/>
    </sheetView>
  </sheetViews>
  <sheetFormatPr defaultRowHeight="14.4" x14ac:dyDescent="0.3"/>
  <cols>
    <col min="1" max="1" width="22.109375" bestFit="1" customWidth="1"/>
  </cols>
  <sheetData>
    <row r="1" spans="1:2" x14ac:dyDescent="0.3">
      <c r="A1" s="4" t="s">
        <v>38</v>
      </c>
      <c r="B1" s="6" t="s">
        <v>39</v>
      </c>
    </row>
    <row r="2" spans="1:2" x14ac:dyDescent="0.3">
      <c r="A2" s="5" t="s">
        <v>37</v>
      </c>
      <c r="B2" s="7">
        <v>0.98870000000000002</v>
      </c>
    </row>
    <row r="3" spans="1:2" x14ac:dyDescent="0.3">
      <c r="A3" s="5" t="s">
        <v>40</v>
      </c>
      <c r="B3" s="7">
        <v>0.98799999999999999</v>
      </c>
    </row>
    <row r="4" spans="1:2" x14ac:dyDescent="0.3">
      <c r="A4" s="5" t="s">
        <v>41</v>
      </c>
      <c r="B4" s="7">
        <v>0.98839999999999995</v>
      </c>
    </row>
    <row r="5" spans="1:2" x14ac:dyDescent="0.3">
      <c r="A5" s="5" t="s">
        <v>42</v>
      </c>
      <c r="B5" s="7">
        <v>0.97599999999999998</v>
      </c>
    </row>
    <row r="6" spans="1:2" x14ac:dyDescent="0.3">
      <c r="A6" s="5" t="s">
        <v>43</v>
      </c>
      <c r="B6" s="7">
        <v>0.98819999999999997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master_merged_preprocessed_bymo</vt:lpstr>
      <vt:lpstr>Sheet1</vt:lpstr>
      <vt:lpstr>for jmp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Levin, Jordan</dc:creator>
  <cp:lastModifiedBy>Jordan Levin</cp:lastModifiedBy>
  <dcterms:created xsi:type="dcterms:W3CDTF">2015-06-10T17:47:20Z</dcterms:created>
  <dcterms:modified xsi:type="dcterms:W3CDTF">2015-06-12T18:52:13Z</dcterms:modified>
</cp:coreProperties>
</file>