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20" yWindow="120" windowWidth="23400" windowHeight="14200" tabRatio="500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2" l="1"/>
  <c r="H27" i="2"/>
  <c r="I27" i="2"/>
  <c r="K27" i="2"/>
  <c r="J26" i="2"/>
  <c r="H26" i="2"/>
  <c r="I26" i="2"/>
  <c r="K26" i="2"/>
  <c r="J25" i="2"/>
  <c r="H25" i="2"/>
  <c r="I25" i="2"/>
  <c r="K25" i="2"/>
  <c r="J24" i="2"/>
  <c r="H24" i="2"/>
  <c r="I24" i="2"/>
  <c r="K24" i="2"/>
  <c r="J23" i="2"/>
  <c r="H23" i="2"/>
  <c r="I23" i="2"/>
  <c r="K23" i="2"/>
  <c r="J22" i="2"/>
  <c r="H22" i="2"/>
  <c r="I22" i="2"/>
  <c r="K22" i="2"/>
  <c r="J21" i="2"/>
  <c r="H21" i="2"/>
  <c r="I21" i="2"/>
  <c r="K21" i="2"/>
  <c r="J20" i="2"/>
  <c r="H20" i="2"/>
  <c r="I20" i="2"/>
  <c r="K20" i="2"/>
  <c r="J19" i="2"/>
  <c r="H19" i="2"/>
  <c r="I19" i="2"/>
  <c r="K19" i="2"/>
  <c r="J18" i="2"/>
  <c r="H18" i="2"/>
  <c r="I18" i="2"/>
  <c r="K18" i="2"/>
  <c r="J17" i="2"/>
  <c r="H17" i="2"/>
  <c r="I17" i="2"/>
  <c r="K17" i="2"/>
  <c r="J16" i="2"/>
  <c r="H16" i="2"/>
  <c r="I16" i="2"/>
  <c r="K16" i="2"/>
  <c r="J15" i="2"/>
  <c r="H15" i="2"/>
  <c r="I15" i="2"/>
  <c r="K15" i="2"/>
  <c r="J14" i="2"/>
  <c r="H14" i="2"/>
  <c r="I14" i="2"/>
  <c r="K14" i="2"/>
  <c r="J13" i="2"/>
  <c r="H13" i="2"/>
  <c r="I13" i="2"/>
  <c r="K13" i="2"/>
  <c r="J12" i="2"/>
  <c r="H12" i="2"/>
  <c r="I12" i="2"/>
  <c r="K12" i="2"/>
  <c r="J11" i="2"/>
  <c r="H11" i="2"/>
  <c r="I11" i="2"/>
  <c r="K11" i="2"/>
  <c r="J10" i="2"/>
  <c r="H10" i="2"/>
  <c r="I10" i="2"/>
  <c r="K10" i="2"/>
  <c r="J9" i="2"/>
  <c r="H9" i="2"/>
  <c r="I9" i="2"/>
  <c r="K9" i="2"/>
  <c r="J8" i="2"/>
  <c r="H8" i="2"/>
  <c r="I8" i="2"/>
  <c r="K8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<sst xmlns="http://schemas.openxmlformats.org/spreadsheetml/2006/main" count="70" uniqueCount="35">
  <si>
    <t xml:space="preserve">Spectral type </t>
  </si>
  <si>
    <r>
      <t xml:space="preserve"> R/R</t>
    </r>
    <r>
      <rPr>
        <sz val="8"/>
        <color rgb="FF000000"/>
        <rFont val="Wingdings"/>
      </rPr>
      <t>¤</t>
    </r>
  </si>
  <si>
    <r>
      <t>M/M</t>
    </r>
    <r>
      <rPr>
        <sz val="8"/>
        <color rgb="FF000000"/>
        <rFont val="Wingdings"/>
      </rPr>
      <t>¤</t>
    </r>
  </si>
  <si>
    <r>
      <t>log g/g</t>
    </r>
    <r>
      <rPr>
        <sz val="8"/>
        <color rgb="FF000000"/>
        <rFont val="Wingdings"/>
      </rPr>
      <t xml:space="preserve">¤ </t>
    </r>
  </si>
  <si>
    <r>
      <t>log ρ/ρ</t>
    </r>
    <r>
      <rPr>
        <sz val="8"/>
        <color rgb="FF000000"/>
        <rFont val="Wingdings"/>
      </rPr>
      <t xml:space="preserve">¤ </t>
    </r>
  </si>
  <si>
    <t>O3</t>
  </si>
  <si>
    <t>O5</t>
  </si>
  <si>
    <t>O6</t>
  </si>
  <si>
    <t>O8</t>
  </si>
  <si>
    <t>B0</t>
  </si>
  <si>
    <t>B3</t>
  </si>
  <si>
    <t>B5</t>
  </si>
  <si>
    <t>B8</t>
  </si>
  <si>
    <t>A0</t>
  </si>
  <si>
    <t>A5</t>
  </si>
  <si>
    <t>F0</t>
  </si>
  <si>
    <t>F5</t>
  </si>
  <si>
    <t>G0</t>
  </si>
  <si>
    <t>G5</t>
  </si>
  <si>
    <t>K0</t>
  </si>
  <si>
    <t>K5</t>
  </si>
  <si>
    <t>M0</t>
  </si>
  <si>
    <t>M2</t>
  </si>
  <si>
    <t>M5</t>
  </si>
  <si>
    <t>M8</t>
  </si>
  <si>
    <r>
      <t>Estimated Luminosity, L/L</t>
    </r>
    <r>
      <rPr>
        <sz val="8"/>
        <color rgb="FF000000"/>
        <rFont val="Wingdings"/>
      </rPr>
      <t xml:space="preserve">¤ </t>
    </r>
  </si>
  <si>
    <t>τΚΜ (days)</t>
  </si>
  <si>
    <t>P (days)</t>
  </si>
  <si>
    <t>P/τΚΜ</t>
  </si>
  <si>
    <t>mass</t>
  </si>
  <si>
    <t>radius</t>
  </si>
  <si>
    <t>g</t>
  </si>
  <si>
    <t>Q</t>
  </si>
  <si>
    <t>lum</t>
  </si>
  <si>
    <t>Main Sequence, V,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</si>
</sst>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E+00"/>
    <numFmt numFmtId="165" formatCode="0.00.E+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sz val="8"/>
      <color rgb="FF000000"/>
      <name val="Wingding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zoomScale="125" zoomScaleNormal="125" zoomScalePageLayoutView="125" workbookViewId="0">
      <selection activeCell="A7" sqref="A7"/>
    </sheetView>
  </sheetViews>
  <sheetFormatPr baseColWidth="10" defaultRowHeight="15" x14ac:dyDescent="0"/>
  <cols>
    <col min="2" max="2" width="12.33203125" customWidth="1"/>
    <col min="7" max="7" width="24.5" customWidth="1"/>
    <col min="8" max="8" width="15.1640625" customWidth="1"/>
    <col min="9" max="9" width="13" customWidth="1"/>
    <col min="10" max="10" width="12.33203125" customWidth="1"/>
  </cols>
  <sheetData>
    <row r="1" spans="2:11">
      <c r="G1" t="s">
        <v>32</v>
      </c>
      <c r="H1" t="s">
        <v>29</v>
      </c>
      <c r="I1" t="s">
        <v>30</v>
      </c>
      <c r="J1" t="s">
        <v>31</v>
      </c>
      <c r="K1" t="s">
        <v>33</v>
      </c>
    </row>
    <row r="2" spans="2:11">
      <c r="G2" s="2">
        <v>0.04</v>
      </c>
      <c r="H2" s="2">
        <v>1.9890999999999999E+30</v>
      </c>
      <c r="I2" s="2">
        <v>700000000</v>
      </c>
      <c r="J2" s="2">
        <v>6.6739999999999994E-11</v>
      </c>
      <c r="K2" s="2">
        <v>3.8269999999999999E+26</v>
      </c>
    </row>
    <row r="3" spans="2:11">
      <c r="G3" s="2"/>
      <c r="H3" s="2"/>
      <c r="I3" s="2"/>
      <c r="J3" s="2"/>
      <c r="K3" s="2"/>
    </row>
    <row r="4" spans="2:11">
      <c r="G4" s="6" t="s">
        <v>34</v>
      </c>
      <c r="H4" s="3"/>
    </row>
    <row r="5" spans="2:11" ht="16" thickBot="1">
      <c r="B5" s="4" t="s">
        <v>0</v>
      </c>
      <c r="C5" s="1" t="s">
        <v>2</v>
      </c>
      <c r="D5" s="1" t="s">
        <v>1</v>
      </c>
      <c r="E5" s="1" t="s">
        <v>3</v>
      </c>
      <c r="F5" s="1" t="s">
        <v>4</v>
      </c>
      <c r="G5" s="1" t="s">
        <v>25</v>
      </c>
      <c r="H5" s="5" t="s">
        <v>26</v>
      </c>
      <c r="I5" s="5" t="s">
        <v>27</v>
      </c>
      <c r="J5" s="5" t="s">
        <v>28</v>
      </c>
    </row>
    <row r="6" spans="2:11" ht="16" thickTop="1">
      <c r="B6" s="7" t="s">
        <v>5</v>
      </c>
      <c r="C6" s="8">
        <v>120</v>
      </c>
      <c r="D6" s="8">
        <v>15</v>
      </c>
      <c r="E6" s="8">
        <v>-0.3</v>
      </c>
      <c r="F6" s="8">
        <v>-1.5</v>
      </c>
      <c r="G6" s="8">
        <f>C6^3.5</f>
        <v>18929291.587378535</v>
      </c>
      <c r="H6" s="8">
        <f>J2*((C6*H2)^2)/(2*D6*I2*G6*K2) /(3600*24)</f>
        <v>289291.76328544447</v>
      </c>
      <c r="I6" s="8">
        <f t="shared" ref="I6:I25" si="0">K6*(10^F6)^(1/2)</f>
        <v>7.113117640155691E-3</v>
      </c>
      <c r="J6" s="8">
        <f>I6/H6</f>
        <v>2.45880406665335E-8</v>
      </c>
      <c r="K6" s="2">
        <v>0.04</v>
      </c>
    </row>
    <row r="7" spans="2:11">
      <c r="B7" s="7" t="s">
        <v>6</v>
      </c>
      <c r="C7" s="8">
        <v>60</v>
      </c>
      <c r="D7" s="8">
        <v>12</v>
      </c>
      <c r="E7" s="8">
        <v>-0.4</v>
      </c>
      <c r="F7" s="8">
        <v>-1.5</v>
      </c>
      <c r="G7" s="8">
        <f t="shared" ref="G7:G25" si="1">C7^3.5</f>
        <v>1673128.8055616019</v>
      </c>
      <c r="H7" s="8">
        <f>J2*((C7*H2)^2)/(2*D7*I2*G7*K2)/(3600*24)</f>
        <v>1022800.8378027575</v>
      </c>
      <c r="I7" s="8">
        <f t="shared" si="0"/>
        <v>7.113117640155691E-3</v>
      </c>
      <c r="J7" s="8">
        <f t="shared" ref="J7:J25" si="2">I7/H7</f>
        <v>6.9545481165585668E-9</v>
      </c>
      <c r="K7" s="2">
        <v>0.04</v>
      </c>
    </row>
    <row r="8" spans="2:11">
      <c r="B8" s="7" t="s">
        <v>7</v>
      </c>
      <c r="C8" s="8">
        <v>37</v>
      </c>
      <c r="D8" s="8">
        <v>10</v>
      </c>
      <c r="E8" s="8">
        <v>-0.45</v>
      </c>
      <c r="F8" s="8">
        <v>-1.45</v>
      </c>
      <c r="G8" s="8">
        <f t="shared" si="1"/>
        <v>308110.17044719541</v>
      </c>
      <c r="H8" s="8">
        <f>J2*((C8*H2)^2)/(2*D8*I2*G8*K2)/(3600*24)</f>
        <v>2534525.1823892426</v>
      </c>
      <c r="I8" s="8">
        <f t="shared" si="0"/>
        <v>7.5345963579592007E-3</v>
      </c>
      <c r="J8" s="8">
        <f t="shared" si="2"/>
        <v>2.9727841768202509E-9</v>
      </c>
      <c r="K8" s="2">
        <v>0.04</v>
      </c>
    </row>
    <row r="9" spans="2:11">
      <c r="B9" s="7" t="s">
        <v>8</v>
      </c>
      <c r="C9" s="8">
        <v>23</v>
      </c>
      <c r="D9" s="8">
        <v>8.5</v>
      </c>
      <c r="E9" s="8">
        <v>-0.5</v>
      </c>
      <c r="F9" s="8">
        <v>-1.4</v>
      </c>
      <c r="G9" s="8">
        <f t="shared" si="1"/>
        <v>58350.882144145857</v>
      </c>
      <c r="H9" s="8">
        <f>J2*((C9*H2)^2)/(2*D9*I2*G9*K2) /(3600*24)</f>
        <v>6083990.3562308708</v>
      </c>
      <c r="I9" s="8">
        <f t="shared" si="0"/>
        <v>7.9810492598755192E-3</v>
      </c>
      <c r="J9" s="8">
        <f t="shared" si="2"/>
        <v>1.3118116224003857E-9</v>
      </c>
      <c r="K9" s="2">
        <v>0.04</v>
      </c>
    </row>
    <row r="10" spans="2:11">
      <c r="B10" s="7" t="s">
        <v>9</v>
      </c>
      <c r="C10" s="8">
        <v>17.5</v>
      </c>
      <c r="D10" s="8">
        <v>7.4</v>
      </c>
      <c r="E10" s="8">
        <v>-0.5</v>
      </c>
      <c r="F10" s="8">
        <v>-1.4</v>
      </c>
      <c r="G10" s="8">
        <f t="shared" si="1"/>
        <v>22419.874148530329</v>
      </c>
      <c r="H10" s="8">
        <f>J2*((C10*H2)^2)/(2*D10*I2*G10*K2) /(3600*24)</f>
        <v>10529564.371666981</v>
      </c>
      <c r="I10" s="8">
        <f t="shared" si="0"/>
        <v>7.9810492598755192E-3</v>
      </c>
      <c r="J10" s="8">
        <f t="shared" si="2"/>
        <v>7.5796575985146902E-10</v>
      </c>
      <c r="K10" s="2">
        <v>0.04</v>
      </c>
    </row>
    <row r="11" spans="2:11">
      <c r="B11" s="7" t="s">
        <v>10</v>
      </c>
      <c r="C11" s="8">
        <v>7.6</v>
      </c>
      <c r="D11" s="8">
        <v>4.8</v>
      </c>
      <c r="E11" s="8">
        <v>-0.5</v>
      </c>
      <c r="F11" s="8">
        <v>-1.1499999999999999</v>
      </c>
      <c r="G11" s="8">
        <f t="shared" si="1"/>
        <v>1210.1733169995098</v>
      </c>
      <c r="H11" s="8">
        <f>J2*((C11*H2)^2)/(2*D11*I2*G11*K2)/(3600*24)</f>
        <v>56720176.150259137</v>
      </c>
      <c r="I11" s="8">
        <f t="shared" si="0"/>
        <v>1.0642900239195239E-2</v>
      </c>
      <c r="J11" s="8">
        <f t="shared" si="2"/>
        <v>1.8763870216130515E-10</v>
      </c>
      <c r="K11" s="2">
        <v>0.04</v>
      </c>
    </row>
    <row r="12" spans="2:11">
      <c r="B12" s="7" t="s">
        <v>11</v>
      </c>
      <c r="C12" s="8">
        <v>5.9</v>
      </c>
      <c r="D12" s="8">
        <v>3.9</v>
      </c>
      <c r="E12" s="8">
        <v>-0.4</v>
      </c>
      <c r="F12" s="8">
        <v>-1</v>
      </c>
      <c r="G12" s="8">
        <f t="shared" si="1"/>
        <v>498.86385766248895</v>
      </c>
      <c r="H12" s="8">
        <f>J2*((C12*H2)^2)/(2*D12*I2*G12*K2)/(3600*24)</f>
        <v>102060236.9369987</v>
      </c>
      <c r="I12" s="8">
        <f t="shared" si="0"/>
        <v>1.2649110640673518E-2</v>
      </c>
      <c r="J12" s="8">
        <f t="shared" si="2"/>
        <v>1.239376962105404E-10</v>
      </c>
      <c r="K12" s="2">
        <v>0.04</v>
      </c>
    </row>
    <row r="13" spans="2:11">
      <c r="B13" s="7" t="s">
        <v>12</v>
      </c>
      <c r="C13" s="8">
        <v>3.8</v>
      </c>
      <c r="D13" s="8">
        <v>3</v>
      </c>
      <c r="E13" s="8">
        <v>-0.4</v>
      </c>
      <c r="F13" s="8">
        <v>0.85</v>
      </c>
      <c r="G13" s="8">
        <f t="shared" si="1"/>
        <v>106.96521985767141</v>
      </c>
      <c r="H13" s="8">
        <f>J2*((C13*H2)^2)/(2*D13*I2*G13*K2)/(3600*24)</f>
        <v>256686215.5900397</v>
      </c>
      <c r="I13" s="8">
        <f t="shared" si="0"/>
        <v>0.1064290023919524</v>
      </c>
      <c r="J13" s="8">
        <f t="shared" si="2"/>
        <v>4.1462687097281823E-10</v>
      </c>
      <c r="K13" s="2">
        <v>0.04</v>
      </c>
    </row>
    <row r="14" spans="2:11">
      <c r="B14" s="7" t="s">
        <v>13</v>
      </c>
      <c r="C14" s="8">
        <v>2.9</v>
      </c>
      <c r="D14" s="8">
        <v>2.4</v>
      </c>
      <c r="E14" s="8">
        <v>-0.3</v>
      </c>
      <c r="F14" s="8">
        <v>-0.7</v>
      </c>
      <c r="G14" s="8">
        <f t="shared" si="1"/>
        <v>41.532970407857896</v>
      </c>
      <c r="H14" s="8">
        <f>J2*((C14*H2)^2)/(2*D14*I2*G14*K2)/(3600*24)</f>
        <v>481272401.86084104</v>
      </c>
      <c r="I14" s="8">
        <f t="shared" si="0"/>
        <v>1.7867343686038525E-2</v>
      </c>
      <c r="J14" s="8">
        <f t="shared" si="2"/>
        <v>3.7125219765260571E-11</v>
      </c>
      <c r="K14" s="2">
        <v>0.04</v>
      </c>
    </row>
    <row r="15" spans="2:11">
      <c r="B15" s="7" t="s">
        <v>14</v>
      </c>
      <c r="C15" s="8">
        <v>2</v>
      </c>
      <c r="D15" s="8">
        <v>1.7</v>
      </c>
      <c r="E15" s="8">
        <v>-0.15</v>
      </c>
      <c r="F15" s="8">
        <v>-0.4</v>
      </c>
      <c r="G15" s="8">
        <f t="shared" si="1"/>
        <v>11.313708498984759</v>
      </c>
      <c r="H15" s="8">
        <f>J2*((C15*H2)^2)/(2*D15*I2*G15*K2)/(3600*24)</f>
        <v>1186329368.5406516</v>
      </c>
      <c r="I15" s="8">
        <f t="shared" si="0"/>
        <v>2.5238293779207732E-2</v>
      </c>
      <c r="J15" s="8">
        <f t="shared" si="2"/>
        <v>2.127427209380672E-11</v>
      </c>
      <c r="K15" s="2">
        <v>0.04</v>
      </c>
    </row>
    <row r="16" spans="2:11">
      <c r="B16" s="7" t="s">
        <v>15</v>
      </c>
      <c r="C16" s="8">
        <v>1.6</v>
      </c>
      <c r="D16" s="8">
        <v>1.5</v>
      </c>
      <c r="E16" s="8">
        <v>-0.1</v>
      </c>
      <c r="F16" s="8">
        <v>-0.3</v>
      </c>
      <c r="G16" s="8">
        <f t="shared" si="1"/>
        <v>5.1810757184198737</v>
      </c>
      <c r="H16" s="8">
        <f>J2*((C16*H2)^2)/(2*D16*I2*G16*K2)/(3600*24)</f>
        <v>1879005120.830919</v>
      </c>
      <c r="I16" s="8">
        <f t="shared" si="0"/>
        <v>2.8317831375365518E-2</v>
      </c>
      <c r="J16" s="8">
        <f t="shared" si="2"/>
        <v>1.5070651517353516E-11</v>
      </c>
      <c r="K16" s="2">
        <v>0.04</v>
      </c>
    </row>
    <row r="17" spans="2:11">
      <c r="B17" s="7" t="s">
        <v>16</v>
      </c>
      <c r="C17" s="8">
        <v>1.4</v>
      </c>
      <c r="D17" s="8">
        <v>1.3</v>
      </c>
      <c r="E17" s="8">
        <v>-0.1</v>
      </c>
      <c r="F17" s="8">
        <v>-0.2</v>
      </c>
      <c r="G17" s="8">
        <f t="shared" si="1"/>
        <v>3.2467445849650689</v>
      </c>
      <c r="H17" s="8">
        <f>J2*((C17*H2)^2)/(2*D17*I2*G17*K2)/(3600*24)</f>
        <v>2648889189.3788652</v>
      </c>
      <c r="I17" s="8">
        <f t="shared" si="0"/>
        <v>3.1773129388971262E-2</v>
      </c>
      <c r="J17" s="8">
        <f t="shared" si="2"/>
        <v>1.1994888089834254E-11</v>
      </c>
      <c r="K17" s="2">
        <v>0.04</v>
      </c>
    </row>
    <row r="18" spans="2:11">
      <c r="B18" s="7" t="s">
        <v>17</v>
      </c>
      <c r="C18" s="8">
        <v>1.05</v>
      </c>
      <c r="D18" s="8">
        <v>1.1000000000000001</v>
      </c>
      <c r="E18" s="8">
        <v>-0.05</v>
      </c>
      <c r="F18" s="8">
        <v>-0.1</v>
      </c>
      <c r="G18" s="8">
        <f t="shared" si="1"/>
        <v>1.1862126380443982</v>
      </c>
      <c r="H18" s="8">
        <f>J2*((C18*H2)^2)/(2*D18*I2*G18*K2)/(3600*24)</f>
        <v>4819728369.7061577</v>
      </c>
      <c r="I18" s="8">
        <f t="shared" si="0"/>
        <v>3.5650037525349822E-2</v>
      </c>
      <c r="J18" s="8">
        <f t="shared" si="2"/>
        <v>7.3966901847465074E-12</v>
      </c>
      <c r="K18" s="2">
        <v>0.04</v>
      </c>
    </row>
    <row r="19" spans="2:11">
      <c r="B19" s="7" t="s">
        <v>18</v>
      </c>
      <c r="C19" s="8">
        <v>0.92</v>
      </c>
      <c r="D19" s="8">
        <v>0.91</v>
      </c>
      <c r="E19" s="8">
        <v>0.05</v>
      </c>
      <c r="F19" s="8">
        <v>-0.1</v>
      </c>
      <c r="G19" s="8">
        <f t="shared" si="1"/>
        <v>0.74689129144506705</v>
      </c>
      <c r="H19" s="8">
        <f>J2*((C19*H2)^2)/(2*D19*I2*G19*K2)/(3600*24)</f>
        <v>7103560168.6761532</v>
      </c>
      <c r="I19" s="8">
        <f t="shared" si="0"/>
        <v>3.5650037525349822E-2</v>
      </c>
      <c r="J19" s="8">
        <f t="shared" si="2"/>
        <v>5.0186155503478615E-12</v>
      </c>
      <c r="K19" s="2">
        <v>0.04</v>
      </c>
    </row>
    <row r="20" spans="2:11">
      <c r="B20" s="7" t="s">
        <v>19</v>
      </c>
      <c r="C20" s="8">
        <v>0.79</v>
      </c>
      <c r="D20" s="8">
        <v>0.85</v>
      </c>
      <c r="E20" s="8">
        <v>0.05</v>
      </c>
      <c r="F20" s="8">
        <v>0.1</v>
      </c>
      <c r="G20" s="8">
        <f t="shared" si="1"/>
        <v>0.43822264873188616</v>
      </c>
      <c r="H20" s="8">
        <f>J2*((C20*H2)^2)/(2*D20*I2*G20*K2)/(3600*24)</f>
        <v>9557397170.3707294</v>
      </c>
      <c r="I20" s="8">
        <f t="shared" si="0"/>
        <v>4.4880738172078542E-2</v>
      </c>
      <c r="J20" s="8">
        <f t="shared" si="2"/>
        <v>4.6959164061126519E-12</v>
      </c>
      <c r="K20" s="2">
        <v>0.04</v>
      </c>
    </row>
    <row r="21" spans="2:11">
      <c r="B21" s="7" t="s">
        <v>20</v>
      </c>
      <c r="C21" s="8">
        <v>0.67</v>
      </c>
      <c r="D21" s="8">
        <v>0.72</v>
      </c>
      <c r="E21" s="8">
        <v>0.1</v>
      </c>
      <c r="F21" s="8">
        <v>0.25</v>
      </c>
      <c r="G21" s="8">
        <f t="shared" si="1"/>
        <v>0.24618512557266742</v>
      </c>
      <c r="H21" s="8">
        <f>J2*((C21*H2)^2)/(2*D21*I2*G21*K2)/(3600*24)</f>
        <v>14446229042.268993</v>
      </c>
      <c r="I21" s="8">
        <f t="shared" si="0"/>
        <v>5.3340857286532969E-2</v>
      </c>
      <c r="J21" s="8">
        <f t="shared" si="2"/>
        <v>3.6923723921626957E-12</v>
      </c>
      <c r="K21" s="2">
        <v>0.04</v>
      </c>
    </row>
    <row r="22" spans="2:11">
      <c r="B22" s="7" t="s">
        <v>21</v>
      </c>
      <c r="C22" s="8">
        <v>0.51</v>
      </c>
      <c r="D22" s="8">
        <v>0.6</v>
      </c>
      <c r="E22" s="8">
        <v>0.15</v>
      </c>
      <c r="F22" s="8">
        <v>0.35</v>
      </c>
      <c r="G22" s="8">
        <f t="shared" si="1"/>
        <v>9.4731762247463741E-2</v>
      </c>
      <c r="H22" s="8">
        <f>J2*((C22*H2)^2)/(2*D22*I2*G22*K2)/(3600*24)</f>
        <v>26103135764.924358</v>
      </c>
      <c r="I22" s="8">
        <f t="shared" si="0"/>
        <v>5.9849426243777336E-2</v>
      </c>
      <c r="J22" s="8">
        <f t="shared" si="2"/>
        <v>2.2928059978218779E-12</v>
      </c>
      <c r="K22" s="2">
        <v>0.04</v>
      </c>
    </row>
    <row r="23" spans="2:11">
      <c r="B23" s="7" t="s">
        <v>22</v>
      </c>
      <c r="C23" s="8">
        <v>0.4</v>
      </c>
      <c r="D23" s="8">
        <v>0.5</v>
      </c>
      <c r="E23" s="8">
        <v>0.3</v>
      </c>
      <c r="F23" s="8">
        <v>0.8</v>
      </c>
      <c r="G23" s="8">
        <f t="shared" si="1"/>
        <v>4.047715405015527E-2</v>
      </c>
      <c r="H23" s="8">
        <f>J2*((C23*H2)^2)/(2*D23*I2*G23*K2)/(3600*24)</f>
        <v>45096122899.942039</v>
      </c>
      <c r="I23" s="8">
        <f t="shared" si="0"/>
        <v>0.10047545726038322</v>
      </c>
      <c r="J23" s="8">
        <f t="shared" si="2"/>
        <v>2.2280287261793045E-12</v>
      </c>
      <c r="K23" s="2">
        <v>0.04</v>
      </c>
    </row>
    <row r="24" spans="2:11">
      <c r="B24" s="7" t="s">
        <v>23</v>
      </c>
      <c r="C24" s="8">
        <v>0.21</v>
      </c>
      <c r="D24" s="8">
        <v>0.27</v>
      </c>
      <c r="E24" s="8">
        <v>0.5</v>
      </c>
      <c r="F24" s="8">
        <v>1</v>
      </c>
      <c r="G24" s="8">
        <f t="shared" si="1"/>
        <v>4.2439233510986017E-3</v>
      </c>
      <c r="H24" s="8">
        <f>J2*((C24*H2)^2)/(2*D24*I2*G24*K2)/(3600*24)</f>
        <v>219536375824.48029</v>
      </c>
      <c r="I24" s="8">
        <f t="shared" si="0"/>
        <v>0.12649110640673519</v>
      </c>
      <c r="J24" s="8">
        <f t="shared" si="2"/>
        <v>5.7617379321167741E-13</v>
      </c>
      <c r="K24" s="2">
        <v>0.04</v>
      </c>
    </row>
    <row r="25" spans="2:11" ht="16" thickBot="1">
      <c r="B25" s="9" t="s">
        <v>24</v>
      </c>
      <c r="C25" s="10">
        <v>0.06</v>
      </c>
      <c r="D25" s="10">
        <v>0.1</v>
      </c>
      <c r="E25" s="10">
        <v>0.5</v>
      </c>
      <c r="F25" s="10">
        <v>1.2</v>
      </c>
      <c r="G25" s="10">
        <f t="shared" si="1"/>
        <v>5.2908978444116617E-5</v>
      </c>
      <c r="H25" s="10">
        <f>J2*((C25*H2)^2)/(2*D25*I2*G25*K2)/(3600*24)</f>
        <v>3881256288222.1909</v>
      </c>
      <c r="I25" s="10">
        <f t="shared" si="0"/>
        <v>0.15924286822139891</v>
      </c>
      <c r="J25" s="10">
        <f t="shared" si="2"/>
        <v>4.1028691845119068E-14</v>
      </c>
      <c r="K25" s="2">
        <v>0.04</v>
      </c>
    </row>
    <row r="26" spans="2:11" ht="16" thickTop="1">
      <c r="C26" s="2"/>
      <c r="D2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8"/>
  <sheetViews>
    <sheetView workbookViewId="0">
      <selection activeCell="B2" sqref="B2:M28"/>
    </sheetView>
  </sheetViews>
  <sheetFormatPr baseColWidth="10" defaultRowHeight="15" x14ac:dyDescent="0"/>
  <cols>
    <col min="3" max="3" width="15" customWidth="1"/>
    <col min="4" max="4" width="10.6640625" customWidth="1"/>
    <col min="8" max="8" width="26.5" customWidth="1"/>
    <col min="9" max="10" width="13.33203125" customWidth="1"/>
    <col min="11" max="11" width="14.33203125" customWidth="1"/>
  </cols>
  <sheetData>
    <row r="3" spans="3:12">
      <c r="H3" t="s">
        <v>32</v>
      </c>
      <c r="I3" t="s">
        <v>29</v>
      </c>
      <c r="J3" t="s">
        <v>30</v>
      </c>
      <c r="K3" t="s">
        <v>31</v>
      </c>
      <c r="L3" t="s">
        <v>33</v>
      </c>
    </row>
    <row r="4" spans="3:12">
      <c r="H4" s="2">
        <v>0.04</v>
      </c>
      <c r="I4" s="2">
        <v>1.9890999999999999E+30</v>
      </c>
      <c r="J4" s="2">
        <v>700000000</v>
      </c>
      <c r="K4" s="2">
        <v>6.6739999999999994E-11</v>
      </c>
      <c r="L4" s="2">
        <v>3.8269999999999999E+26</v>
      </c>
    </row>
    <row r="5" spans="3:12">
      <c r="H5" s="2"/>
      <c r="I5" s="2"/>
      <c r="J5" s="2"/>
      <c r="K5" s="2"/>
      <c r="L5" s="2"/>
    </row>
    <row r="6" spans="3:12">
      <c r="H6" s="6" t="s">
        <v>34</v>
      </c>
      <c r="I6" s="3"/>
    </row>
    <row r="7" spans="3:12" ht="16" thickBot="1">
      <c r="C7" s="4" t="s">
        <v>0</v>
      </c>
      <c r="D7" s="1" t="s">
        <v>2</v>
      </c>
      <c r="E7" s="1" t="s">
        <v>1</v>
      </c>
      <c r="F7" s="1" t="s">
        <v>3</v>
      </c>
      <c r="G7" s="1" t="s">
        <v>4</v>
      </c>
      <c r="H7" s="1" t="s">
        <v>25</v>
      </c>
      <c r="I7" s="5" t="s">
        <v>26</v>
      </c>
      <c r="J7" s="5" t="s">
        <v>27</v>
      </c>
      <c r="K7" s="5" t="s">
        <v>28</v>
      </c>
    </row>
    <row r="8" spans="3:12" ht="16" thickTop="1">
      <c r="C8" s="7" t="s">
        <v>5</v>
      </c>
      <c r="D8" s="8">
        <v>120</v>
      </c>
      <c r="E8" s="8">
        <v>15</v>
      </c>
      <c r="F8" s="8">
        <v>-0.3</v>
      </c>
      <c r="G8" s="8">
        <v>-1.5</v>
      </c>
      <c r="H8" s="8">
        <f>D8^3.5</f>
        <v>18929291.587378535</v>
      </c>
      <c r="I8" s="8">
        <f>K4*((D8*I4)^2)/(2*E8*J4*H8*L4) /(3600*24)</f>
        <v>289291.76328544447</v>
      </c>
      <c r="J8" s="8">
        <f t="shared" ref="J8:J27" si="0">L8*(10^G8)^(1/2)</f>
        <v>7.113117640155691E-3</v>
      </c>
      <c r="K8" s="8">
        <f>J8/I8</f>
        <v>2.45880406665335E-8</v>
      </c>
      <c r="L8" s="2">
        <v>0.04</v>
      </c>
    </row>
    <row r="9" spans="3:12">
      <c r="C9" s="7" t="s">
        <v>6</v>
      </c>
      <c r="D9" s="8">
        <v>60</v>
      </c>
      <c r="E9" s="8">
        <v>12</v>
      </c>
      <c r="F9" s="8">
        <v>-0.4</v>
      </c>
      <c r="G9" s="8">
        <v>-1.5</v>
      </c>
      <c r="H9" s="8">
        <f t="shared" ref="H9:H27" si="1">D9^3.5</f>
        <v>1673128.8055616019</v>
      </c>
      <c r="I9" s="8">
        <f>K4*((D9*I4)^2)/(2*E9*J4*H9*L4)/(3600*24)</f>
        <v>1022800.8378027575</v>
      </c>
      <c r="J9" s="8">
        <f t="shared" si="0"/>
        <v>7.113117640155691E-3</v>
      </c>
      <c r="K9" s="8">
        <f t="shared" ref="K9:K27" si="2">J9/I9</f>
        <v>6.9545481165585668E-9</v>
      </c>
      <c r="L9" s="2">
        <v>0.04</v>
      </c>
    </row>
    <row r="10" spans="3:12">
      <c r="C10" s="7" t="s">
        <v>7</v>
      </c>
      <c r="D10" s="8">
        <v>37</v>
      </c>
      <c r="E10" s="8">
        <v>10</v>
      </c>
      <c r="F10" s="8">
        <v>-0.45</v>
      </c>
      <c r="G10" s="8">
        <v>-1.45</v>
      </c>
      <c r="H10" s="8">
        <f t="shared" si="1"/>
        <v>308110.17044719541</v>
      </c>
      <c r="I10" s="8">
        <f>K4*((D10*I4)^2)/(2*E10*J4*H10*L4)/(3600*24)</f>
        <v>2534525.1823892426</v>
      </c>
      <c r="J10" s="8">
        <f t="shared" si="0"/>
        <v>7.5345963579592007E-3</v>
      </c>
      <c r="K10" s="8">
        <f t="shared" si="2"/>
        <v>2.9727841768202509E-9</v>
      </c>
      <c r="L10" s="2">
        <v>0.04</v>
      </c>
    </row>
    <row r="11" spans="3:12">
      <c r="C11" s="7" t="s">
        <v>8</v>
      </c>
      <c r="D11" s="8">
        <v>23</v>
      </c>
      <c r="E11" s="8">
        <v>8.5</v>
      </c>
      <c r="F11" s="8">
        <v>-0.5</v>
      </c>
      <c r="G11" s="8">
        <v>-1.4</v>
      </c>
      <c r="H11" s="8">
        <f t="shared" si="1"/>
        <v>58350.882144145857</v>
      </c>
      <c r="I11" s="8">
        <f>K4*((D11*I4)^2)/(2*E11*J4*H11*L4) /(3600*24)</f>
        <v>6083990.3562308708</v>
      </c>
      <c r="J11" s="8">
        <f t="shared" si="0"/>
        <v>7.9810492598755192E-3</v>
      </c>
      <c r="K11" s="8">
        <f t="shared" si="2"/>
        <v>1.3118116224003857E-9</v>
      </c>
      <c r="L11" s="2">
        <v>0.04</v>
      </c>
    </row>
    <row r="12" spans="3:12">
      <c r="C12" s="7" t="s">
        <v>9</v>
      </c>
      <c r="D12" s="8">
        <v>17.5</v>
      </c>
      <c r="E12" s="8">
        <v>7.4</v>
      </c>
      <c r="F12" s="8">
        <v>-0.5</v>
      </c>
      <c r="G12" s="8">
        <v>-1.4</v>
      </c>
      <c r="H12" s="8">
        <f t="shared" si="1"/>
        <v>22419.874148530329</v>
      </c>
      <c r="I12" s="8">
        <f>K4*((D12*I4)^2)/(2*E12*J4*H12*L4) /(3600*24)</f>
        <v>10529564.371666981</v>
      </c>
      <c r="J12" s="8">
        <f t="shared" si="0"/>
        <v>7.9810492598755192E-3</v>
      </c>
      <c r="K12" s="8">
        <f t="shared" si="2"/>
        <v>7.5796575985146902E-10</v>
      </c>
      <c r="L12" s="2">
        <v>0.04</v>
      </c>
    </row>
    <row r="13" spans="3:12">
      <c r="C13" s="7" t="s">
        <v>10</v>
      </c>
      <c r="D13" s="8">
        <v>7.6</v>
      </c>
      <c r="E13" s="8">
        <v>4.8</v>
      </c>
      <c r="F13" s="8">
        <v>-0.5</v>
      </c>
      <c r="G13" s="8">
        <v>-1.1499999999999999</v>
      </c>
      <c r="H13" s="8">
        <f t="shared" si="1"/>
        <v>1210.1733169995098</v>
      </c>
      <c r="I13" s="8">
        <f>K4*((D13*I4)^2)/(2*E13*J4*H13*L4)/(3600*24)</f>
        <v>56720176.150259137</v>
      </c>
      <c r="J13" s="8">
        <f t="shared" si="0"/>
        <v>1.0642900239195239E-2</v>
      </c>
      <c r="K13" s="8">
        <f t="shared" si="2"/>
        <v>1.8763870216130515E-10</v>
      </c>
      <c r="L13" s="2">
        <v>0.04</v>
      </c>
    </row>
    <row r="14" spans="3:12">
      <c r="C14" s="7" t="s">
        <v>11</v>
      </c>
      <c r="D14" s="8">
        <v>5.9</v>
      </c>
      <c r="E14" s="8">
        <v>3.9</v>
      </c>
      <c r="F14" s="8">
        <v>-0.4</v>
      </c>
      <c r="G14" s="8">
        <v>-1</v>
      </c>
      <c r="H14" s="8">
        <f t="shared" si="1"/>
        <v>498.86385766248895</v>
      </c>
      <c r="I14" s="8">
        <f>K4*((D14*I4)^2)/(2*E14*J4*H14*L4)/(3600*24)</f>
        <v>102060236.9369987</v>
      </c>
      <c r="J14" s="8">
        <f t="shared" si="0"/>
        <v>1.2649110640673518E-2</v>
      </c>
      <c r="K14" s="8">
        <f t="shared" si="2"/>
        <v>1.239376962105404E-10</v>
      </c>
      <c r="L14" s="2">
        <v>0.04</v>
      </c>
    </row>
    <row r="15" spans="3:12">
      <c r="C15" s="7" t="s">
        <v>12</v>
      </c>
      <c r="D15" s="8">
        <v>3.8</v>
      </c>
      <c r="E15" s="8">
        <v>3</v>
      </c>
      <c r="F15" s="8">
        <v>-0.4</v>
      </c>
      <c r="G15" s="8">
        <v>0.85</v>
      </c>
      <c r="H15" s="8">
        <f t="shared" si="1"/>
        <v>106.96521985767141</v>
      </c>
      <c r="I15" s="8">
        <f>K4*((D15*I4)^2)/(2*E15*J4*H15*L4)/(3600*24)</f>
        <v>256686215.5900397</v>
      </c>
      <c r="J15" s="8">
        <f t="shared" si="0"/>
        <v>0.1064290023919524</v>
      </c>
      <c r="K15" s="8">
        <f t="shared" si="2"/>
        <v>4.1462687097281823E-10</v>
      </c>
      <c r="L15" s="2">
        <v>0.04</v>
      </c>
    </row>
    <row r="16" spans="3:12">
      <c r="C16" s="7" t="s">
        <v>13</v>
      </c>
      <c r="D16" s="8">
        <v>2.9</v>
      </c>
      <c r="E16" s="8">
        <v>2.4</v>
      </c>
      <c r="F16" s="8">
        <v>-0.3</v>
      </c>
      <c r="G16" s="8">
        <v>-0.7</v>
      </c>
      <c r="H16" s="8">
        <f t="shared" si="1"/>
        <v>41.532970407857896</v>
      </c>
      <c r="I16" s="8">
        <f>K4*((D16*I4)^2)/(2*E16*J4*H16*L4)/(3600*24)</f>
        <v>481272401.86084104</v>
      </c>
      <c r="J16" s="8">
        <f t="shared" si="0"/>
        <v>1.7867343686038525E-2</v>
      </c>
      <c r="K16" s="8">
        <f t="shared" si="2"/>
        <v>3.7125219765260571E-11</v>
      </c>
      <c r="L16" s="2">
        <v>0.04</v>
      </c>
    </row>
    <row r="17" spans="3:12">
      <c r="C17" s="7" t="s">
        <v>14</v>
      </c>
      <c r="D17" s="8">
        <v>2</v>
      </c>
      <c r="E17" s="8">
        <v>1.7</v>
      </c>
      <c r="F17" s="8">
        <v>-0.15</v>
      </c>
      <c r="G17" s="8">
        <v>-0.4</v>
      </c>
      <c r="H17" s="8">
        <f t="shared" si="1"/>
        <v>11.313708498984759</v>
      </c>
      <c r="I17" s="8">
        <f>K4*((D17*I4)^2)/(2*E17*J4*H17*L4)/(3600*24)</f>
        <v>1186329368.5406516</v>
      </c>
      <c r="J17" s="8">
        <f t="shared" si="0"/>
        <v>2.5238293779207732E-2</v>
      </c>
      <c r="K17" s="8">
        <f t="shared" si="2"/>
        <v>2.127427209380672E-11</v>
      </c>
      <c r="L17" s="2">
        <v>0.04</v>
      </c>
    </row>
    <row r="18" spans="3:12">
      <c r="C18" s="7" t="s">
        <v>15</v>
      </c>
      <c r="D18" s="8">
        <v>1.6</v>
      </c>
      <c r="E18" s="8">
        <v>1.5</v>
      </c>
      <c r="F18" s="8">
        <v>-0.1</v>
      </c>
      <c r="G18" s="8">
        <v>-0.3</v>
      </c>
      <c r="H18" s="8">
        <f t="shared" si="1"/>
        <v>5.1810757184198737</v>
      </c>
      <c r="I18" s="8">
        <f>K4*((D18*I4)^2)/(2*E18*J4*H18*L4)/(3600*24)</f>
        <v>1879005120.830919</v>
      </c>
      <c r="J18" s="8">
        <f t="shared" si="0"/>
        <v>2.8317831375365518E-2</v>
      </c>
      <c r="K18" s="8">
        <f t="shared" si="2"/>
        <v>1.5070651517353516E-11</v>
      </c>
      <c r="L18" s="2">
        <v>0.04</v>
      </c>
    </row>
    <row r="19" spans="3:12">
      <c r="C19" s="7" t="s">
        <v>16</v>
      </c>
      <c r="D19" s="8">
        <v>1.4</v>
      </c>
      <c r="E19" s="8">
        <v>1.3</v>
      </c>
      <c r="F19" s="8">
        <v>-0.1</v>
      </c>
      <c r="G19" s="8">
        <v>-0.2</v>
      </c>
      <c r="H19" s="8">
        <f t="shared" si="1"/>
        <v>3.2467445849650689</v>
      </c>
      <c r="I19" s="8">
        <f>K4*((D19*I4)^2)/(2*E19*J4*H19*L4)/(3600*24)</f>
        <v>2648889189.3788652</v>
      </c>
      <c r="J19" s="8">
        <f t="shared" si="0"/>
        <v>3.1773129388971262E-2</v>
      </c>
      <c r="K19" s="8">
        <f t="shared" si="2"/>
        <v>1.1994888089834254E-11</v>
      </c>
      <c r="L19" s="2">
        <v>0.04</v>
      </c>
    </row>
    <row r="20" spans="3:12">
      <c r="C20" s="7" t="s">
        <v>17</v>
      </c>
      <c r="D20" s="8">
        <v>1.05</v>
      </c>
      <c r="E20" s="8">
        <v>1.1000000000000001</v>
      </c>
      <c r="F20" s="8">
        <v>-0.05</v>
      </c>
      <c r="G20" s="8">
        <v>-0.1</v>
      </c>
      <c r="H20" s="8">
        <f t="shared" si="1"/>
        <v>1.1862126380443982</v>
      </c>
      <c r="I20" s="8">
        <f>K4*((D20*I4)^2)/(2*E20*J4*H20*L4)/(3600*24)</f>
        <v>4819728369.7061577</v>
      </c>
      <c r="J20" s="8">
        <f t="shared" si="0"/>
        <v>3.5650037525349822E-2</v>
      </c>
      <c r="K20" s="8">
        <f t="shared" si="2"/>
        <v>7.3966901847465074E-12</v>
      </c>
      <c r="L20" s="2">
        <v>0.04</v>
      </c>
    </row>
    <row r="21" spans="3:12">
      <c r="C21" s="7" t="s">
        <v>18</v>
      </c>
      <c r="D21" s="8">
        <v>0.92</v>
      </c>
      <c r="E21" s="8">
        <v>0.91</v>
      </c>
      <c r="F21" s="8">
        <v>0.05</v>
      </c>
      <c r="G21" s="8">
        <v>-0.1</v>
      </c>
      <c r="H21" s="8">
        <f t="shared" si="1"/>
        <v>0.74689129144506705</v>
      </c>
      <c r="I21" s="8">
        <f>K4*((D21*I4)^2)/(2*E21*J4*H21*L4)/(3600*24)</f>
        <v>7103560168.6761532</v>
      </c>
      <c r="J21" s="8">
        <f t="shared" si="0"/>
        <v>3.5650037525349822E-2</v>
      </c>
      <c r="K21" s="8">
        <f t="shared" si="2"/>
        <v>5.0186155503478615E-12</v>
      </c>
      <c r="L21" s="2">
        <v>0.04</v>
      </c>
    </row>
    <row r="22" spans="3:12">
      <c r="C22" s="7" t="s">
        <v>19</v>
      </c>
      <c r="D22" s="8">
        <v>0.79</v>
      </c>
      <c r="E22" s="8">
        <v>0.85</v>
      </c>
      <c r="F22" s="8">
        <v>0.05</v>
      </c>
      <c r="G22" s="8">
        <v>0.1</v>
      </c>
      <c r="H22" s="8">
        <f t="shared" si="1"/>
        <v>0.43822264873188616</v>
      </c>
      <c r="I22" s="8">
        <f>K4*((D22*I4)^2)/(2*E22*J4*H22*L4)/(3600*24)</f>
        <v>9557397170.3707294</v>
      </c>
      <c r="J22" s="8">
        <f t="shared" si="0"/>
        <v>4.4880738172078542E-2</v>
      </c>
      <c r="K22" s="8">
        <f t="shared" si="2"/>
        <v>4.6959164061126519E-12</v>
      </c>
      <c r="L22" s="2">
        <v>0.04</v>
      </c>
    </row>
    <row r="23" spans="3:12">
      <c r="C23" s="7" t="s">
        <v>20</v>
      </c>
      <c r="D23" s="8">
        <v>0.67</v>
      </c>
      <c r="E23" s="8">
        <v>0.72</v>
      </c>
      <c r="F23" s="8">
        <v>0.1</v>
      </c>
      <c r="G23" s="8">
        <v>0.25</v>
      </c>
      <c r="H23" s="8">
        <f t="shared" si="1"/>
        <v>0.24618512557266742</v>
      </c>
      <c r="I23" s="8">
        <f>K4*((D23*I4)^2)/(2*E23*J4*H23*L4)/(3600*24)</f>
        <v>14446229042.268993</v>
      </c>
      <c r="J23" s="8">
        <f t="shared" si="0"/>
        <v>5.3340857286532969E-2</v>
      </c>
      <c r="K23" s="8">
        <f t="shared" si="2"/>
        <v>3.6923723921626957E-12</v>
      </c>
      <c r="L23" s="2">
        <v>0.04</v>
      </c>
    </row>
    <row r="24" spans="3:12">
      <c r="C24" s="7" t="s">
        <v>21</v>
      </c>
      <c r="D24" s="8">
        <v>0.51</v>
      </c>
      <c r="E24" s="8">
        <v>0.6</v>
      </c>
      <c r="F24" s="8">
        <v>0.15</v>
      </c>
      <c r="G24" s="8">
        <v>0.35</v>
      </c>
      <c r="H24" s="8">
        <f t="shared" si="1"/>
        <v>9.4731762247463741E-2</v>
      </c>
      <c r="I24" s="8">
        <f>K4*((D24*I4)^2)/(2*E24*J4*H24*L4)/(3600*24)</f>
        <v>26103135764.924358</v>
      </c>
      <c r="J24" s="8">
        <f t="shared" si="0"/>
        <v>5.9849426243777336E-2</v>
      </c>
      <c r="K24" s="8">
        <f t="shared" si="2"/>
        <v>2.2928059978218779E-12</v>
      </c>
      <c r="L24" s="2">
        <v>0.04</v>
      </c>
    </row>
    <row r="25" spans="3:12">
      <c r="C25" s="7" t="s">
        <v>22</v>
      </c>
      <c r="D25" s="8">
        <v>0.4</v>
      </c>
      <c r="E25" s="8">
        <v>0.5</v>
      </c>
      <c r="F25" s="8">
        <v>0.3</v>
      </c>
      <c r="G25" s="8">
        <v>0.8</v>
      </c>
      <c r="H25" s="8">
        <f t="shared" si="1"/>
        <v>4.047715405015527E-2</v>
      </c>
      <c r="I25" s="8">
        <f>K4*((D25*I4)^2)/(2*E25*J4*H25*L4)/(3600*24)</f>
        <v>45096122899.942039</v>
      </c>
      <c r="J25" s="8">
        <f t="shared" si="0"/>
        <v>0.10047545726038322</v>
      </c>
      <c r="K25" s="8">
        <f t="shared" si="2"/>
        <v>2.2280287261793045E-12</v>
      </c>
      <c r="L25" s="2">
        <v>0.04</v>
      </c>
    </row>
    <row r="26" spans="3:12">
      <c r="C26" s="7" t="s">
        <v>23</v>
      </c>
      <c r="D26" s="8">
        <v>0.21</v>
      </c>
      <c r="E26" s="8">
        <v>0.27</v>
      </c>
      <c r="F26" s="8">
        <v>0.5</v>
      </c>
      <c r="G26" s="8">
        <v>1</v>
      </c>
      <c r="H26" s="8">
        <f t="shared" si="1"/>
        <v>4.2439233510986017E-3</v>
      </c>
      <c r="I26" s="8">
        <f>K4*((D26*I4)^2)/(2*E26*J4*H26*L4)/(3600*24)</f>
        <v>219536375824.48029</v>
      </c>
      <c r="J26" s="8">
        <f t="shared" si="0"/>
        <v>0.12649110640673519</v>
      </c>
      <c r="K26" s="8">
        <f t="shared" si="2"/>
        <v>5.7617379321167741E-13</v>
      </c>
      <c r="L26" s="2">
        <v>0.04</v>
      </c>
    </row>
    <row r="27" spans="3:12" ht="16" thickBot="1">
      <c r="C27" s="9" t="s">
        <v>24</v>
      </c>
      <c r="D27" s="10">
        <v>0.06</v>
      </c>
      <c r="E27" s="10">
        <v>0.1</v>
      </c>
      <c r="F27" s="10">
        <v>0.5</v>
      </c>
      <c r="G27" s="10">
        <v>1.2</v>
      </c>
      <c r="H27" s="10">
        <f t="shared" si="1"/>
        <v>5.2908978444116617E-5</v>
      </c>
      <c r="I27" s="10">
        <f>K4*((D27*I4)^2)/(2*E27*J4*H27*L4)/(3600*24)</f>
        <v>3881256288222.1909</v>
      </c>
      <c r="J27" s="10">
        <f t="shared" si="0"/>
        <v>0.15924286822139891</v>
      </c>
      <c r="K27" s="10">
        <f t="shared" si="2"/>
        <v>4.1028691845119068E-14</v>
      </c>
      <c r="L27" s="2">
        <v>0.04</v>
      </c>
    </row>
    <row r="28" spans="3:12" ht="16" thickTop="1">
      <c r="D28" s="2"/>
      <c r="E28" s="2"/>
    </row>
  </sheetData>
  <phoneticPr fontId="6" type="noConversion"/>
  <pageMargins left="1" right="1" top="1" bottom="1" header="0.5" footer="0.5"/>
  <pageSetup paperSize="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 M</dc:creator>
  <cp:lastModifiedBy>Conni M</cp:lastModifiedBy>
  <cp:lastPrinted>2019-05-22T15:42:53Z</cp:lastPrinted>
  <dcterms:created xsi:type="dcterms:W3CDTF">2019-05-22T06:21:41Z</dcterms:created>
  <dcterms:modified xsi:type="dcterms:W3CDTF">2019-05-22T15:45:36Z</dcterms:modified>
</cp:coreProperties>
</file>