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2365" windowHeight="94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2" i="1"/>
  <c r="G12"/>
  <c r="H11"/>
  <c r="G11"/>
  <c r="H10"/>
  <c r="G10"/>
  <c r="I10" s="1"/>
  <c r="K10" s="1"/>
  <c r="H9"/>
  <c r="G9"/>
  <c r="H8"/>
  <c r="G8"/>
  <c r="H7"/>
  <c r="G7"/>
  <c r="H6"/>
  <c r="G6"/>
  <c r="H5"/>
  <c r="G5"/>
  <c r="I5" s="1"/>
  <c r="K5" s="1"/>
  <c r="H4"/>
  <c r="G4"/>
  <c r="H3"/>
  <c r="G3"/>
  <c r="I3" s="1"/>
  <c r="K3" s="1"/>
  <c r="H2"/>
  <c r="G2"/>
  <c r="I12" l="1"/>
  <c r="K12" s="1"/>
  <c r="I11"/>
  <c r="K11" s="1"/>
  <c r="I4"/>
  <c r="K4" s="1"/>
  <c r="I2"/>
  <c r="K2" s="1"/>
  <c r="I7"/>
  <c r="K7" s="1"/>
  <c r="I6"/>
  <c r="K6" s="1"/>
  <c r="I8"/>
  <c r="K8" s="1"/>
  <c r="I9"/>
  <c r="K9" s="1"/>
</calcChain>
</file>

<file path=xl/sharedStrings.xml><?xml version="1.0" encoding="utf-8"?>
<sst xmlns="http://schemas.openxmlformats.org/spreadsheetml/2006/main" count="26" uniqueCount="26">
  <si>
    <t>股票代码</t>
  </si>
  <si>
    <t>股票名称</t>
  </si>
  <si>
    <t>当前股价</t>
  </si>
  <si>
    <t>TTM市盈率</t>
  </si>
  <si>
    <t>十年国债利息</t>
  </si>
  <si>
    <t>市盈率法好价格</t>
  </si>
  <si>
    <t>股息法好价格</t>
  </si>
  <si>
    <t>好价格</t>
  </si>
  <si>
    <t>比例</t>
  </si>
  <si>
    <t>终极好价格</t>
  </si>
  <si>
    <t>000895</t>
  </si>
  <si>
    <t>双汇发展</t>
  </si>
  <si>
    <t>中国国贸</t>
  </si>
  <si>
    <t>000002</t>
  </si>
  <si>
    <t>万科A</t>
  </si>
  <si>
    <t>002233</t>
  </si>
  <si>
    <t>塔牌集团</t>
  </si>
  <si>
    <t>中国平安</t>
  </si>
  <si>
    <t>002352</t>
  </si>
  <si>
    <t>顺丰控股</t>
  </si>
  <si>
    <t>伊利股份</t>
    <phoneticPr fontId="1" type="noConversion"/>
  </si>
  <si>
    <t>立讯精密</t>
    <phoneticPr fontId="1" type="noConversion"/>
  </si>
  <si>
    <t>TTM股息</t>
    <phoneticPr fontId="1" type="noConversion"/>
  </si>
  <si>
    <t>歌尔股份</t>
    <phoneticPr fontId="1" type="noConversion"/>
  </si>
  <si>
    <t>格力电器</t>
    <phoneticPr fontId="1" type="noConversion"/>
  </si>
  <si>
    <t>丽珠集团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</si>
</sst>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>
      <selection activeCell="B19" sqref="B19"/>
    </sheetView>
  </sheetViews>
  <sheetFormatPr defaultColWidth="9" defaultRowHeight="13.5"/>
  <cols>
    <col min="1" max="1" width="11.5" style="1" customWidth="1"/>
    <col min="5" max="5" width="10" customWidth="1"/>
    <col min="6" max="6" width="13.5" customWidth="1"/>
    <col min="7" max="7" width="15.875" customWidth="1"/>
    <col min="8" max="8" width="14.5" customWidth="1"/>
    <col min="9" max="9" width="13.5" customWidth="1"/>
    <col min="10" max="10" width="5.875" customWidth="1"/>
    <col min="11" max="11" width="11.625" customWidth="1"/>
  </cols>
  <sheetData>
    <row r="1" spans="1:11">
      <c r="A1" s="1" t="s">
        <v>0</v>
      </c>
      <c r="B1" t="s">
        <v>1</v>
      </c>
      <c r="C1" t="s">
        <v>2</v>
      </c>
      <c r="D1" t="s">
        <v>22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2" t="s">
        <v>10</v>
      </c>
      <c r="B2" t="s">
        <v>11</v>
      </c>
      <c r="C2">
        <v>36.64</v>
      </c>
      <c r="D2">
        <v>2.3199999999999998</v>
      </c>
      <c r="E2">
        <v>20.37</v>
      </c>
      <c r="F2">
        <v>3.2280000000000003E-2</v>
      </c>
      <c r="G2">
        <f t="shared" ref="G2:G7" si="0">15*C2/E2</f>
        <v>26.980854197349043</v>
      </c>
      <c r="H2">
        <f t="shared" ref="H2:H7" si="1">D2/0.03228</f>
        <v>71.871127633209412</v>
      </c>
      <c r="I2">
        <f t="shared" ref="I2:I7" si="2">MIN(G2,H2)</f>
        <v>26.980854197349043</v>
      </c>
      <c r="J2">
        <v>1</v>
      </c>
      <c r="K2">
        <f t="shared" ref="K2:K7" si="3">I2*J2</f>
        <v>26.980854197349043</v>
      </c>
    </row>
    <row r="3" spans="1:11">
      <c r="A3" s="1">
        <v>600690</v>
      </c>
      <c r="B3" t="s">
        <v>12</v>
      </c>
      <c r="C3">
        <v>13.94</v>
      </c>
      <c r="D3">
        <v>0.4</v>
      </c>
      <c r="E3">
        <v>16.34</v>
      </c>
      <c r="F3">
        <v>3.2280000000000003E-2</v>
      </c>
      <c r="G3">
        <f>15*C3/E3</f>
        <v>12.796817625458996</v>
      </c>
      <c r="H3">
        <f>D3/0.03228</f>
        <v>12.391573729863692</v>
      </c>
      <c r="I3">
        <f>MIN(G3,H3)</f>
        <v>12.391573729863692</v>
      </c>
      <c r="J3">
        <v>1</v>
      </c>
      <c r="K3">
        <f>I3*J3</f>
        <v>12.391573729863692</v>
      </c>
    </row>
    <row r="4" spans="1:11">
      <c r="A4" s="2" t="s">
        <v>13</v>
      </c>
      <c r="B4" t="s">
        <v>14</v>
      </c>
      <c r="C4">
        <v>28.17</v>
      </c>
      <c r="D4">
        <v>1.25</v>
      </c>
      <c r="E4">
        <v>7.88</v>
      </c>
      <c r="F4">
        <v>3.2280000000000003E-2</v>
      </c>
      <c r="G4">
        <f t="shared" si="0"/>
        <v>53.623096446700508</v>
      </c>
      <c r="H4">
        <f t="shared" si="1"/>
        <v>38.723667905824037</v>
      </c>
      <c r="I4">
        <f t="shared" si="2"/>
        <v>38.723667905824037</v>
      </c>
      <c r="J4">
        <v>1</v>
      </c>
      <c r="K4">
        <f t="shared" si="3"/>
        <v>38.723667905824037</v>
      </c>
    </row>
    <row r="5" spans="1:11">
      <c r="A5" s="2" t="s">
        <v>15</v>
      </c>
      <c r="B5" t="s">
        <v>16</v>
      </c>
      <c r="C5">
        <v>11.19</v>
      </c>
      <c r="D5">
        <v>0.75</v>
      </c>
      <c r="E5">
        <v>7.37</v>
      </c>
      <c r="F5">
        <v>3.2280000000000003E-2</v>
      </c>
      <c r="G5">
        <f t="shared" si="0"/>
        <v>22.774762550881952</v>
      </c>
      <c r="H5">
        <f t="shared" si="1"/>
        <v>23.234200743494423</v>
      </c>
      <c r="I5">
        <f t="shared" si="2"/>
        <v>22.774762550881952</v>
      </c>
      <c r="J5">
        <v>1</v>
      </c>
      <c r="K5">
        <f t="shared" si="3"/>
        <v>22.774762550881952</v>
      </c>
    </row>
    <row r="6" spans="1:11">
      <c r="A6" s="1">
        <v>601318</v>
      </c>
      <c r="B6" t="s">
        <v>17</v>
      </c>
      <c r="C6">
        <v>72.5</v>
      </c>
      <c r="D6">
        <v>2.2000000000000002</v>
      </c>
      <c r="E6">
        <v>9.19</v>
      </c>
      <c r="F6">
        <v>3.2280000000000003E-2</v>
      </c>
      <c r="G6">
        <f t="shared" si="0"/>
        <v>118.33514689880305</v>
      </c>
      <c r="H6">
        <f t="shared" si="1"/>
        <v>68.153655514250303</v>
      </c>
      <c r="I6">
        <f t="shared" si="2"/>
        <v>68.153655514250303</v>
      </c>
      <c r="J6">
        <v>1</v>
      </c>
      <c r="K6">
        <f t="shared" si="3"/>
        <v>68.153655514250303</v>
      </c>
    </row>
    <row r="7" spans="1:11">
      <c r="A7" s="2" t="s">
        <v>18</v>
      </c>
      <c r="B7" t="s">
        <v>19</v>
      </c>
      <c r="C7">
        <v>64.349999999999994</v>
      </c>
      <c r="D7">
        <v>0.33</v>
      </c>
      <c r="E7">
        <v>53.98</v>
      </c>
      <c r="F7">
        <v>3.2280000000000003E-2</v>
      </c>
      <c r="G7">
        <f t="shared" si="0"/>
        <v>17.881622823267875</v>
      </c>
      <c r="H7">
        <f t="shared" si="1"/>
        <v>10.223048327137546</v>
      </c>
      <c r="I7">
        <f t="shared" si="2"/>
        <v>10.223048327137546</v>
      </c>
      <c r="J7">
        <v>1</v>
      </c>
      <c r="K7">
        <f t="shared" si="3"/>
        <v>10.223048327137546</v>
      </c>
    </row>
    <row r="8" spans="1:11">
      <c r="A8" s="1">
        <v>600887</v>
      </c>
      <c r="B8" t="s">
        <v>20</v>
      </c>
      <c r="C8">
        <v>40.81</v>
      </c>
      <c r="D8">
        <v>0.82</v>
      </c>
      <c r="E8">
        <v>28.31</v>
      </c>
      <c r="F8">
        <v>3.2280000000000003E-2</v>
      </c>
      <c r="G8">
        <f t="shared" ref="G8:G9" si="4">15*C8/E8</f>
        <v>21.623101377605092</v>
      </c>
      <c r="H8">
        <f t="shared" ref="H8:H9" si="5">D8/0.03228</f>
        <v>25.402726146220566</v>
      </c>
      <c r="I8">
        <f t="shared" ref="I8:I9" si="6">MIN(G8,H8)</f>
        <v>21.623101377605092</v>
      </c>
      <c r="J8">
        <v>1</v>
      </c>
      <c r="K8">
        <f t="shared" ref="K8:K9" si="7">I8*J8</f>
        <v>21.623101377605092</v>
      </c>
    </row>
    <row r="9" spans="1:11">
      <c r="A9" s="1">
        <v>2475</v>
      </c>
      <c r="B9" t="s">
        <v>21</v>
      </c>
      <c r="C9">
        <v>36.9</v>
      </c>
      <c r="D9">
        <v>0.11</v>
      </c>
      <c r="E9">
        <v>34.200000000000003</v>
      </c>
      <c r="F9">
        <v>3.2280000000000003E-2</v>
      </c>
      <c r="G9">
        <f t="shared" si="4"/>
        <v>16.184210526315788</v>
      </c>
      <c r="H9">
        <f t="shared" si="5"/>
        <v>3.407682775712515</v>
      </c>
      <c r="I9">
        <f t="shared" si="6"/>
        <v>3.407682775712515</v>
      </c>
      <c r="J9">
        <v>1</v>
      </c>
      <c r="K9">
        <f t="shared" si="7"/>
        <v>3.407682775712515</v>
      </c>
    </row>
    <row r="10" spans="1:11">
      <c r="A10" s="1">
        <v>2241</v>
      </c>
      <c r="B10" t="s">
        <v>23</v>
      </c>
      <c r="C10">
        <v>37.93</v>
      </c>
      <c r="D10">
        <v>0.15</v>
      </c>
      <c r="E10">
        <v>36.82</v>
      </c>
      <c r="F10">
        <v>3.2280000000000003E-2</v>
      </c>
      <c r="G10">
        <f>15*C10/E10</f>
        <v>15.45219989136339</v>
      </c>
      <c r="H10">
        <f>D10/0.03228</f>
        <v>4.6468401486988844</v>
      </c>
      <c r="I10">
        <f>MIN(G10,H10)</f>
        <v>4.6468401486988844</v>
      </c>
      <c r="J10">
        <v>1</v>
      </c>
      <c r="K10">
        <f>I10*J10</f>
        <v>4.6468401486988844</v>
      </c>
    </row>
    <row r="11" spans="1:11">
      <c r="A11" s="1">
        <v>651</v>
      </c>
      <c r="B11" t="s">
        <v>24</v>
      </c>
      <c r="C11">
        <v>59.65</v>
      </c>
      <c r="D11">
        <v>4</v>
      </c>
      <c r="E11">
        <v>14.91</v>
      </c>
      <c r="F11">
        <v>3.2280000000000003E-2</v>
      </c>
      <c r="G11">
        <f>15*C11/E11</f>
        <v>60.010060362173036</v>
      </c>
      <c r="H11">
        <f>D11/0.03228</f>
        <v>123.91573729863691</v>
      </c>
      <c r="I11">
        <f>MIN(G11,H11)</f>
        <v>60.010060362173036</v>
      </c>
      <c r="J11">
        <v>1</v>
      </c>
      <c r="K11">
        <f>I11*J11</f>
        <v>60.010060362173036</v>
      </c>
    </row>
    <row r="12" spans="1:11">
      <c r="A12" s="1">
        <v>513</v>
      </c>
      <c r="B12" t="s">
        <v>25</v>
      </c>
      <c r="C12">
        <v>46.84</v>
      </c>
      <c r="D12">
        <v>1.25</v>
      </c>
      <c r="E12">
        <v>23.97</v>
      </c>
      <c r="F12">
        <v>3.2280000000000003E-2</v>
      </c>
      <c r="G12">
        <f>15*C12/E12</f>
        <v>29.311639549436798</v>
      </c>
      <c r="H12">
        <f>D12/0.03228</f>
        <v>38.723667905824037</v>
      </c>
      <c r="I12">
        <f>MIN(G12,H12)</f>
        <v>29.311639549436798</v>
      </c>
      <c r="J12">
        <v>1</v>
      </c>
      <c r="K12">
        <f>I12*J12</f>
        <v>29.311639549436798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2021-05-05T14:14:18Z</dcterms:created>
  <dcterms:modified xsi:type="dcterms:W3CDTF">2021-05-06T01:29:31Z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