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b04e5a841adf33/Documents/GitHub/IntroToExcel/Lessons/Lesson05/"/>
    </mc:Choice>
  </mc:AlternateContent>
  <xr:revisionPtr revIDLastSave="1023" documentId="8_{6E0834F5-0716-450D-B571-FFED9EF196C7}" xr6:coauthVersionLast="45" xr6:coauthVersionMax="45" xr10:uidLastSave="{C325103A-24C1-4B7E-9D2C-19DCD1D61FA0}"/>
  <bookViews>
    <workbookView xWindow="-96" yWindow="-96" windowWidth="23232" windowHeight="12696" xr2:uid="{049B9E44-5316-44AE-9DFA-B00E57B7517A}"/>
  </bookViews>
  <sheets>
    <sheet name="Lesson 5" sheetId="1" r:id="rId1"/>
    <sheet name="Formula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7" i="7" l="1"/>
  <c r="F77" i="7"/>
  <c r="E77" i="7"/>
  <c r="C73" i="7"/>
  <c r="C72" i="7"/>
  <c r="C68" i="7"/>
  <c r="C66" i="7"/>
  <c r="A67" i="7"/>
  <c r="D66" i="7" s="1" a="1"/>
  <c r="D66" i="7" s="1"/>
  <c r="B61" i="7"/>
  <c r="E61" i="7" s="1"/>
  <c r="I52" i="7"/>
  <c r="H52" i="7"/>
  <c r="B56" i="7"/>
  <c r="G56" i="7" s="1"/>
  <c r="B47" i="7"/>
  <c r="E47" i="7" s="1"/>
  <c r="B42" i="7"/>
  <c r="B41" i="7"/>
  <c r="C30" i="7"/>
  <c r="D30" i="7" s="1"/>
  <c r="C31" i="7"/>
  <c r="D31" i="7" s="1"/>
  <c r="C32" i="7"/>
  <c r="D32" i="7" s="1"/>
  <c r="C33" i="7"/>
  <c r="D33" i="7" s="1"/>
  <c r="C34" i="7"/>
  <c r="D34" i="7" s="1"/>
  <c r="C29" i="7"/>
  <c r="D29" i="7" s="1"/>
  <c r="C16" i="7"/>
  <c r="D16" i="7" s="1"/>
  <c r="C12" i="7"/>
  <c r="D12" i="7" s="1"/>
  <c r="C13" i="7"/>
  <c r="D13" i="7" s="1"/>
  <c r="C14" i="7"/>
  <c r="D14" i="7" s="1"/>
  <c r="C15" i="7"/>
  <c r="D15" i="7" s="1"/>
  <c r="C11" i="7"/>
  <c r="D11" i="7" s="1"/>
  <c r="E66" i="7" l="1" a="1"/>
  <c r="E66" i="7" s="1"/>
  <c r="C67" i="7"/>
  <c r="F47" i="7"/>
  <c r="G47" i="7"/>
  <c r="E56" i="7"/>
  <c r="F56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9FA029-A8A6-4234-885B-239C3C0C5E8D}" keepAlive="1" name="Query - SAT__College_Board__2010_School_Level_Results" description="Connection to the 'SAT__College_Board__2010_School_Level_Results' query in the workbook." type="5" refreshedVersion="6" background="1" saveData="1">
    <dbPr connection="Provider=Microsoft.Mashup.OleDb.1;Data Source=$Workbook$;Location=SAT__College_Board__2010_School_Level_Results;Extended Properties=&quot;&quot;" command="SELECT * FROM [SAT__College_Board__2010_School_Level_Results]"/>
  </connection>
  <connection id="2" xr16:uid="{376A3503-F1B2-4905-BDAF-E605DFE66F4F}" keepAlive="1" name="Query - SAT__College_Board__2010_School_Level_Results (2)" description="Connection to the 'SAT__College_Board__2010_School_Level_Results (2)' query in the workbook." type="5" refreshedVersion="6" background="1" saveData="1">
    <dbPr connection="Provider=Microsoft.Mashup.OleDb.1;Data Source=$Workbook$;Location=&quot;SAT__College_Board__2010_School_Level_Results (2)&quot;;Extended Properties=&quot;&quot;" command="SELECT * FROM [SAT__College_Board__2010_School_Level_Result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<sst xmlns="http://schemas.openxmlformats.org/spreadsheetml/2006/main" count="83" uniqueCount="68">
  <si>
    <t>Grade</t>
  </si>
  <si>
    <t>1.0 Formulas &amp; Functions</t>
  </si>
  <si>
    <t>Weight</t>
  </si>
  <si>
    <t>Test1</t>
  </si>
  <si>
    <t>Test2</t>
  </si>
  <si>
    <t>Test3</t>
  </si>
  <si>
    <t>Test4</t>
  </si>
  <si>
    <t>Mid-Term Test</t>
  </si>
  <si>
    <t>Final Test</t>
  </si>
  <si>
    <t>Grade Components</t>
  </si>
  <si>
    <t>Homework</t>
  </si>
  <si>
    <t>Given the grades on the left and the weights, what is the students weighted average grade?</t>
  </si>
  <si>
    <t>More Formulas</t>
  </si>
  <si>
    <t>+ SUMPRODUCT</t>
  </si>
  <si>
    <t>+ VLOOKUP/HLOOKUP</t>
  </si>
  <si>
    <t>+ TODAY/NOW</t>
  </si>
  <si>
    <t>+ DATE/MONTH/YEAR/DAY</t>
  </si>
  <si>
    <t>+ HOUR/MINUTE/SECOND/TIME</t>
  </si>
  <si>
    <t>+ DATEDIF/YEARFRAC</t>
  </si>
  <si>
    <t>+ ISBLANK/ISERROR/ISNUMBER</t>
  </si>
  <si>
    <t>+ RAND/RANDBETWEEN</t>
  </si>
  <si>
    <t>+ ROUND/ROUNDUP/ROUNDDOWN</t>
  </si>
  <si>
    <t>SUMPRODUCT</t>
  </si>
  <si>
    <t>VLOOKUP/HLOOKUP</t>
  </si>
  <si>
    <t>Sales Person</t>
  </si>
  <si>
    <t>Sales</t>
  </si>
  <si>
    <t>Sales Rate</t>
  </si>
  <si>
    <t>Commission</t>
  </si>
  <si>
    <t>Jimmy</t>
  </si>
  <si>
    <t>John</t>
  </si>
  <si>
    <t>Josh</t>
  </si>
  <si>
    <t>Jeremy</t>
  </si>
  <si>
    <t>Jacob</t>
  </si>
  <si>
    <t>Jason</t>
  </si>
  <si>
    <t>Sales Rate Table</t>
  </si>
  <si>
    <t xml:space="preserve">Sales </t>
  </si>
  <si>
    <t>Rate</t>
  </si>
  <si>
    <t>TODAY/NOW</t>
  </si>
  <si>
    <t>Current Date</t>
  </si>
  <si>
    <t>Current Date &amp; Time</t>
  </si>
  <si>
    <t>DATE/MONTH/YEAR/DAY</t>
  </si>
  <si>
    <t>Create a date</t>
  </si>
  <si>
    <t>Month</t>
  </si>
  <si>
    <t>Day</t>
  </si>
  <si>
    <t>Year</t>
  </si>
  <si>
    <t>HOUR/MINUTE/SECOND/TIME</t>
  </si>
  <si>
    <t>Create a time</t>
  </si>
  <si>
    <t>Hour</t>
  </si>
  <si>
    <t>Minute</t>
  </si>
  <si>
    <t>Second</t>
  </si>
  <si>
    <t>DATEDIF/YEARFRAC</t>
  </si>
  <si>
    <t>Given a date</t>
  </si>
  <si>
    <t>and an offset</t>
  </si>
  <si>
    <t>EDATE</t>
  </si>
  <si>
    <t>EOMONTH</t>
  </si>
  <si>
    <t>EDATE/EOMONTH</t>
  </si>
  <si>
    <t>Given two dates</t>
  </si>
  <si>
    <t>DATEDIF</t>
  </si>
  <si>
    <t>ISBLANK</t>
  </si>
  <si>
    <t>ISERROR</t>
  </si>
  <si>
    <t>ISNUMBER</t>
  </si>
  <si>
    <t>Value</t>
  </si>
  <si>
    <t>Random Number</t>
  </si>
  <si>
    <t>Random Number Between 0 and 100</t>
  </si>
  <si>
    <t>Round this number</t>
  </si>
  <si>
    <t>ROUND</t>
  </si>
  <si>
    <t>ROUNDUP</t>
  </si>
  <si>
    <t>ROUNDDOWN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</si>
</sst>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onsolas"/>
      <family val="3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/>
    <xf numFmtId="9" fontId="0" fillId="0" borderId="0" xfId="0" applyNumberFormat="1"/>
    <xf numFmtId="0" fontId="0" fillId="0" borderId="2" xfId="0" applyBorder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64" fontId="0" fillId="0" borderId="0" xfId="2" applyNumberFormat="1" applyFont="1"/>
    <xf numFmtId="10" fontId="0" fillId="0" borderId="0" xfId="1" applyNumberFormat="1" applyFont="1"/>
    <xf numFmtId="44" fontId="0" fillId="0" borderId="0" xfId="0" applyNumberFormat="1"/>
    <xf numFmtId="49" fontId="4" fillId="2" borderId="0" xfId="0" applyNumberFormat="1" applyFont="1" applyFill="1"/>
    <xf numFmtId="0" fontId="6" fillId="2" borderId="0" xfId="0" applyFont="1" applyFill="1" applyAlignment="1">
      <alignment vertical="center"/>
    </xf>
    <xf numFmtId="14" fontId="0" fillId="0" borderId="0" xfId="0" applyNumberFormat="1"/>
    <xf numFmtId="22" fontId="0" fillId="0" borderId="0" xfId="0" applyNumberFormat="1"/>
    <xf numFmtId="14" fontId="4" fillId="0" borderId="0" xfId="0" applyNumberFormat="1" applyFont="1"/>
    <xf numFmtId="22" fontId="4" fillId="0" borderId="0" xfId="0" applyNumberFormat="1" applyFont="1"/>
    <xf numFmtId="18" fontId="0" fillId="0" borderId="0" xfId="0" applyNumberFormat="1"/>
    <xf numFmtId="0" fontId="4" fillId="2" borderId="0" xfId="0" applyFont="1" applyFill="1"/>
    <xf numFmtId="0" fontId="6" fillId="0" borderId="0" xfId="0" applyFont="1" applyFill="1" applyAlignment="1">
      <alignment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45320</xdr:colOff>
      <xdr:row>11</xdr:row>
      <xdr:rowOff>26441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D2EA2C-432C-4553-838D-1C114B3A3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00000" cy="1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5356-857B-4C39-90D4-B7140FD11B08}">
  <dimension ref="A12:P30"/>
  <sheetViews>
    <sheetView tabSelected="1" workbookViewId="0">
      <selection activeCell="H20" sqref="H20"/>
    </sheetView>
  </sheetViews>
  <sheetFormatPr defaultColWidth="4.05859375" defaultRowHeight="12.9" x14ac:dyDescent="0.5"/>
  <cols>
    <col min="1" max="1" width="28.41015625" style="2" bestFit="1" customWidth="1"/>
    <col min="2" max="16384" width="4.05859375" style="2"/>
  </cols>
  <sheetData>
    <row r="12" spans="1:16" x14ac:dyDescent="0.5">
      <c r="M12" s="5"/>
      <c r="N12" s="5"/>
      <c r="O12" s="5"/>
      <c r="P12" s="5"/>
    </row>
    <row r="13" spans="1:16" x14ac:dyDescent="0.5">
      <c r="A13" s="4" t="s">
        <v>1</v>
      </c>
    </row>
    <row r="14" spans="1:16" x14ac:dyDescent="0.5">
      <c r="A14" s="1" t="s">
        <v>12</v>
      </c>
    </row>
    <row r="15" spans="1:16" x14ac:dyDescent="0.5">
      <c r="A15" s="10" t="s">
        <v>13</v>
      </c>
    </row>
    <row r="16" spans="1:16" x14ac:dyDescent="0.5">
      <c r="A16" s="10" t="s">
        <v>14</v>
      </c>
    </row>
    <row r="17" spans="1:1" x14ac:dyDescent="0.5">
      <c r="A17" s="10" t="s">
        <v>15</v>
      </c>
    </row>
    <row r="18" spans="1:1" x14ac:dyDescent="0.5">
      <c r="A18" s="10" t="s">
        <v>16</v>
      </c>
    </row>
    <row r="19" spans="1:1" x14ac:dyDescent="0.5">
      <c r="A19" s="10" t="s">
        <v>17</v>
      </c>
    </row>
    <row r="20" spans="1:1" x14ac:dyDescent="0.5">
      <c r="A20" s="10" t="s">
        <v>18</v>
      </c>
    </row>
    <row r="21" spans="1:1" x14ac:dyDescent="0.5">
      <c r="A21" s="10" t="s">
        <v>19</v>
      </c>
    </row>
    <row r="22" spans="1:1" x14ac:dyDescent="0.5">
      <c r="A22" s="10" t="s">
        <v>20</v>
      </c>
    </row>
    <row r="23" spans="1:1" x14ac:dyDescent="0.5">
      <c r="A23" s="10" t="s">
        <v>21</v>
      </c>
    </row>
    <row r="24" spans="1:1" x14ac:dyDescent="0.5">
      <c r="A24" s="1"/>
    </row>
    <row r="25" spans="1:1" x14ac:dyDescent="0.5">
      <c r="A25" s="1"/>
    </row>
    <row r="26" spans="1:1" x14ac:dyDescent="0.5">
      <c r="A26" s="1"/>
    </row>
    <row r="27" spans="1:1" x14ac:dyDescent="0.5">
      <c r="A27" s="1"/>
    </row>
    <row r="28" spans="1:1" x14ac:dyDescent="0.5">
      <c r="A28" s="3"/>
    </row>
    <row r="29" spans="1:1" x14ac:dyDescent="0.5">
      <c r="A29" s="4"/>
    </row>
    <row r="30" spans="1:1" x14ac:dyDescent="0.5">
      <c r="A30" s="1"/>
    </row>
  </sheetData>
  <dataValidations disablePrompts="1" count="1">
    <dataValidation type="whole" allowBlank="1" showInputMessage="1" showErrorMessage="1" sqref="M12" xr:uid="{5F68C1F3-A91C-4ECA-97DE-E4DE4CCACC67}">
      <formula1>10</formula1>
      <formula2>12</formula2>
    </dataValidation>
  </dataValidation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C0BC-2D89-4908-B0CD-E31694CAE2C9}">
  <dimension ref="A2:N77"/>
  <sheetViews>
    <sheetView workbookViewId="0">
      <selection activeCell="G78" sqref="G78"/>
    </sheetView>
  </sheetViews>
  <sheetFormatPr defaultRowHeight="12.9" x14ac:dyDescent="0.5"/>
  <cols>
    <col min="1" max="1" width="30.703125" bestFit="1" customWidth="1"/>
    <col min="2" max="2" width="14.29296875" bestFit="1" customWidth="1"/>
    <col min="3" max="3" width="8.76171875" bestFit="1" customWidth="1"/>
    <col min="4" max="4" width="10.87890625" bestFit="1" customWidth="1"/>
    <col min="7" max="7" width="12.9375" bestFit="1" customWidth="1"/>
    <col min="8" max="10" width="11.87890625" bestFit="1" customWidth="1"/>
    <col min="11" max="11" width="24.3515625" customWidth="1"/>
    <col min="12" max="14" width="11.87890625" bestFit="1" customWidth="1"/>
  </cols>
  <sheetData>
    <row r="2" spans="1:11" x14ac:dyDescent="0.5">
      <c r="A2" s="14" t="s">
        <v>22</v>
      </c>
    </row>
    <row r="3" spans="1:11" ht="38.700000000000003" x14ac:dyDescent="0.5">
      <c r="A3" s="6" t="s">
        <v>9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10</v>
      </c>
      <c r="K3" s="9" t="s">
        <v>11</v>
      </c>
    </row>
    <row r="4" spans="1:11" ht="13.2" thickBot="1" x14ac:dyDescent="0.55000000000000004">
      <c r="A4" s="6" t="s">
        <v>0</v>
      </c>
      <c r="B4">
        <v>83</v>
      </c>
      <c r="C4">
        <v>96</v>
      </c>
      <c r="D4">
        <v>80</v>
      </c>
      <c r="E4">
        <v>93</v>
      </c>
      <c r="F4">
        <v>96</v>
      </c>
      <c r="G4">
        <v>100</v>
      </c>
      <c r="H4">
        <v>79</v>
      </c>
    </row>
    <row r="5" spans="1:11" ht="13.2" thickBot="1" x14ac:dyDescent="0.55000000000000004">
      <c r="A5" s="6" t="s">
        <v>2</v>
      </c>
      <c r="B5" s="7">
        <v>0.1</v>
      </c>
      <c r="C5" s="7">
        <v>0.1</v>
      </c>
      <c r="D5" s="7">
        <v>0.1</v>
      </c>
      <c r="E5" s="7">
        <v>0.1</v>
      </c>
      <c r="F5" s="7">
        <v>0.2</v>
      </c>
      <c r="G5" s="7">
        <v>0.3</v>
      </c>
      <c r="H5" s="7">
        <v>0.1</v>
      </c>
      <c r="K5" s="8"/>
    </row>
    <row r="8" spans="1:11" x14ac:dyDescent="0.5">
      <c r="A8" s="15" t="s">
        <v>23</v>
      </c>
    </row>
    <row r="10" spans="1:11" x14ac:dyDescent="0.5">
      <c r="A10" s="6" t="s">
        <v>24</v>
      </c>
      <c r="B10" s="6" t="s">
        <v>25</v>
      </c>
      <c r="C10" s="6" t="s">
        <v>26</v>
      </c>
      <c r="D10" s="6" t="s">
        <v>27</v>
      </c>
      <c r="G10" s="6" t="s">
        <v>34</v>
      </c>
    </row>
    <row r="11" spans="1:11" x14ac:dyDescent="0.5">
      <c r="A11" t="s">
        <v>28</v>
      </c>
      <c r="B11" s="11">
        <v>125000</v>
      </c>
      <c r="C11" s="12">
        <f>VLOOKUP(B11,$G$12:$H$25,2,TRUE)</f>
        <v>1.15E-2</v>
      </c>
      <c r="D11" s="13">
        <f>B11*C11</f>
        <v>1437.5</v>
      </c>
      <c r="G11" s="6" t="s">
        <v>35</v>
      </c>
      <c r="H11" s="6" t="s">
        <v>36</v>
      </c>
    </row>
    <row r="12" spans="1:11" x14ac:dyDescent="0.5">
      <c r="A12" t="s">
        <v>29</v>
      </c>
      <c r="B12" s="11">
        <v>650000</v>
      </c>
      <c r="C12" s="12">
        <f t="shared" ref="C12:C16" si="0">VLOOKUP(B12,$G$12:$H$25,2,TRUE)</f>
        <v>0.05</v>
      </c>
      <c r="D12" s="13">
        <f t="shared" ref="D12:D16" si="1">B12*C12</f>
        <v>32500</v>
      </c>
      <c r="G12" s="11">
        <v>50000</v>
      </c>
      <c r="H12" s="12">
        <v>0.01</v>
      </c>
    </row>
    <row r="13" spans="1:11" x14ac:dyDescent="0.5">
      <c r="A13" t="s">
        <v>30</v>
      </c>
      <c r="B13" s="11">
        <v>300300</v>
      </c>
      <c r="C13" s="12">
        <f t="shared" si="0"/>
        <v>2.5000000000000001E-2</v>
      </c>
      <c r="D13" s="13">
        <f t="shared" si="1"/>
        <v>7507.5</v>
      </c>
      <c r="G13" s="11">
        <v>100000</v>
      </c>
      <c r="H13" s="12">
        <v>1.15E-2</v>
      </c>
    </row>
    <row r="14" spans="1:11" x14ac:dyDescent="0.5">
      <c r="A14" t="s">
        <v>31</v>
      </c>
      <c r="B14" s="11">
        <v>450000</v>
      </c>
      <c r="C14" s="12">
        <f t="shared" si="0"/>
        <v>3.5000000000000003E-2</v>
      </c>
      <c r="D14" s="13">
        <f t="shared" si="1"/>
        <v>15750.000000000002</v>
      </c>
      <c r="G14" s="11">
        <v>150000</v>
      </c>
      <c r="H14" s="12">
        <v>1.2500000000000001E-2</v>
      </c>
    </row>
    <row r="15" spans="1:11" x14ac:dyDescent="0.5">
      <c r="A15" t="s">
        <v>32</v>
      </c>
      <c r="B15" s="11">
        <v>400000</v>
      </c>
      <c r="C15" s="12">
        <f t="shared" si="0"/>
        <v>0.03</v>
      </c>
      <c r="D15" s="13">
        <f t="shared" si="1"/>
        <v>12000</v>
      </c>
      <c r="G15" s="11">
        <v>200000</v>
      </c>
      <c r="H15" s="12">
        <v>0.02</v>
      </c>
    </row>
    <row r="16" spans="1:11" x14ac:dyDescent="0.5">
      <c r="A16" t="s">
        <v>33</v>
      </c>
      <c r="B16" s="11">
        <v>850000</v>
      </c>
      <c r="C16" s="12">
        <f t="shared" si="0"/>
        <v>0.08</v>
      </c>
      <c r="D16" s="13">
        <f t="shared" si="1"/>
        <v>68000</v>
      </c>
      <c r="G16" s="11">
        <v>250000</v>
      </c>
      <c r="H16" s="12">
        <v>0.02</v>
      </c>
    </row>
    <row r="17" spans="1:14" x14ac:dyDescent="0.5">
      <c r="G17" s="11">
        <v>300000</v>
      </c>
      <c r="H17" s="12">
        <v>2.5000000000000001E-2</v>
      </c>
    </row>
    <row r="18" spans="1:14" x14ac:dyDescent="0.5">
      <c r="G18" s="11">
        <v>350000</v>
      </c>
      <c r="H18" s="12">
        <v>2.75E-2</v>
      </c>
    </row>
    <row r="19" spans="1:14" x14ac:dyDescent="0.5">
      <c r="G19" s="11">
        <v>400000</v>
      </c>
      <c r="H19" s="12">
        <v>0.03</v>
      </c>
    </row>
    <row r="20" spans="1:14" x14ac:dyDescent="0.5">
      <c r="G20" s="11">
        <v>450000</v>
      </c>
      <c r="H20" s="12">
        <v>3.5000000000000003E-2</v>
      </c>
    </row>
    <row r="21" spans="1:14" x14ac:dyDescent="0.5">
      <c r="G21" s="11">
        <v>500000</v>
      </c>
      <c r="H21" s="12">
        <v>4.7500000000000001E-2</v>
      </c>
    </row>
    <row r="22" spans="1:14" x14ac:dyDescent="0.5">
      <c r="G22" s="11">
        <v>550000</v>
      </c>
      <c r="H22" s="12">
        <v>0.05</v>
      </c>
    </row>
    <row r="23" spans="1:14" x14ac:dyDescent="0.5">
      <c r="G23" s="11">
        <v>600000</v>
      </c>
      <c r="H23" s="12">
        <v>0.05</v>
      </c>
    </row>
    <row r="24" spans="1:14" x14ac:dyDescent="0.5">
      <c r="G24" s="11">
        <v>700000</v>
      </c>
      <c r="H24" s="12">
        <v>7.0000000000000007E-2</v>
      </c>
    </row>
    <row r="25" spans="1:14" x14ac:dyDescent="0.5">
      <c r="G25" s="11">
        <v>800000</v>
      </c>
      <c r="H25" s="12">
        <v>0.08</v>
      </c>
    </row>
    <row r="28" spans="1:14" x14ac:dyDescent="0.5">
      <c r="A28" s="6" t="s">
        <v>24</v>
      </c>
      <c r="B28" s="6" t="s">
        <v>25</v>
      </c>
      <c r="C28" s="6" t="s">
        <v>26</v>
      </c>
      <c r="D28" s="6" t="s">
        <v>27</v>
      </c>
      <c r="G28" s="6" t="s">
        <v>25</v>
      </c>
      <c r="H28" s="11">
        <v>100000</v>
      </c>
      <c r="I28" s="11">
        <v>150000</v>
      </c>
      <c r="J28" s="11">
        <v>200000</v>
      </c>
      <c r="K28" s="11">
        <v>250000</v>
      </c>
      <c r="L28" s="11">
        <v>300000</v>
      </c>
      <c r="M28" s="11">
        <v>400000</v>
      </c>
      <c r="N28" s="11">
        <v>500000</v>
      </c>
    </row>
    <row r="29" spans="1:14" x14ac:dyDescent="0.5">
      <c r="A29" t="s">
        <v>28</v>
      </c>
      <c r="B29" s="11">
        <v>125000</v>
      </c>
      <c r="C29" s="12">
        <f>HLOOKUP(B29,$H$28:$N$29,2,TRUE)</f>
        <v>0.01</v>
      </c>
      <c r="D29" s="13">
        <f>B29*C29</f>
        <v>1250</v>
      </c>
      <c r="G29" s="6" t="s">
        <v>36</v>
      </c>
      <c r="H29" s="7">
        <v>0.01</v>
      </c>
      <c r="I29" s="7">
        <v>0.02</v>
      </c>
      <c r="J29" s="7">
        <v>0.03</v>
      </c>
      <c r="K29" s="7">
        <v>0.04</v>
      </c>
      <c r="L29" s="7">
        <v>0.05</v>
      </c>
      <c r="M29" s="7">
        <v>0.06</v>
      </c>
      <c r="N29" s="7">
        <v>7.0000000000000007E-2</v>
      </c>
    </row>
    <row r="30" spans="1:14" x14ac:dyDescent="0.5">
      <c r="A30" t="s">
        <v>29</v>
      </c>
      <c r="B30" s="11">
        <v>650000</v>
      </c>
      <c r="C30" s="12">
        <f t="shared" ref="C30:C34" si="2">HLOOKUP(B30,$H$28:$N$29,2,TRUE)</f>
        <v>7.0000000000000007E-2</v>
      </c>
      <c r="D30" s="13">
        <f t="shared" ref="D30:D34" si="3">B30*C30</f>
        <v>45500.000000000007</v>
      </c>
    </row>
    <row r="31" spans="1:14" x14ac:dyDescent="0.5">
      <c r="A31" t="s">
        <v>30</v>
      </c>
      <c r="B31" s="11">
        <v>300300</v>
      </c>
      <c r="C31" s="12">
        <f t="shared" si="2"/>
        <v>0.05</v>
      </c>
      <c r="D31" s="13">
        <f t="shared" si="3"/>
        <v>15015</v>
      </c>
    </row>
    <row r="32" spans="1:14" x14ac:dyDescent="0.5">
      <c r="A32" t="s">
        <v>31</v>
      </c>
      <c r="B32" s="11">
        <v>450000</v>
      </c>
      <c r="C32" s="12">
        <f t="shared" si="2"/>
        <v>0.06</v>
      </c>
      <c r="D32" s="13">
        <f t="shared" si="3"/>
        <v>27000</v>
      </c>
    </row>
    <row r="33" spans="1:7" x14ac:dyDescent="0.5">
      <c r="A33" t="s">
        <v>32</v>
      </c>
      <c r="B33" s="11">
        <v>400000</v>
      </c>
      <c r="C33" s="12">
        <f t="shared" si="2"/>
        <v>0.06</v>
      </c>
      <c r="D33" s="13">
        <f t="shared" si="3"/>
        <v>24000</v>
      </c>
    </row>
    <row r="34" spans="1:7" x14ac:dyDescent="0.5">
      <c r="A34" t="s">
        <v>33</v>
      </c>
      <c r="B34" s="11">
        <v>850000</v>
      </c>
      <c r="C34" s="12">
        <f t="shared" si="2"/>
        <v>7.0000000000000007E-2</v>
      </c>
      <c r="D34" s="13">
        <f t="shared" si="3"/>
        <v>59500.000000000007</v>
      </c>
    </row>
    <row r="38" spans="1:7" x14ac:dyDescent="0.5">
      <c r="A38" s="15" t="s">
        <v>37</v>
      </c>
    </row>
    <row r="41" spans="1:7" x14ac:dyDescent="0.5">
      <c r="A41" s="18" t="s">
        <v>38</v>
      </c>
      <c r="B41" s="16">
        <f ca="1">TODAY()</f>
        <v>43973</v>
      </c>
    </row>
    <row r="42" spans="1:7" x14ac:dyDescent="0.5">
      <c r="A42" s="19" t="s">
        <v>39</v>
      </c>
      <c r="B42" s="17">
        <f ca="1">NOW()</f>
        <v>43973.708484606483</v>
      </c>
    </row>
    <row r="45" spans="1:7" x14ac:dyDescent="0.5">
      <c r="A45" s="15" t="s">
        <v>40</v>
      </c>
    </row>
    <row r="46" spans="1:7" x14ac:dyDescent="0.5">
      <c r="E46" s="6" t="s">
        <v>42</v>
      </c>
      <c r="F46" s="6" t="s">
        <v>43</v>
      </c>
      <c r="G46" s="6" t="s">
        <v>44</v>
      </c>
    </row>
    <row r="47" spans="1:7" x14ac:dyDescent="0.5">
      <c r="A47" s="6" t="s">
        <v>41</v>
      </c>
      <c r="B47" s="16">
        <f>DATE(2020,5,11)</f>
        <v>43962</v>
      </c>
      <c r="E47">
        <f>MONTH(B47)</f>
        <v>5</v>
      </c>
      <c r="F47">
        <f>DAY(B47)</f>
        <v>11</v>
      </c>
      <c r="G47">
        <f>YEAR(B47)</f>
        <v>2020</v>
      </c>
    </row>
    <row r="50" spans="1:9" x14ac:dyDescent="0.5">
      <c r="A50" s="21" t="s">
        <v>55</v>
      </c>
    </row>
    <row r="51" spans="1:9" x14ac:dyDescent="0.5">
      <c r="H51" s="6" t="s">
        <v>53</v>
      </c>
      <c r="I51" s="6" t="s">
        <v>54</v>
      </c>
    </row>
    <row r="52" spans="1:9" x14ac:dyDescent="0.5">
      <c r="A52" t="s">
        <v>51</v>
      </c>
      <c r="B52" s="16">
        <v>43962</v>
      </c>
      <c r="D52" s="6" t="s">
        <v>52</v>
      </c>
      <c r="E52">
        <v>6</v>
      </c>
      <c r="H52" s="16">
        <f>EDATE(B52,E52)</f>
        <v>44146</v>
      </c>
      <c r="I52" s="16">
        <f>EOMONTH(B52,E52)</f>
        <v>44165</v>
      </c>
    </row>
    <row r="54" spans="1:9" x14ac:dyDescent="0.5">
      <c r="A54" s="15" t="s">
        <v>45</v>
      </c>
    </row>
    <row r="55" spans="1:9" x14ac:dyDescent="0.5">
      <c r="E55" s="6" t="s">
        <v>47</v>
      </c>
      <c r="F55" s="6" t="s">
        <v>48</v>
      </c>
      <c r="G55" s="6" t="s">
        <v>49</v>
      </c>
    </row>
    <row r="56" spans="1:9" x14ac:dyDescent="0.5">
      <c r="A56" s="6" t="s">
        <v>46</v>
      </c>
      <c r="B56" s="20">
        <f>TIME(12,30,15)</f>
        <v>0.5210069444444444</v>
      </c>
      <c r="E56">
        <f>HOUR(B56)</f>
        <v>12</v>
      </c>
      <c r="F56">
        <f>MINUTE(B56)</f>
        <v>30</v>
      </c>
      <c r="G56">
        <f>SECOND(B56)</f>
        <v>15</v>
      </c>
    </row>
    <row r="58" spans="1:9" x14ac:dyDescent="0.5">
      <c r="A58" s="15" t="s">
        <v>50</v>
      </c>
    </row>
    <row r="60" spans="1:9" x14ac:dyDescent="0.5">
      <c r="A60" s="6" t="s">
        <v>56</v>
      </c>
      <c r="E60" s="6" t="s">
        <v>57</v>
      </c>
    </row>
    <row r="61" spans="1:9" x14ac:dyDescent="0.5">
      <c r="A61" s="16">
        <v>38874</v>
      </c>
      <c r="B61" s="16">
        <f ca="1">TODAY()</f>
        <v>43973</v>
      </c>
      <c r="E61">
        <f ca="1">YEARFRAC(A61,B61,1)</f>
        <v>13.959664172294215</v>
      </c>
    </row>
    <row r="63" spans="1:9" x14ac:dyDescent="0.5">
      <c r="A63" s="15" t="s">
        <v>19</v>
      </c>
    </row>
    <row r="64" spans="1:9" x14ac:dyDescent="0.5">
      <c r="A64" s="15"/>
    </row>
    <row r="65" spans="1:7" x14ac:dyDescent="0.5">
      <c r="A65" s="6" t="s">
        <v>61</v>
      </c>
      <c r="C65" s="6" t="s">
        <v>58</v>
      </c>
      <c r="D65" s="6" t="s">
        <v>59</v>
      </c>
      <c r="E65" s="6" t="s">
        <v>60</v>
      </c>
    </row>
    <row r="66" spans="1:7" x14ac:dyDescent="0.5">
      <c r="A66" s="5"/>
      <c r="C66" t="b">
        <f>ISBLANK(A66)</f>
        <v>1</v>
      </c>
      <c r="D66" t="b" cm="1">
        <f t="array" ref="D66:D68">ISERROR(A66:A68)</f>
        <v>0</v>
      </c>
      <c r="E66" t="b" cm="1">
        <f t="array" ref="E66:E68">ISNUMBER(A66:A68)</f>
        <v>0</v>
      </c>
    </row>
    <row r="67" spans="1:7" x14ac:dyDescent="0.5">
      <c r="A67" s="5" t="e">
        <f>4/0</f>
        <v>#DIV/0!</v>
      </c>
      <c r="C67" t="b">
        <f t="shared" ref="C67:C68" si="4">ISBLANK(A67)</f>
        <v>0</v>
      </c>
      <c r="D67" t="b">
        <v>1</v>
      </c>
      <c r="E67" t="b">
        <v>0</v>
      </c>
    </row>
    <row r="68" spans="1:7" x14ac:dyDescent="0.5">
      <c r="A68" s="5">
        <v>5</v>
      </c>
      <c r="C68" t="b">
        <f t="shared" si="4"/>
        <v>0</v>
      </c>
      <c r="D68" t="b">
        <v>0</v>
      </c>
      <c r="E68" t="b">
        <v>1</v>
      </c>
    </row>
    <row r="70" spans="1:7" x14ac:dyDescent="0.5">
      <c r="A70" s="15" t="s">
        <v>20</v>
      </c>
    </row>
    <row r="71" spans="1:7" x14ac:dyDescent="0.5">
      <c r="A71" s="22"/>
    </row>
    <row r="72" spans="1:7" x14ac:dyDescent="0.5">
      <c r="A72" t="s">
        <v>62</v>
      </c>
      <c r="C72">
        <f ca="1">RAND()</f>
        <v>0.73255840816747653</v>
      </c>
    </row>
    <row r="73" spans="1:7" x14ac:dyDescent="0.5">
      <c r="A73" t="s">
        <v>63</v>
      </c>
      <c r="C73">
        <f ca="1">RANDBETWEEN(0,100)</f>
        <v>63</v>
      </c>
    </row>
    <row r="75" spans="1:7" x14ac:dyDescent="0.5">
      <c r="A75" s="15" t="s">
        <v>21</v>
      </c>
    </row>
    <row r="76" spans="1:7" x14ac:dyDescent="0.5">
      <c r="E76" s="6" t="s">
        <v>65</v>
      </c>
      <c r="F76" s="6" t="s">
        <v>66</v>
      </c>
      <c r="G76" s="6" t="s">
        <v>67</v>
      </c>
    </row>
    <row r="77" spans="1:7" x14ac:dyDescent="0.5">
      <c r="A77" t="s">
        <v>64</v>
      </c>
      <c r="B77">
        <v>5.3449999999999998</v>
      </c>
      <c r="E77">
        <f>ROUND(B77,1)</f>
        <v>5.3</v>
      </c>
      <c r="F77">
        <f>ROUNDUP(B77,2)</f>
        <v>5.35</v>
      </c>
      <c r="G77">
        <f>ROUNDDOWN(B77,2)</f>
        <v>5.34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E28EAD-A1A9-4275-BFE6-2E844722ED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Lesson 5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Rizos</dc:creator>
  <cp:lastModifiedBy>Jimmy Rizos</cp:lastModifiedBy>
  <dcterms:created xsi:type="dcterms:W3CDTF">2020-04-13T20:18:59Z</dcterms:created>
  <dcterms:modified xsi:type="dcterms:W3CDTF">2020-05-22T21:01:01Z</dcterms:modified>
</cp:coreProperties>
</file>